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xl/customProperty1.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05" yWindow="90" windowWidth="13695" windowHeight="10245"/>
  </bookViews>
  <sheets>
    <sheet name="Tab 1 - Pg 1.0" sheetId="3" r:id="rId1"/>
    <sheet name="Tab 1 Pg 1.1 - 1.3" sheetId="1" r:id="rId2"/>
    <sheet name="Tab 2" sheetId="2" r:id="rId3"/>
  </sheets>
  <externalReferences>
    <externalReference r:id="rId4"/>
    <externalReference r:id="rId5"/>
  </externalReferences>
  <definedNames>
    <definedName name="_l254105">'Tab 2'!$M$173</definedName>
    <definedName name="Adjs2avg">[1]Inputs!$L$255:'[1]Inputs'!$T$505</definedName>
    <definedName name="ADJTOTAL">'Tab 2'!$M$192:$M$3056</definedName>
    <definedName name="AdjustInput">[1]Inputs!$L$3:$T$998</definedName>
    <definedName name="AdjustSwitch">[1]Variables!$AG$3:$AI$3</definedName>
    <definedName name="AverageFactors">[1]UTCR!$AC$22:$AQ$108</definedName>
    <definedName name="AverageInput">[1]Inputs!$F$3:$I$1719</definedName>
    <definedName name="CapStructureType">'Tab 1 Pg 1.1 - 1.3'!$AV$6</definedName>
    <definedName name="Checksumavg">[1]Inputs!$J$1</definedName>
    <definedName name="dad">[2]Variables!$H$2</definedName>
    <definedName name="ExhibitRNEJAM">'Tab 1 Pg 1.1 - 1.3'!$C$10:$E$84</definedName>
    <definedName name="FactorMethod">[1]Variables!$AB$2</definedName>
    <definedName name="FranchiseTax">[1]Variables!$B$33</definedName>
    <definedName name="Func_Ftrs">[1]Function1149!$E$6:$P$88</definedName>
    <definedName name="MSPAverageInput">[1]Inputs!#REF!</definedName>
    <definedName name="MSPYearEndInput">[1]Inputs!#REF!</definedName>
    <definedName name="NetToGross">[1]Variables!$B$30</definedName>
    <definedName name="_xlnm.Print_Area" localSheetId="1">'Tab 1 Pg 1.1 - 1.3'!$A$1:$G$172</definedName>
    <definedName name="_xlnm.Print_Area" localSheetId="2">'Tab 2'!$A$50:$M$185,'Tab 2'!$A$190:$M$3076</definedName>
    <definedName name="_xlnm.Print_Titles" localSheetId="2">'Tab 2'!$186:$189</definedName>
    <definedName name="PrintDetail">'Tab 2'!$A$186:$M$3079</definedName>
    <definedName name="PrintStateReport">'Tab 2'!$A$109:$M$185</definedName>
    <definedName name="ResourceSupplier">[1]Variables!$B$35</definedName>
    <definedName name="SIT">[1]Variables!$AE$32</definedName>
    <definedName name="TaxRates">'Tab 1 Pg 1.1 - 1.3'!$L$11:$T$13</definedName>
    <definedName name="UncollectibleAccounts">[1]Variables!$B$32</definedName>
    <definedName name="UtGrossReceipts">[1]Variables!$B$36</definedName>
    <definedName name="WaRevenueTax">[1]Variables!$B$34</definedName>
    <definedName name="wrn.Factors._.Tab._.10." hidden="1">{"Factors Pages 1-2",#N/A,FALSE,"Factors";"Factors Page 3",#N/A,FALSE,"Factors";"Factors Page 4",#N/A,FALSE,"Factors";"Factors Page 5",#N/A,FALSE,"Factors";"Factors Pages 8-27",#N/A,FALSE,"Factors"}</definedName>
    <definedName name="wrn.YearEnd." hidden="1">{"Factors Pages 1-2",#N/A,FALSE,"Variables";"Factors Page 3",#N/A,FALSE,"Variables";"Factors Page 4",#N/A,FALSE,"Variables";"Factors Page 5",#N/A,FALSE,"Variables";"YE Pages 7-26",#N/A,FALSE,"Variables"}</definedName>
    <definedName name="YearEndFactors">[1]UTCR!$G$22:$U$108</definedName>
    <definedName name="YearEndInput">[1]Inputs!$A$3:$D$1668</definedName>
    <definedName name="Z_256EC022_FFA2_438B_BED3_45514184B2BF_.wvu.PrintArea" localSheetId="2" hidden="1">'Tab 2'!$A$50:$M$3079</definedName>
    <definedName name="Z_3E8C6957_D2AF_44F5_B6D1_DF4F64229248_.wvu.PrintArea" localSheetId="2" hidden="1">'Tab 2'!$A$50:$M$3079</definedName>
    <definedName name="Z_4ABCD74B_5AB3_41CA_A0FF_2B4B81B82762_.wvu.PrintArea" localSheetId="2" hidden="1">'Tab 2'!$A$50:$M$3079</definedName>
    <definedName name="Z_8B1751A9_FAEB_4FE1_A365_2722D0F514A0_.wvu.PrintArea" localSheetId="2" hidden="1">'Tab 2'!$A$50:$M$3079</definedName>
    <definedName name="Z_97CCE8D8_77F2_4772_8641_96C2E8E4305D_.wvu.PrintArea" localSheetId="2" hidden="1">'Tab 2'!$A$50:$M$3079</definedName>
    <definedName name="Z_D114A84A_0DEC_4FCE_848A_F0E7B96C92D7_.wvu.PrintArea" localSheetId="2" hidden="1">'Tab 2'!$A$50:$M$3079</definedName>
    <definedName name="Z_D90755D8_87E2_446A_BE74_425F3B483786_.wvu.PrintArea" localSheetId="2" hidden="1">'Tab 2'!$A$50:$M$3079</definedName>
    <definedName name="Z_E3CDC2CB_1C80_4741_B076_2A9B3EDF46F6_.wvu.PrintArea" localSheetId="2" hidden="1">'Tab 2'!$A$50:$M$3079</definedName>
  </definedNames>
  <calcPr calcId="145621" iterate="1"/>
</workbook>
</file>

<file path=xl/calcChain.xml><?xml version="1.0" encoding="utf-8"?>
<calcChain xmlns="http://schemas.openxmlformats.org/spreadsheetml/2006/main">
  <c r="H80" i="3" l="1"/>
  <c r="F80" i="3"/>
  <c r="D80" i="3"/>
  <c r="I77" i="3"/>
  <c r="I80" i="3" s="1"/>
  <c r="H77" i="3"/>
  <c r="G77" i="3"/>
  <c r="G80" i="3" s="1"/>
  <c r="F77" i="3"/>
  <c r="E77" i="3"/>
  <c r="E80" i="3" s="1"/>
  <c r="D77" i="3"/>
  <c r="C77" i="3"/>
  <c r="C80" i="3" s="1"/>
  <c r="D66" i="3"/>
  <c r="G64" i="3"/>
  <c r="I64" i="3" s="1"/>
  <c r="F64" i="3"/>
  <c r="E64" i="3"/>
  <c r="D64" i="3"/>
  <c r="C64" i="3"/>
  <c r="G53" i="3"/>
  <c r="I53" i="3" s="1"/>
  <c r="F53" i="3"/>
  <c r="F66" i="3" s="1"/>
  <c r="E53" i="3"/>
  <c r="E66" i="3" s="1"/>
  <c r="D53" i="3"/>
  <c r="C53" i="3"/>
  <c r="C66" i="3" s="1"/>
  <c r="H39" i="3"/>
  <c r="H37" i="3"/>
  <c r="F37" i="3"/>
  <c r="D37" i="3"/>
  <c r="G28" i="3"/>
  <c r="G37" i="3" s="1"/>
  <c r="F28" i="3"/>
  <c r="E28" i="3"/>
  <c r="E37" i="3" s="1"/>
  <c r="D28" i="3"/>
  <c r="C28" i="3"/>
  <c r="C37" i="3" s="1"/>
  <c r="G15" i="3"/>
  <c r="G39" i="3" s="1"/>
  <c r="I39" i="3" s="1"/>
  <c r="F15" i="3"/>
  <c r="F39" i="3" s="1"/>
  <c r="E15" i="3"/>
  <c r="D15" i="3"/>
  <c r="D39" i="3" s="1"/>
  <c r="C15" i="3"/>
  <c r="C39" i="3" s="1"/>
  <c r="E3075" i="2"/>
  <c r="M3074" i="2"/>
  <c r="K3074" i="2"/>
  <c r="I3074" i="2"/>
  <c r="E3074" i="2"/>
  <c r="M3073" i="2"/>
  <c r="L3073" i="2"/>
  <c r="K3073" i="2"/>
  <c r="J3073" i="2"/>
  <c r="I3073" i="2"/>
  <c r="E3073" i="2"/>
  <c r="M3072" i="2"/>
  <c r="K3072" i="2"/>
  <c r="I3072" i="2"/>
  <c r="E3072" i="2"/>
  <c r="M3071" i="2"/>
  <c r="L3071" i="2"/>
  <c r="K3071" i="2"/>
  <c r="J3071" i="2"/>
  <c r="I3071" i="2"/>
  <c r="E3071" i="2"/>
  <c r="M3070" i="2"/>
  <c r="K3070" i="2"/>
  <c r="I3070" i="2"/>
  <c r="E3070" i="2"/>
  <c r="M3069" i="2"/>
  <c r="L3069" i="2"/>
  <c r="K3069" i="2"/>
  <c r="J3069" i="2"/>
  <c r="I3069" i="2"/>
  <c r="E3069" i="2"/>
  <c r="M3068" i="2"/>
  <c r="K3068" i="2"/>
  <c r="I3068" i="2"/>
  <c r="E3068" i="2"/>
  <c r="M3067" i="2"/>
  <c r="L3067" i="2"/>
  <c r="K3067" i="2"/>
  <c r="J3067" i="2"/>
  <c r="I3067" i="2"/>
  <c r="E3067" i="2"/>
  <c r="M3066" i="2"/>
  <c r="K3066" i="2"/>
  <c r="I3066" i="2"/>
  <c r="E3066" i="2"/>
  <c r="M3065" i="2"/>
  <c r="L3065" i="2"/>
  <c r="K3065" i="2"/>
  <c r="J3065" i="2"/>
  <c r="I3065" i="2"/>
  <c r="E3065" i="2"/>
  <c r="M3064" i="2"/>
  <c r="K3064" i="2"/>
  <c r="I3064" i="2"/>
  <c r="E3064" i="2"/>
  <c r="M3063" i="2"/>
  <c r="L3063" i="2"/>
  <c r="K3063" i="2"/>
  <c r="J3063" i="2"/>
  <c r="I3063" i="2"/>
  <c r="E3063" i="2"/>
  <c r="M3062" i="2"/>
  <c r="K3062" i="2"/>
  <c r="I3062" i="2"/>
  <c r="E3062" i="2"/>
  <c r="M3051" i="2"/>
  <c r="L3051" i="2"/>
  <c r="K3051" i="2"/>
  <c r="J3051" i="2"/>
  <c r="I3051" i="2"/>
  <c r="G3051" i="2"/>
  <c r="F3051" i="2"/>
  <c r="M3050" i="2"/>
  <c r="L3050" i="2" s="1"/>
  <c r="K3050" i="2"/>
  <c r="I3050" i="2"/>
  <c r="G3050" i="2"/>
  <c r="F3050" i="2"/>
  <c r="M3049" i="2"/>
  <c r="L3049" i="2"/>
  <c r="K3049" i="2"/>
  <c r="J3049" i="2"/>
  <c r="I3049" i="2"/>
  <c r="G3049" i="2"/>
  <c r="F3049" i="2"/>
  <c r="M3048" i="2"/>
  <c r="L3048" i="2" s="1"/>
  <c r="K3048" i="2"/>
  <c r="I3048" i="2"/>
  <c r="G3048" i="2"/>
  <c r="F3048" i="2"/>
  <c r="M3047" i="2"/>
  <c r="L3047" i="2"/>
  <c r="K3047" i="2"/>
  <c r="J3047" i="2"/>
  <c r="I3047" i="2"/>
  <c r="G3047" i="2"/>
  <c r="F3047" i="2"/>
  <c r="M3043" i="2"/>
  <c r="L3043" i="2" s="1"/>
  <c r="K3043" i="2"/>
  <c r="I3043" i="2"/>
  <c r="G3043" i="2"/>
  <c r="F3043" i="2"/>
  <c r="M3040" i="2"/>
  <c r="K3040" i="2"/>
  <c r="I3040" i="2"/>
  <c r="G3040" i="2"/>
  <c r="F3040" i="2"/>
  <c r="M3039" i="2"/>
  <c r="K3039" i="2"/>
  <c r="I3039" i="2"/>
  <c r="G3039" i="2"/>
  <c r="F3039" i="2"/>
  <c r="M3038" i="2"/>
  <c r="K3038" i="2"/>
  <c r="I3038" i="2"/>
  <c r="G3038" i="2"/>
  <c r="F3038" i="2"/>
  <c r="M3037" i="2"/>
  <c r="K3037" i="2"/>
  <c r="I3037" i="2"/>
  <c r="G3037" i="2"/>
  <c r="F3037" i="2"/>
  <c r="M3036" i="2"/>
  <c r="K3036" i="2"/>
  <c r="I3036" i="2"/>
  <c r="G3036" i="2"/>
  <c r="F3036" i="2"/>
  <c r="M3035" i="2"/>
  <c r="K3035" i="2"/>
  <c r="I3035" i="2"/>
  <c r="G3035" i="2"/>
  <c r="F3035" i="2"/>
  <c r="M3034" i="2"/>
  <c r="K3034" i="2"/>
  <c r="I3034" i="2"/>
  <c r="G3034" i="2"/>
  <c r="F3034" i="2"/>
  <c r="M3033" i="2"/>
  <c r="K3033" i="2"/>
  <c r="I3033" i="2"/>
  <c r="G3033" i="2"/>
  <c r="F3033" i="2"/>
  <c r="M3032" i="2"/>
  <c r="K3032" i="2"/>
  <c r="I3032" i="2"/>
  <c r="G3032" i="2"/>
  <c r="F3032" i="2"/>
  <c r="M3031" i="2"/>
  <c r="K3031" i="2"/>
  <c r="I3031" i="2"/>
  <c r="G3031" i="2"/>
  <c r="F3031" i="2"/>
  <c r="M3030" i="2"/>
  <c r="K3030" i="2"/>
  <c r="I3030" i="2"/>
  <c r="G3030" i="2"/>
  <c r="F3030" i="2"/>
  <c r="M3029" i="2"/>
  <c r="K3029" i="2"/>
  <c r="I3029" i="2"/>
  <c r="G3029" i="2"/>
  <c r="F3029" i="2"/>
  <c r="M3028" i="2"/>
  <c r="K3028" i="2"/>
  <c r="I3028" i="2"/>
  <c r="G3028" i="2"/>
  <c r="F3028" i="2"/>
  <c r="M3027" i="2"/>
  <c r="K3027" i="2"/>
  <c r="I3027" i="2"/>
  <c r="G3027" i="2"/>
  <c r="F3027" i="2"/>
  <c r="M3026" i="2"/>
  <c r="K3026" i="2"/>
  <c r="I3026" i="2"/>
  <c r="G3026" i="2"/>
  <c r="F3026" i="2"/>
  <c r="M3025" i="2"/>
  <c r="K3025" i="2"/>
  <c r="I3025" i="2"/>
  <c r="G3025" i="2"/>
  <c r="F3025" i="2"/>
  <c r="M3020" i="2"/>
  <c r="L3020" i="2"/>
  <c r="K3020" i="2"/>
  <c r="J3020" i="2"/>
  <c r="I3020" i="2"/>
  <c r="G3020" i="2"/>
  <c r="F3020" i="2"/>
  <c r="M3019" i="2"/>
  <c r="L3019" i="2" s="1"/>
  <c r="K3019" i="2"/>
  <c r="I3019" i="2"/>
  <c r="J3019" i="2" s="1"/>
  <c r="G3019" i="2"/>
  <c r="F3019" i="2"/>
  <c r="M3018" i="2"/>
  <c r="L3018" i="2"/>
  <c r="K3018" i="2"/>
  <c r="J3018" i="2"/>
  <c r="I3018" i="2"/>
  <c r="G3018" i="2"/>
  <c r="F3018" i="2"/>
  <c r="M3017" i="2"/>
  <c r="L3017" i="2" s="1"/>
  <c r="K3017" i="2"/>
  <c r="I3017" i="2"/>
  <c r="J3017" i="2" s="1"/>
  <c r="G3017" i="2"/>
  <c r="F3017" i="2"/>
  <c r="M3016" i="2"/>
  <c r="L3016" i="2"/>
  <c r="K3016" i="2"/>
  <c r="J3016" i="2"/>
  <c r="I3016" i="2"/>
  <c r="G3016" i="2"/>
  <c r="F3016" i="2"/>
  <c r="M3015" i="2"/>
  <c r="K3015" i="2"/>
  <c r="K3021" i="2" s="1"/>
  <c r="I3015" i="2"/>
  <c r="G3015" i="2"/>
  <c r="F3015" i="2"/>
  <c r="M3010" i="2"/>
  <c r="K3010" i="2"/>
  <c r="I3010" i="2"/>
  <c r="G3010" i="2"/>
  <c r="F3010" i="2"/>
  <c r="M3009" i="2"/>
  <c r="L3009" i="2" s="1"/>
  <c r="K3009" i="2"/>
  <c r="I3009" i="2"/>
  <c r="J3009" i="2" s="1"/>
  <c r="G3009" i="2"/>
  <c r="F3009" i="2"/>
  <c r="M3008" i="2"/>
  <c r="K3008" i="2"/>
  <c r="I3008" i="2"/>
  <c r="G3008" i="2"/>
  <c r="F3008" i="2"/>
  <c r="M3007" i="2"/>
  <c r="L3007" i="2" s="1"/>
  <c r="K3007" i="2"/>
  <c r="I3007" i="2"/>
  <c r="J3007" i="2" s="1"/>
  <c r="G3007" i="2"/>
  <c r="F3007" i="2"/>
  <c r="M3006" i="2"/>
  <c r="K3006" i="2"/>
  <c r="I3006" i="2"/>
  <c r="G3006" i="2"/>
  <c r="F3006" i="2"/>
  <c r="M3005" i="2"/>
  <c r="L3005" i="2" s="1"/>
  <c r="K3005" i="2"/>
  <c r="I3005" i="2"/>
  <c r="J3005" i="2" s="1"/>
  <c r="G3005" i="2"/>
  <c r="F3005" i="2"/>
  <c r="M3004" i="2"/>
  <c r="K3004" i="2"/>
  <c r="I3004" i="2"/>
  <c r="G3004" i="2"/>
  <c r="F3004" i="2"/>
  <c r="M3003" i="2"/>
  <c r="L3003" i="2" s="1"/>
  <c r="K3003" i="2"/>
  <c r="I3003" i="2"/>
  <c r="G3003" i="2"/>
  <c r="F3003" i="2"/>
  <c r="M3002" i="2"/>
  <c r="K3002" i="2"/>
  <c r="I3002" i="2"/>
  <c r="G3002" i="2"/>
  <c r="F3002" i="2"/>
  <c r="M2997" i="2"/>
  <c r="K2997" i="2"/>
  <c r="I2997" i="2"/>
  <c r="G2997" i="2"/>
  <c r="F2997" i="2"/>
  <c r="M2996" i="2"/>
  <c r="L2996" i="2"/>
  <c r="K2996" i="2"/>
  <c r="J2996" i="2"/>
  <c r="I2996" i="2"/>
  <c r="G2996" i="2"/>
  <c r="F2996" i="2"/>
  <c r="M2995" i="2"/>
  <c r="K2995" i="2"/>
  <c r="I2995" i="2"/>
  <c r="G2995" i="2"/>
  <c r="F2995" i="2"/>
  <c r="M2994" i="2"/>
  <c r="L2994" i="2"/>
  <c r="K2994" i="2"/>
  <c r="J2994" i="2"/>
  <c r="I2994" i="2"/>
  <c r="G2994" i="2"/>
  <c r="F2994" i="2"/>
  <c r="M2988" i="2"/>
  <c r="E2988" i="2"/>
  <c r="M2987" i="2"/>
  <c r="L2987" i="2" s="1"/>
  <c r="K2987" i="2"/>
  <c r="I2987" i="2"/>
  <c r="J2987" i="2" s="1"/>
  <c r="E2987" i="2"/>
  <c r="M2986" i="2"/>
  <c r="K2986" i="2"/>
  <c r="I2986" i="2"/>
  <c r="E2986" i="2"/>
  <c r="M2985" i="2"/>
  <c r="L2985" i="2" s="1"/>
  <c r="K2985" i="2"/>
  <c r="I2985" i="2"/>
  <c r="J2985" i="2" s="1"/>
  <c r="E2985" i="2"/>
  <c r="M2984" i="2"/>
  <c r="L2984" i="2" s="1"/>
  <c r="K2984" i="2"/>
  <c r="I2984" i="2"/>
  <c r="J2984" i="2" s="1"/>
  <c r="E2984" i="2"/>
  <c r="M2983" i="2"/>
  <c r="L2983" i="2" s="1"/>
  <c r="K2983" i="2"/>
  <c r="I2983" i="2"/>
  <c r="J2983" i="2" s="1"/>
  <c r="E2983" i="2"/>
  <c r="M2982" i="2"/>
  <c r="K2982" i="2"/>
  <c r="I2982" i="2"/>
  <c r="E2982" i="2"/>
  <c r="M2981" i="2"/>
  <c r="L2981" i="2" s="1"/>
  <c r="K2981" i="2"/>
  <c r="I2981" i="2"/>
  <c r="J2981" i="2" s="1"/>
  <c r="E2981" i="2"/>
  <c r="M2980" i="2"/>
  <c r="L2980" i="2" s="1"/>
  <c r="K2980" i="2"/>
  <c r="I2980" i="2"/>
  <c r="J2980" i="2" s="1"/>
  <c r="E2980" i="2"/>
  <c r="M2979" i="2"/>
  <c r="L2979" i="2" s="1"/>
  <c r="K2979" i="2"/>
  <c r="I2979" i="2"/>
  <c r="J2979" i="2" s="1"/>
  <c r="E2979" i="2"/>
  <c r="M2978" i="2"/>
  <c r="K2978" i="2"/>
  <c r="I2978" i="2"/>
  <c r="E2978" i="2"/>
  <c r="M2977" i="2"/>
  <c r="L2977" i="2" s="1"/>
  <c r="K2977" i="2"/>
  <c r="I2977" i="2"/>
  <c r="J2977" i="2" s="1"/>
  <c r="E2977" i="2"/>
  <c r="M2976" i="2"/>
  <c r="L2976" i="2" s="1"/>
  <c r="K2976" i="2"/>
  <c r="I2976" i="2"/>
  <c r="J2976" i="2" s="1"/>
  <c r="E2976" i="2"/>
  <c r="M2975" i="2"/>
  <c r="L2975" i="2" s="1"/>
  <c r="K2975" i="2"/>
  <c r="I2975" i="2"/>
  <c r="E2975" i="2"/>
  <c r="M2974" i="2"/>
  <c r="L2974" i="2" s="1"/>
  <c r="K2974" i="2"/>
  <c r="I2974" i="2"/>
  <c r="J2974" i="2" s="1"/>
  <c r="E2974" i="2"/>
  <c r="M2965" i="2"/>
  <c r="K2965" i="2"/>
  <c r="M2963" i="2"/>
  <c r="I2963" i="2"/>
  <c r="I2965" i="2" s="1"/>
  <c r="M2962" i="2"/>
  <c r="L2962" i="2"/>
  <c r="K2962" i="2"/>
  <c r="J2962" i="2"/>
  <c r="I2962" i="2"/>
  <c r="G2962" i="2"/>
  <c r="F2962" i="2"/>
  <c r="M2961" i="2"/>
  <c r="L2961" i="2" s="1"/>
  <c r="L2963" i="2" s="1"/>
  <c r="K2961" i="2"/>
  <c r="K2963" i="2" s="1"/>
  <c r="I2961" i="2"/>
  <c r="J2961" i="2" s="1"/>
  <c r="G2961" i="2"/>
  <c r="F2961" i="2"/>
  <c r="M2957" i="2"/>
  <c r="L2957" i="2"/>
  <c r="K2957" i="2"/>
  <c r="I2955" i="2"/>
  <c r="I2957" i="2" s="1"/>
  <c r="M2954" i="2"/>
  <c r="M2955" i="2" s="1"/>
  <c r="K2954" i="2"/>
  <c r="I2954" i="2"/>
  <c r="G2954" i="2"/>
  <c r="F2954" i="2"/>
  <c r="M2950" i="2"/>
  <c r="L2950" i="2" s="1"/>
  <c r="K2950" i="2"/>
  <c r="I2950" i="2"/>
  <c r="J2950" i="2" s="1"/>
  <c r="G2950" i="2"/>
  <c r="F2950" i="2"/>
  <c r="I2948" i="2"/>
  <c r="I2951" i="2" s="1"/>
  <c r="M2947" i="2"/>
  <c r="K2947" i="2"/>
  <c r="I2947" i="2"/>
  <c r="G2947" i="2"/>
  <c r="F2947" i="2"/>
  <c r="M2946" i="2"/>
  <c r="K2946" i="2"/>
  <c r="J2946" i="2"/>
  <c r="I2946" i="2"/>
  <c r="G2946" i="2"/>
  <c r="F2946" i="2"/>
  <c r="M2945" i="2"/>
  <c r="K2945" i="2"/>
  <c r="I2945" i="2"/>
  <c r="G2945" i="2"/>
  <c r="F2945" i="2"/>
  <c r="M2944" i="2"/>
  <c r="K2944" i="2"/>
  <c r="I2944" i="2"/>
  <c r="J2944" i="2" s="1"/>
  <c r="G2944" i="2"/>
  <c r="F2944" i="2"/>
  <c r="M2939" i="2"/>
  <c r="L2939" i="2"/>
  <c r="K2939" i="2"/>
  <c r="I2939" i="2"/>
  <c r="G2939" i="2"/>
  <c r="F2939" i="2"/>
  <c r="M2938" i="2"/>
  <c r="K2938" i="2"/>
  <c r="I2938" i="2"/>
  <c r="G2938" i="2"/>
  <c r="F2938" i="2"/>
  <c r="M2937" i="2"/>
  <c r="L2937" i="2" s="1"/>
  <c r="K2937" i="2"/>
  <c r="I2937" i="2"/>
  <c r="G2937" i="2"/>
  <c r="F2937" i="2"/>
  <c r="M2936" i="2"/>
  <c r="K2936" i="2"/>
  <c r="I2936" i="2"/>
  <c r="G2936" i="2"/>
  <c r="F2936" i="2"/>
  <c r="M2935" i="2"/>
  <c r="K2935" i="2"/>
  <c r="I2935" i="2"/>
  <c r="G2935" i="2"/>
  <c r="F2935" i="2"/>
  <c r="M2934" i="2"/>
  <c r="K2934" i="2"/>
  <c r="I2934" i="2"/>
  <c r="G2934" i="2"/>
  <c r="F2934" i="2"/>
  <c r="M2933" i="2"/>
  <c r="K2933" i="2"/>
  <c r="I2933" i="2"/>
  <c r="G2933" i="2"/>
  <c r="F2933" i="2"/>
  <c r="M2932" i="2"/>
  <c r="L2932" i="2" s="1"/>
  <c r="K2932" i="2"/>
  <c r="I2932" i="2"/>
  <c r="J2932" i="2" s="1"/>
  <c r="G2932" i="2"/>
  <c r="F2932" i="2"/>
  <c r="M2931" i="2"/>
  <c r="L2931" i="2"/>
  <c r="K2931" i="2"/>
  <c r="I2931" i="2"/>
  <c r="G2931" i="2"/>
  <c r="F2931" i="2"/>
  <c r="M2930" i="2"/>
  <c r="K2930" i="2"/>
  <c r="I2930" i="2"/>
  <c r="G2930" i="2"/>
  <c r="F2930" i="2"/>
  <c r="M2929" i="2"/>
  <c r="K2929" i="2"/>
  <c r="I2929" i="2"/>
  <c r="G2929" i="2"/>
  <c r="F2929" i="2"/>
  <c r="M2928" i="2"/>
  <c r="K2928" i="2"/>
  <c r="I2928" i="2"/>
  <c r="G2928" i="2"/>
  <c r="F2928" i="2"/>
  <c r="M2927" i="2"/>
  <c r="L2927" i="2" s="1"/>
  <c r="K2927" i="2"/>
  <c r="I2927" i="2"/>
  <c r="G2927" i="2"/>
  <c r="F2927" i="2"/>
  <c r="M2926" i="2"/>
  <c r="K2926" i="2"/>
  <c r="I2926" i="2"/>
  <c r="G2926" i="2"/>
  <c r="F2926" i="2"/>
  <c r="I2924" i="2"/>
  <c r="M2922" i="2"/>
  <c r="M2924" i="2" s="1"/>
  <c r="K2922" i="2"/>
  <c r="I2922" i="2"/>
  <c r="E2922" i="2"/>
  <c r="M2915" i="2"/>
  <c r="M2916" i="2" s="1"/>
  <c r="K2915" i="2"/>
  <c r="K2916" i="2" s="1"/>
  <c r="I2915" i="2"/>
  <c r="G2915" i="2"/>
  <c r="F2915" i="2"/>
  <c r="M2911" i="2"/>
  <c r="K2911" i="2"/>
  <c r="K2912" i="2" s="1"/>
  <c r="J2911" i="2"/>
  <c r="J2912" i="2" s="1"/>
  <c r="I2911" i="2"/>
  <c r="I2912" i="2" s="1"/>
  <c r="G2911" i="2"/>
  <c r="F2911" i="2"/>
  <c r="M2908" i="2"/>
  <c r="M2907" i="2"/>
  <c r="K2907" i="2"/>
  <c r="K2908" i="2" s="1"/>
  <c r="I2907" i="2"/>
  <c r="G2907" i="2"/>
  <c r="F2907" i="2"/>
  <c r="I2904" i="2"/>
  <c r="M2903" i="2"/>
  <c r="K2903" i="2"/>
  <c r="K2904" i="2" s="1"/>
  <c r="I2903" i="2"/>
  <c r="J2903" i="2" s="1"/>
  <c r="J2904" i="2" s="1"/>
  <c r="G2903" i="2"/>
  <c r="F2903" i="2"/>
  <c r="M2899" i="2"/>
  <c r="M2900" i="2" s="1"/>
  <c r="K2899" i="2"/>
  <c r="K2900" i="2" s="1"/>
  <c r="I2899" i="2"/>
  <c r="G2899" i="2"/>
  <c r="F2899" i="2"/>
  <c r="I2896" i="2"/>
  <c r="M2895" i="2"/>
  <c r="K2895" i="2"/>
  <c r="K2896" i="2" s="1"/>
  <c r="I2895" i="2"/>
  <c r="J2895" i="2" s="1"/>
  <c r="J2896" i="2" s="1"/>
  <c r="G2895" i="2"/>
  <c r="F2895" i="2"/>
  <c r="M2889" i="2"/>
  <c r="K2889" i="2"/>
  <c r="K2890" i="2" s="1"/>
  <c r="I2889" i="2"/>
  <c r="G2889" i="2"/>
  <c r="F2889" i="2"/>
  <c r="M2885" i="2"/>
  <c r="K2885" i="2"/>
  <c r="K2886" i="2" s="1"/>
  <c r="I2885" i="2"/>
  <c r="G2885" i="2"/>
  <c r="F2885" i="2"/>
  <c r="M2881" i="2"/>
  <c r="K2881" i="2"/>
  <c r="K2882" i="2" s="1"/>
  <c r="I2881" i="2"/>
  <c r="G2881" i="2"/>
  <c r="F2881" i="2"/>
  <c r="M2877" i="2"/>
  <c r="K2877" i="2"/>
  <c r="K2878" i="2" s="1"/>
  <c r="I2877" i="2"/>
  <c r="G2877" i="2"/>
  <c r="F2877" i="2"/>
  <c r="M2873" i="2"/>
  <c r="K2873" i="2"/>
  <c r="K2874" i="2" s="1"/>
  <c r="I2873" i="2"/>
  <c r="G2873" i="2"/>
  <c r="F2873" i="2"/>
  <c r="M2869" i="2"/>
  <c r="K2869" i="2"/>
  <c r="K2870" i="2" s="1"/>
  <c r="I2869" i="2"/>
  <c r="G2869" i="2"/>
  <c r="F2869" i="2"/>
  <c r="M2865" i="2"/>
  <c r="L2865" i="2" s="1"/>
  <c r="L2866" i="2" s="1"/>
  <c r="K2865" i="2"/>
  <c r="K2866" i="2" s="1"/>
  <c r="I2865" i="2"/>
  <c r="G2865" i="2"/>
  <c r="F2865" i="2"/>
  <c r="K2862" i="2"/>
  <c r="M2861" i="2"/>
  <c r="M2862" i="2" s="1"/>
  <c r="K2861" i="2"/>
  <c r="I2861" i="2"/>
  <c r="G2861" i="2"/>
  <c r="F2861" i="2"/>
  <c r="M2857" i="2"/>
  <c r="K2857" i="2"/>
  <c r="K2858" i="2" s="1"/>
  <c r="I2857" i="2"/>
  <c r="I2858" i="2" s="1"/>
  <c r="G2857" i="2"/>
  <c r="F2857" i="2"/>
  <c r="M2853" i="2"/>
  <c r="K2853" i="2"/>
  <c r="K2854" i="2" s="1"/>
  <c r="I2853" i="2"/>
  <c r="I2854" i="2" s="1"/>
  <c r="G2853" i="2"/>
  <c r="F2853" i="2"/>
  <c r="M2849" i="2"/>
  <c r="L2849" i="2" s="1"/>
  <c r="K2849" i="2"/>
  <c r="K2850" i="2" s="1"/>
  <c r="I2849" i="2"/>
  <c r="G2849" i="2"/>
  <c r="F2849" i="2"/>
  <c r="M2846" i="2"/>
  <c r="L2846" i="2"/>
  <c r="K2846" i="2"/>
  <c r="J2846" i="2"/>
  <c r="I2846" i="2"/>
  <c r="G2846" i="2"/>
  <c r="F2846" i="2"/>
  <c r="M2845" i="2"/>
  <c r="K2845" i="2"/>
  <c r="I2845" i="2"/>
  <c r="J2845" i="2" s="1"/>
  <c r="G2845" i="2"/>
  <c r="F2845" i="2"/>
  <c r="M2844" i="2"/>
  <c r="L2844" i="2"/>
  <c r="K2844" i="2"/>
  <c r="J2844" i="2"/>
  <c r="I2844" i="2"/>
  <c r="G2844" i="2"/>
  <c r="F2844" i="2"/>
  <c r="M2843" i="2"/>
  <c r="K2843" i="2"/>
  <c r="I2843" i="2"/>
  <c r="J2843" i="2" s="1"/>
  <c r="G2843" i="2"/>
  <c r="F2843" i="2"/>
  <c r="M2842" i="2"/>
  <c r="L2842" i="2"/>
  <c r="K2842" i="2"/>
  <c r="J2842" i="2"/>
  <c r="I2842" i="2"/>
  <c r="G2842" i="2"/>
  <c r="F2842" i="2"/>
  <c r="M2841" i="2"/>
  <c r="K2841" i="2"/>
  <c r="K2847" i="2" s="1"/>
  <c r="I2841" i="2"/>
  <c r="G2841" i="2"/>
  <c r="F2841" i="2"/>
  <c r="M2836" i="2"/>
  <c r="K2836" i="2"/>
  <c r="I2836" i="2"/>
  <c r="E2836" i="2"/>
  <c r="M2835" i="2"/>
  <c r="L2835" i="2"/>
  <c r="K2835" i="2"/>
  <c r="J2835" i="2"/>
  <c r="I2835" i="2"/>
  <c r="E2835" i="2"/>
  <c r="M2834" i="2"/>
  <c r="K2834" i="2"/>
  <c r="I2834" i="2"/>
  <c r="E2834" i="2"/>
  <c r="M2833" i="2"/>
  <c r="L2833" i="2"/>
  <c r="K2833" i="2"/>
  <c r="J2833" i="2"/>
  <c r="I2833" i="2"/>
  <c r="E2833" i="2"/>
  <c r="M2832" i="2"/>
  <c r="K2832" i="2"/>
  <c r="I2832" i="2"/>
  <c r="E2832" i="2"/>
  <c r="M2831" i="2"/>
  <c r="L2831" i="2"/>
  <c r="K2831" i="2"/>
  <c r="J2831" i="2"/>
  <c r="I2831" i="2"/>
  <c r="E2831" i="2"/>
  <c r="M2830" i="2"/>
  <c r="K2830" i="2"/>
  <c r="I2830" i="2"/>
  <c r="E2830" i="2"/>
  <c r="M2829" i="2"/>
  <c r="L2829" i="2"/>
  <c r="K2829" i="2"/>
  <c r="J2829" i="2"/>
  <c r="I2829" i="2"/>
  <c r="E2829" i="2"/>
  <c r="M2823" i="2"/>
  <c r="L2823" i="2"/>
  <c r="K2823" i="2"/>
  <c r="J2823" i="2"/>
  <c r="I2823" i="2"/>
  <c r="G2823" i="2"/>
  <c r="F2823" i="2"/>
  <c r="M2822" i="2"/>
  <c r="K2822" i="2"/>
  <c r="K2824" i="2" s="1"/>
  <c r="I2822" i="2"/>
  <c r="G2822" i="2"/>
  <c r="F2822" i="2"/>
  <c r="M2818" i="2"/>
  <c r="L2818" i="2"/>
  <c r="K2818" i="2"/>
  <c r="J2818" i="2"/>
  <c r="I2818" i="2"/>
  <c r="G2818" i="2"/>
  <c r="F2818" i="2"/>
  <c r="M2817" i="2"/>
  <c r="K2817" i="2"/>
  <c r="I2817" i="2"/>
  <c r="G2817" i="2"/>
  <c r="F2817" i="2"/>
  <c r="M2816" i="2"/>
  <c r="L2816" i="2"/>
  <c r="K2816" i="2"/>
  <c r="J2816" i="2"/>
  <c r="I2816" i="2"/>
  <c r="G2816" i="2"/>
  <c r="F2816" i="2"/>
  <c r="M2815" i="2"/>
  <c r="K2815" i="2"/>
  <c r="I2815" i="2"/>
  <c r="G2815" i="2"/>
  <c r="F2815" i="2"/>
  <c r="M2814" i="2"/>
  <c r="L2814" i="2"/>
  <c r="K2814" i="2"/>
  <c r="J2814" i="2"/>
  <c r="I2814" i="2"/>
  <c r="G2814" i="2"/>
  <c r="F2814" i="2"/>
  <c r="M2813" i="2"/>
  <c r="K2813" i="2"/>
  <c r="K2819" i="2" s="1"/>
  <c r="I2813" i="2"/>
  <c r="G2813" i="2"/>
  <c r="F2813" i="2"/>
  <c r="M2812" i="2"/>
  <c r="L2812" i="2"/>
  <c r="K2812" i="2"/>
  <c r="J2812" i="2"/>
  <c r="I2812" i="2"/>
  <c r="G2812" i="2"/>
  <c r="F2812" i="2"/>
  <c r="K2809" i="2"/>
  <c r="M2808" i="2"/>
  <c r="L2808" i="2" s="1"/>
  <c r="K2808" i="2"/>
  <c r="I2808" i="2"/>
  <c r="J2808" i="2" s="1"/>
  <c r="G2808" i="2"/>
  <c r="F2808" i="2"/>
  <c r="M2807" i="2"/>
  <c r="L2807" i="2"/>
  <c r="K2807" i="2"/>
  <c r="J2807" i="2"/>
  <c r="I2807" i="2"/>
  <c r="G2807" i="2"/>
  <c r="F2807" i="2"/>
  <c r="M2806" i="2"/>
  <c r="L2806" i="2" s="1"/>
  <c r="K2806" i="2"/>
  <c r="I2806" i="2"/>
  <c r="J2806" i="2" s="1"/>
  <c r="G2806" i="2"/>
  <c r="F2806" i="2"/>
  <c r="M2805" i="2"/>
  <c r="L2805" i="2"/>
  <c r="K2805" i="2"/>
  <c r="J2805" i="2"/>
  <c r="I2805" i="2"/>
  <c r="G2805" i="2"/>
  <c r="F2805" i="2"/>
  <c r="M2804" i="2"/>
  <c r="L2804" i="2" s="1"/>
  <c r="K2804" i="2"/>
  <c r="I2804" i="2"/>
  <c r="J2804" i="2" s="1"/>
  <c r="G2804" i="2"/>
  <c r="F2804" i="2"/>
  <c r="M2803" i="2"/>
  <c r="L2803" i="2"/>
  <c r="K2803" i="2"/>
  <c r="J2803" i="2"/>
  <c r="I2803" i="2"/>
  <c r="G2803" i="2"/>
  <c r="F2803" i="2"/>
  <c r="M2802" i="2"/>
  <c r="K2802" i="2"/>
  <c r="I2802" i="2"/>
  <c r="G2802" i="2"/>
  <c r="F2802" i="2"/>
  <c r="M2797" i="2"/>
  <c r="K2797" i="2"/>
  <c r="I2797" i="2"/>
  <c r="J2797" i="2" s="1"/>
  <c r="G2797" i="2"/>
  <c r="F2797" i="2"/>
  <c r="M2796" i="2"/>
  <c r="K2796" i="2"/>
  <c r="I2796" i="2"/>
  <c r="G2796" i="2"/>
  <c r="F2796" i="2"/>
  <c r="M2795" i="2"/>
  <c r="L2795" i="2" s="1"/>
  <c r="K2795" i="2"/>
  <c r="K2798" i="2" s="1"/>
  <c r="I2795" i="2"/>
  <c r="G2795" i="2"/>
  <c r="F2795" i="2"/>
  <c r="M2791" i="2"/>
  <c r="K2791" i="2"/>
  <c r="I2791" i="2"/>
  <c r="G2791" i="2"/>
  <c r="F2791" i="2"/>
  <c r="M2790" i="2"/>
  <c r="K2790" i="2"/>
  <c r="I2790" i="2"/>
  <c r="G2790" i="2"/>
  <c r="F2790" i="2"/>
  <c r="M2789" i="2"/>
  <c r="K2789" i="2"/>
  <c r="I2789" i="2"/>
  <c r="G2789" i="2"/>
  <c r="F2789" i="2"/>
  <c r="M2788" i="2"/>
  <c r="L2788" i="2" s="1"/>
  <c r="K2788" i="2"/>
  <c r="I2788" i="2"/>
  <c r="G2788" i="2"/>
  <c r="F2788" i="2"/>
  <c r="M2787" i="2"/>
  <c r="K2787" i="2"/>
  <c r="I2787" i="2"/>
  <c r="G2787" i="2"/>
  <c r="F2787" i="2"/>
  <c r="M2786" i="2"/>
  <c r="K2786" i="2"/>
  <c r="I2786" i="2"/>
  <c r="G2786" i="2"/>
  <c r="F2786" i="2"/>
  <c r="M2785" i="2"/>
  <c r="K2785" i="2"/>
  <c r="I2785" i="2"/>
  <c r="G2785" i="2"/>
  <c r="F2785" i="2"/>
  <c r="M2784" i="2"/>
  <c r="K2784" i="2"/>
  <c r="I2784" i="2"/>
  <c r="G2784" i="2"/>
  <c r="F2784" i="2"/>
  <c r="M2776" i="2"/>
  <c r="L2776" i="2" s="1"/>
  <c r="K2776" i="2"/>
  <c r="I2776" i="2"/>
  <c r="J2776" i="2" s="1"/>
  <c r="G2776" i="2"/>
  <c r="F2776" i="2"/>
  <c r="M2775" i="2"/>
  <c r="L2775" i="2"/>
  <c r="K2775" i="2"/>
  <c r="J2775" i="2"/>
  <c r="I2775" i="2"/>
  <c r="G2775" i="2"/>
  <c r="F2775" i="2"/>
  <c r="M2774" i="2"/>
  <c r="L2774" i="2" s="1"/>
  <c r="K2774" i="2"/>
  <c r="I2774" i="2"/>
  <c r="J2774" i="2" s="1"/>
  <c r="G2774" i="2"/>
  <c r="F2774" i="2"/>
  <c r="M2773" i="2"/>
  <c r="L2773" i="2"/>
  <c r="K2773" i="2"/>
  <c r="J2773" i="2"/>
  <c r="I2773" i="2"/>
  <c r="G2773" i="2"/>
  <c r="F2773" i="2"/>
  <c r="M2772" i="2"/>
  <c r="L2772" i="2" s="1"/>
  <c r="K2772" i="2"/>
  <c r="I2772" i="2"/>
  <c r="J2772" i="2" s="1"/>
  <c r="G2772" i="2"/>
  <c r="F2772" i="2"/>
  <c r="M2771" i="2"/>
  <c r="L2771" i="2"/>
  <c r="K2771" i="2"/>
  <c r="J2771" i="2"/>
  <c r="I2771" i="2"/>
  <c r="G2771" i="2"/>
  <c r="F2771" i="2"/>
  <c r="M2770" i="2"/>
  <c r="L2770" i="2" s="1"/>
  <c r="K2770" i="2"/>
  <c r="I2770" i="2"/>
  <c r="J2770" i="2" s="1"/>
  <c r="G2770" i="2"/>
  <c r="F2770" i="2"/>
  <c r="M2769" i="2"/>
  <c r="L2769" i="2"/>
  <c r="K2769" i="2"/>
  <c r="J2769" i="2"/>
  <c r="J2777" i="2" s="1"/>
  <c r="I2769" i="2"/>
  <c r="G2769" i="2"/>
  <c r="F2769" i="2"/>
  <c r="M2763" i="2"/>
  <c r="L2763" i="2" s="1"/>
  <c r="K2763" i="2"/>
  <c r="I2763" i="2"/>
  <c r="J2763" i="2" s="1"/>
  <c r="G2763" i="2"/>
  <c r="F2763" i="2"/>
  <c r="M2762" i="2"/>
  <c r="K2762" i="2"/>
  <c r="I2762" i="2"/>
  <c r="G2762" i="2"/>
  <c r="F2762" i="2"/>
  <c r="M2761" i="2"/>
  <c r="L2761" i="2" s="1"/>
  <c r="K2761" i="2"/>
  <c r="I2761" i="2"/>
  <c r="G2761" i="2"/>
  <c r="F2761" i="2"/>
  <c r="M2760" i="2"/>
  <c r="K2760" i="2"/>
  <c r="I2760" i="2"/>
  <c r="G2760" i="2"/>
  <c r="F2760" i="2"/>
  <c r="M2759" i="2"/>
  <c r="L2759" i="2" s="1"/>
  <c r="K2759" i="2"/>
  <c r="I2759" i="2"/>
  <c r="J2759" i="2" s="1"/>
  <c r="G2759" i="2"/>
  <c r="F2759" i="2"/>
  <c r="M2758" i="2"/>
  <c r="K2758" i="2"/>
  <c r="I2758" i="2"/>
  <c r="G2758" i="2"/>
  <c r="F2758" i="2"/>
  <c r="M2757" i="2"/>
  <c r="L2757" i="2" s="1"/>
  <c r="K2757" i="2"/>
  <c r="I2757" i="2"/>
  <c r="G2757" i="2"/>
  <c r="F2757" i="2"/>
  <c r="M2756" i="2"/>
  <c r="K2756" i="2"/>
  <c r="I2756" i="2"/>
  <c r="G2756" i="2"/>
  <c r="F2756" i="2"/>
  <c r="M2755" i="2"/>
  <c r="L2755" i="2" s="1"/>
  <c r="K2755" i="2"/>
  <c r="I2755" i="2"/>
  <c r="J2755" i="2" s="1"/>
  <c r="G2755" i="2"/>
  <c r="F2755" i="2"/>
  <c r="M2754" i="2"/>
  <c r="K2754" i="2"/>
  <c r="I2754" i="2"/>
  <c r="G2754" i="2"/>
  <c r="F2754" i="2"/>
  <c r="M2753" i="2"/>
  <c r="L2753" i="2" s="1"/>
  <c r="K2753" i="2"/>
  <c r="I2753" i="2"/>
  <c r="G2753" i="2"/>
  <c r="F2753" i="2"/>
  <c r="M2752" i="2"/>
  <c r="K2752" i="2"/>
  <c r="I2752" i="2"/>
  <c r="G2752" i="2"/>
  <c r="F2752" i="2"/>
  <c r="M2751" i="2"/>
  <c r="L2751" i="2" s="1"/>
  <c r="K2751" i="2"/>
  <c r="I2751" i="2"/>
  <c r="J2751" i="2" s="1"/>
  <c r="G2751" i="2"/>
  <c r="F2751" i="2"/>
  <c r="M2750" i="2"/>
  <c r="K2750" i="2"/>
  <c r="I2750" i="2"/>
  <c r="G2750" i="2"/>
  <c r="F2750" i="2"/>
  <c r="M2746" i="2"/>
  <c r="K2746" i="2"/>
  <c r="I2746" i="2"/>
  <c r="G2746" i="2"/>
  <c r="F2746" i="2"/>
  <c r="M2745" i="2"/>
  <c r="K2745" i="2"/>
  <c r="I2745" i="2"/>
  <c r="G2745" i="2"/>
  <c r="F2745" i="2"/>
  <c r="M2744" i="2"/>
  <c r="L2744" i="2" s="1"/>
  <c r="K2744" i="2"/>
  <c r="I2744" i="2"/>
  <c r="J2744" i="2" s="1"/>
  <c r="G2744" i="2"/>
  <c r="F2744" i="2"/>
  <c r="M2743" i="2"/>
  <c r="K2743" i="2"/>
  <c r="I2743" i="2"/>
  <c r="G2743" i="2"/>
  <c r="F2743" i="2"/>
  <c r="M2742" i="2"/>
  <c r="K2742" i="2"/>
  <c r="I2742" i="2"/>
  <c r="G2742" i="2"/>
  <c r="F2742" i="2"/>
  <c r="M2741" i="2"/>
  <c r="K2741" i="2"/>
  <c r="I2741" i="2"/>
  <c r="G2741" i="2"/>
  <c r="F2741" i="2"/>
  <c r="M2740" i="2"/>
  <c r="L2740" i="2" s="1"/>
  <c r="K2740" i="2"/>
  <c r="I2740" i="2"/>
  <c r="J2740" i="2" s="1"/>
  <c r="G2740" i="2"/>
  <c r="F2740" i="2"/>
  <c r="M2739" i="2"/>
  <c r="K2739" i="2"/>
  <c r="I2739" i="2"/>
  <c r="G2739" i="2"/>
  <c r="F2739" i="2"/>
  <c r="M2738" i="2"/>
  <c r="K2738" i="2"/>
  <c r="I2738" i="2"/>
  <c r="G2738" i="2"/>
  <c r="F2738" i="2"/>
  <c r="M2737" i="2"/>
  <c r="K2737" i="2"/>
  <c r="I2737" i="2"/>
  <c r="G2737" i="2"/>
  <c r="F2737" i="2"/>
  <c r="M2736" i="2"/>
  <c r="L2736" i="2" s="1"/>
  <c r="K2736" i="2"/>
  <c r="J2736" i="2"/>
  <c r="I2736" i="2"/>
  <c r="G2736" i="2"/>
  <c r="F2736" i="2"/>
  <c r="M2735" i="2"/>
  <c r="L2735" i="2" s="1"/>
  <c r="K2735" i="2"/>
  <c r="I2735" i="2"/>
  <c r="J2735" i="2" s="1"/>
  <c r="G2735" i="2"/>
  <c r="F2735" i="2"/>
  <c r="M2734" i="2"/>
  <c r="K2734" i="2"/>
  <c r="I2734" i="2"/>
  <c r="G2734" i="2"/>
  <c r="F2734" i="2"/>
  <c r="M2733" i="2"/>
  <c r="L2733" i="2" s="1"/>
  <c r="K2733" i="2"/>
  <c r="J2733" i="2"/>
  <c r="I2733" i="2"/>
  <c r="G2733" i="2"/>
  <c r="F2733" i="2"/>
  <c r="M2729" i="2"/>
  <c r="K2729" i="2"/>
  <c r="I2729" i="2"/>
  <c r="G2729" i="2"/>
  <c r="F2729" i="2"/>
  <c r="M2728" i="2"/>
  <c r="K2728" i="2"/>
  <c r="I2728" i="2"/>
  <c r="G2728" i="2"/>
  <c r="F2728" i="2"/>
  <c r="M2727" i="2"/>
  <c r="L2727" i="2" s="1"/>
  <c r="K2727" i="2"/>
  <c r="I2727" i="2"/>
  <c r="J2727" i="2" s="1"/>
  <c r="G2727" i="2"/>
  <c r="F2727" i="2"/>
  <c r="M2726" i="2"/>
  <c r="K2726" i="2"/>
  <c r="I2726" i="2"/>
  <c r="G2726" i="2"/>
  <c r="F2726" i="2"/>
  <c r="M2725" i="2"/>
  <c r="K2725" i="2"/>
  <c r="I2725" i="2"/>
  <c r="F2725" i="2"/>
  <c r="M2720" i="2"/>
  <c r="K2720" i="2"/>
  <c r="I2720" i="2"/>
  <c r="G2720" i="2"/>
  <c r="F2720" i="2"/>
  <c r="M2719" i="2"/>
  <c r="L2719" i="2" s="1"/>
  <c r="K2719" i="2"/>
  <c r="J2719" i="2"/>
  <c r="I2719" i="2"/>
  <c r="G2719" i="2"/>
  <c r="F2719" i="2"/>
  <c r="M2718" i="2"/>
  <c r="L2718" i="2" s="1"/>
  <c r="K2718" i="2"/>
  <c r="I2718" i="2"/>
  <c r="J2718" i="2" s="1"/>
  <c r="G2718" i="2"/>
  <c r="F2718" i="2"/>
  <c r="M2717" i="2"/>
  <c r="K2717" i="2"/>
  <c r="I2717" i="2"/>
  <c r="G2717" i="2"/>
  <c r="F2717" i="2"/>
  <c r="M2716" i="2"/>
  <c r="L2716" i="2" s="1"/>
  <c r="K2716" i="2"/>
  <c r="I2716" i="2"/>
  <c r="J2716" i="2" s="1"/>
  <c r="G2716" i="2"/>
  <c r="F2716" i="2"/>
  <c r="M2715" i="2"/>
  <c r="K2715" i="2"/>
  <c r="I2715" i="2"/>
  <c r="G2715" i="2"/>
  <c r="F2715" i="2"/>
  <c r="M2714" i="2"/>
  <c r="L2714" i="2" s="1"/>
  <c r="K2714" i="2"/>
  <c r="I2714" i="2"/>
  <c r="G2714" i="2"/>
  <c r="F2714" i="2"/>
  <c r="M2713" i="2"/>
  <c r="L2713" i="2" s="1"/>
  <c r="K2713" i="2"/>
  <c r="I2713" i="2"/>
  <c r="J2713" i="2" s="1"/>
  <c r="G2713" i="2"/>
  <c r="F2713" i="2"/>
  <c r="M2712" i="2"/>
  <c r="K2712" i="2"/>
  <c r="I2712" i="2"/>
  <c r="J2712" i="2" s="1"/>
  <c r="G2712" i="2"/>
  <c r="F2712" i="2"/>
  <c r="M2711" i="2"/>
  <c r="K2711" i="2"/>
  <c r="J2711" i="2" s="1"/>
  <c r="I2711" i="2"/>
  <c r="G2711" i="2"/>
  <c r="F2711" i="2"/>
  <c r="M2710" i="2"/>
  <c r="L2710" i="2" s="1"/>
  <c r="K2710" i="2"/>
  <c r="I2710" i="2"/>
  <c r="J2710" i="2" s="1"/>
  <c r="G2710" i="2"/>
  <c r="F2710" i="2"/>
  <c r="M2709" i="2"/>
  <c r="K2709" i="2"/>
  <c r="I2709" i="2"/>
  <c r="J2709" i="2" s="1"/>
  <c r="G2709" i="2"/>
  <c r="F2709" i="2"/>
  <c r="M2708" i="2"/>
  <c r="K2708" i="2"/>
  <c r="I2708" i="2"/>
  <c r="G2708" i="2"/>
  <c r="F2708" i="2"/>
  <c r="M2707" i="2"/>
  <c r="L2707" i="2" s="1"/>
  <c r="K2707" i="2"/>
  <c r="I2707" i="2"/>
  <c r="J2707" i="2" s="1"/>
  <c r="G2707" i="2"/>
  <c r="F2707" i="2"/>
  <c r="M2706" i="2"/>
  <c r="K2706" i="2"/>
  <c r="I2706" i="2"/>
  <c r="G2706" i="2"/>
  <c r="F2706" i="2"/>
  <c r="M2702" i="2"/>
  <c r="L2702" i="2" s="1"/>
  <c r="K2702" i="2"/>
  <c r="I2702" i="2"/>
  <c r="G2702" i="2"/>
  <c r="F2702" i="2"/>
  <c r="M2701" i="2"/>
  <c r="L2701" i="2" s="1"/>
  <c r="K2701" i="2"/>
  <c r="I2701" i="2"/>
  <c r="J2701" i="2" s="1"/>
  <c r="G2701" i="2"/>
  <c r="F2701" i="2"/>
  <c r="M2700" i="2"/>
  <c r="K2700" i="2"/>
  <c r="J2700" i="2"/>
  <c r="I2700" i="2"/>
  <c r="G2700" i="2"/>
  <c r="F2700" i="2"/>
  <c r="M2699" i="2"/>
  <c r="L2699" i="2" s="1"/>
  <c r="K2699" i="2"/>
  <c r="I2699" i="2"/>
  <c r="J2699" i="2" s="1"/>
  <c r="G2699" i="2"/>
  <c r="F2699" i="2"/>
  <c r="M2698" i="2"/>
  <c r="K2698" i="2"/>
  <c r="I2698" i="2"/>
  <c r="J2698" i="2" s="1"/>
  <c r="G2698" i="2"/>
  <c r="F2698" i="2"/>
  <c r="M2697" i="2"/>
  <c r="K2697" i="2"/>
  <c r="I2697" i="2"/>
  <c r="J2697" i="2" s="1"/>
  <c r="G2697" i="2"/>
  <c r="F2697" i="2"/>
  <c r="M2696" i="2"/>
  <c r="K2696" i="2"/>
  <c r="I2696" i="2"/>
  <c r="G2696" i="2"/>
  <c r="F2696" i="2"/>
  <c r="M2695" i="2"/>
  <c r="K2695" i="2"/>
  <c r="J2695" i="2"/>
  <c r="I2695" i="2"/>
  <c r="G2695" i="2"/>
  <c r="F2695" i="2"/>
  <c r="M2694" i="2"/>
  <c r="K2694" i="2"/>
  <c r="I2694" i="2"/>
  <c r="G2694" i="2"/>
  <c r="F2694" i="2"/>
  <c r="K2691" i="2"/>
  <c r="M2690" i="2"/>
  <c r="K2690" i="2"/>
  <c r="I2690" i="2"/>
  <c r="I2691" i="2" s="1"/>
  <c r="G2690" i="2"/>
  <c r="F2690" i="2"/>
  <c r="M2686" i="2"/>
  <c r="K2686" i="2"/>
  <c r="I2686" i="2"/>
  <c r="G2686" i="2"/>
  <c r="F2686" i="2"/>
  <c r="M2685" i="2"/>
  <c r="K2685" i="2"/>
  <c r="I2685" i="2"/>
  <c r="J2685" i="2" s="1"/>
  <c r="G2685" i="2"/>
  <c r="F2685" i="2"/>
  <c r="M2684" i="2"/>
  <c r="K2684" i="2"/>
  <c r="I2684" i="2"/>
  <c r="G2684" i="2"/>
  <c r="F2684" i="2"/>
  <c r="M2683" i="2"/>
  <c r="L2683" i="2" s="1"/>
  <c r="K2683" i="2"/>
  <c r="I2683" i="2"/>
  <c r="G2683" i="2"/>
  <c r="F2683" i="2"/>
  <c r="M2682" i="2"/>
  <c r="K2682" i="2"/>
  <c r="I2682" i="2"/>
  <c r="J2682" i="2" s="1"/>
  <c r="G2682" i="2"/>
  <c r="F2682" i="2"/>
  <c r="M2678" i="2"/>
  <c r="L2678" i="2" s="1"/>
  <c r="K2678" i="2"/>
  <c r="I2678" i="2"/>
  <c r="G2678" i="2"/>
  <c r="F2678" i="2"/>
  <c r="M2677" i="2"/>
  <c r="L2677" i="2" s="1"/>
  <c r="K2677" i="2"/>
  <c r="I2677" i="2"/>
  <c r="J2677" i="2" s="1"/>
  <c r="G2677" i="2"/>
  <c r="F2677" i="2"/>
  <c r="M2676" i="2"/>
  <c r="K2676" i="2"/>
  <c r="I2676" i="2"/>
  <c r="J2676" i="2" s="1"/>
  <c r="G2676" i="2"/>
  <c r="F2676" i="2"/>
  <c r="M2675" i="2"/>
  <c r="K2675" i="2"/>
  <c r="J2675" i="2" s="1"/>
  <c r="I2675" i="2"/>
  <c r="G2675" i="2"/>
  <c r="F2675" i="2"/>
  <c r="M2674" i="2"/>
  <c r="L2674" i="2" s="1"/>
  <c r="K2674" i="2"/>
  <c r="I2674" i="2"/>
  <c r="J2674" i="2" s="1"/>
  <c r="G2674" i="2"/>
  <c r="F2674" i="2"/>
  <c r="M2673" i="2"/>
  <c r="K2673" i="2"/>
  <c r="I2673" i="2"/>
  <c r="G2673" i="2"/>
  <c r="F2673" i="2"/>
  <c r="M2670" i="2"/>
  <c r="L2670" i="2"/>
  <c r="K2670" i="2"/>
  <c r="I2670" i="2"/>
  <c r="J2670" i="2" s="1"/>
  <c r="G2670" i="2"/>
  <c r="F2670" i="2"/>
  <c r="M2669" i="2"/>
  <c r="K2669" i="2"/>
  <c r="K2671" i="2" s="1"/>
  <c r="I2669" i="2"/>
  <c r="G2669" i="2"/>
  <c r="F2669" i="2"/>
  <c r="M2665" i="2"/>
  <c r="L2665" i="2" s="1"/>
  <c r="K2665" i="2"/>
  <c r="I2665" i="2"/>
  <c r="J2665" i="2" s="1"/>
  <c r="G2665" i="2"/>
  <c r="F2665" i="2"/>
  <c r="M2664" i="2"/>
  <c r="K2664" i="2"/>
  <c r="I2664" i="2"/>
  <c r="J2664" i="2" s="1"/>
  <c r="G2664" i="2"/>
  <c r="F2664" i="2"/>
  <c r="M2663" i="2"/>
  <c r="L2663" i="2"/>
  <c r="K2663" i="2"/>
  <c r="I2663" i="2"/>
  <c r="G2663" i="2"/>
  <c r="F2663" i="2"/>
  <c r="M2662" i="2"/>
  <c r="L2662" i="2" s="1"/>
  <c r="K2662" i="2"/>
  <c r="I2662" i="2"/>
  <c r="J2662" i="2" s="1"/>
  <c r="G2662" i="2"/>
  <c r="F2662" i="2"/>
  <c r="M2661" i="2"/>
  <c r="K2661" i="2"/>
  <c r="I2661" i="2"/>
  <c r="G2661" i="2"/>
  <c r="F2661" i="2"/>
  <c r="M2659" i="2"/>
  <c r="M2658" i="2"/>
  <c r="K2658" i="2"/>
  <c r="L2658" i="2" s="1"/>
  <c r="I2658" i="2"/>
  <c r="J2658" i="2" s="1"/>
  <c r="G2658" i="2"/>
  <c r="F2658" i="2"/>
  <c r="M2657" i="2"/>
  <c r="K2657" i="2"/>
  <c r="I2657" i="2"/>
  <c r="I2659" i="2" s="1"/>
  <c r="G2657" i="2"/>
  <c r="F2657" i="2"/>
  <c r="M2650" i="2"/>
  <c r="L2650" i="2" s="1"/>
  <c r="K2650" i="2"/>
  <c r="I2650" i="2"/>
  <c r="J2650" i="2" s="1"/>
  <c r="G2650" i="2"/>
  <c r="F2650" i="2"/>
  <c r="M2649" i="2"/>
  <c r="K2649" i="2"/>
  <c r="K2651" i="2" s="1"/>
  <c r="I2649" i="2"/>
  <c r="G2649" i="2"/>
  <c r="F2649" i="2"/>
  <c r="M2644" i="2"/>
  <c r="M2643" i="2"/>
  <c r="K2643" i="2"/>
  <c r="L2643" i="2" s="1"/>
  <c r="J2643" i="2"/>
  <c r="I2643" i="2"/>
  <c r="I2644" i="2" s="1"/>
  <c r="G2643" i="2"/>
  <c r="F2643" i="2"/>
  <c r="M2642" i="2"/>
  <c r="K2642" i="2"/>
  <c r="I2642" i="2"/>
  <c r="G2642" i="2"/>
  <c r="F2642" i="2"/>
  <c r="M2641" i="2"/>
  <c r="K2641" i="2"/>
  <c r="I2641" i="2"/>
  <c r="G2641" i="2"/>
  <c r="F2641" i="2"/>
  <c r="I2638" i="2"/>
  <c r="M2636" i="2"/>
  <c r="M2638" i="2" s="1"/>
  <c r="K2636" i="2"/>
  <c r="I2636" i="2"/>
  <c r="G2636" i="2"/>
  <c r="F2636" i="2"/>
  <c r="M2630" i="2"/>
  <c r="K2630" i="2"/>
  <c r="I2630" i="2"/>
  <c r="G2630" i="2"/>
  <c r="F2630" i="2"/>
  <c r="M2629" i="2"/>
  <c r="K2629" i="2"/>
  <c r="I2629" i="2"/>
  <c r="J2629" i="2" s="1"/>
  <c r="G2629" i="2"/>
  <c r="F2629" i="2"/>
  <c r="M2628" i="2"/>
  <c r="K2628" i="2"/>
  <c r="L2628" i="2" s="1"/>
  <c r="I2628" i="2"/>
  <c r="J2628" i="2" s="1"/>
  <c r="G2628" i="2"/>
  <c r="F2628" i="2"/>
  <c r="M2627" i="2"/>
  <c r="K2627" i="2"/>
  <c r="L2627" i="2" s="1"/>
  <c r="I2627" i="2"/>
  <c r="G2627" i="2"/>
  <c r="F2627" i="2"/>
  <c r="M2626" i="2"/>
  <c r="K2626" i="2"/>
  <c r="I2626" i="2"/>
  <c r="G2626" i="2"/>
  <c r="F2626" i="2"/>
  <c r="M2625" i="2"/>
  <c r="K2625" i="2"/>
  <c r="L2625" i="2" s="1"/>
  <c r="I2625" i="2"/>
  <c r="J2625" i="2" s="1"/>
  <c r="G2625" i="2"/>
  <c r="F2625" i="2"/>
  <c r="M2624" i="2"/>
  <c r="K2624" i="2"/>
  <c r="L2624" i="2" s="1"/>
  <c r="I2624" i="2"/>
  <c r="G2624" i="2"/>
  <c r="F2624" i="2"/>
  <c r="M2623" i="2"/>
  <c r="K2623" i="2"/>
  <c r="I2623" i="2"/>
  <c r="G2623" i="2"/>
  <c r="F2623" i="2"/>
  <c r="M2622" i="2"/>
  <c r="K2622" i="2"/>
  <c r="J2622" i="2" s="1"/>
  <c r="I2622" i="2"/>
  <c r="G2622" i="2"/>
  <c r="F2622" i="2"/>
  <c r="M2621" i="2"/>
  <c r="K2621" i="2"/>
  <c r="I2621" i="2"/>
  <c r="J2621" i="2" s="1"/>
  <c r="G2621" i="2"/>
  <c r="F2621" i="2"/>
  <c r="M2620" i="2"/>
  <c r="K2620" i="2"/>
  <c r="I2620" i="2"/>
  <c r="J2620" i="2" s="1"/>
  <c r="G2620" i="2"/>
  <c r="F2620" i="2"/>
  <c r="M2619" i="2"/>
  <c r="K2619" i="2"/>
  <c r="J2619" i="2" s="1"/>
  <c r="I2619" i="2"/>
  <c r="G2619" i="2"/>
  <c r="F2619" i="2"/>
  <c r="M2618" i="2"/>
  <c r="K2618" i="2"/>
  <c r="I2618" i="2"/>
  <c r="G2618" i="2"/>
  <c r="F2618" i="2"/>
  <c r="M2617" i="2"/>
  <c r="K2617" i="2"/>
  <c r="I2617" i="2"/>
  <c r="J2617" i="2" s="1"/>
  <c r="G2617" i="2"/>
  <c r="F2617" i="2"/>
  <c r="M2616" i="2"/>
  <c r="K2616" i="2"/>
  <c r="I2616" i="2"/>
  <c r="G2616" i="2"/>
  <c r="F2616" i="2"/>
  <c r="M2615" i="2"/>
  <c r="K2615" i="2"/>
  <c r="I2615" i="2"/>
  <c r="G2615" i="2"/>
  <c r="F2615" i="2"/>
  <c r="M2614" i="2"/>
  <c r="K2614" i="2"/>
  <c r="J2614" i="2" s="1"/>
  <c r="I2614" i="2"/>
  <c r="G2614" i="2"/>
  <c r="F2614" i="2"/>
  <c r="M2613" i="2"/>
  <c r="K2613" i="2"/>
  <c r="I2613" i="2"/>
  <c r="J2613" i="2" s="1"/>
  <c r="G2613" i="2"/>
  <c r="F2613" i="2"/>
  <c r="M2612" i="2"/>
  <c r="K2612" i="2"/>
  <c r="I2612" i="2"/>
  <c r="J2612" i="2" s="1"/>
  <c r="G2612" i="2"/>
  <c r="F2612" i="2"/>
  <c r="M2611" i="2"/>
  <c r="K2611" i="2"/>
  <c r="J2611" i="2" s="1"/>
  <c r="I2611" i="2"/>
  <c r="G2611" i="2"/>
  <c r="F2611" i="2"/>
  <c r="M2610" i="2"/>
  <c r="M2631" i="2" s="1"/>
  <c r="K2610" i="2"/>
  <c r="I2610" i="2"/>
  <c r="G2610" i="2"/>
  <c r="F2610" i="2"/>
  <c r="M2606" i="2"/>
  <c r="K2606" i="2"/>
  <c r="J2606" i="2" s="1"/>
  <c r="I2606" i="2"/>
  <c r="G2606" i="2"/>
  <c r="F2606" i="2"/>
  <c r="M2605" i="2"/>
  <c r="K2605" i="2"/>
  <c r="I2605" i="2"/>
  <c r="G2605" i="2"/>
  <c r="F2605" i="2"/>
  <c r="M2604" i="2"/>
  <c r="K2604" i="2"/>
  <c r="J2604" i="2" s="1"/>
  <c r="I2604" i="2"/>
  <c r="G2604" i="2"/>
  <c r="F2604" i="2"/>
  <c r="M2599" i="2"/>
  <c r="K2599" i="2"/>
  <c r="I2599" i="2"/>
  <c r="G2599" i="2"/>
  <c r="F2599" i="2"/>
  <c r="M2598" i="2"/>
  <c r="K2598" i="2"/>
  <c r="I2598" i="2"/>
  <c r="G2598" i="2"/>
  <c r="F2598" i="2"/>
  <c r="M2597" i="2"/>
  <c r="K2597" i="2"/>
  <c r="I2597" i="2"/>
  <c r="G2597" i="2"/>
  <c r="F2597" i="2"/>
  <c r="M2596" i="2"/>
  <c r="K2596" i="2"/>
  <c r="I2596" i="2"/>
  <c r="G2596" i="2"/>
  <c r="F2596" i="2"/>
  <c r="M2595" i="2"/>
  <c r="L2595" i="2" s="1"/>
  <c r="K2595" i="2"/>
  <c r="I2595" i="2"/>
  <c r="G2595" i="2"/>
  <c r="F2595" i="2"/>
  <c r="M2594" i="2"/>
  <c r="K2594" i="2"/>
  <c r="I2594" i="2"/>
  <c r="G2594" i="2"/>
  <c r="F2594" i="2"/>
  <c r="M2593" i="2"/>
  <c r="L2593" i="2"/>
  <c r="K2593" i="2"/>
  <c r="I2593" i="2"/>
  <c r="G2593" i="2"/>
  <c r="F2593" i="2"/>
  <c r="M2592" i="2"/>
  <c r="K2592" i="2"/>
  <c r="I2592" i="2"/>
  <c r="G2592" i="2"/>
  <c r="F2592" i="2"/>
  <c r="M2591" i="2"/>
  <c r="K2591" i="2"/>
  <c r="I2591" i="2"/>
  <c r="G2591" i="2"/>
  <c r="F2591" i="2"/>
  <c r="M2590" i="2"/>
  <c r="K2590" i="2"/>
  <c r="I2590" i="2"/>
  <c r="J2590" i="2" s="1"/>
  <c r="G2590" i="2"/>
  <c r="F2590" i="2"/>
  <c r="M2589" i="2"/>
  <c r="K2589" i="2"/>
  <c r="L2589" i="2" s="1"/>
  <c r="I2589" i="2"/>
  <c r="G2589" i="2"/>
  <c r="F2589" i="2"/>
  <c r="M2588" i="2"/>
  <c r="M2600" i="2" s="1"/>
  <c r="K2588" i="2"/>
  <c r="I2588" i="2"/>
  <c r="I2600" i="2" s="1"/>
  <c r="G2588" i="2"/>
  <c r="F2588" i="2"/>
  <c r="M2584" i="2"/>
  <c r="K2584" i="2"/>
  <c r="L2584" i="2" s="1"/>
  <c r="I2584" i="2"/>
  <c r="G2584" i="2"/>
  <c r="F2584" i="2"/>
  <c r="M2583" i="2"/>
  <c r="K2583" i="2"/>
  <c r="I2583" i="2"/>
  <c r="G2583" i="2"/>
  <c r="F2583" i="2"/>
  <c r="M2582" i="2"/>
  <c r="K2582" i="2"/>
  <c r="L2582" i="2" s="1"/>
  <c r="I2582" i="2"/>
  <c r="G2582" i="2"/>
  <c r="F2582" i="2"/>
  <c r="M2581" i="2"/>
  <c r="K2581" i="2"/>
  <c r="I2581" i="2"/>
  <c r="G2581" i="2"/>
  <c r="F2581" i="2"/>
  <c r="M2580" i="2"/>
  <c r="L2580" i="2" s="1"/>
  <c r="K2580" i="2"/>
  <c r="I2580" i="2"/>
  <c r="G2580" i="2"/>
  <c r="F2580" i="2"/>
  <c r="M2579" i="2"/>
  <c r="K2579" i="2"/>
  <c r="L2579" i="2" s="1"/>
  <c r="I2579" i="2"/>
  <c r="G2579" i="2"/>
  <c r="F2579" i="2"/>
  <c r="M2578" i="2"/>
  <c r="L2578" i="2"/>
  <c r="K2578" i="2"/>
  <c r="I2578" i="2"/>
  <c r="G2578" i="2"/>
  <c r="F2578" i="2"/>
  <c r="M2577" i="2"/>
  <c r="K2577" i="2"/>
  <c r="L2577" i="2" s="1"/>
  <c r="I2577" i="2"/>
  <c r="J2577" i="2" s="1"/>
  <c r="G2577" i="2"/>
  <c r="F2577" i="2"/>
  <c r="M2576" i="2"/>
  <c r="K2576" i="2"/>
  <c r="L2576" i="2" s="1"/>
  <c r="I2576" i="2"/>
  <c r="G2576" i="2"/>
  <c r="F2576" i="2"/>
  <c r="M2575" i="2"/>
  <c r="K2575" i="2"/>
  <c r="I2575" i="2"/>
  <c r="G2575" i="2"/>
  <c r="F2575" i="2"/>
  <c r="M2571" i="2"/>
  <c r="L2571" i="2"/>
  <c r="K2571" i="2"/>
  <c r="I2571" i="2"/>
  <c r="G2571" i="2"/>
  <c r="F2571" i="2"/>
  <c r="M2570" i="2"/>
  <c r="K2570" i="2"/>
  <c r="L2570" i="2" s="1"/>
  <c r="I2570" i="2"/>
  <c r="G2570" i="2"/>
  <c r="F2570" i="2"/>
  <c r="M2569" i="2"/>
  <c r="K2569" i="2"/>
  <c r="L2569" i="2" s="1"/>
  <c r="I2569" i="2"/>
  <c r="G2569" i="2"/>
  <c r="F2569" i="2"/>
  <c r="M2568" i="2"/>
  <c r="K2568" i="2"/>
  <c r="I2568" i="2"/>
  <c r="J2568" i="2" s="1"/>
  <c r="G2568" i="2"/>
  <c r="F2568" i="2"/>
  <c r="M2567" i="2"/>
  <c r="K2567" i="2"/>
  <c r="L2567" i="2" s="1"/>
  <c r="I2567" i="2"/>
  <c r="G2567" i="2"/>
  <c r="F2567" i="2"/>
  <c r="M2566" i="2"/>
  <c r="K2566" i="2"/>
  <c r="I2566" i="2"/>
  <c r="G2566" i="2"/>
  <c r="F2566" i="2"/>
  <c r="M2565" i="2"/>
  <c r="L2565" i="2" s="1"/>
  <c r="K2565" i="2"/>
  <c r="I2565" i="2"/>
  <c r="G2565" i="2"/>
  <c r="F2565" i="2"/>
  <c r="M2564" i="2"/>
  <c r="K2564" i="2"/>
  <c r="L2564" i="2" s="1"/>
  <c r="I2564" i="2"/>
  <c r="J2564" i="2" s="1"/>
  <c r="G2564" i="2"/>
  <c r="F2564" i="2"/>
  <c r="M2563" i="2"/>
  <c r="L2563" i="2"/>
  <c r="K2563" i="2"/>
  <c r="I2563" i="2"/>
  <c r="I2572" i="2" s="1"/>
  <c r="G2563" i="2"/>
  <c r="F2563" i="2"/>
  <c r="M2557" i="2"/>
  <c r="K2557" i="2"/>
  <c r="L2557" i="2" s="1"/>
  <c r="I2557" i="2"/>
  <c r="G2557" i="2"/>
  <c r="F2557" i="2"/>
  <c r="M2556" i="2"/>
  <c r="K2556" i="2"/>
  <c r="L2556" i="2" s="1"/>
  <c r="I2556" i="2"/>
  <c r="G2556" i="2"/>
  <c r="F2556" i="2"/>
  <c r="M2555" i="2"/>
  <c r="K2555" i="2"/>
  <c r="I2555" i="2"/>
  <c r="G2555" i="2"/>
  <c r="F2555" i="2"/>
  <c r="M2552" i="2"/>
  <c r="M2550" i="2"/>
  <c r="K2550" i="2"/>
  <c r="I2550" i="2"/>
  <c r="I2552" i="2" s="1"/>
  <c r="G2550" i="2"/>
  <c r="F2550" i="2"/>
  <c r="M2546" i="2"/>
  <c r="L2546" i="2" s="1"/>
  <c r="K2546" i="2"/>
  <c r="I2546" i="2"/>
  <c r="J2546" i="2" s="1"/>
  <c r="G2546" i="2"/>
  <c r="F2546" i="2"/>
  <c r="M2545" i="2"/>
  <c r="L2545" i="2"/>
  <c r="K2545" i="2"/>
  <c r="I2545" i="2"/>
  <c r="G2545" i="2"/>
  <c r="F2545" i="2"/>
  <c r="M2544" i="2"/>
  <c r="L2544" i="2" s="1"/>
  <c r="K2544" i="2"/>
  <c r="I2544" i="2"/>
  <c r="J2544" i="2" s="1"/>
  <c r="G2544" i="2"/>
  <c r="F2544" i="2"/>
  <c r="M2543" i="2"/>
  <c r="K2543" i="2"/>
  <c r="L2543" i="2" s="1"/>
  <c r="I2543" i="2"/>
  <c r="G2543" i="2"/>
  <c r="F2543" i="2"/>
  <c r="M2542" i="2"/>
  <c r="L2542" i="2" s="1"/>
  <c r="K2542" i="2"/>
  <c r="I2542" i="2"/>
  <c r="J2542" i="2" s="1"/>
  <c r="G2542" i="2"/>
  <c r="F2542" i="2"/>
  <c r="M2541" i="2"/>
  <c r="L2541" i="2"/>
  <c r="K2541" i="2"/>
  <c r="I2541" i="2"/>
  <c r="G2541" i="2"/>
  <c r="F2541" i="2"/>
  <c r="M2540" i="2"/>
  <c r="L2540" i="2" s="1"/>
  <c r="K2540" i="2"/>
  <c r="I2540" i="2"/>
  <c r="J2540" i="2" s="1"/>
  <c r="G2540" i="2"/>
  <c r="F2540" i="2"/>
  <c r="M2539" i="2"/>
  <c r="K2539" i="2"/>
  <c r="L2539" i="2" s="1"/>
  <c r="I2539" i="2"/>
  <c r="G2539" i="2"/>
  <c r="F2539" i="2"/>
  <c r="M2538" i="2"/>
  <c r="L2538" i="2" s="1"/>
  <c r="K2538" i="2"/>
  <c r="I2538" i="2"/>
  <c r="J2538" i="2" s="1"/>
  <c r="G2538" i="2"/>
  <c r="F2538" i="2"/>
  <c r="M2537" i="2"/>
  <c r="L2537" i="2"/>
  <c r="K2537" i="2"/>
  <c r="I2537" i="2"/>
  <c r="G2537" i="2"/>
  <c r="F2537" i="2"/>
  <c r="M2536" i="2"/>
  <c r="L2536" i="2" s="1"/>
  <c r="K2536" i="2"/>
  <c r="I2536" i="2"/>
  <c r="J2536" i="2" s="1"/>
  <c r="G2536" i="2"/>
  <c r="F2536" i="2"/>
  <c r="M2535" i="2"/>
  <c r="K2535" i="2"/>
  <c r="L2535" i="2" s="1"/>
  <c r="I2535" i="2"/>
  <c r="G2535" i="2"/>
  <c r="F2535" i="2"/>
  <c r="M2534" i="2"/>
  <c r="L2534" i="2" s="1"/>
  <c r="K2534" i="2"/>
  <c r="I2534" i="2"/>
  <c r="J2534" i="2" s="1"/>
  <c r="G2534" i="2"/>
  <c r="F2534" i="2"/>
  <c r="M2533" i="2"/>
  <c r="L2533" i="2"/>
  <c r="K2533" i="2"/>
  <c r="I2533" i="2"/>
  <c r="G2533" i="2"/>
  <c r="F2533" i="2"/>
  <c r="M2532" i="2"/>
  <c r="L2532" i="2" s="1"/>
  <c r="K2532" i="2"/>
  <c r="I2532" i="2"/>
  <c r="J2532" i="2" s="1"/>
  <c r="G2532" i="2"/>
  <c r="F2532" i="2"/>
  <c r="M2531" i="2"/>
  <c r="K2531" i="2"/>
  <c r="L2531" i="2" s="1"/>
  <c r="I2531" i="2"/>
  <c r="G2531" i="2"/>
  <c r="F2531" i="2"/>
  <c r="M2530" i="2"/>
  <c r="L2530" i="2" s="1"/>
  <c r="K2530" i="2"/>
  <c r="I2530" i="2"/>
  <c r="G2530" i="2"/>
  <c r="F2530" i="2"/>
  <c r="M2529" i="2"/>
  <c r="L2529" i="2"/>
  <c r="K2529" i="2"/>
  <c r="I2529" i="2"/>
  <c r="G2529" i="2"/>
  <c r="F2529" i="2"/>
  <c r="M2524" i="2"/>
  <c r="K2524" i="2"/>
  <c r="J2524" i="2"/>
  <c r="I2524" i="2"/>
  <c r="G2524" i="2"/>
  <c r="F2524" i="2"/>
  <c r="M2523" i="2"/>
  <c r="L2523" i="2" s="1"/>
  <c r="K2523" i="2"/>
  <c r="I2523" i="2"/>
  <c r="J2523" i="2" s="1"/>
  <c r="G2523" i="2"/>
  <c r="F2523" i="2"/>
  <c r="M2522" i="2"/>
  <c r="K2522" i="2"/>
  <c r="K2525" i="2" s="1"/>
  <c r="I2522" i="2"/>
  <c r="G2522" i="2"/>
  <c r="F2522" i="2"/>
  <c r="M2518" i="2"/>
  <c r="L2518" i="2" s="1"/>
  <c r="K2518" i="2"/>
  <c r="I2518" i="2"/>
  <c r="J2518" i="2" s="1"/>
  <c r="G2518" i="2"/>
  <c r="F2518" i="2"/>
  <c r="M2517" i="2"/>
  <c r="K2517" i="2"/>
  <c r="I2517" i="2"/>
  <c r="J2517" i="2" s="1"/>
  <c r="G2517" i="2"/>
  <c r="F2517" i="2"/>
  <c r="M2516" i="2"/>
  <c r="K2516" i="2"/>
  <c r="K2519" i="2" s="1"/>
  <c r="I2516" i="2"/>
  <c r="G2516" i="2"/>
  <c r="F2516" i="2"/>
  <c r="M2512" i="2"/>
  <c r="L2512" i="2" s="1"/>
  <c r="K2512" i="2"/>
  <c r="J2512" i="2"/>
  <c r="I2512" i="2"/>
  <c r="G2512" i="2"/>
  <c r="F2512" i="2"/>
  <c r="M2511" i="2"/>
  <c r="L2511" i="2" s="1"/>
  <c r="K2511" i="2"/>
  <c r="I2511" i="2"/>
  <c r="J2511" i="2" s="1"/>
  <c r="G2511" i="2"/>
  <c r="F2511" i="2"/>
  <c r="M2510" i="2"/>
  <c r="K2510" i="2"/>
  <c r="I2510" i="2"/>
  <c r="G2510" i="2"/>
  <c r="F2510" i="2"/>
  <c r="M2506" i="2"/>
  <c r="L2506" i="2" s="1"/>
  <c r="K2506" i="2"/>
  <c r="I2506" i="2"/>
  <c r="J2506" i="2" s="1"/>
  <c r="G2506" i="2"/>
  <c r="F2506" i="2"/>
  <c r="M2505" i="2"/>
  <c r="K2505" i="2"/>
  <c r="J2505" i="2" s="1"/>
  <c r="I2505" i="2"/>
  <c r="G2505" i="2"/>
  <c r="F2505" i="2"/>
  <c r="M2504" i="2"/>
  <c r="K2504" i="2"/>
  <c r="J2504" i="2"/>
  <c r="I2504" i="2"/>
  <c r="G2504" i="2"/>
  <c r="F2504" i="2"/>
  <c r="M2500" i="2"/>
  <c r="K2500" i="2"/>
  <c r="I2500" i="2"/>
  <c r="G2500" i="2"/>
  <c r="F2500" i="2"/>
  <c r="M2499" i="2"/>
  <c r="K2499" i="2"/>
  <c r="I2499" i="2"/>
  <c r="G2499" i="2"/>
  <c r="F2499" i="2"/>
  <c r="M2498" i="2"/>
  <c r="K2498" i="2"/>
  <c r="I2498" i="2"/>
  <c r="J2498" i="2" s="1"/>
  <c r="G2498" i="2"/>
  <c r="F2498" i="2"/>
  <c r="M2497" i="2"/>
  <c r="K2497" i="2"/>
  <c r="I2497" i="2"/>
  <c r="G2497" i="2"/>
  <c r="F2497" i="2"/>
  <c r="M2496" i="2"/>
  <c r="K2496" i="2"/>
  <c r="J2496" i="2" s="1"/>
  <c r="I2496" i="2"/>
  <c r="G2496" i="2"/>
  <c r="F2496" i="2"/>
  <c r="M2495" i="2"/>
  <c r="K2495" i="2"/>
  <c r="I2495" i="2"/>
  <c r="J2495" i="2" s="1"/>
  <c r="G2495" i="2"/>
  <c r="F2495" i="2"/>
  <c r="M2494" i="2"/>
  <c r="K2494" i="2"/>
  <c r="I2494" i="2"/>
  <c r="G2494" i="2"/>
  <c r="F2494" i="2"/>
  <c r="M2488" i="2"/>
  <c r="K2488" i="2"/>
  <c r="I2488" i="2"/>
  <c r="G2488" i="2"/>
  <c r="F2488" i="2"/>
  <c r="M2487" i="2"/>
  <c r="K2487" i="2"/>
  <c r="I2487" i="2"/>
  <c r="G2487" i="2"/>
  <c r="F2487" i="2"/>
  <c r="M2486" i="2"/>
  <c r="L2486" i="2" s="1"/>
  <c r="K2486" i="2"/>
  <c r="I2486" i="2"/>
  <c r="J2486" i="2" s="1"/>
  <c r="G2486" i="2"/>
  <c r="F2486" i="2"/>
  <c r="M2485" i="2"/>
  <c r="L2485" i="2"/>
  <c r="K2485" i="2"/>
  <c r="I2485" i="2"/>
  <c r="G2485" i="2"/>
  <c r="F2485" i="2"/>
  <c r="M2484" i="2"/>
  <c r="K2484" i="2"/>
  <c r="K2489" i="2" s="1"/>
  <c r="I2484" i="2"/>
  <c r="G2484" i="2"/>
  <c r="F2484" i="2"/>
  <c r="M2480" i="2"/>
  <c r="K2480" i="2"/>
  <c r="I2480" i="2"/>
  <c r="G2480" i="2"/>
  <c r="F2480" i="2"/>
  <c r="M2479" i="2"/>
  <c r="K2479" i="2"/>
  <c r="J2479" i="2"/>
  <c r="I2479" i="2"/>
  <c r="G2479" i="2"/>
  <c r="F2479" i="2"/>
  <c r="M2478" i="2"/>
  <c r="L2478" i="2" s="1"/>
  <c r="K2478" i="2"/>
  <c r="I2478" i="2"/>
  <c r="J2478" i="2" s="1"/>
  <c r="G2478" i="2"/>
  <c r="F2478" i="2"/>
  <c r="M2477" i="2"/>
  <c r="K2477" i="2"/>
  <c r="K2481" i="2" s="1"/>
  <c r="I2477" i="2"/>
  <c r="G2477" i="2"/>
  <c r="F2477" i="2"/>
  <c r="M2473" i="2"/>
  <c r="L2473" i="2" s="1"/>
  <c r="K2473" i="2"/>
  <c r="I2473" i="2"/>
  <c r="J2473" i="2" s="1"/>
  <c r="G2473" i="2"/>
  <c r="F2473" i="2"/>
  <c r="M2472" i="2"/>
  <c r="K2472" i="2"/>
  <c r="K2474" i="2" s="1"/>
  <c r="I2472" i="2"/>
  <c r="G2472" i="2"/>
  <c r="F2472" i="2"/>
  <c r="M2468" i="2"/>
  <c r="M2469" i="2" s="1"/>
  <c r="K2468" i="2"/>
  <c r="K2469" i="2" s="1"/>
  <c r="I2468" i="2"/>
  <c r="G2468" i="2"/>
  <c r="F2468" i="2"/>
  <c r="M2464" i="2"/>
  <c r="L2464" i="2" s="1"/>
  <c r="K2464" i="2"/>
  <c r="I2464" i="2"/>
  <c r="J2464" i="2" s="1"/>
  <c r="G2464" i="2"/>
  <c r="F2464" i="2"/>
  <c r="M2463" i="2"/>
  <c r="K2463" i="2"/>
  <c r="I2463" i="2"/>
  <c r="G2463" i="2"/>
  <c r="F2463" i="2"/>
  <c r="M2462" i="2"/>
  <c r="L2462" i="2" s="1"/>
  <c r="K2462" i="2"/>
  <c r="I2462" i="2"/>
  <c r="J2462" i="2" s="1"/>
  <c r="G2462" i="2"/>
  <c r="F2462" i="2"/>
  <c r="M2461" i="2"/>
  <c r="K2461" i="2"/>
  <c r="I2461" i="2"/>
  <c r="G2461" i="2"/>
  <c r="F2461" i="2"/>
  <c r="M2460" i="2"/>
  <c r="K2460" i="2"/>
  <c r="I2460" i="2"/>
  <c r="G2460" i="2"/>
  <c r="F2460" i="2"/>
  <c r="M2456" i="2"/>
  <c r="L2456" i="2" s="1"/>
  <c r="K2456" i="2"/>
  <c r="I2456" i="2"/>
  <c r="J2456" i="2" s="1"/>
  <c r="G2456" i="2"/>
  <c r="F2456" i="2"/>
  <c r="M2455" i="2"/>
  <c r="K2455" i="2"/>
  <c r="I2455" i="2"/>
  <c r="G2455" i="2"/>
  <c r="F2455" i="2"/>
  <c r="M2454" i="2"/>
  <c r="L2454" i="2" s="1"/>
  <c r="K2454" i="2"/>
  <c r="I2454" i="2"/>
  <c r="J2454" i="2" s="1"/>
  <c r="G2454" i="2"/>
  <c r="F2454" i="2"/>
  <c r="M2453" i="2"/>
  <c r="K2453" i="2"/>
  <c r="I2453" i="2"/>
  <c r="G2453" i="2"/>
  <c r="F2453" i="2"/>
  <c r="M2452" i="2"/>
  <c r="K2452" i="2"/>
  <c r="K2457" i="2" s="1"/>
  <c r="I2452" i="2"/>
  <c r="G2452" i="2"/>
  <c r="F2452" i="2"/>
  <c r="M2448" i="2"/>
  <c r="L2448" i="2" s="1"/>
  <c r="K2448" i="2"/>
  <c r="I2448" i="2"/>
  <c r="J2448" i="2" s="1"/>
  <c r="G2448" i="2"/>
  <c r="F2448" i="2"/>
  <c r="M2447" i="2"/>
  <c r="K2447" i="2"/>
  <c r="I2447" i="2"/>
  <c r="G2447" i="2"/>
  <c r="F2447" i="2"/>
  <c r="M2446" i="2"/>
  <c r="L2446" i="2" s="1"/>
  <c r="K2446" i="2"/>
  <c r="I2446" i="2"/>
  <c r="J2446" i="2" s="1"/>
  <c r="G2446" i="2"/>
  <c r="F2446" i="2"/>
  <c r="M2445" i="2"/>
  <c r="K2445" i="2"/>
  <c r="I2445" i="2"/>
  <c r="G2445" i="2"/>
  <c r="F2445" i="2"/>
  <c r="M2444" i="2"/>
  <c r="L2444" i="2" s="1"/>
  <c r="K2444" i="2"/>
  <c r="I2444" i="2"/>
  <c r="J2444" i="2" s="1"/>
  <c r="G2444" i="2"/>
  <c r="F2444" i="2"/>
  <c r="M2443" i="2"/>
  <c r="K2443" i="2"/>
  <c r="I2443" i="2"/>
  <c r="G2443" i="2"/>
  <c r="F2443" i="2"/>
  <c r="M2442" i="2"/>
  <c r="L2442" i="2" s="1"/>
  <c r="K2442" i="2"/>
  <c r="I2442" i="2"/>
  <c r="J2442" i="2" s="1"/>
  <c r="G2442" i="2"/>
  <c r="F2442" i="2"/>
  <c r="M2441" i="2"/>
  <c r="K2441" i="2"/>
  <c r="I2441" i="2"/>
  <c r="G2441" i="2"/>
  <c r="F2441" i="2"/>
  <c r="M2440" i="2"/>
  <c r="L2440" i="2" s="1"/>
  <c r="K2440" i="2"/>
  <c r="I2440" i="2"/>
  <c r="J2440" i="2" s="1"/>
  <c r="G2440" i="2"/>
  <c r="F2440" i="2"/>
  <c r="M2439" i="2"/>
  <c r="K2439" i="2"/>
  <c r="K2449" i="2" s="1"/>
  <c r="I2439" i="2"/>
  <c r="G2439" i="2"/>
  <c r="F2439" i="2"/>
  <c r="M2436" i="2"/>
  <c r="K2436" i="2"/>
  <c r="I2436" i="2"/>
  <c r="E2436" i="2"/>
  <c r="M2435" i="2"/>
  <c r="L2435" i="2" s="1"/>
  <c r="K2435" i="2"/>
  <c r="J2435" i="2"/>
  <c r="I2435" i="2"/>
  <c r="E2435" i="2"/>
  <c r="M2434" i="2"/>
  <c r="K2434" i="2"/>
  <c r="I2434" i="2"/>
  <c r="E2434" i="2"/>
  <c r="M2433" i="2"/>
  <c r="K2433" i="2"/>
  <c r="I2433" i="2"/>
  <c r="E2433" i="2"/>
  <c r="M2432" i="2"/>
  <c r="K2432" i="2"/>
  <c r="I2432" i="2"/>
  <c r="E2432" i="2"/>
  <c r="M2431" i="2"/>
  <c r="K2431" i="2"/>
  <c r="I2431" i="2"/>
  <c r="E2431" i="2"/>
  <c r="M2430" i="2"/>
  <c r="L2430" i="2" s="1"/>
  <c r="K2430" i="2"/>
  <c r="J2430" i="2"/>
  <c r="I2430" i="2"/>
  <c r="E2430" i="2"/>
  <c r="M2429" i="2"/>
  <c r="L2429" i="2"/>
  <c r="K2429" i="2"/>
  <c r="I2429" i="2"/>
  <c r="J2429" i="2" s="1"/>
  <c r="E2429" i="2"/>
  <c r="M2428" i="2"/>
  <c r="K2428" i="2"/>
  <c r="I2428" i="2"/>
  <c r="E2428" i="2"/>
  <c r="M2427" i="2"/>
  <c r="L2427" i="2" s="1"/>
  <c r="K2427" i="2"/>
  <c r="J2427" i="2"/>
  <c r="I2427" i="2"/>
  <c r="E2427" i="2"/>
  <c r="M2426" i="2"/>
  <c r="K2426" i="2"/>
  <c r="I2426" i="2"/>
  <c r="J2426" i="2" s="1"/>
  <c r="E2426" i="2"/>
  <c r="M2425" i="2"/>
  <c r="L2425" i="2" s="1"/>
  <c r="K2425" i="2"/>
  <c r="I2425" i="2"/>
  <c r="E2425" i="2"/>
  <c r="M2424" i="2"/>
  <c r="K2424" i="2"/>
  <c r="I2424" i="2"/>
  <c r="E2424" i="2"/>
  <c r="M2423" i="2"/>
  <c r="K2423" i="2"/>
  <c r="I2423" i="2"/>
  <c r="J2423" i="2" s="1"/>
  <c r="E2423" i="2"/>
  <c r="M2422" i="2"/>
  <c r="K2422" i="2"/>
  <c r="J2422" i="2"/>
  <c r="I2422" i="2"/>
  <c r="E2422" i="2"/>
  <c r="M2417" i="2"/>
  <c r="K2417" i="2"/>
  <c r="J2417" i="2" s="1"/>
  <c r="I2417" i="2"/>
  <c r="E2417" i="2"/>
  <c r="E2416" i="2"/>
  <c r="M2415" i="2"/>
  <c r="K2415" i="2"/>
  <c r="I2415" i="2"/>
  <c r="E2415" i="2"/>
  <c r="M2414" i="2"/>
  <c r="L2414" i="2" s="1"/>
  <c r="K2414" i="2"/>
  <c r="J2414" i="2"/>
  <c r="I2414" i="2"/>
  <c r="E2414" i="2"/>
  <c r="M2413" i="2"/>
  <c r="K2413" i="2"/>
  <c r="I2413" i="2"/>
  <c r="E2413" i="2"/>
  <c r="M2412" i="2"/>
  <c r="K2412" i="2"/>
  <c r="I2412" i="2"/>
  <c r="E2412" i="2"/>
  <c r="M2411" i="2"/>
  <c r="K2411" i="2"/>
  <c r="I2411" i="2"/>
  <c r="E2411" i="2"/>
  <c r="M2410" i="2"/>
  <c r="K2410" i="2"/>
  <c r="I2410" i="2"/>
  <c r="E2410" i="2"/>
  <c r="M2409" i="2"/>
  <c r="L2409" i="2" s="1"/>
  <c r="K2409" i="2"/>
  <c r="J2409" i="2"/>
  <c r="I2409" i="2"/>
  <c r="E2409" i="2"/>
  <c r="M2408" i="2"/>
  <c r="L2408" i="2"/>
  <c r="K2408" i="2"/>
  <c r="I2408" i="2"/>
  <c r="E2408" i="2"/>
  <c r="M2407" i="2"/>
  <c r="K2407" i="2"/>
  <c r="I2407" i="2"/>
  <c r="E2407" i="2"/>
  <c r="M2404" i="2"/>
  <c r="L2404" i="2" s="1"/>
  <c r="K2404" i="2"/>
  <c r="I2404" i="2"/>
  <c r="J2404" i="2" s="1"/>
  <c r="E2404" i="2"/>
  <c r="M2403" i="2"/>
  <c r="L2403" i="2" s="1"/>
  <c r="K2403" i="2"/>
  <c r="I2403" i="2"/>
  <c r="J2403" i="2" s="1"/>
  <c r="E2403" i="2"/>
  <c r="M2402" i="2"/>
  <c r="K2402" i="2"/>
  <c r="J2402" i="2" s="1"/>
  <c r="I2402" i="2"/>
  <c r="E2402" i="2"/>
  <c r="M2401" i="2"/>
  <c r="K2401" i="2"/>
  <c r="J2401" i="2" s="1"/>
  <c r="I2401" i="2"/>
  <c r="E2401" i="2"/>
  <c r="M2400" i="2"/>
  <c r="K2400" i="2"/>
  <c r="I2400" i="2"/>
  <c r="E2400" i="2"/>
  <c r="M2399" i="2"/>
  <c r="K2399" i="2"/>
  <c r="I2399" i="2"/>
  <c r="E2399" i="2"/>
  <c r="M2398" i="2"/>
  <c r="L2398" i="2"/>
  <c r="K2398" i="2"/>
  <c r="I2398" i="2"/>
  <c r="E2398" i="2"/>
  <c r="M2397" i="2"/>
  <c r="K2397" i="2"/>
  <c r="I2397" i="2"/>
  <c r="E2397" i="2"/>
  <c r="M2396" i="2"/>
  <c r="L2396" i="2" s="1"/>
  <c r="K2396" i="2"/>
  <c r="I2396" i="2"/>
  <c r="J2396" i="2" s="1"/>
  <c r="E2396" i="2"/>
  <c r="M2395" i="2"/>
  <c r="L2395" i="2" s="1"/>
  <c r="K2395" i="2"/>
  <c r="I2395" i="2"/>
  <c r="J2395" i="2" s="1"/>
  <c r="E2395" i="2"/>
  <c r="M2394" i="2"/>
  <c r="L2394" i="2" s="1"/>
  <c r="K2394" i="2"/>
  <c r="J2394" i="2" s="1"/>
  <c r="I2394" i="2"/>
  <c r="E2394" i="2"/>
  <c r="M2393" i="2"/>
  <c r="K2393" i="2"/>
  <c r="I2393" i="2"/>
  <c r="E2393" i="2"/>
  <c r="M2392" i="2"/>
  <c r="K2392" i="2"/>
  <c r="I2392" i="2"/>
  <c r="E2392" i="2"/>
  <c r="M2386" i="2"/>
  <c r="K2386" i="2"/>
  <c r="I2386" i="2"/>
  <c r="G2386" i="2"/>
  <c r="F2386" i="2"/>
  <c r="M2385" i="2"/>
  <c r="K2385" i="2"/>
  <c r="I2385" i="2"/>
  <c r="G2385" i="2"/>
  <c r="F2385" i="2"/>
  <c r="M2384" i="2"/>
  <c r="K2384" i="2"/>
  <c r="I2384" i="2"/>
  <c r="G2384" i="2"/>
  <c r="F2384" i="2"/>
  <c r="M2383" i="2"/>
  <c r="K2383" i="2"/>
  <c r="I2383" i="2"/>
  <c r="I2387" i="2" s="1"/>
  <c r="G2383" i="2"/>
  <c r="F2383" i="2"/>
  <c r="M2380" i="2"/>
  <c r="K2380" i="2"/>
  <c r="I2380" i="2"/>
  <c r="G2380" i="2"/>
  <c r="F2380" i="2"/>
  <c r="M2377" i="2"/>
  <c r="L2377" i="2" s="1"/>
  <c r="K2377" i="2"/>
  <c r="J2377" i="2"/>
  <c r="I2377" i="2"/>
  <c r="G2377" i="2"/>
  <c r="F2377" i="2"/>
  <c r="M2376" i="2"/>
  <c r="L2376" i="2" s="1"/>
  <c r="K2376" i="2"/>
  <c r="I2376" i="2"/>
  <c r="J2376" i="2" s="1"/>
  <c r="G2376" i="2"/>
  <c r="F2376" i="2"/>
  <c r="M2375" i="2"/>
  <c r="K2375" i="2"/>
  <c r="I2375" i="2"/>
  <c r="G2375" i="2"/>
  <c r="F2375" i="2"/>
  <c r="M2374" i="2"/>
  <c r="K2374" i="2"/>
  <c r="I2374" i="2"/>
  <c r="G2374" i="2"/>
  <c r="F2374" i="2"/>
  <c r="M2373" i="2"/>
  <c r="L2373" i="2" s="1"/>
  <c r="K2373" i="2"/>
  <c r="J2373" i="2"/>
  <c r="I2373" i="2"/>
  <c r="G2373" i="2"/>
  <c r="F2373" i="2"/>
  <c r="M2372" i="2"/>
  <c r="L2372" i="2" s="1"/>
  <c r="K2372" i="2"/>
  <c r="I2372" i="2"/>
  <c r="J2372" i="2" s="1"/>
  <c r="G2372" i="2"/>
  <c r="F2372" i="2"/>
  <c r="M2371" i="2"/>
  <c r="K2371" i="2"/>
  <c r="I2371" i="2"/>
  <c r="J2371" i="2" s="1"/>
  <c r="G2371" i="2"/>
  <c r="F2371" i="2"/>
  <c r="M2370" i="2"/>
  <c r="K2370" i="2"/>
  <c r="I2370" i="2"/>
  <c r="G2370" i="2"/>
  <c r="F2370" i="2"/>
  <c r="M2369" i="2"/>
  <c r="L2369" i="2" s="1"/>
  <c r="K2369" i="2"/>
  <c r="J2369" i="2"/>
  <c r="I2369" i="2"/>
  <c r="G2369" i="2"/>
  <c r="F2369" i="2"/>
  <c r="M2368" i="2"/>
  <c r="L2368" i="2" s="1"/>
  <c r="K2368" i="2"/>
  <c r="I2368" i="2"/>
  <c r="J2368" i="2" s="1"/>
  <c r="G2368" i="2"/>
  <c r="F2368" i="2"/>
  <c r="M2367" i="2"/>
  <c r="K2367" i="2"/>
  <c r="I2367" i="2"/>
  <c r="G2367" i="2"/>
  <c r="F2367" i="2"/>
  <c r="M2366" i="2"/>
  <c r="K2366" i="2"/>
  <c r="I2366" i="2"/>
  <c r="G2366" i="2"/>
  <c r="F2366" i="2"/>
  <c r="M2362" i="2"/>
  <c r="K2362" i="2"/>
  <c r="I2362" i="2"/>
  <c r="J2362" i="2" s="1"/>
  <c r="G2362" i="2"/>
  <c r="F2362" i="2"/>
  <c r="M2361" i="2"/>
  <c r="K2361" i="2"/>
  <c r="I2361" i="2"/>
  <c r="G2361" i="2"/>
  <c r="F2361" i="2"/>
  <c r="M2360" i="2"/>
  <c r="L2360" i="2" s="1"/>
  <c r="K2360" i="2"/>
  <c r="J2360" i="2"/>
  <c r="I2360" i="2"/>
  <c r="G2360" i="2"/>
  <c r="F2360" i="2"/>
  <c r="M2359" i="2"/>
  <c r="L2359" i="2" s="1"/>
  <c r="K2359" i="2"/>
  <c r="I2359" i="2"/>
  <c r="J2359" i="2" s="1"/>
  <c r="G2359" i="2"/>
  <c r="F2359" i="2"/>
  <c r="M2358" i="2"/>
  <c r="K2358" i="2"/>
  <c r="I2358" i="2"/>
  <c r="G2358" i="2"/>
  <c r="F2358" i="2"/>
  <c r="M2357" i="2"/>
  <c r="K2357" i="2"/>
  <c r="K2363" i="2" s="1"/>
  <c r="I2357" i="2"/>
  <c r="G2357" i="2"/>
  <c r="F2357" i="2"/>
  <c r="M2356" i="2"/>
  <c r="L2356" i="2" s="1"/>
  <c r="K2356" i="2"/>
  <c r="J2356" i="2"/>
  <c r="I2356" i="2"/>
  <c r="G2356" i="2"/>
  <c r="F2356" i="2"/>
  <c r="M2355" i="2"/>
  <c r="K2355" i="2"/>
  <c r="I2355" i="2"/>
  <c r="G2355" i="2"/>
  <c r="F2355" i="2"/>
  <c r="M2352" i="2"/>
  <c r="L2352" i="2" s="1"/>
  <c r="K2352" i="2"/>
  <c r="I2352" i="2"/>
  <c r="G2352" i="2"/>
  <c r="F2352" i="2"/>
  <c r="M2351" i="2"/>
  <c r="K2351" i="2"/>
  <c r="I2351" i="2"/>
  <c r="G2351" i="2"/>
  <c r="F2351" i="2"/>
  <c r="M2350" i="2"/>
  <c r="L2350" i="2" s="1"/>
  <c r="K2350" i="2"/>
  <c r="I2350" i="2"/>
  <c r="G2350" i="2"/>
  <c r="F2350" i="2"/>
  <c r="M2349" i="2"/>
  <c r="K2349" i="2"/>
  <c r="I2349" i="2"/>
  <c r="G2349" i="2"/>
  <c r="F2349" i="2"/>
  <c r="M2348" i="2"/>
  <c r="L2348" i="2" s="1"/>
  <c r="K2348" i="2"/>
  <c r="I2348" i="2"/>
  <c r="G2348" i="2"/>
  <c r="F2348" i="2"/>
  <c r="M2345" i="2"/>
  <c r="K2345" i="2"/>
  <c r="J2345" i="2" s="1"/>
  <c r="I2345" i="2"/>
  <c r="E2345" i="2"/>
  <c r="M2344" i="2"/>
  <c r="K2344" i="2"/>
  <c r="J2344" i="2" s="1"/>
  <c r="I2344" i="2"/>
  <c r="E2344" i="2"/>
  <c r="M2343" i="2"/>
  <c r="K2343" i="2"/>
  <c r="I2343" i="2"/>
  <c r="E2343" i="2"/>
  <c r="M2342" i="2"/>
  <c r="K2342" i="2"/>
  <c r="I2342" i="2"/>
  <c r="E2342" i="2"/>
  <c r="M2341" i="2"/>
  <c r="L2341" i="2"/>
  <c r="K2341" i="2"/>
  <c r="I2341" i="2"/>
  <c r="E2341" i="2"/>
  <c r="M2340" i="2"/>
  <c r="K2340" i="2"/>
  <c r="I2340" i="2"/>
  <c r="E2340" i="2"/>
  <c r="M2339" i="2"/>
  <c r="L2339" i="2" s="1"/>
  <c r="K2339" i="2"/>
  <c r="I2339" i="2"/>
  <c r="J2339" i="2" s="1"/>
  <c r="E2339" i="2"/>
  <c r="M2338" i="2"/>
  <c r="K2338" i="2"/>
  <c r="I2338" i="2"/>
  <c r="J2338" i="2" s="1"/>
  <c r="E2338" i="2"/>
  <c r="M2337" i="2"/>
  <c r="L2337" i="2" s="1"/>
  <c r="K2337" i="2"/>
  <c r="J2337" i="2" s="1"/>
  <c r="I2337" i="2"/>
  <c r="E2337" i="2"/>
  <c r="M2336" i="2"/>
  <c r="K2336" i="2"/>
  <c r="J2336" i="2" s="1"/>
  <c r="I2336" i="2"/>
  <c r="E2336" i="2"/>
  <c r="M2335" i="2"/>
  <c r="K2335" i="2"/>
  <c r="I2335" i="2"/>
  <c r="E2335" i="2"/>
  <c r="M2334" i="2"/>
  <c r="K2334" i="2"/>
  <c r="I2334" i="2"/>
  <c r="E2334" i="2"/>
  <c r="M2333" i="2"/>
  <c r="L2333" i="2"/>
  <c r="K2333" i="2"/>
  <c r="I2333" i="2"/>
  <c r="E2333" i="2"/>
  <c r="M2332" i="2"/>
  <c r="K2332" i="2"/>
  <c r="I2332" i="2"/>
  <c r="E2332" i="2"/>
  <c r="M2331" i="2"/>
  <c r="L2331" i="2" s="1"/>
  <c r="K2331" i="2"/>
  <c r="I2331" i="2"/>
  <c r="E2331" i="2"/>
  <c r="M2325" i="2"/>
  <c r="K2325" i="2"/>
  <c r="I2325" i="2"/>
  <c r="G2325" i="2"/>
  <c r="F2325" i="2"/>
  <c r="M2324" i="2"/>
  <c r="K2324" i="2"/>
  <c r="L2324" i="2" s="1"/>
  <c r="I2324" i="2"/>
  <c r="G2324" i="2"/>
  <c r="F2324" i="2"/>
  <c r="M2323" i="2"/>
  <c r="K2323" i="2"/>
  <c r="I2323" i="2"/>
  <c r="G2323" i="2"/>
  <c r="F2323" i="2"/>
  <c r="M2322" i="2"/>
  <c r="K2322" i="2"/>
  <c r="L2322" i="2" s="1"/>
  <c r="I2322" i="2"/>
  <c r="G2322" i="2"/>
  <c r="F2322" i="2"/>
  <c r="M2321" i="2"/>
  <c r="M2326" i="2" s="1"/>
  <c r="K2321" i="2"/>
  <c r="I2321" i="2"/>
  <c r="G2321" i="2"/>
  <c r="F2321" i="2"/>
  <c r="M2317" i="2"/>
  <c r="K2317" i="2"/>
  <c r="L2317" i="2" s="1"/>
  <c r="I2317" i="2"/>
  <c r="G2317" i="2"/>
  <c r="F2317" i="2"/>
  <c r="M2316" i="2"/>
  <c r="K2316" i="2"/>
  <c r="I2316" i="2"/>
  <c r="G2316" i="2"/>
  <c r="F2316" i="2"/>
  <c r="M2315" i="2"/>
  <c r="K2315" i="2"/>
  <c r="L2315" i="2" s="1"/>
  <c r="I2315" i="2"/>
  <c r="G2315" i="2"/>
  <c r="F2315" i="2"/>
  <c r="M2314" i="2"/>
  <c r="K2314" i="2"/>
  <c r="I2314" i="2"/>
  <c r="G2314" i="2"/>
  <c r="F2314" i="2"/>
  <c r="M2313" i="2"/>
  <c r="K2313" i="2"/>
  <c r="L2313" i="2" s="1"/>
  <c r="I2313" i="2"/>
  <c r="G2313" i="2"/>
  <c r="F2313" i="2"/>
  <c r="M2312" i="2"/>
  <c r="M2318" i="2" s="1"/>
  <c r="K2312" i="2"/>
  <c r="I2312" i="2"/>
  <c r="I2318" i="2" s="1"/>
  <c r="G2312" i="2"/>
  <c r="F2312" i="2"/>
  <c r="M2308" i="2"/>
  <c r="K2308" i="2"/>
  <c r="I2308" i="2"/>
  <c r="M2306" i="2"/>
  <c r="K2306" i="2"/>
  <c r="I2306" i="2"/>
  <c r="M2305" i="2"/>
  <c r="K2305" i="2"/>
  <c r="I2305" i="2"/>
  <c r="G2305" i="2"/>
  <c r="F2305" i="2"/>
  <c r="M2301" i="2"/>
  <c r="K2301" i="2"/>
  <c r="I2301" i="2"/>
  <c r="M2298" i="2"/>
  <c r="K2298" i="2"/>
  <c r="I2298" i="2"/>
  <c r="J2298" i="2" s="1"/>
  <c r="G2298" i="2"/>
  <c r="F2298" i="2"/>
  <c r="M2297" i="2"/>
  <c r="K2297" i="2"/>
  <c r="I2297" i="2"/>
  <c r="G2297" i="2"/>
  <c r="F2297" i="2"/>
  <c r="M2296" i="2"/>
  <c r="L2296" i="2" s="1"/>
  <c r="K2296" i="2"/>
  <c r="J2296" i="2"/>
  <c r="I2296" i="2"/>
  <c r="G2296" i="2"/>
  <c r="F2296" i="2"/>
  <c r="M2295" i="2"/>
  <c r="K2295" i="2"/>
  <c r="I2295" i="2"/>
  <c r="G2295" i="2"/>
  <c r="F2295" i="2"/>
  <c r="M2291" i="2"/>
  <c r="K2291" i="2"/>
  <c r="M2289" i="2"/>
  <c r="K2289" i="2"/>
  <c r="I2289" i="2"/>
  <c r="M2288" i="2"/>
  <c r="K2288" i="2"/>
  <c r="I2288" i="2"/>
  <c r="G2288" i="2"/>
  <c r="F2288" i="2"/>
  <c r="M2284" i="2"/>
  <c r="K2284" i="2"/>
  <c r="L2284" i="2" s="1"/>
  <c r="I2284" i="2"/>
  <c r="J2284" i="2" s="1"/>
  <c r="G2284" i="2"/>
  <c r="F2284" i="2"/>
  <c r="M2283" i="2"/>
  <c r="K2283" i="2"/>
  <c r="I2283" i="2"/>
  <c r="G2283" i="2"/>
  <c r="F2283" i="2"/>
  <c r="M2282" i="2"/>
  <c r="K2282" i="2"/>
  <c r="J2282" i="2"/>
  <c r="I2282" i="2"/>
  <c r="G2282" i="2"/>
  <c r="F2282" i="2"/>
  <c r="M2281" i="2"/>
  <c r="M2285" i="2" s="1"/>
  <c r="K2281" i="2"/>
  <c r="I2281" i="2"/>
  <c r="I2285" i="2" s="1"/>
  <c r="G2281" i="2"/>
  <c r="F2281" i="2"/>
  <c r="M2277" i="2"/>
  <c r="K2277" i="2"/>
  <c r="L2277" i="2" s="1"/>
  <c r="I2277" i="2"/>
  <c r="J2277" i="2" s="1"/>
  <c r="G2277" i="2"/>
  <c r="F2277" i="2"/>
  <c r="M2276" i="2"/>
  <c r="K2276" i="2"/>
  <c r="I2276" i="2"/>
  <c r="G2276" i="2"/>
  <c r="F2276" i="2"/>
  <c r="M2275" i="2"/>
  <c r="K2275" i="2"/>
  <c r="J2275" i="2"/>
  <c r="I2275" i="2"/>
  <c r="G2275" i="2"/>
  <c r="F2275" i="2"/>
  <c r="M2274" i="2"/>
  <c r="K2274" i="2"/>
  <c r="I2274" i="2"/>
  <c r="G2274" i="2"/>
  <c r="F2274" i="2"/>
  <c r="M2273" i="2"/>
  <c r="K2273" i="2"/>
  <c r="L2273" i="2" s="1"/>
  <c r="I2273" i="2"/>
  <c r="G2273" i="2"/>
  <c r="F2273" i="2"/>
  <c r="M2272" i="2"/>
  <c r="K2272" i="2"/>
  <c r="J2272" i="2" s="1"/>
  <c r="I2272" i="2"/>
  <c r="G2272" i="2"/>
  <c r="F2272" i="2"/>
  <c r="M2271" i="2"/>
  <c r="L2271" i="2" s="1"/>
  <c r="K2271" i="2"/>
  <c r="J2271" i="2"/>
  <c r="I2271" i="2"/>
  <c r="G2271" i="2"/>
  <c r="F2271" i="2"/>
  <c r="M2270" i="2"/>
  <c r="K2270" i="2"/>
  <c r="I2270" i="2"/>
  <c r="G2270" i="2"/>
  <c r="F2270" i="2"/>
  <c r="M2269" i="2"/>
  <c r="K2269" i="2"/>
  <c r="I2269" i="2"/>
  <c r="J2269" i="2" s="1"/>
  <c r="G2269" i="2"/>
  <c r="F2269" i="2"/>
  <c r="M2268" i="2"/>
  <c r="K2268" i="2"/>
  <c r="J2268" i="2" s="1"/>
  <c r="I2268" i="2"/>
  <c r="G2268" i="2"/>
  <c r="F2268" i="2"/>
  <c r="M2267" i="2"/>
  <c r="L2267" i="2" s="1"/>
  <c r="K2267" i="2"/>
  <c r="J2267" i="2"/>
  <c r="I2267" i="2"/>
  <c r="G2267" i="2"/>
  <c r="F2267" i="2"/>
  <c r="M2266" i="2"/>
  <c r="K2266" i="2"/>
  <c r="I2266" i="2"/>
  <c r="G2266" i="2"/>
  <c r="F2266" i="2"/>
  <c r="M2265" i="2"/>
  <c r="K2265" i="2"/>
  <c r="I2265" i="2"/>
  <c r="I2278" i="2" s="1"/>
  <c r="G2265" i="2"/>
  <c r="F2265" i="2"/>
  <c r="M2261" i="2"/>
  <c r="K2261" i="2"/>
  <c r="J2261" i="2" s="1"/>
  <c r="I2261" i="2"/>
  <c r="G2261" i="2"/>
  <c r="F2261" i="2"/>
  <c r="M2260" i="2"/>
  <c r="L2260" i="2" s="1"/>
  <c r="K2260" i="2"/>
  <c r="J2260" i="2"/>
  <c r="I2260" i="2"/>
  <c r="G2260" i="2"/>
  <c r="F2260" i="2"/>
  <c r="M2259" i="2"/>
  <c r="K2259" i="2"/>
  <c r="I2259" i="2"/>
  <c r="G2259" i="2"/>
  <c r="F2259" i="2"/>
  <c r="M2258" i="2"/>
  <c r="K2258" i="2"/>
  <c r="I2258" i="2"/>
  <c r="G2258" i="2"/>
  <c r="F2258" i="2"/>
  <c r="M2257" i="2"/>
  <c r="K2257" i="2"/>
  <c r="J2257" i="2" s="1"/>
  <c r="I2257" i="2"/>
  <c r="G2257" i="2"/>
  <c r="F2257" i="2"/>
  <c r="M2256" i="2"/>
  <c r="L2256" i="2" s="1"/>
  <c r="K2256" i="2"/>
  <c r="J2256" i="2"/>
  <c r="I2256" i="2"/>
  <c r="G2256" i="2"/>
  <c r="F2256" i="2"/>
  <c r="M2255" i="2"/>
  <c r="K2255" i="2"/>
  <c r="I2255" i="2"/>
  <c r="G2255" i="2"/>
  <c r="F2255" i="2"/>
  <c r="M2254" i="2"/>
  <c r="K2254" i="2"/>
  <c r="I2254" i="2"/>
  <c r="J2254" i="2" s="1"/>
  <c r="G2254" i="2"/>
  <c r="F2254" i="2"/>
  <c r="M2253" i="2"/>
  <c r="K2253" i="2"/>
  <c r="J2253" i="2" s="1"/>
  <c r="I2253" i="2"/>
  <c r="G2253" i="2"/>
  <c r="F2253" i="2"/>
  <c r="M2252" i="2"/>
  <c r="L2252" i="2" s="1"/>
  <c r="K2252" i="2"/>
  <c r="J2252" i="2"/>
  <c r="I2252" i="2"/>
  <c r="G2252" i="2"/>
  <c r="F2252" i="2"/>
  <c r="M2251" i="2"/>
  <c r="K2251" i="2"/>
  <c r="I2251" i="2"/>
  <c r="I2262" i="2" s="1"/>
  <c r="G2251" i="2"/>
  <c r="F2251" i="2"/>
  <c r="M2250" i="2"/>
  <c r="K2250" i="2"/>
  <c r="I2250" i="2"/>
  <c r="G2250" i="2"/>
  <c r="F2250" i="2"/>
  <c r="M2249" i="2"/>
  <c r="K2249" i="2"/>
  <c r="J2249" i="2" s="1"/>
  <c r="I2249" i="2"/>
  <c r="G2249" i="2"/>
  <c r="F2249" i="2"/>
  <c r="M2248" i="2"/>
  <c r="K2248" i="2"/>
  <c r="J2248" i="2"/>
  <c r="I2248" i="2"/>
  <c r="G2248" i="2"/>
  <c r="F2248" i="2"/>
  <c r="M2245" i="2"/>
  <c r="K2245" i="2"/>
  <c r="I2245" i="2"/>
  <c r="G2245" i="2"/>
  <c r="F2245" i="2"/>
  <c r="M2244" i="2"/>
  <c r="L2244" i="2" s="1"/>
  <c r="K2244" i="2"/>
  <c r="I2244" i="2"/>
  <c r="J2244" i="2" s="1"/>
  <c r="G2244" i="2"/>
  <c r="F2244" i="2"/>
  <c r="M2243" i="2"/>
  <c r="K2243" i="2"/>
  <c r="I2243" i="2"/>
  <c r="J2243" i="2" s="1"/>
  <c r="G2243" i="2"/>
  <c r="F2243" i="2"/>
  <c r="M2242" i="2"/>
  <c r="K2242" i="2"/>
  <c r="I2242" i="2"/>
  <c r="G2242" i="2"/>
  <c r="F2242" i="2"/>
  <c r="M2241" i="2"/>
  <c r="K2241" i="2"/>
  <c r="I2241" i="2"/>
  <c r="G2241" i="2"/>
  <c r="F2241" i="2"/>
  <c r="M2240" i="2"/>
  <c r="L2240" i="2" s="1"/>
  <c r="K2240" i="2"/>
  <c r="I2240" i="2"/>
  <c r="J2240" i="2" s="1"/>
  <c r="G2240" i="2"/>
  <c r="F2240" i="2"/>
  <c r="M2239" i="2"/>
  <c r="K2239" i="2"/>
  <c r="I2239" i="2"/>
  <c r="J2239" i="2" s="1"/>
  <c r="G2239" i="2"/>
  <c r="F2239" i="2"/>
  <c r="M2238" i="2"/>
  <c r="K2238" i="2"/>
  <c r="I2238" i="2"/>
  <c r="G2238" i="2"/>
  <c r="F2238" i="2"/>
  <c r="M2237" i="2"/>
  <c r="L2237" i="2" s="1"/>
  <c r="K2237" i="2"/>
  <c r="J2237" i="2"/>
  <c r="I2237" i="2"/>
  <c r="G2237" i="2"/>
  <c r="F2237" i="2"/>
  <c r="M2236" i="2"/>
  <c r="L2236" i="2" s="1"/>
  <c r="K2236" i="2"/>
  <c r="I2236" i="2"/>
  <c r="J2236" i="2" s="1"/>
  <c r="G2236" i="2"/>
  <c r="F2236" i="2"/>
  <c r="M2235" i="2"/>
  <c r="K2235" i="2"/>
  <c r="I2235" i="2"/>
  <c r="G2235" i="2"/>
  <c r="F2235" i="2"/>
  <c r="M2234" i="2"/>
  <c r="K2234" i="2"/>
  <c r="I2234" i="2"/>
  <c r="G2234" i="2"/>
  <c r="F2234" i="2"/>
  <c r="M2233" i="2"/>
  <c r="K2233" i="2"/>
  <c r="J2233" i="2"/>
  <c r="I2233" i="2"/>
  <c r="G2233" i="2"/>
  <c r="F2233" i="2"/>
  <c r="M2229" i="2"/>
  <c r="K2229" i="2"/>
  <c r="I2229" i="2"/>
  <c r="G2229" i="2"/>
  <c r="F2229" i="2"/>
  <c r="M2228" i="2"/>
  <c r="L2228" i="2" s="1"/>
  <c r="K2228" i="2"/>
  <c r="J2228" i="2"/>
  <c r="I2228" i="2"/>
  <c r="G2228" i="2"/>
  <c r="F2228" i="2"/>
  <c r="M2227" i="2"/>
  <c r="L2227" i="2" s="1"/>
  <c r="K2227" i="2"/>
  <c r="I2227" i="2"/>
  <c r="J2227" i="2" s="1"/>
  <c r="G2227" i="2"/>
  <c r="F2227" i="2"/>
  <c r="M2226" i="2"/>
  <c r="K2226" i="2"/>
  <c r="I2226" i="2"/>
  <c r="J2226" i="2" s="1"/>
  <c r="G2226" i="2"/>
  <c r="F2226" i="2"/>
  <c r="M2225" i="2"/>
  <c r="K2225" i="2"/>
  <c r="I2225" i="2"/>
  <c r="G2225" i="2"/>
  <c r="F2225" i="2"/>
  <c r="M2224" i="2"/>
  <c r="L2224" i="2" s="1"/>
  <c r="K2224" i="2"/>
  <c r="J2224" i="2"/>
  <c r="I2224" i="2"/>
  <c r="G2224" i="2"/>
  <c r="F2224" i="2"/>
  <c r="M2223" i="2"/>
  <c r="L2223" i="2" s="1"/>
  <c r="K2223" i="2"/>
  <c r="I2223" i="2"/>
  <c r="J2223" i="2" s="1"/>
  <c r="G2223" i="2"/>
  <c r="F2223" i="2"/>
  <c r="M2222" i="2"/>
  <c r="K2222" i="2"/>
  <c r="I2222" i="2"/>
  <c r="G2222" i="2"/>
  <c r="F2222" i="2"/>
  <c r="M2221" i="2"/>
  <c r="K2221" i="2"/>
  <c r="I2221" i="2"/>
  <c r="G2221" i="2"/>
  <c r="F2221" i="2"/>
  <c r="M2220" i="2"/>
  <c r="L2220" i="2" s="1"/>
  <c r="K2220" i="2"/>
  <c r="J2220" i="2"/>
  <c r="I2220" i="2"/>
  <c r="G2220" i="2"/>
  <c r="F2220" i="2"/>
  <c r="M2219" i="2"/>
  <c r="L2219" i="2" s="1"/>
  <c r="K2219" i="2"/>
  <c r="I2219" i="2"/>
  <c r="J2219" i="2" s="1"/>
  <c r="G2219" i="2"/>
  <c r="F2219" i="2"/>
  <c r="M2218" i="2"/>
  <c r="K2218" i="2"/>
  <c r="I2218" i="2"/>
  <c r="J2218" i="2" s="1"/>
  <c r="G2218" i="2"/>
  <c r="F2218" i="2"/>
  <c r="M2217" i="2"/>
  <c r="K2217" i="2"/>
  <c r="K2230" i="2" s="1"/>
  <c r="I2217" i="2"/>
  <c r="G2217" i="2"/>
  <c r="F2217" i="2"/>
  <c r="M2213" i="2"/>
  <c r="L2213" i="2" s="1"/>
  <c r="K2213" i="2"/>
  <c r="J2213" i="2"/>
  <c r="I2213" i="2"/>
  <c r="G2213" i="2"/>
  <c r="F2213" i="2"/>
  <c r="M2212" i="2"/>
  <c r="L2212" i="2" s="1"/>
  <c r="K2212" i="2"/>
  <c r="I2212" i="2"/>
  <c r="J2212" i="2" s="1"/>
  <c r="G2212" i="2"/>
  <c r="F2212" i="2"/>
  <c r="M2211" i="2"/>
  <c r="K2211" i="2"/>
  <c r="I2211" i="2"/>
  <c r="G2211" i="2"/>
  <c r="F2211" i="2"/>
  <c r="M2210" i="2"/>
  <c r="K2210" i="2"/>
  <c r="I2210" i="2"/>
  <c r="G2210" i="2"/>
  <c r="F2210" i="2"/>
  <c r="M2209" i="2"/>
  <c r="L2209" i="2" s="1"/>
  <c r="K2209" i="2"/>
  <c r="J2209" i="2"/>
  <c r="I2209" i="2"/>
  <c r="G2209" i="2"/>
  <c r="F2209" i="2"/>
  <c r="M2208" i="2"/>
  <c r="L2208" i="2" s="1"/>
  <c r="K2208" i="2"/>
  <c r="I2208" i="2"/>
  <c r="J2208" i="2" s="1"/>
  <c r="G2208" i="2"/>
  <c r="F2208" i="2"/>
  <c r="M2207" i="2"/>
  <c r="K2207" i="2"/>
  <c r="I2207" i="2"/>
  <c r="J2207" i="2" s="1"/>
  <c r="G2207" i="2"/>
  <c r="F2207" i="2"/>
  <c r="M2206" i="2"/>
  <c r="K2206" i="2"/>
  <c r="I2206" i="2"/>
  <c r="G2206" i="2"/>
  <c r="F2206" i="2"/>
  <c r="M2205" i="2"/>
  <c r="L2205" i="2" s="1"/>
  <c r="K2205" i="2"/>
  <c r="J2205" i="2"/>
  <c r="I2205" i="2"/>
  <c r="G2205" i="2"/>
  <c r="F2205" i="2"/>
  <c r="M2204" i="2"/>
  <c r="K2204" i="2"/>
  <c r="I2204" i="2"/>
  <c r="G2204" i="2"/>
  <c r="F2204" i="2"/>
  <c r="M2203" i="2"/>
  <c r="K2203" i="2"/>
  <c r="I2203" i="2"/>
  <c r="G2203" i="2"/>
  <c r="F2203" i="2"/>
  <c r="M2202" i="2"/>
  <c r="K2202" i="2"/>
  <c r="I2202" i="2"/>
  <c r="G2202" i="2"/>
  <c r="F2202" i="2"/>
  <c r="M2201" i="2"/>
  <c r="K2201" i="2"/>
  <c r="J2201" i="2"/>
  <c r="I2201" i="2"/>
  <c r="G2201" i="2"/>
  <c r="F2201" i="2"/>
  <c r="M2197" i="2"/>
  <c r="K2197" i="2"/>
  <c r="I2197" i="2"/>
  <c r="G2197" i="2"/>
  <c r="F2197" i="2"/>
  <c r="M2196" i="2"/>
  <c r="L2196" i="2" s="1"/>
  <c r="K2196" i="2"/>
  <c r="J2196" i="2"/>
  <c r="I2196" i="2"/>
  <c r="G2196" i="2"/>
  <c r="F2196" i="2"/>
  <c r="M2195" i="2"/>
  <c r="K2195" i="2"/>
  <c r="I2195" i="2"/>
  <c r="J2195" i="2" s="1"/>
  <c r="G2195" i="2"/>
  <c r="F2195" i="2"/>
  <c r="M2194" i="2"/>
  <c r="K2194" i="2"/>
  <c r="I2194" i="2"/>
  <c r="J2194" i="2" s="1"/>
  <c r="G2194" i="2"/>
  <c r="F2194" i="2"/>
  <c r="M2193" i="2"/>
  <c r="K2193" i="2"/>
  <c r="I2193" i="2"/>
  <c r="G2193" i="2"/>
  <c r="F2193" i="2"/>
  <c r="M2192" i="2"/>
  <c r="L2192" i="2" s="1"/>
  <c r="K2192" i="2"/>
  <c r="J2192" i="2"/>
  <c r="I2192" i="2"/>
  <c r="G2192" i="2"/>
  <c r="F2192" i="2"/>
  <c r="M2191" i="2"/>
  <c r="K2191" i="2"/>
  <c r="I2191" i="2"/>
  <c r="J2191" i="2" s="1"/>
  <c r="G2191" i="2"/>
  <c r="F2191" i="2"/>
  <c r="M2190" i="2"/>
  <c r="K2190" i="2"/>
  <c r="I2190" i="2"/>
  <c r="G2190" i="2"/>
  <c r="F2190" i="2"/>
  <c r="M2189" i="2"/>
  <c r="K2189" i="2"/>
  <c r="I2189" i="2"/>
  <c r="G2189" i="2"/>
  <c r="F2189" i="2"/>
  <c r="M2185" i="2"/>
  <c r="L2185" i="2" s="1"/>
  <c r="K2185" i="2"/>
  <c r="J2185" i="2"/>
  <c r="I2185" i="2"/>
  <c r="G2185" i="2"/>
  <c r="F2185" i="2"/>
  <c r="M2184" i="2"/>
  <c r="K2184" i="2"/>
  <c r="I2184" i="2"/>
  <c r="G2184" i="2"/>
  <c r="F2184" i="2"/>
  <c r="M2183" i="2"/>
  <c r="K2183" i="2"/>
  <c r="I2183" i="2"/>
  <c r="J2183" i="2" s="1"/>
  <c r="G2183" i="2"/>
  <c r="F2183" i="2"/>
  <c r="M2182" i="2"/>
  <c r="K2182" i="2"/>
  <c r="I2182" i="2"/>
  <c r="G2182" i="2"/>
  <c r="F2182" i="2"/>
  <c r="M2181" i="2"/>
  <c r="L2181" i="2" s="1"/>
  <c r="K2181" i="2"/>
  <c r="J2181" i="2"/>
  <c r="I2181" i="2"/>
  <c r="G2181" i="2"/>
  <c r="F2181" i="2"/>
  <c r="M2180" i="2"/>
  <c r="K2180" i="2"/>
  <c r="I2180" i="2"/>
  <c r="G2180" i="2"/>
  <c r="F2180" i="2"/>
  <c r="M2179" i="2"/>
  <c r="K2179" i="2"/>
  <c r="I2179" i="2"/>
  <c r="G2179" i="2"/>
  <c r="F2179" i="2"/>
  <c r="M2178" i="2"/>
  <c r="K2178" i="2"/>
  <c r="I2178" i="2"/>
  <c r="G2178" i="2"/>
  <c r="F2178" i="2"/>
  <c r="M2177" i="2"/>
  <c r="L2177" i="2" s="1"/>
  <c r="K2177" i="2"/>
  <c r="J2177" i="2"/>
  <c r="I2177" i="2"/>
  <c r="G2177" i="2"/>
  <c r="F2177" i="2"/>
  <c r="M2176" i="2"/>
  <c r="K2176" i="2"/>
  <c r="I2176" i="2"/>
  <c r="G2176" i="2"/>
  <c r="F2176" i="2"/>
  <c r="M2175" i="2"/>
  <c r="K2175" i="2"/>
  <c r="I2175" i="2"/>
  <c r="J2175" i="2" s="1"/>
  <c r="G2175" i="2"/>
  <c r="F2175" i="2"/>
  <c r="M2174" i="2"/>
  <c r="K2174" i="2"/>
  <c r="I2174" i="2"/>
  <c r="G2174" i="2"/>
  <c r="F2174" i="2"/>
  <c r="M2173" i="2"/>
  <c r="L2173" i="2" s="1"/>
  <c r="K2173" i="2"/>
  <c r="J2173" i="2"/>
  <c r="I2173" i="2"/>
  <c r="G2173" i="2"/>
  <c r="F2173" i="2"/>
  <c r="M2172" i="2"/>
  <c r="L2172" i="2" s="1"/>
  <c r="K2172" i="2"/>
  <c r="I2172" i="2"/>
  <c r="J2172" i="2" s="1"/>
  <c r="G2172" i="2"/>
  <c r="F2172" i="2"/>
  <c r="M2168" i="2"/>
  <c r="L2168" i="2" s="1"/>
  <c r="K2168" i="2"/>
  <c r="I2168" i="2"/>
  <c r="J2168" i="2" s="1"/>
  <c r="G2168" i="2"/>
  <c r="F2168" i="2"/>
  <c r="M2167" i="2"/>
  <c r="L2167" i="2"/>
  <c r="K2167" i="2"/>
  <c r="J2167" i="2"/>
  <c r="I2167" i="2"/>
  <c r="G2167" i="2"/>
  <c r="F2167" i="2"/>
  <c r="M2166" i="2"/>
  <c r="L2166" i="2" s="1"/>
  <c r="K2166" i="2"/>
  <c r="I2166" i="2"/>
  <c r="J2166" i="2" s="1"/>
  <c r="G2166" i="2"/>
  <c r="F2166" i="2"/>
  <c r="M2165" i="2"/>
  <c r="L2165" i="2"/>
  <c r="K2165" i="2"/>
  <c r="J2165" i="2"/>
  <c r="I2165" i="2"/>
  <c r="G2165" i="2"/>
  <c r="F2165" i="2"/>
  <c r="M2164" i="2"/>
  <c r="L2164" i="2" s="1"/>
  <c r="K2164" i="2"/>
  <c r="I2164" i="2"/>
  <c r="J2164" i="2" s="1"/>
  <c r="G2164" i="2"/>
  <c r="F2164" i="2"/>
  <c r="M2163" i="2"/>
  <c r="L2163" i="2"/>
  <c r="K2163" i="2"/>
  <c r="J2163" i="2"/>
  <c r="I2163" i="2"/>
  <c r="G2163" i="2"/>
  <c r="F2163" i="2"/>
  <c r="M2162" i="2"/>
  <c r="L2162" i="2" s="1"/>
  <c r="K2162" i="2"/>
  <c r="I2162" i="2"/>
  <c r="J2162" i="2" s="1"/>
  <c r="G2162" i="2"/>
  <c r="F2162" i="2"/>
  <c r="M2161" i="2"/>
  <c r="L2161" i="2"/>
  <c r="K2161" i="2"/>
  <c r="J2161" i="2"/>
  <c r="I2161" i="2"/>
  <c r="G2161" i="2"/>
  <c r="F2161" i="2"/>
  <c r="M2160" i="2"/>
  <c r="L2160" i="2" s="1"/>
  <c r="K2160" i="2"/>
  <c r="I2160" i="2"/>
  <c r="J2160" i="2" s="1"/>
  <c r="G2160" i="2"/>
  <c r="F2160" i="2"/>
  <c r="M2159" i="2"/>
  <c r="L2159" i="2"/>
  <c r="K2159" i="2"/>
  <c r="J2159" i="2"/>
  <c r="I2159" i="2"/>
  <c r="G2159" i="2"/>
  <c r="F2159" i="2"/>
  <c r="M2158" i="2"/>
  <c r="L2158" i="2" s="1"/>
  <c r="K2158" i="2"/>
  <c r="I2158" i="2"/>
  <c r="J2158" i="2" s="1"/>
  <c r="G2158" i="2"/>
  <c r="F2158" i="2"/>
  <c r="M2157" i="2"/>
  <c r="L2157" i="2"/>
  <c r="K2157" i="2"/>
  <c r="J2157" i="2"/>
  <c r="I2157" i="2"/>
  <c r="G2157" i="2"/>
  <c r="F2157" i="2"/>
  <c r="M2156" i="2"/>
  <c r="L2156" i="2" s="1"/>
  <c r="K2156" i="2"/>
  <c r="K2169" i="2" s="1"/>
  <c r="I2156" i="2"/>
  <c r="J2156" i="2" s="1"/>
  <c r="G2156" i="2"/>
  <c r="F2156" i="2"/>
  <c r="M2155" i="2"/>
  <c r="L2155" i="2"/>
  <c r="L2169" i="2" s="1"/>
  <c r="K2155" i="2"/>
  <c r="J2155" i="2"/>
  <c r="I2155" i="2"/>
  <c r="G2155" i="2"/>
  <c r="F2155" i="2"/>
  <c r="K2152" i="2"/>
  <c r="M2151" i="2"/>
  <c r="L2151" i="2"/>
  <c r="K2151" i="2"/>
  <c r="J2151" i="2"/>
  <c r="I2151" i="2"/>
  <c r="G2151" i="2"/>
  <c r="F2151" i="2"/>
  <c r="M2150" i="2"/>
  <c r="L2150" i="2" s="1"/>
  <c r="K2150" i="2"/>
  <c r="I2150" i="2"/>
  <c r="J2150" i="2" s="1"/>
  <c r="G2150" i="2"/>
  <c r="F2150" i="2"/>
  <c r="M2149" i="2"/>
  <c r="L2149" i="2"/>
  <c r="K2149" i="2"/>
  <c r="J2149" i="2"/>
  <c r="I2149" i="2"/>
  <c r="G2149" i="2"/>
  <c r="F2149" i="2"/>
  <c r="M2148" i="2"/>
  <c r="L2148" i="2" s="1"/>
  <c r="K2148" i="2"/>
  <c r="I2148" i="2"/>
  <c r="J2148" i="2" s="1"/>
  <c r="G2148" i="2"/>
  <c r="F2148" i="2"/>
  <c r="M2147" i="2"/>
  <c r="L2147" i="2"/>
  <c r="K2147" i="2"/>
  <c r="J2147" i="2"/>
  <c r="I2147" i="2"/>
  <c r="G2147" i="2"/>
  <c r="F2147" i="2"/>
  <c r="M2146" i="2"/>
  <c r="L2146" i="2" s="1"/>
  <c r="K2146" i="2"/>
  <c r="I2146" i="2"/>
  <c r="J2146" i="2" s="1"/>
  <c r="G2146" i="2"/>
  <c r="F2146" i="2"/>
  <c r="M2145" i="2"/>
  <c r="L2145" i="2"/>
  <c r="K2145" i="2"/>
  <c r="J2145" i="2"/>
  <c r="I2145" i="2"/>
  <c r="G2145" i="2"/>
  <c r="F2145" i="2"/>
  <c r="M2144" i="2"/>
  <c r="L2144" i="2" s="1"/>
  <c r="K2144" i="2"/>
  <c r="I2144" i="2"/>
  <c r="J2144" i="2" s="1"/>
  <c r="G2144" i="2"/>
  <c r="F2144" i="2"/>
  <c r="M2143" i="2"/>
  <c r="L2143" i="2"/>
  <c r="K2143" i="2"/>
  <c r="J2143" i="2"/>
  <c r="I2143" i="2"/>
  <c r="G2143" i="2"/>
  <c r="F2143" i="2"/>
  <c r="M2139" i="2"/>
  <c r="L2139" i="2"/>
  <c r="K2139" i="2"/>
  <c r="J2139" i="2"/>
  <c r="I2139" i="2"/>
  <c r="G2139" i="2"/>
  <c r="F2139" i="2"/>
  <c r="M2138" i="2"/>
  <c r="K2138" i="2"/>
  <c r="I2138" i="2"/>
  <c r="G2138" i="2"/>
  <c r="F2138" i="2"/>
  <c r="M2137" i="2"/>
  <c r="L2137" i="2"/>
  <c r="K2137" i="2"/>
  <c r="J2137" i="2"/>
  <c r="I2137" i="2"/>
  <c r="G2137" i="2"/>
  <c r="F2137" i="2"/>
  <c r="M2136" i="2"/>
  <c r="K2136" i="2"/>
  <c r="I2136" i="2"/>
  <c r="G2136" i="2"/>
  <c r="F2136" i="2"/>
  <c r="M2135" i="2"/>
  <c r="L2135" i="2"/>
  <c r="K2135" i="2"/>
  <c r="J2135" i="2"/>
  <c r="I2135" i="2"/>
  <c r="G2135" i="2"/>
  <c r="F2135" i="2"/>
  <c r="M2134" i="2"/>
  <c r="K2134" i="2"/>
  <c r="K2140" i="2" s="1"/>
  <c r="I2134" i="2"/>
  <c r="G2134" i="2"/>
  <c r="F2134" i="2"/>
  <c r="M2133" i="2"/>
  <c r="L2133" i="2"/>
  <c r="K2133" i="2"/>
  <c r="J2133" i="2"/>
  <c r="I2133" i="2"/>
  <c r="G2133" i="2"/>
  <c r="F2133" i="2"/>
  <c r="M2131" i="2"/>
  <c r="I2131" i="2"/>
  <c r="M2129" i="2"/>
  <c r="L2129" i="2"/>
  <c r="L2131" i="2" s="1"/>
  <c r="K2129" i="2"/>
  <c r="K2131" i="2" s="1"/>
  <c r="J2129" i="2"/>
  <c r="J2131" i="2" s="1"/>
  <c r="I2129" i="2"/>
  <c r="E2129" i="2"/>
  <c r="K2123" i="2"/>
  <c r="M2122" i="2"/>
  <c r="K2122" i="2"/>
  <c r="I2122" i="2"/>
  <c r="G2122" i="2"/>
  <c r="F2122" i="2"/>
  <c r="I2119" i="2"/>
  <c r="M2118" i="2"/>
  <c r="M2119" i="2" s="1"/>
  <c r="K2118" i="2"/>
  <c r="K2119" i="2" s="1"/>
  <c r="I2118" i="2"/>
  <c r="G2118" i="2"/>
  <c r="F2118" i="2"/>
  <c r="K2115" i="2"/>
  <c r="M2114" i="2"/>
  <c r="K2114" i="2"/>
  <c r="I2114" i="2"/>
  <c r="G2114" i="2"/>
  <c r="F2114" i="2"/>
  <c r="M2110" i="2"/>
  <c r="M2111" i="2" s="1"/>
  <c r="K2110" i="2"/>
  <c r="K2111" i="2" s="1"/>
  <c r="I2110" i="2"/>
  <c r="I2111" i="2" s="1"/>
  <c r="G2110" i="2"/>
  <c r="F2110" i="2"/>
  <c r="M2106" i="2"/>
  <c r="K2106" i="2"/>
  <c r="K2107" i="2" s="1"/>
  <c r="I2106" i="2"/>
  <c r="G2106" i="2"/>
  <c r="F2106" i="2"/>
  <c r="M2103" i="2"/>
  <c r="I2103" i="2"/>
  <c r="M2102" i="2"/>
  <c r="K2102" i="2"/>
  <c r="K2103" i="2" s="1"/>
  <c r="I2102" i="2"/>
  <c r="G2102" i="2"/>
  <c r="F2102" i="2"/>
  <c r="K2099" i="2"/>
  <c r="M2098" i="2"/>
  <c r="K2098" i="2"/>
  <c r="I2098" i="2"/>
  <c r="G2098" i="2"/>
  <c r="F2098" i="2"/>
  <c r="M2094" i="2"/>
  <c r="M2095" i="2" s="1"/>
  <c r="K2094" i="2"/>
  <c r="K2095" i="2" s="1"/>
  <c r="I2094" i="2"/>
  <c r="I2095" i="2" s="1"/>
  <c r="G2094" i="2"/>
  <c r="F2094" i="2"/>
  <c r="K2091" i="2"/>
  <c r="M2090" i="2"/>
  <c r="K2090" i="2"/>
  <c r="I2090" i="2"/>
  <c r="G2090" i="2"/>
  <c r="F2090" i="2"/>
  <c r="I2084" i="2"/>
  <c r="M2083" i="2"/>
  <c r="M2084" i="2" s="1"/>
  <c r="L2083" i="2"/>
  <c r="L2084" i="2" s="1"/>
  <c r="K2083" i="2"/>
  <c r="K2084" i="2" s="1"/>
  <c r="J2083" i="2"/>
  <c r="J2084" i="2" s="1"/>
  <c r="I2083" i="2"/>
  <c r="G2083" i="2"/>
  <c r="F2083" i="2"/>
  <c r="M2079" i="2"/>
  <c r="K2079" i="2"/>
  <c r="K2080" i="2" s="1"/>
  <c r="I2079" i="2"/>
  <c r="G2079" i="2"/>
  <c r="F2079" i="2"/>
  <c r="M2076" i="2"/>
  <c r="I2076" i="2"/>
  <c r="M2075" i="2"/>
  <c r="L2075" i="2"/>
  <c r="L2076" i="2" s="1"/>
  <c r="K2075" i="2"/>
  <c r="K2076" i="2" s="1"/>
  <c r="J2075" i="2"/>
  <c r="J2076" i="2" s="1"/>
  <c r="I2075" i="2"/>
  <c r="G2075" i="2"/>
  <c r="F2075" i="2"/>
  <c r="M2072" i="2"/>
  <c r="M2071" i="2"/>
  <c r="K2071" i="2"/>
  <c r="K2072" i="2" s="1"/>
  <c r="I2071" i="2"/>
  <c r="G2071" i="2"/>
  <c r="F2071" i="2"/>
  <c r="I2068" i="2"/>
  <c r="M2067" i="2"/>
  <c r="M2068" i="2" s="1"/>
  <c r="L2067" i="2"/>
  <c r="L2068" i="2" s="1"/>
  <c r="K2067" i="2"/>
  <c r="K2068" i="2" s="1"/>
  <c r="J2067" i="2"/>
  <c r="J2068" i="2" s="1"/>
  <c r="I2067" i="2"/>
  <c r="G2067" i="2"/>
  <c r="F2067" i="2"/>
  <c r="M2063" i="2"/>
  <c r="K2063" i="2"/>
  <c r="K2064" i="2" s="1"/>
  <c r="J2063" i="2"/>
  <c r="J2064" i="2" s="1"/>
  <c r="I2063" i="2"/>
  <c r="I2064" i="2" s="1"/>
  <c r="G2063" i="2"/>
  <c r="F2063" i="2"/>
  <c r="M2060" i="2"/>
  <c r="I2060" i="2"/>
  <c r="M2059" i="2"/>
  <c r="K2059" i="2"/>
  <c r="I2059" i="2"/>
  <c r="G2059" i="2"/>
  <c r="F2059" i="2"/>
  <c r="M2056" i="2"/>
  <c r="K2056" i="2"/>
  <c r="I2056" i="2"/>
  <c r="J2056" i="2" s="1"/>
  <c r="E2056" i="2"/>
  <c r="M2055" i="2"/>
  <c r="K2055" i="2"/>
  <c r="I2055" i="2"/>
  <c r="E2055" i="2"/>
  <c r="M2054" i="2"/>
  <c r="K2054" i="2"/>
  <c r="K2057" i="2" s="1"/>
  <c r="I2054" i="2"/>
  <c r="E2054" i="2"/>
  <c r="M2053" i="2"/>
  <c r="L2053" i="2" s="1"/>
  <c r="K2053" i="2"/>
  <c r="I2053" i="2"/>
  <c r="J2053" i="2" s="1"/>
  <c r="E2053" i="2"/>
  <c r="M2052" i="2"/>
  <c r="K2052" i="2"/>
  <c r="I2052" i="2"/>
  <c r="E2052" i="2"/>
  <c r="M2047" i="2"/>
  <c r="K2047" i="2"/>
  <c r="K2048" i="2" s="1"/>
  <c r="I2047" i="2"/>
  <c r="G2047" i="2"/>
  <c r="F2047" i="2"/>
  <c r="M2043" i="2"/>
  <c r="K2043" i="2"/>
  <c r="I2043" i="2"/>
  <c r="G2043" i="2"/>
  <c r="F2043" i="2"/>
  <c r="M2042" i="2"/>
  <c r="K2042" i="2"/>
  <c r="I2042" i="2"/>
  <c r="J2042" i="2" s="1"/>
  <c r="G2042" i="2"/>
  <c r="F2042" i="2"/>
  <c r="M2041" i="2"/>
  <c r="M2044" i="2" s="1"/>
  <c r="L2041" i="2"/>
  <c r="K2041" i="2"/>
  <c r="J2041" i="2"/>
  <c r="I2041" i="2"/>
  <c r="G2041" i="2"/>
  <c r="F2041" i="2"/>
  <c r="M2038" i="2"/>
  <c r="M2037" i="2"/>
  <c r="L2037" i="2"/>
  <c r="K2037" i="2"/>
  <c r="I2037" i="2"/>
  <c r="J2037" i="2" s="1"/>
  <c r="G2037" i="2"/>
  <c r="F2037" i="2"/>
  <c r="M2036" i="2"/>
  <c r="L2036" i="2"/>
  <c r="K2036" i="2"/>
  <c r="J2036" i="2"/>
  <c r="I2036" i="2"/>
  <c r="G2036" i="2"/>
  <c r="F2036" i="2"/>
  <c r="M2035" i="2"/>
  <c r="L2035" i="2" s="1"/>
  <c r="K2035" i="2"/>
  <c r="J2035" i="2"/>
  <c r="I2035" i="2"/>
  <c r="G2035" i="2"/>
  <c r="F2035" i="2"/>
  <c r="M2034" i="2"/>
  <c r="L2034" i="2" s="1"/>
  <c r="K2034" i="2"/>
  <c r="I2034" i="2"/>
  <c r="J2034" i="2" s="1"/>
  <c r="G2034" i="2"/>
  <c r="F2034" i="2"/>
  <c r="M2033" i="2"/>
  <c r="L2033" i="2"/>
  <c r="L2038" i="2" s="1"/>
  <c r="K2033" i="2"/>
  <c r="I2033" i="2"/>
  <c r="G2033" i="2"/>
  <c r="F2033" i="2"/>
  <c r="I2030" i="2"/>
  <c r="M2029" i="2"/>
  <c r="K2029" i="2"/>
  <c r="I2029" i="2"/>
  <c r="G2029" i="2"/>
  <c r="F2029" i="2"/>
  <c r="M2028" i="2"/>
  <c r="L2028" i="2"/>
  <c r="K2028" i="2"/>
  <c r="J2028" i="2"/>
  <c r="I2028" i="2"/>
  <c r="G2028" i="2"/>
  <c r="F2028" i="2"/>
  <c r="M2027" i="2"/>
  <c r="K2027" i="2"/>
  <c r="I2027" i="2"/>
  <c r="G2027" i="2"/>
  <c r="F2027" i="2"/>
  <c r="M2026" i="2"/>
  <c r="K2026" i="2"/>
  <c r="I2026" i="2"/>
  <c r="G2026" i="2"/>
  <c r="F2026" i="2"/>
  <c r="M2025" i="2"/>
  <c r="K2025" i="2"/>
  <c r="I2025" i="2"/>
  <c r="G2025" i="2"/>
  <c r="F2025" i="2"/>
  <c r="M2021" i="2"/>
  <c r="L2021" i="2" s="1"/>
  <c r="K2021" i="2"/>
  <c r="I2021" i="2"/>
  <c r="J2021" i="2" s="1"/>
  <c r="G2021" i="2"/>
  <c r="F2021" i="2"/>
  <c r="M2020" i="2"/>
  <c r="L2020" i="2"/>
  <c r="K2020" i="2"/>
  <c r="I2020" i="2"/>
  <c r="J2020" i="2" s="1"/>
  <c r="G2020" i="2"/>
  <c r="F2020" i="2"/>
  <c r="M2019" i="2"/>
  <c r="L2019" i="2"/>
  <c r="K2019" i="2"/>
  <c r="J2019" i="2"/>
  <c r="I2019" i="2"/>
  <c r="G2019" i="2"/>
  <c r="F2019" i="2"/>
  <c r="M2018" i="2"/>
  <c r="L2018" i="2" s="1"/>
  <c r="K2018" i="2"/>
  <c r="J2018" i="2"/>
  <c r="I2018" i="2"/>
  <c r="G2018" i="2"/>
  <c r="F2018" i="2"/>
  <c r="M2017" i="2"/>
  <c r="K2017" i="2"/>
  <c r="I2017" i="2"/>
  <c r="G2017" i="2"/>
  <c r="F2017" i="2"/>
  <c r="M2013" i="2"/>
  <c r="K2013" i="2"/>
  <c r="L2013" i="2" s="1"/>
  <c r="I2013" i="2"/>
  <c r="G2013" i="2"/>
  <c r="F2013" i="2"/>
  <c r="M2012" i="2"/>
  <c r="L2012" i="2"/>
  <c r="K2012" i="2"/>
  <c r="J2012" i="2"/>
  <c r="I2012" i="2"/>
  <c r="G2012" i="2"/>
  <c r="F2012" i="2"/>
  <c r="M2011" i="2"/>
  <c r="K2011" i="2"/>
  <c r="I2011" i="2"/>
  <c r="G2011" i="2"/>
  <c r="F2011" i="2"/>
  <c r="M2010" i="2"/>
  <c r="L2010" i="2"/>
  <c r="K2010" i="2"/>
  <c r="J2010" i="2"/>
  <c r="I2010" i="2"/>
  <c r="G2010" i="2"/>
  <c r="F2010" i="2"/>
  <c r="M2009" i="2"/>
  <c r="K2009" i="2"/>
  <c r="I2009" i="2"/>
  <c r="G2009" i="2"/>
  <c r="F2009" i="2"/>
  <c r="M2008" i="2"/>
  <c r="L2008" i="2"/>
  <c r="K2008" i="2"/>
  <c r="J2008" i="2"/>
  <c r="I2008" i="2"/>
  <c r="I2014" i="2" s="1"/>
  <c r="G2008" i="2"/>
  <c r="F2008" i="2"/>
  <c r="M2005" i="2"/>
  <c r="M2004" i="2"/>
  <c r="K2004" i="2"/>
  <c r="I2004" i="2"/>
  <c r="G2004" i="2"/>
  <c r="F2004" i="2"/>
  <c r="M2003" i="2"/>
  <c r="L2003" i="2"/>
  <c r="K2003" i="2"/>
  <c r="J2003" i="2"/>
  <c r="I2003" i="2"/>
  <c r="G2003" i="2"/>
  <c r="F2003" i="2"/>
  <c r="M2002" i="2"/>
  <c r="K2002" i="2"/>
  <c r="I2002" i="2"/>
  <c r="G2002" i="2"/>
  <c r="F2002" i="2"/>
  <c r="M2001" i="2"/>
  <c r="L2001" i="2"/>
  <c r="K2001" i="2"/>
  <c r="J2001" i="2"/>
  <c r="I2001" i="2"/>
  <c r="G2001" i="2"/>
  <c r="F2001" i="2"/>
  <c r="M2000" i="2"/>
  <c r="K2000" i="2"/>
  <c r="I2000" i="2"/>
  <c r="G2000" i="2"/>
  <c r="F2000" i="2"/>
  <c r="M1999" i="2"/>
  <c r="L1999" i="2"/>
  <c r="K1999" i="2"/>
  <c r="J1999" i="2"/>
  <c r="I1999" i="2"/>
  <c r="I2005" i="2" s="1"/>
  <c r="G1999" i="2"/>
  <c r="F1999" i="2"/>
  <c r="I1996" i="2"/>
  <c r="M1995" i="2"/>
  <c r="L1995" i="2"/>
  <c r="K1995" i="2"/>
  <c r="J1995" i="2"/>
  <c r="I1995" i="2"/>
  <c r="G1995" i="2"/>
  <c r="F1995" i="2"/>
  <c r="M1994" i="2"/>
  <c r="L1994" i="2" s="1"/>
  <c r="K1994" i="2"/>
  <c r="I1994" i="2"/>
  <c r="J1994" i="2" s="1"/>
  <c r="G1994" i="2"/>
  <c r="F1994" i="2"/>
  <c r="M1993" i="2"/>
  <c r="L1993" i="2"/>
  <c r="K1993" i="2"/>
  <c r="J1993" i="2"/>
  <c r="I1993" i="2"/>
  <c r="G1993" i="2"/>
  <c r="F1993" i="2"/>
  <c r="M1992" i="2"/>
  <c r="L1992" i="2" s="1"/>
  <c r="K1992" i="2"/>
  <c r="I1992" i="2"/>
  <c r="J1992" i="2" s="1"/>
  <c r="G1992" i="2"/>
  <c r="F1992" i="2"/>
  <c r="M1991" i="2"/>
  <c r="L1991" i="2"/>
  <c r="K1991" i="2"/>
  <c r="J1991" i="2"/>
  <c r="I1991" i="2"/>
  <c r="G1991" i="2"/>
  <c r="F1991" i="2"/>
  <c r="M1990" i="2"/>
  <c r="K1990" i="2"/>
  <c r="K1996" i="2" s="1"/>
  <c r="I1990" i="2"/>
  <c r="J1990" i="2" s="1"/>
  <c r="G1990" i="2"/>
  <c r="F1990" i="2"/>
  <c r="I1987" i="2"/>
  <c r="M1986" i="2"/>
  <c r="L1986" i="2"/>
  <c r="K1986" i="2"/>
  <c r="J1986" i="2"/>
  <c r="I1986" i="2"/>
  <c r="G1986" i="2"/>
  <c r="F1986" i="2"/>
  <c r="M1985" i="2"/>
  <c r="L1985" i="2" s="1"/>
  <c r="K1985" i="2"/>
  <c r="I1985" i="2"/>
  <c r="J1985" i="2" s="1"/>
  <c r="G1985" i="2"/>
  <c r="F1985" i="2"/>
  <c r="M1984" i="2"/>
  <c r="L1984" i="2"/>
  <c r="K1984" i="2"/>
  <c r="J1984" i="2"/>
  <c r="I1984" i="2"/>
  <c r="G1984" i="2"/>
  <c r="F1984" i="2"/>
  <c r="M1983" i="2"/>
  <c r="L1983" i="2" s="1"/>
  <c r="K1983" i="2"/>
  <c r="I1983" i="2"/>
  <c r="J1983" i="2" s="1"/>
  <c r="G1983" i="2"/>
  <c r="F1983" i="2"/>
  <c r="M1982" i="2"/>
  <c r="L1982" i="2"/>
  <c r="K1982" i="2"/>
  <c r="J1982" i="2"/>
  <c r="I1982" i="2"/>
  <c r="G1982" i="2"/>
  <c r="F1982" i="2"/>
  <c r="M1981" i="2"/>
  <c r="K1981" i="2"/>
  <c r="K1987" i="2" s="1"/>
  <c r="I1981" i="2"/>
  <c r="J1981" i="2" s="1"/>
  <c r="G1981" i="2"/>
  <c r="F1981" i="2"/>
  <c r="M1977" i="2"/>
  <c r="L1977" i="2" s="1"/>
  <c r="K1977" i="2"/>
  <c r="I1977" i="2"/>
  <c r="J1977" i="2" s="1"/>
  <c r="G1977" i="2"/>
  <c r="F1977" i="2"/>
  <c r="M1976" i="2"/>
  <c r="L1976" i="2"/>
  <c r="K1976" i="2"/>
  <c r="J1976" i="2"/>
  <c r="I1976" i="2"/>
  <c r="G1976" i="2"/>
  <c r="F1976" i="2"/>
  <c r="M1975" i="2"/>
  <c r="L1975" i="2" s="1"/>
  <c r="K1975" i="2"/>
  <c r="I1975" i="2"/>
  <c r="J1975" i="2" s="1"/>
  <c r="G1975" i="2"/>
  <c r="F1975" i="2"/>
  <c r="M1974" i="2"/>
  <c r="L1974" i="2"/>
  <c r="K1974" i="2"/>
  <c r="J1974" i="2"/>
  <c r="I1974" i="2"/>
  <c r="G1974" i="2"/>
  <c r="F1974" i="2"/>
  <c r="M1973" i="2"/>
  <c r="L1973" i="2" s="1"/>
  <c r="K1973" i="2"/>
  <c r="I1973" i="2"/>
  <c r="J1973" i="2" s="1"/>
  <c r="G1973" i="2"/>
  <c r="F1973" i="2"/>
  <c r="M1972" i="2"/>
  <c r="L1972" i="2"/>
  <c r="K1972" i="2"/>
  <c r="J1972" i="2"/>
  <c r="I1972" i="2"/>
  <c r="G1972" i="2"/>
  <c r="F1972" i="2"/>
  <c r="M1971" i="2"/>
  <c r="K1971" i="2"/>
  <c r="K1978" i="2" s="1"/>
  <c r="I1971" i="2"/>
  <c r="G1971" i="2"/>
  <c r="F1971" i="2"/>
  <c r="M1967" i="2"/>
  <c r="L1967" i="2"/>
  <c r="K1967" i="2"/>
  <c r="J1967" i="2"/>
  <c r="I1967" i="2"/>
  <c r="G1967" i="2"/>
  <c r="F1967" i="2"/>
  <c r="M1966" i="2"/>
  <c r="L1966" i="2" s="1"/>
  <c r="K1966" i="2"/>
  <c r="I1966" i="2"/>
  <c r="J1966" i="2" s="1"/>
  <c r="G1966" i="2"/>
  <c r="F1966" i="2"/>
  <c r="M1965" i="2"/>
  <c r="L1965" i="2"/>
  <c r="K1965" i="2"/>
  <c r="J1965" i="2"/>
  <c r="I1965" i="2"/>
  <c r="G1965" i="2"/>
  <c r="F1965" i="2"/>
  <c r="M1964" i="2"/>
  <c r="L1964" i="2" s="1"/>
  <c r="K1964" i="2"/>
  <c r="I1964" i="2"/>
  <c r="J1964" i="2" s="1"/>
  <c r="G1964" i="2"/>
  <c r="F1964" i="2"/>
  <c r="M1963" i="2"/>
  <c r="L1963" i="2"/>
  <c r="K1963" i="2"/>
  <c r="J1963" i="2"/>
  <c r="I1963" i="2"/>
  <c r="G1963" i="2"/>
  <c r="F1963" i="2"/>
  <c r="M1962" i="2"/>
  <c r="K1962" i="2"/>
  <c r="K1968" i="2" s="1"/>
  <c r="I1962" i="2"/>
  <c r="G1962" i="2"/>
  <c r="F1962" i="2"/>
  <c r="M1957" i="2"/>
  <c r="K1957" i="2"/>
  <c r="K1958" i="2" s="1"/>
  <c r="I1957" i="2"/>
  <c r="G1957" i="2"/>
  <c r="F1957" i="2"/>
  <c r="M1952" i="2"/>
  <c r="K1952" i="2"/>
  <c r="I1952" i="2"/>
  <c r="E1952" i="2"/>
  <c r="M1951" i="2"/>
  <c r="L1951" i="2"/>
  <c r="K1951" i="2"/>
  <c r="J1951" i="2"/>
  <c r="I1951" i="2"/>
  <c r="E1951" i="2"/>
  <c r="M1950" i="2"/>
  <c r="K1950" i="2"/>
  <c r="K1953" i="2" s="1"/>
  <c r="I1950" i="2"/>
  <c r="E1950" i="2"/>
  <c r="M1949" i="2"/>
  <c r="L1949" i="2"/>
  <c r="K1949" i="2"/>
  <c r="J1949" i="2"/>
  <c r="I1949" i="2"/>
  <c r="E1949" i="2"/>
  <c r="M1948" i="2"/>
  <c r="K1948" i="2"/>
  <c r="I1948" i="2"/>
  <c r="E1948" i="2"/>
  <c r="M1947" i="2"/>
  <c r="L1947" i="2"/>
  <c r="K1947" i="2"/>
  <c r="J1947" i="2"/>
  <c r="I1947" i="2"/>
  <c r="E1947" i="2"/>
  <c r="M1941" i="2"/>
  <c r="L1941" i="2"/>
  <c r="K1941" i="2"/>
  <c r="J1941" i="2"/>
  <c r="I1941" i="2"/>
  <c r="G1941" i="2"/>
  <c r="F1941" i="2"/>
  <c r="M1940" i="2"/>
  <c r="K1940" i="2"/>
  <c r="I1940" i="2"/>
  <c r="G1940" i="2"/>
  <c r="F1940" i="2"/>
  <c r="M1939" i="2"/>
  <c r="L1939" i="2"/>
  <c r="K1939" i="2"/>
  <c r="J1939" i="2"/>
  <c r="I1939" i="2"/>
  <c r="G1939" i="2"/>
  <c r="F1939" i="2"/>
  <c r="M1938" i="2"/>
  <c r="K1938" i="2"/>
  <c r="K1942" i="2" s="1"/>
  <c r="I1938" i="2"/>
  <c r="G1938" i="2"/>
  <c r="F1938" i="2"/>
  <c r="I1935" i="2"/>
  <c r="M1934" i="2"/>
  <c r="M1935" i="2" s="1"/>
  <c r="L1934" i="2"/>
  <c r="L1935" i="2" s="1"/>
  <c r="K1934" i="2"/>
  <c r="K1935" i="2" s="1"/>
  <c r="J1934" i="2"/>
  <c r="J1935" i="2" s="1"/>
  <c r="I1934" i="2"/>
  <c r="G1934" i="2"/>
  <c r="F1934" i="2"/>
  <c r="M1931" i="2"/>
  <c r="M1930" i="2"/>
  <c r="K1930" i="2"/>
  <c r="I1930" i="2"/>
  <c r="G1930" i="2"/>
  <c r="F1930" i="2"/>
  <c r="M1929" i="2"/>
  <c r="L1929" i="2"/>
  <c r="K1929" i="2"/>
  <c r="J1929" i="2"/>
  <c r="I1929" i="2"/>
  <c r="G1929" i="2"/>
  <c r="F1929" i="2"/>
  <c r="M1928" i="2"/>
  <c r="K1928" i="2"/>
  <c r="I1928" i="2"/>
  <c r="G1928" i="2"/>
  <c r="F1928" i="2"/>
  <c r="M1927" i="2"/>
  <c r="L1927" i="2"/>
  <c r="K1927" i="2"/>
  <c r="J1927" i="2"/>
  <c r="I1927" i="2"/>
  <c r="G1927" i="2"/>
  <c r="F1927" i="2"/>
  <c r="M1921" i="2"/>
  <c r="L1921" i="2"/>
  <c r="K1921" i="2"/>
  <c r="J1921" i="2"/>
  <c r="I1921" i="2"/>
  <c r="G1921" i="2"/>
  <c r="F1921" i="2"/>
  <c r="M1920" i="2"/>
  <c r="K1920" i="2"/>
  <c r="I1920" i="2"/>
  <c r="G1920" i="2"/>
  <c r="F1920" i="2"/>
  <c r="M1919" i="2"/>
  <c r="L1919" i="2"/>
  <c r="K1919" i="2"/>
  <c r="J1919" i="2"/>
  <c r="I1919" i="2"/>
  <c r="G1919" i="2"/>
  <c r="F1919" i="2"/>
  <c r="M1918" i="2"/>
  <c r="K1918" i="2"/>
  <c r="K1922" i="2" s="1"/>
  <c r="I1918" i="2"/>
  <c r="G1918" i="2"/>
  <c r="F1918" i="2"/>
  <c r="M1917" i="2"/>
  <c r="L1917" i="2"/>
  <c r="K1917" i="2"/>
  <c r="J1917" i="2"/>
  <c r="I1917" i="2"/>
  <c r="G1917" i="2"/>
  <c r="F1917" i="2"/>
  <c r="M1913" i="2"/>
  <c r="L1913" i="2"/>
  <c r="K1913" i="2"/>
  <c r="J1913" i="2"/>
  <c r="I1913" i="2"/>
  <c r="G1913" i="2"/>
  <c r="F1913" i="2"/>
  <c r="M1912" i="2"/>
  <c r="L1912" i="2" s="1"/>
  <c r="K1912" i="2"/>
  <c r="I1912" i="2"/>
  <c r="J1912" i="2" s="1"/>
  <c r="G1912" i="2"/>
  <c r="F1912" i="2"/>
  <c r="M1911" i="2"/>
  <c r="L1911" i="2"/>
  <c r="K1911" i="2"/>
  <c r="J1911" i="2"/>
  <c r="I1911" i="2"/>
  <c r="G1911" i="2"/>
  <c r="F1911" i="2"/>
  <c r="M1910" i="2"/>
  <c r="L1910" i="2" s="1"/>
  <c r="K1910" i="2"/>
  <c r="I1910" i="2"/>
  <c r="J1910" i="2" s="1"/>
  <c r="G1910" i="2"/>
  <c r="F1910" i="2"/>
  <c r="M1909" i="2"/>
  <c r="L1909" i="2"/>
  <c r="K1909" i="2"/>
  <c r="J1909" i="2"/>
  <c r="I1909" i="2"/>
  <c r="G1909" i="2"/>
  <c r="F1909" i="2"/>
  <c r="M1908" i="2"/>
  <c r="K1908" i="2"/>
  <c r="K1914" i="2" s="1"/>
  <c r="I1908" i="2"/>
  <c r="G1908" i="2"/>
  <c r="F1908" i="2"/>
  <c r="M1904" i="2"/>
  <c r="K1904" i="2"/>
  <c r="I1904" i="2"/>
  <c r="G1904" i="2"/>
  <c r="F1904" i="2"/>
  <c r="M1903" i="2"/>
  <c r="L1903" i="2"/>
  <c r="K1903" i="2"/>
  <c r="J1903" i="2"/>
  <c r="I1903" i="2"/>
  <c r="G1903" i="2"/>
  <c r="F1903" i="2"/>
  <c r="M1902" i="2"/>
  <c r="K1902" i="2"/>
  <c r="I1902" i="2"/>
  <c r="G1902" i="2"/>
  <c r="F1902" i="2"/>
  <c r="M1901" i="2"/>
  <c r="L1901" i="2"/>
  <c r="K1901" i="2"/>
  <c r="J1901" i="2"/>
  <c r="I1901" i="2"/>
  <c r="G1901" i="2"/>
  <c r="F1901" i="2"/>
  <c r="M1900" i="2"/>
  <c r="K1900" i="2"/>
  <c r="I1900" i="2"/>
  <c r="G1900" i="2"/>
  <c r="F1900" i="2"/>
  <c r="M1899" i="2"/>
  <c r="L1899" i="2"/>
  <c r="K1899" i="2"/>
  <c r="J1899" i="2"/>
  <c r="I1899" i="2"/>
  <c r="G1899" i="2"/>
  <c r="F1899" i="2"/>
  <c r="M1895" i="2"/>
  <c r="L1895" i="2"/>
  <c r="K1895" i="2"/>
  <c r="J1895" i="2"/>
  <c r="I1895" i="2"/>
  <c r="G1895" i="2"/>
  <c r="F1895" i="2"/>
  <c r="M1894" i="2"/>
  <c r="L1894" i="2" s="1"/>
  <c r="K1894" i="2"/>
  <c r="I1894" i="2"/>
  <c r="J1894" i="2" s="1"/>
  <c r="G1894" i="2"/>
  <c r="F1894" i="2"/>
  <c r="M1893" i="2"/>
  <c r="L1893" i="2"/>
  <c r="K1893" i="2"/>
  <c r="J1893" i="2"/>
  <c r="I1893" i="2"/>
  <c r="G1893" i="2"/>
  <c r="F1893" i="2"/>
  <c r="M1892" i="2"/>
  <c r="L1892" i="2" s="1"/>
  <c r="K1892" i="2"/>
  <c r="I1892" i="2"/>
  <c r="J1892" i="2" s="1"/>
  <c r="G1892" i="2"/>
  <c r="F1892" i="2"/>
  <c r="M1891" i="2"/>
  <c r="L1891" i="2"/>
  <c r="K1891" i="2"/>
  <c r="J1891" i="2"/>
  <c r="J1896" i="2" s="1"/>
  <c r="I1891" i="2"/>
  <c r="G1891" i="2"/>
  <c r="F1891" i="2"/>
  <c r="K1888" i="2"/>
  <c r="M1887" i="2"/>
  <c r="L1887" i="2"/>
  <c r="K1887" i="2"/>
  <c r="J1887" i="2"/>
  <c r="I1887" i="2"/>
  <c r="G1887" i="2"/>
  <c r="F1887" i="2"/>
  <c r="M1886" i="2"/>
  <c r="L1886" i="2" s="1"/>
  <c r="K1886" i="2"/>
  <c r="I1886" i="2"/>
  <c r="J1886" i="2" s="1"/>
  <c r="G1886" i="2"/>
  <c r="F1886" i="2"/>
  <c r="M1885" i="2"/>
  <c r="L1885" i="2"/>
  <c r="K1885" i="2"/>
  <c r="J1885" i="2"/>
  <c r="I1885" i="2"/>
  <c r="G1885" i="2"/>
  <c r="F1885" i="2"/>
  <c r="M1884" i="2"/>
  <c r="L1884" i="2" s="1"/>
  <c r="K1884" i="2"/>
  <c r="I1884" i="2"/>
  <c r="J1884" i="2" s="1"/>
  <c r="G1884" i="2"/>
  <c r="F1884" i="2"/>
  <c r="M1883" i="2"/>
  <c r="L1883" i="2"/>
  <c r="K1883" i="2"/>
  <c r="J1883" i="2"/>
  <c r="J1888" i="2" s="1"/>
  <c r="I1883" i="2"/>
  <c r="G1883" i="2"/>
  <c r="F1883" i="2"/>
  <c r="M1879" i="2"/>
  <c r="L1879" i="2"/>
  <c r="K1879" i="2"/>
  <c r="J1879" i="2"/>
  <c r="I1879" i="2"/>
  <c r="G1879" i="2"/>
  <c r="F1879" i="2"/>
  <c r="M1878" i="2"/>
  <c r="K1878" i="2"/>
  <c r="I1878" i="2"/>
  <c r="G1878" i="2"/>
  <c r="F1878" i="2"/>
  <c r="M1877" i="2"/>
  <c r="L1877" i="2"/>
  <c r="K1877" i="2"/>
  <c r="J1877" i="2"/>
  <c r="I1877" i="2"/>
  <c r="G1877" i="2"/>
  <c r="F1877" i="2"/>
  <c r="M1876" i="2"/>
  <c r="K1876" i="2"/>
  <c r="I1876" i="2"/>
  <c r="G1876" i="2"/>
  <c r="F1876" i="2"/>
  <c r="M1875" i="2"/>
  <c r="L1875" i="2"/>
  <c r="K1875" i="2"/>
  <c r="J1875" i="2"/>
  <c r="I1875" i="2"/>
  <c r="G1875" i="2"/>
  <c r="F1875" i="2"/>
  <c r="M1874" i="2"/>
  <c r="K1874" i="2"/>
  <c r="K1880" i="2" s="1"/>
  <c r="I1874" i="2"/>
  <c r="G1874" i="2"/>
  <c r="M1870" i="2"/>
  <c r="L1870" i="2" s="1"/>
  <c r="K1870" i="2"/>
  <c r="I1870" i="2"/>
  <c r="J1870" i="2" s="1"/>
  <c r="E1870" i="2"/>
  <c r="M1869" i="2"/>
  <c r="K1869" i="2"/>
  <c r="I1869" i="2"/>
  <c r="E1869" i="2"/>
  <c r="M1868" i="2"/>
  <c r="K1868" i="2"/>
  <c r="I1868" i="2"/>
  <c r="E1868" i="2"/>
  <c r="M1867" i="2"/>
  <c r="K1867" i="2"/>
  <c r="I1867" i="2"/>
  <c r="E1867" i="2"/>
  <c r="M1866" i="2"/>
  <c r="K1866" i="2"/>
  <c r="I1866" i="2"/>
  <c r="E1866" i="2"/>
  <c r="M1865" i="2"/>
  <c r="K1865" i="2"/>
  <c r="I1865" i="2"/>
  <c r="E1865" i="2"/>
  <c r="M1859" i="2"/>
  <c r="L1859" i="2"/>
  <c r="K1859" i="2"/>
  <c r="J1859" i="2"/>
  <c r="I1859" i="2"/>
  <c r="G1859" i="2"/>
  <c r="F1859" i="2"/>
  <c r="M1858" i="2"/>
  <c r="L1858" i="2" s="1"/>
  <c r="K1858" i="2"/>
  <c r="I1858" i="2"/>
  <c r="J1858" i="2" s="1"/>
  <c r="G1858" i="2"/>
  <c r="F1858" i="2"/>
  <c r="M1857" i="2"/>
  <c r="L1857" i="2"/>
  <c r="K1857" i="2"/>
  <c r="J1857" i="2"/>
  <c r="I1857" i="2"/>
  <c r="G1857" i="2"/>
  <c r="F1857" i="2"/>
  <c r="M1856" i="2"/>
  <c r="L1856" i="2" s="1"/>
  <c r="K1856" i="2"/>
  <c r="I1856" i="2"/>
  <c r="J1856" i="2" s="1"/>
  <c r="G1856" i="2"/>
  <c r="F1856" i="2"/>
  <c r="M1855" i="2"/>
  <c r="L1855" i="2"/>
  <c r="K1855" i="2"/>
  <c r="J1855" i="2"/>
  <c r="I1855" i="2"/>
  <c r="G1855" i="2"/>
  <c r="F1855" i="2"/>
  <c r="M1854" i="2"/>
  <c r="K1854" i="2"/>
  <c r="K1860" i="2" s="1"/>
  <c r="I1854" i="2"/>
  <c r="G1854" i="2"/>
  <c r="F1854" i="2"/>
  <c r="M1850" i="2"/>
  <c r="K1850" i="2"/>
  <c r="K1851" i="2" s="1"/>
  <c r="I1850" i="2"/>
  <c r="G1850" i="2"/>
  <c r="F1850" i="2"/>
  <c r="M1846" i="2"/>
  <c r="K1846" i="2"/>
  <c r="I1846" i="2"/>
  <c r="G1846" i="2"/>
  <c r="F1846" i="2"/>
  <c r="M1845" i="2"/>
  <c r="L1845" i="2"/>
  <c r="K1845" i="2"/>
  <c r="J1845" i="2"/>
  <c r="I1845" i="2"/>
  <c r="G1845" i="2"/>
  <c r="F1845" i="2"/>
  <c r="M1844" i="2"/>
  <c r="K1844" i="2"/>
  <c r="I1844" i="2"/>
  <c r="G1844" i="2"/>
  <c r="F1844" i="2"/>
  <c r="M1843" i="2"/>
  <c r="L1843" i="2"/>
  <c r="K1843" i="2"/>
  <c r="J1843" i="2"/>
  <c r="I1843" i="2"/>
  <c r="G1843" i="2"/>
  <c r="F1843" i="2"/>
  <c r="M1842" i="2"/>
  <c r="K1842" i="2"/>
  <c r="K1847" i="2" s="1"/>
  <c r="I1842" i="2"/>
  <c r="G1842" i="2"/>
  <c r="F1842" i="2"/>
  <c r="M1841" i="2"/>
  <c r="L1841" i="2"/>
  <c r="K1841" i="2"/>
  <c r="J1841" i="2"/>
  <c r="I1841" i="2"/>
  <c r="G1841" i="2"/>
  <c r="F1841" i="2"/>
  <c r="M1837" i="2"/>
  <c r="L1837" i="2"/>
  <c r="K1837" i="2"/>
  <c r="J1837" i="2"/>
  <c r="I1837" i="2"/>
  <c r="G1837" i="2"/>
  <c r="F1837" i="2"/>
  <c r="M1836" i="2"/>
  <c r="K1836" i="2"/>
  <c r="I1836" i="2"/>
  <c r="G1836" i="2"/>
  <c r="F1836" i="2"/>
  <c r="M1835" i="2"/>
  <c r="L1835" i="2"/>
  <c r="K1835" i="2"/>
  <c r="J1835" i="2"/>
  <c r="I1835" i="2"/>
  <c r="G1835" i="2"/>
  <c r="F1835" i="2"/>
  <c r="M1834" i="2"/>
  <c r="K1834" i="2"/>
  <c r="I1834" i="2"/>
  <c r="G1834" i="2"/>
  <c r="F1834" i="2"/>
  <c r="M1833" i="2"/>
  <c r="L1833" i="2"/>
  <c r="K1833" i="2"/>
  <c r="J1833" i="2"/>
  <c r="I1833" i="2"/>
  <c r="G1833" i="2"/>
  <c r="F1833" i="2"/>
  <c r="M1832" i="2"/>
  <c r="K1832" i="2"/>
  <c r="K1838" i="2" s="1"/>
  <c r="I1832" i="2"/>
  <c r="G1832" i="2"/>
  <c r="F1832" i="2"/>
  <c r="M1826" i="2"/>
  <c r="L1826" i="2"/>
  <c r="K1826" i="2"/>
  <c r="J1826" i="2"/>
  <c r="I1826" i="2"/>
  <c r="G1826" i="2"/>
  <c r="F1826" i="2"/>
  <c r="M1825" i="2"/>
  <c r="K1825" i="2"/>
  <c r="I1825" i="2"/>
  <c r="G1825" i="2"/>
  <c r="F1825" i="2"/>
  <c r="M1824" i="2"/>
  <c r="L1824" i="2"/>
  <c r="K1824" i="2"/>
  <c r="J1824" i="2"/>
  <c r="I1824" i="2"/>
  <c r="G1824" i="2"/>
  <c r="F1824" i="2"/>
  <c r="M1823" i="2"/>
  <c r="K1823" i="2"/>
  <c r="I1823" i="2"/>
  <c r="G1823" i="2"/>
  <c r="F1823" i="2"/>
  <c r="M1822" i="2"/>
  <c r="L1822" i="2"/>
  <c r="K1822" i="2"/>
  <c r="J1822" i="2"/>
  <c r="I1822" i="2"/>
  <c r="G1822" i="2"/>
  <c r="F1822" i="2"/>
  <c r="M1821" i="2"/>
  <c r="K1821" i="2"/>
  <c r="K1827" i="2" s="1"/>
  <c r="I1821" i="2"/>
  <c r="G1821" i="2"/>
  <c r="F1821" i="2"/>
  <c r="M1817" i="2"/>
  <c r="K1817" i="2"/>
  <c r="I1817" i="2"/>
  <c r="G1817" i="2"/>
  <c r="F1817" i="2"/>
  <c r="M1816" i="2"/>
  <c r="L1816" i="2"/>
  <c r="K1816" i="2"/>
  <c r="J1816" i="2"/>
  <c r="I1816" i="2"/>
  <c r="G1816" i="2"/>
  <c r="F1816" i="2"/>
  <c r="M1815" i="2"/>
  <c r="K1815" i="2"/>
  <c r="I1815" i="2"/>
  <c r="G1815" i="2"/>
  <c r="F1815" i="2"/>
  <c r="M1814" i="2"/>
  <c r="L1814" i="2"/>
  <c r="K1814" i="2"/>
  <c r="J1814" i="2"/>
  <c r="I1814" i="2"/>
  <c r="G1814" i="2"/>
  <c r="F1814" i="2"/>
  <c r="M1813" i="2"/>
  <c r="K1813" i="2"/>
  <c r="I1813" i="2"/>
  <c r="G1813" i="2"/>
  <c r="F1813" i="2"/>
  <c r="M1812" i="2"/>
  <c r="L1812" i="2"/>
  <c r="K1812" i="2"/>
  <c r="J1812" i="2"/>
  <c r="I1812" i="2"/>
  <c r="I1818" i="2" s="1"/>
  <c r="G1812" i="2"/>
  <c r="F1812" i="2"/>
  <c r="M1809" i="2"/>
  <c r="M1808" i="2"/>
  <c r="K1808" i="2"/>
  <c r="I1808" i="2"/>
  <c r="G1808" i="2"/>
  <c r="F1808" i="2"/>
  <c r="M1807" i="2"/>
  <c r="L1807" i="2"/>
  <c r="K1807" i="2"/>
  <c r="J1807" i="2"/>
  <c r="I1807" i="2"/>
  <c r="G1807" i="2"/>
  <c r="F1807" i="2"/>
  <c r="M1806" i="2"/>
  <c r="K1806" i="2"/>
  <c r="I1806" i="2"/>
  <c r="G1806" i="2"/>
  <c r="F1806" i="2"/>
  <c r="M1805" i="2"/>
  <c r="L1805" i="2"/>
  <c r="K1805" i="2"/>
  <c r="J1805" i="2"/>
  <c r="I1805" i="2"/>
  <c r="G1805" i="2"/>
  <c r="F1805" i="2"/>
  <c r="M1804" i="2"/>
  <c r="K1804" i="2"/>
  <c r="I1804" i="2"/>
  <c r="G1804" i="2"/>
  <c r="F1804" i="2"/>
  <c r="M1803" i="2"/>
  <c r="L1803" i="2"/>
  <c r="K1803" i="2"/>
  <c r="J1803" i="2"/>
  <c r="I1803" i="2"/>
  <c r="I1809" i="2" s="1"/>
  <c r="G1803" i="2"/>
  <c r="F1803" i="2"/>
  <c r="M1799" i="2"/>
  <c r="L1799" i="2"/>
  <c r="K1799" i="2"/>
  <c r="J1799" i="2"/>
  <c r="I1799" i="2"/>
  <c r="G1799" i="2"/>
  <c r="F1799" i="2"/>
  <c r="M1798" i="2"/>
  <c r="L1798" i="2" s="1"/>
  <c r="K1798" i="2"/>
  <c r="I1798" i="2"/>
  <c r="J1798" i="2" s="1"/>
  <c r="G1798" i="2"/>
  <c r="F1798" i="2"/>
  <c r="M1797" i="2"/>
  <c r="L1797" i="2"/>
  <c r="K1797" i="2"/>
  <c r="J1797" i="2"/>
  <c r="I1797" i="2"/>
  <c r="G1797" i="2"/>
  <c r="F1797" i="2"/>
  <c r="M1796" i="2"/>
  <c r="L1796" i="2" s="1"/>
  <c r="K1796" i="2"/>
  <c r="I1796" i="2"/>
  <c r="J1796" i="2" s="1"/>
  <c r="G1796" i="2"/>
  <c r="F1796" i="2"/>
  <c r="M1795" i="2"/>
  <c r="L1795" i="2"/>
  <c r="K1795" i="2"/>
  <c r="J1795" i="2"/>
  <c r="I1795" i="2"/>
  <c r="G1795" i="2"/>
  <c r="F1795" i="2"/>
  <c r="M1794" i="2"/>
  <c r="K1794" i="2"/>
  <c r="K1800" i="2" s="1"/>
  <c r="I1794" i="2"/>
  <c r="G1794" i="2"/>
  <c r="F1794" i="2"/>
  <c r="I1791" i="2"/>
  <c r="M1790" i="2"/>
  <c r="L1790" i="2"/>
  <c r="K1790" i="2"/>
  <c r="J1790" i="2"/>
  <c r="I1790" i="2"/>
  <c r="G1790" i="2"/>
  <c r="F1790" i="2"/>
  <c r="M1789" i="2"/>
  <c r="L1789" i="2" s="1"/>
  <c r="K1789" i="2"/>
  <c r="I1789" i="2"/>
  <c r="J1789" i="2" s="1"/>
  <c r="G1789" i="2"/>
  <c r="F1789" i="2"/>
  <c r="M1788" i="2"/>
  <c r="L1788" i="2"/>
  <c r="K1788" i="2"/>
  <c r="J1788" i="2"/>
  <c r="I1788" i="2"/>
  <c r="G1788" i="2"/>
  <c r="F1788" i="2"/>
  <c r="M1787" i="2"/>
  <c r="L1787" i="2" s="1"/>
  <c r="K1787" i="2"/>
  <c r="I1787" i="2"/>
  <c r="J1787" i="2" s="1"/>
  <c r="G1787" i="2"/>
  <c r="F1787" i="2"/>
  <c r="M1786" i="2"/>
  <c r="L1786" i="2"/>
  <c r="K1786" i="2"/>
  <c r="J1786" i="2"/>
  <c r="I1786" i="2"/>
  <c r="G1786" i="2"/>
  <c r="F1786" i="2"/>
  <c r="M1785" i="2"/>
  <c r="K1785" i="2"/>
  <c r="K1791" i="2" s="1"/>
  <c r="I1785" i="2"/>
  <c r="J1785" i="2" s="1"/>
  <c r="G1785" i="2"/>
  <c r="F1785" i="2"/>
  <c r="M1780" i="2"/>
  <c r="K1780" i="2"/>
  <c r="I1780" i="2"/>
  <c r="E1780" i="2"/>
  <c r="M1779" i="2"/>
  <c r="L1779" i="2"/>
  <c r="K1779" i="2"/>
  <c r="J1779" i="2"/>
  <c r="I1779" i="2"/>
  <c r="E1779" i="2"/>
  <c r="M1778" i="2"/>
  <c r="K1778" i="2"/>
  <c r="K1782" i="2" s="1"/>
  <c r="I1778" i="2"/>
  <c r="E1778" i="2"/>
  <c r="M1769" i="2"/>
  <c r="K1769" i="2"/>
  <c r="K1770" i="2" s="1"/>
  <c r="I1769" i="2"/>
  <c r="G1769" i="2"/>
  <c r="F1769" i="2"/>
  <c r="M1764" i="2"/>
  <c r="K1764" i="2"/>
  <c r="I1764" i="2"/>
  <c r="G1764" i="2"/>
  <c r="F1764" i="2"/>
  <c r="M1763" i="2"/>
  <c r="L1763" i="2" s="1"/>
  <c r="K1763" i="2"/>
  <c r="I1763" i="2"/>
  <c r="J1763" i="2" s="1"/>
  <c r="G1763" i="2"/>
  <c r="F1763" i="2"/>
  <c r="M1759" i="2"/>
  <c r="K1759" i="2"/>
  <c r="I1759" i="2"/>
  <c r="G1759" i="2"/>
  <c r="F1759" i="2"/>
  <c r="M1758" i="2"/>
  <c r="L1758" i="2" s="1"/>
  <c r="K1758" i="2"/>
  <c r="I1758" i="2"/>
  <c r="J1758" i="2" s="1"/>
  <c r="G1758" i="2"/>
  <c r="F1758" i="2"/>
  <c r="M1754" i="2"/>
  <c r="K1754" i="2"/>
  <c r="I1754" i="2"/>
  <c r="G1754" i="2"/>
  <c r="F1754" i="2"/>
  <c r="M1753" i="2"/>
  <c r="L1753" i="2" s="1"/>
  <c r="K1753" i="2"/>
  <c r="I1753" i="2"/>
  <c r="J1753" i="2" s="1"/>
  <c r="G1753" i="2"/>
  <c r="F1753" i="2"/>
  <c r="M1749" i="2"/>
  <c r="K1749" i="2"/>
  <c r="I1749" i="2"/>
  <c r="G1749" i="2"/>
  <c r="F1749" i="2"/>
  <c r="M1748" i="2"/>
  <c r="L1748" i="2" s="1"/>
  <c r="K1748" i="2"/>
  <c r="I1748" i="2"/>
  <c r="J1748" i="2" s="1"/>
  <c r="G1748" i="2"/>
  <c r="F1748" i="2"/>
  <c r="M1744" i="2"/>
  <c r="K1744" i="2"/>
  <c r="I1744" i="2"/>
  <c r="G1744" i="2"/>
  <c r="F1744" i="2"/>
  <c r="M1743" i="2"/>
  <c r="L1743" i="2" s="1"/>
  <c r="K1743" i="2"/>
  <c r="I1743" i="2"/>
  <c r="J1743" i="2" s="1"/>
  <c r="G1743" i="2"/>
  <c r="F1743" i="2"/>
  <c r="M1739" i="2"/>
  <c r="K1739" i="2"/>
  <c r="I1739" i="2"/>
  <c r="G1739" i="2"/>
  <c r="F1739" i="2"/>
  <c r="M1738" i="2"/>
  <c r="M1740" i="2" s="1"/>
  <c r="K1738" i="2"/>
  <c r="I1738" i="2"/>
  <c r="G1738" i="2"/>
  <c r="F1738" i="2"/>
  <c r="M1735" i="2"/>
  <c r="L1735" i="2"/>
  <c r="K1735" i="2"/>
  <c r="J1735" i="2"/>
  <c r="I1735" i="2"/>
  <c r="E1735" i="2"/>
  <c r="M1734" i="2"/>
  <c r="K1734" i="2"/>
  <c r="I1734" i="2"/>
  <c r="E1734" i="2"/>
  <c r="M1733" i="2"/>
  <c r="L1733" i="2"/>
  <c r="K1733" i="2"/>
  <c r="J1733" i="2"/>
  <c r="I1733" i="2"/>
  <c r="E1733" i="2"/>
  <c r="M1732" i="2"/>
  <c r="K1732" i="2"/>
  <c r="I1732" i="2"/>
  <c r="E1732" i="2"/>
  <c r="M1731" i="2"/>
  <c r="L1731" i="2"/>
  <c r="K1731" i="2"/>
  <c r="J1731" i="2"/>
  <c r="I1731" i="2"/>
  <c r="E1731" i="2"/>
  <c r="M1730" i="2"/>
  <c r="K1730" i="2"/>
  <c r="I1730" i="2"/>
  <c r="E1730" i="2"/>
  <c r="M1729" i="2"/>
  <c r="L1729" i="2"/>
  <c r="K1729" i="2"/>
  <c r="J1729" i="2"/>
  <c r="I1729" i="2"/>
  <c r="I1736" i="2" s="1"/>
  <c r="E1729" i="2"/>
  <c r="M1721" i="2"/>
  <c r="L1721" i="2" s="1"/>
  <c r="K1721" i="2"/>
  <c r="I1721" i="2"/>
  <c r="J1721" i="2" s="1"/>
  <c r="G1721" i="2"/>
  <c r="F1721" i="2"/>
  <c r="M1720" i="2"/>
  <c r="L1720" i="2"/>
  <c r="K1720" i="2"/>
  <c r="J1720" i="2"/>
  <c r="I1720" i="2"/>
  <c r="G1720" i="2"/>
  <c r="F1720" i="2"/>
  <c r="M1719" i="2"/>
  <c r="K1719" i="2"/>
  <c r="K1722" i="2" s="1"/>
  <c r="I1719" i="2"/>
  <c r="G1719" i="2"/>
  <c r="F1719" i="2"/>
  <c r="M1715" i="2"/>
  <c r="K1715" i="2"/>
  <c r="K1716" i="2" s="1"/>
  <c r="I1715" i="2"/>
  <c r="G1715" i="2"/>
  <c r="F1715" i="2"/>
  <c r="M1711" i="2"/>
  <c r="K1711" i="2"/>
  <c r="I1711" i="2"/>
  <c r="G1711" i="2"/>
  <c r="F1711" i="2"/>
  <c r="M1710" i="2"/>
  <c r="L1710" i="2"/>
  <c r="K1710" i="2"/>
  <c r="J1710" i="2"/>
  <c r="I1710" i="2"/>
  <c r="G1710" i="2"/>
  <c r="F1710" i="2"/>
  <c r="M1709" i="2"/>
  <c r="K1709" i="2"/>
  <c r="I1709" i="2"/>
  <c r="G1709" i="2"/>
  <c r="F1709" i="2"/>
  <c r="M1708" i="2"/>
  <c r="L1708" i="2"/>
  <c r="K1708" i="2"/>
  <c r="J1708" i="2"/>
  <c r="I1708" i="2"/>
  <c r="G1708" i="2"/>
  <c r="F1708" i="2"/>
  <c r="M1707" i="2"/>
  <c r="K1707" i="2"/>
  <c r="I1707" i="2"/>
  <c r="G1707" i="2"/>
  <c r="F1707" i="2"/>
  <c r="M1706" i="2"/>
  <c r="L1706" i="2"/>
  <c r="K1706" i="2"/>
  <c r="J1706" i="2"/>
  <c r="I1706" i="2"/>
  <c r="G1706" i="2"/>
  <c r="F1706" i="2"/>
  <c r="M1705" i="2"/>
  <c r="K1705" i="2"/>
  <c r="K1712" i="2" s="1"/>
  <c r="I1705" i="2"/>
  <c r="G1705" i="2"/>
  <c r="F1705" i="2"/>
  <c r="I1700" i="2"/>
  <c r="M1699" i="2"/>
  <c r="L1699" i="2"/>
  <c r="K1699" i="2"/>
  <c r="J1699" i="2"/>
  <c r="I1699" i="2"/>
  <c r="G1699" i="2"/>
  <c r="F1699" i="2"/>
  <c r="M1698" i="2"/>
  <c r="L1698" i="2" s="1"/>
  <c r="K1698" i="2"/>
  <c r="I1698" i="2"/>
  <c r="J1698" i="2" s="1"/>
  <c r="G1698" i="2"/>
  <c r="F1698" i="2"/>
  <c r="M1697" i="2"/>
  <c r="L1697" i="2"/>
  <c r="K1697" i="2"/>
  <c r="J1697" i="2"/>
  <c r="I1697" i="2"/>
  <c r="G1697" i="2"/>
  <c r="F1697" i="2"/>
  <c r="M1696" i="2"/>
  <c r="L1696" i="2" s="1"/>
  <c r="K1696" i="2"/>
  <c r="I1696" i="2"/>
  <c r="J1696" i="2" s="1"/>
  <c r="G1696" i="2"/>
  <c r="F1696" i="2"/>
  <c r="M1695" i="2"/>
  <c r="L1695" i="2"/>
  <c r="K1695" i="2"/>
  <c r="J1695" i="2"/>
  <c r="I1695" i="2"/>
  <c r="G1695" i="2"/>
  <c r="F1695" i="2"/>
  <c r="M1694" i="2"/>
  <c r="L1694" i="2" s="1"/>
  <c r="K1694" i="2"/>
  <c r="I1694" i="2"/>
  <c r="J1694" i="2" s="1"/>
  <c r="G1694" i="2"/>
  <c r="F1694" i="2"/>
  <c r="M1693" i="2"/>
  <c r="L1693" i="2"/>
  <c r="K1693" i="2"/>
  <c r="J1693" i="2"/>
  <c r="J1700" i="2" s="1"/>
  <c r="I1693" i="2"/>
  <c r="G1693" i="2"/>
  <c r="F1693" i="2"/>
  <c r="M1690" i="2"/>
  <c r="M1689" i="2"/>
  <c r="K1689" i="2"/>
  <c r="I1689" i="2"/>
  <c r="G1689" i="2"/>
  <c r="F1689" i="2"/>
  <c r="M1688" i="2"/>
  <c r="L1688" i="2"/>
  <c r="K1688" i="2"/>
  <c r="J1688" i="2"/>
  <c r="I1688" i="2"/>
  <c r="G1688" i="2"/>
  <c r="F1688" i="2"/>
  <c r="M1687" i="2"/>
  <c r="K1687" i="2"/>
  <c r="I1687" i="2"/>
  <c r="G1687" i="2"/>
  <c r="F1687" i="2"/>
  <c r="M1686" i="2"/>
  <c r="L1686" i="2"/>
  <c r="K1686" i="2"/>
  <c r="J1686" i="2"/>
  <c r="I1686" i="2"/>
  <c r="G1686" i="2"/>
  <c r="F1686" i="2"/>
  <c r="M1685" i="2"/>
  <c r="K1685" i="2"/>
  <c r="I1685" i="2"/>
  <c r="G1685" i="2"/>
  <c r="F1685" i="2"/>
  <c r="M1684" i="2"/>
  <c r="L1684" i="2"/>
  <c r="K1684" i="2"/>
  <c r="J1684" i="2"/>
  <c r="I1684" i="2"/>
  <c r="G1684" i="2"/>
  <c r="F1684" i="2"/>
  <c r="M1683" i="2"/>
  <c r="K1683" i="2"/>
  <c r="K1690" i="2" s="1"/>
  <c r="I1683" i="2"/>
  <c r="G1683" i="2"/>
  <c r="F1683" i="2"/>
  <c r="M1679" i="2"/>
  <c r="L1679" i="2"/>
  <c r="K1679" i="2"/>
  <c r="J1679" i="2"/>
  <c r="I1679" i="2"/>
  <c r="G1679" i="2"/>
  <c r="F1679" i="2"/>
  <c r="M1678" i="2"/>
  <c r="L1678" i="2" s="1"/>
  <c r="K1678" i="2"/>
  <c r="I1678" i="2"/>
  <c r="J1678" i="2" s="1"/>
  <c r="G1678" i="2"/>
  <c r="F1678" i="2"/>
  <c r="M1677" i="2"/>
  <c r="L1677" i="2"/>
  <c r="K1677" i="2"/>
  <c r="J1677" i="2"/>
  <c r="I1677" i="2"/>
  <c r="G1677" i="2"/>
  <c r="F1677" i="2"/>
  <c r="M1676" i="2"/>
  <c r="L1676" i="2" s="1"/>
  <c r="K1676" i="2"/>
  <c r="I1676" i="2"/>
  <c r="J1676" i="2" s="1"/>
  <c r="G1676" i="2"/>
  <c r="F1676" i="2"/>
  <c r="M1675" i="2"/>
  <c r="L1675" i="2"/>
  <c r="K1675" i="2"/>
  <c r="J1675" i="2"/>
  <c r="I1675" i="2"/>
  <c r="G1675" i="2"/>
  <c r="F1675" i="2"/>
  <c r="M1674" i="2"/>
  <c r="L1674" i="2" s="1"/>
  <c r="K1674" i="2"/>
  <c r="I1674" i="2"/>
  <c r="G1674" i="2"/>
  <c r="F1674" i="2"/>
  <c r="M1673" i="2"/>
  <c r="L1673" i="2"/>
  <c r="L1680" i="2" s="1"/>
  <c r="K1673" i="2"/>
  <c r="J1673" i="2"/>
  <c r="I1673" i="2"/>
  <c r="G1673" i="2"/>
  <c r="F1673" i="2"/>
  <c r="M1669" i="2"/>
  <c r="K1669" i="2"/>
  <c r="I1669" i="2"/>
  <c r="G1669" i="2"/>
  <c r="F1669" i="2"/>
  <c r="M1668" i="2"/>
  <c r="L1668" i="2"/>
  <c r="K1668" i="2"/>
  <c r="J1668" i="2"/>
  <c r="I1668" i="2"/>
  <c r="G1668" i="2"/>
  <c r="F1668" i="2"/>
  <c r="M1667" i="2"/>
  <c r="K1667" i="2"/>
  <c r="I1667" i="2"/>
  <c r="G1667" i="2"/>
  <c r="F1667" i="2"/>
  <c r="M1666" i="2"/>
  <c r="L1666" i="2"/>
  <c r="K1666" i="2"/>
  <c r="J1666" i="2"/>
  <c r="I1666" i="2"/>
  <c r="G1666" i="2"/>
  <c r="F1666" i="2"/>
  <c r="M1665" i="2"/>
  <c r="K1665" i="2"/>
  <c r="I1665" i="2"/>
  <c r="G1665" i="2"/>
  <c r="F1665" i="2"/>
  <c r="M1664" i="2"/>
  <c r="K1664" i="2"/>
  <c r="I1664" i="2"/>
  <c r="J1664" i="2" s="1"/>
  <c r="G1664" i="2"/>
  <c r="F1664" i="2"/>
  <c r="M1663" i="2"/>
  <c r="L1663" i="2"/>
  <c r="K1663" i="2"/>
  <c r="I1663" i="2"/>
  <c r="G1663" i="2"/>
  <c r="F1663" i="2"/>
  <c r="M1659" i="2"/>
  <c r="L1659" i="2" s="1"/>
  <c r="K1659" i="2"/>
  <c r="I1659" i="2"/>
  <c r="J1659" i="2" s="1"/>
  <c r="G1659" i="2"/>
  <c r="F1659" i="2"/>
  <c r="M1658" i="2"/>
  <c r="L1658" i="2"/>
  <c r="K1658" i="2"/>
  <c r="J1658" i="2"/>
  <c r="I1658" i="2"/>
  <c r="G1658" i="2"/>
  <c r="F1658" i="2"/>
  <c r="M1657" i="2"/>
  <c r="K1657" i="2"/>
  <c r="I1657" i="2"/>
  <c r="G1657" i="2"/>
  <c r="F1657" i="2"/>
  <c r="M1656" i="2"/>
  <c r="L1656" i="2"/>
  <c r="K1656" i="2"/>
  <c r="J1656" i="2"/>
  <c r="I1656" i="2"/>
  <c r="G1656" i="2"/>
  <c r="F1656" i="2"/>
  <c r="M1655" i="2"/>
  <c r="K1655" i="2"/>
  <c r="I1655" i="2"/>
  <c r="G1655" i="2"/>
  <c r="F1655" i="2"/>
  <c r="M1654" i="2"/>
  <c r="L1654" i="2"/>
  <c r="K1654" i="2"/>
  <c r="J1654" i="2"/>
  <c r="I1654" i="2"/>
  <c r="G1654" i="2"/>
  <c r="F1654" i="2"/>
  <c r="M1653" i="2"/>
  <c r="K1653" i="2"/>
  <c r="I1653" i="2"/>
  <c r="G1653" i="2"/>
  <c r="F1653" i="2"/>
  <c r="M1652" i="2"/>
  <c r="L1652" i="2"/>
  <c r="K1652" i="2"/>
  <c r="J1652" i="2"/>
  <c r="I1652" i="2"/>
  <c r="G1652" i="2"/>
  <c r="F1652" i="2"/>
  <c r="M1647" i="2"/>
  <c r="K1647" i="2"/>
  <c r="I1647" i="2"/>
  <c r="M1646" i="2"/>
  <c r="L1646" i="2"/>
  <c r="K1646" i="2"/>
  <c r="J1646" i="2"/>
  <c r="I1646" i="2"/>
  <c r="G1646" i="2"/>
  <c r="M1645" i="2"/>
  <c r="K1645" i="2"/>
  <c r="I1645" i="2"/>
  <c r="G1645" i="2"/>
  <c r="F1645" i="2"/>
  <c r="M1644" i="2"/>
  <c r="K1644" i="2"/>
  <c r="I1644" i="2"/>
  <c r="G1644" i="2"/>
  <c r="F1644" i="2"/>
  <c r="M1643" i="2"/>
  <c r="L1643" i="2" s="1"/>
  <c r="K1643" i="2"/>
  <c r="J1643" i="2"/>
  <c r="I1643" i="2"/>
  <c r="G1643" i="2"/>
  <c r="F1643" i="2"/>
  <c r="M1642" i="2"/>
  <c r="K1642" i="2"/>
  <c r="I1642" i="2"/>
  <c r="G1642" i="2"/>
  <c r="F1642" i="2"/>
  <c r="K1637" i="2"/>
  <c r="I1637" i="2"/>
  <c r="M1612" i="2"/>
  <c r="L1612" i="2"/>
  <c r="K1612" i="2"/>
  <c r="J1612" i="2"/>
  <c r="I1612" i="2"/>
  <c r="G1612" i="2"/>
  <c r="F1612" i="2"/>
  <c r="M1611" i="2"/>
  <c r="K1611" i="2"/>
  <c r="I1611" i="2"/>
  <c r="J1611" i="2" s="1"/>
  <c r="G1611" i="2"/>
  <c r="M1610" i="2"/>
  <c r="L1610" i="2" s="1"/>
  <c r="K1610" i="2"/>
  <c r="I1610" i="2"/>
  <c r="G1610" i="2"/>
  <c r="F1610" i="2"/>
  <c r="M1609" i="2"/>
  <c r="K1609" i="2"/>
  <c r="I1609" i="2"/>
  <c r="G1609" i="2"/>
  <c r="F1609" i="2"/>
  <c r="M1601" i="2"/>
  <c r="M1600" i="2"/>
  <c r="L1600" i="2"/>
  <c r="K1600" i="2"/>
  <c r="J1600" i="2"/>
  <c r="I1600" i="2"/>
  <c r="G1600" i="2"/>
  <c r="F1600" i="2"/>
  <c r="M1599" i="2"/>
  <c r="L1599" i="2" s="1"/>
  <c r="K1599" i="2"/>
  <c r="I1599" i="2"/>
  <c r="J1599" i="2" s="1"/>
  <c r="G1599" i="2"/>
  <c r="F1599" i="2"/>
  <c r="M1598" i="2"/>
  <c r="L1598" i="2"/>
  <c r="K1598" i="2"/>
  <c r="J1598" i="2"/>
  <c r="I1598" i="2"/>
  <c r="G1598" i="2"/>
  <c r="F1598" i="2"/>
  <c r="M1597" i="2"/>
  <c r="L1597" i="2" s="1"/>
  <c r="K1597" i="2"/>
  <c r="I1597" i="2"/>
  <c r="J1597" i="2" s="1"/>
  <c r="G1597" i="2"/>
  <c r="F1597" i="2"/>
  <c r="M1596" i="2"/>
  <c r="L1596" i="2"/>
  <c r="K1596" i="2"/>
  <c r="J1596" i="2"/>
  <c r="I1596" i="2"/>
  <c r="G1596" i="2"/>
  <c r="F1596" i="2"/>
  <c r="M1595" i="2"/>
  <c r="L1595" i="2" s="1"/>
  <c r="K1595" i="2"/>
  <c r="I1595" i="2"/>
  <c r="J1595" i="2" s="1"/>
  <c r="G1595" i="2"/>
  <c r="F1595" i="2"/>
  <c r="M1594" i="2"/>
  <c r="L1594" i="2"/>
  <c r="K1594" i="2"/>
  <c r="J1594" i="2"/>
  <c r="I1594" i="2"/>
  <c r="G1594" i="2"/>
  <c r="F1594" i="2"/>
  <c r="M1593" i="2"/>
  <c r="L1593" i="2" s="1"/>
  <c r="K1593" i="2"/>
  <c r="I1593" i="2"/>
  <c r="J1593" i="2" s="1"/>
  <c r="G1593" i="2"/>
  <c r="F1593" i="2"/>
  <c r="M1592" i="2"/>
  <c r="L1592" i="2"/>
  <c r="K1592" i="2"/>
  <c r="J1592" i="2"/>
  <c r="I1592" i="2"/>
  <c r="G1592" i="2"/>
  <c r="F1592" i="2"/>
  <c r="M1591" i="2"/>
  <c r="L1591" i="2" s="1"/>
  <c r="K1591" i="2"/>
  <c r="I1591" i="2"/>
  <c r="J1591" i="2" s="1"/>
  <c r="G1591" i="2"/>
  <c r="F1591" i="2"/>
  <c r="M1590" i="2"/>
  <c r="L1590" i="2"/>
  <c r="K1590" i="2"/>
  <c r="J1590" i="2"/>
  <c r="I1590" i="2"/>
  <c r="G1590" i="2"/>
  <c r="F1590" i="2"/>
  <c r="M1589" i="2"/>
  <c r="L1589" i="2" s="1"/>
  <c r="K1589" i="2"/>
  <c r="I1589" i="2"/>
  <c r="J1589" i="2" s="1"/>
  <c r="G1589" i="2"/>
  <c r="F1589" i="2"/>
  <c r="M1588" i="2"/>
  <c r="L1588" i="2"/>
  <c r="K1588" i="2"/>
  <c r="J1588" i="2"/>
  <c r="I1588" i="2"/>
  <c r="G1588" i="2"/>
  <c r="F1588" i="2"/>
  <c r="M1587" i="2"/>
  <c r="L1587" i="2" s="1"/>
  <c r="K1587" i="2"/>
  <c r="I1587" i="2"/>
  <c r="J1587" i="2" s="1"/>
  <c r="G1587" i="2"/>
  <c r="F1587" i="2"/>
  <c r="M1586" i="2"/>
  <c r="L1586" i="2"/>
  <c r="K1586" i="2"/>
  <c r="J1586" i="2"/>
  <c r="I1586" i="2"/>
  <c r="G1586" i="2"/>
  <c r="F1586" i="2"/>
  <c r="M1585" i="2"/>
  <c r="L1585" i="2" s="1"/>
  <c r="K1585" i="2"/>
  <c r="K1601" i="2" s="1"/>
  <c r="I1585" i="2"/>
  <c r="G1585" i="2"/>
  <c r="F1585" i="2"/>
  <c r="M1581" i="2"/>
  <c r="K1581" i="2"/>
  <c r="I1581" i="2"/>
  <c r="G1581" i="2"/>
  <c r="F1581" i="2"/>
  <c r="M1580" i="2"/>
  <c r="L1580" i="2"/>
  <c r="K1580" i="2"/>
  <c r="J1580" i="2"/>
  <c r="I1580" i="2"/>
  <c r="G1580" i="2"/>
  <c r="F1580" i="2"/>
  <c r="M1579" i="2"/>
  <c r="K1579" i="2"/>
  <c r="I1579" i="2"/>
  <c r="G1579" i="2"/>
  <c r="F1579" i="2"/>
  <c r="M1578" i="2"/>
  <c r="L1578" i="2"/>
  <c r="K1578" i="2"/>
  <c r="J1578" i="2"/>
  <c r="I1578" i="2"/>
  <c r="G1578" i="2"/>
  <c r="F1578" i="2"/>
  <c r="M1577" i="2"/>
  <c r="K1577" i="2"/>
  <c r="I1577" i="2"/>
  <c r="G1577" i="2"/>
  <c r="F1577" i="2"/>
  <c r="M1576" i="2"/>
  <c r="L1576" i="2"/>
  <c r="K1576" i="2"/>
  <c r="J1576" i="2"/>
  <c r="I1576" i="2"/>
  <c r="G1576" i="2"/>
  <c r="F1576" i="2"/>
  <c r="M1575" i="2"/>
  <c r="K1575" i="2"/>
  <c r="I1575" i="2"/>
  <c r="G1575" i="2"/>
  <c r="F1575" i="2"/>
  <c r="M1574" i="2"/>
  <c r="M1582" i="2" s="1"/>
  <c r="L1574" i="2"/>
  <c r="K1574" i="2"/>
  <c r="J1574" i="2"/>
  <c r="I1574" i="2"/>
  <c r="G1574" i="2"/>
  <c r="F1574" i="2"/>
  <c r="M1571" i="2"/>
  <c r="L1571" i="2" s="1"/>
  <c r="K1571" i="2"/>
  <c r="I1571" i="2"/>
  <c r="J1571" i="2" s="1"/>
  <c r="G1571" i="2"/>
  <c r="F1571" i="2"/>
  <c r="M1570" i="2"/>
  <c r="K1570" i="2"/>
  <c r="I1570" i="2"/>
  <c r="G1570" i="2"/>
  <c r="F1570" i="2"/>
  <c r="M1569" i="2"/>
  <c r="K1569" i="2"/>
  <c r="I1569" i="2"/>
  <c r="G1569" i="2"/>
  <c r="F1569" i="2"/>
  <c r="M1568" i="2"/>
  <c r="K1568" i="2"/>
  <c r="I1568" i="2"/>
  <c r="G1568" i="2"/>
  <c r="F1568" i="2"/>
  <c r="M1567" i="2"/>
  <c r="L1567" i="2" s="1"/>
  <c r="K1567" i="2"/>
  <c r="I1567" i="2"/>
  <c r="G1567" i="2"/>
  <c r="F1567" i="2"/>
  <c r="M1561" i="2"/>
  <c r="L1561" i="2"/>
  <c r="K1561" i="2"/>
  <c r="J1561" i="2"/>
  <c r="I1561" i="2"/>
  <c r="G1561" i="2"/>
  <c r="F1561" i="2"/>
  <c r="M1560" i="2"/>
  <c r="L1560" i="2" s="1"/>
  <c r="K1560" i="2"/>
  <c r="I1560" i="2"/>
  <c r="G1560" i="2"/>
  <c r="F1560" i="2"/>
  <c r="M1559" i="2"/>
  <c r="L1559" i="2"/>
  <c r="K1559" i="2"/>
  <c r="J1559" i="2"/>
  <c r="I1559" i="2"/>
  <c r="G1559" i="2"/>
  <c r="F1559" i="2"/>
  <c r="M1558" i="2"/>
  <c r="L1558" i="2" s="1"/>
  <c r="K1558" i="2"/>
  <c r="I1558" i="2"/>
  <c r="G1558" i="2"/>
  <c r="F1558" i="2"/>
  <c r="M1557" i="2"/>
  <c r="L1557" i="2"/>
  <c r="K1557" i="2"/>
  <c r="J1557" i="2"/>
  <c r="I1557" i="2"/>
  <c r="G1557" i="2"/>
  <c r="F1557" i="2"/>
  <c r="M1556" i="2"/>
  <c r="L1556" i="2" s="1"/>
  <c r="K1556" i="2"/>
  <c r="I1556" i="2"/>
  <c r="G1556" i="2"/>
  <c r="F1556" i="2"/>
  <c r="M1555" i="2"/>
  <c r="L1555" i="2"/>
  <c r="K1555" i="2"/>
  <c r="J1555" i="2"/>
  <c r="I1555" i="2"/>
  <c r="G1555" i="2"/>
  <c r="F1555" i="2"/>
  <c r="M1554" i="2"/>
  <c r="L1554" i="2" s="1"/>
  <c r="K1554" i="2"/>
  <c r="I1554" i="2"/>
  <c r="G1554" i="2"/>
  <c r="F1554" i="2"/>
  <c r="M1553" i="2"/>
  <c r="L1553" i="2"/>
  <c r="K1553" i="2"/>
  <c r="J1553" i="2"/>
  <c r="I1553" i="2"/>
  <c r="G1553" i="2"/>
  <c r="F1553" i="2"/>
  <c r="M1552" i="2"/>
  <c r="L1552" i="2" s="1"/>
  <c r="K1552" i="2"/>
  <c r="I1552" i="2"/>
  <c r="G1552" i="2"/>
  <c r="F1552" i="2"/>
  <c r="M1551" i="2"/>
  <c r="L1551" i="2"/>
  <c r="K1551" i="2"/>
  <c r="J1551" i="2"/>
  <c r="I1551" i="2"/>
  <c r="G1551" i="2"/>
  <c r="F1551" i="2"/>
  <c r="M1550" i="2"/>
  <c r="L1550" i="2" s="1"/>
  <c r="K1550" i="2"/>
  <c r="I1550" i="2"/>
  <c r="G1550" i="2"/>
  <c r="F1550" i="2"/>
  <c r="M1549" i="2"/>
  <c r="L1549" i="2"/>
  <c r="K1549" i="2"/>
  <c r="J1549" i="2"/>
  <c r="I1549" i="2"/>
  <c r="G1549" i="2"/>
  <c r="F1549" i="2"/>
  <c r="M1548" i="2"/>
  <c r="L1548" i="2" s="1"/>
  <c r="K1548" i="2"/>
  <c r="I1548" i="2"/>
  <c r="G1548" i="2"/>
  <c r="F1548" i="2"/>
  <c r="M1547" i="2"/>
  <c r="L1547" i="2"/>
  <c r="K1547" i="2"/>
  <c r="J1547" i="2"/>
  <c r="I1547" i="2"/>
  <c r="G1547" i="2"/>
  <c r="F1547" i="2"/>
  <c r="M1546" i="2"/>
  <c r="L1546" i="2" s="1"/>
  <c r="K1546" i="2"/>
  <c r="I1546" i="2"/>
  <c r="G1546" i="2"/>
  <c r="F1546" i="2"/>
  <c r="M1545" i="2"/>
  <c r="L1545" i="2"/>
  <c r="K1545" i="2"/>
  <c r="J1545" i="2"/>
  <c r="I1545" i="2"/>
  <c r="G1545" i="2"/>
  <c r="F1545" i="2"/>
  <c r="M1544" i="2"/>
  <c r="K1544" i="2"/>
  <c r="K1562" i="2" s="1"/>
  <c r="I1544" i="2"/>
  <c r="G1544" i="2"/>
  <c r="F1544" i="2"/>
  <c r="M1539" i="2"/>
  <c r="K1539" i="2"/>
  <c r="I1539" i="2"/>
  <c r="G1539" i="2"/>
  <c r="F1539" i="2"/>
  <c r="M1538" i="2"/>
  <c r="L1538" i="2" s="1"/>
  <c r="K1538" i="2"/>
  <c r="I1538" i="2"/>
  <c r="G1538" i="2"/>
  <c r="F1538" i="2"/>
  <c r="M1537" i="2"/>
  <c r="K1537" i="2"/>
  <c r="I1537" i="2"/>
  <c r="G1537" i="2"/>
  <c r="F1537" i="2"/>
  <c r="M1536" i="2"/>
  <c r="K1536" i="2"/>
  <c r="I1536" i="2"/>
  <c r="G1536" i="2"/>
  <c r="F1536" i="2"/>
  <c r="M1535" i="2"/>
  <c r="K1535" i="2"/>
  <c r="I1535" i="2"/>
  <c r="G1535" i="2"/>
  <c r="F1535" i="2"/>
  <c r="M1534" i="2"/>
  <c r="L1534" i="2" s="1"/>
  <c r="K1534" i="2"/>
  <c r="I1534" i="2"/>
  <c r="G1534" i="2"/>
  <c r="F1534" i="2"/>
  <c r="M1533" i="2"/>
  <c r="K1533" i="2"/>
  <c r="I1533" i="2"/>
  <c r="G1533" i="2"/>
  <c r="F1533" i="2"/>
  <c r="M1532" i="2"/>
  <c r="K1532" i="2"/>
  <c r="I1532" i="2"/>
  <c r="G1532" i="2"/>
  <c r="F1532" i="2"/>
  <c r="M1531" i="2"/>
  <c r="K1531" i="2"/>
  <c r="I1531" i="2"/>
  <c r="G1531" i="2"/>
  <c r="F1531" i="2"/>
  <c r="M1527" i="2"/>
  <c r="L1527" i="2" s="1"/>
  <c r="K1527" i="2"/>
  <c r="I1527" i="2"/>
  <c r="G1527" i="2"/>
  <c r="F1527" i="2"/>
  <c r="M1526" i="2"/>
  <c r="K1526" i="2"/>
  <c r="I1526" i="2"/>
  <c r="G1526" i="2"/>
  <c r="F1526" i="2"/>
  <c r="M1525" i="2"/>
  <c r="K1525" i="2"/>
  <c r="I1525" i="2"/>
  <c r="J1525" i="2" s="1"/>
  <c r="G1525" i="2"/>
  <c r="F1525" i="2"/>
  <c r="M1524" i="2"/>
  <c r="K1524" i="2"/>
  <c r="I1524" i="2"/>
  <c r="G1524" i="2"/>
  <c r="F1524" i="2"/>
  <c r="M1523" i="2"/>
  <c r="L1523" i="2" s="1"/>
  <c r="K1523" i="2"/>
  <c r="I1523" i="2"/>
  <c r="G1523" i="2"/>
  <c r="F1523" i="2"/>
  <c r="M1522" i="2"/>
  <c r="K1522" i="2"/>
  <c r="I1522" i="2"/>
  <c r="G1522" i="2"/>
  <c r="F1522" i="2"/>
  <c r="M1517" i="2"/>
  <c r="L1517" i="2" s="1"/>
  <c r="K1517" i="2"/>
  <c r="I1517" i="2"/>
  <c r="J1517" i="2" s="1"/>
  <c r="G1517" i="2"/>
  <c r="F1517" i="2"/>
  <c r="M1516" i="2"/>
  <c r="K1516" i="2"/>
  <c r="I1516" i="2"/>
  <c r="G1516" i="2"/>
  <c r="F1516" i="2"/>
  <c r="M1515" i="2"/>
  <c r="K1515" i="2"/>
  <c r="I1515" i="2"/>
  <c r="G1515" i="2"/>
  <c r="F1515" i="2"/>
  <c r="M1514" i="2"/>
  <c r="K1514" i="2"/>
  <c r="I1514" i="2"/>
  <c r="G1514" i="2"/>
  <c r="F1514" i="2"/>
  <c r="M1513" i="2"/>
  <c r="L1513" i="2" s="1"/>
  <c r="K1513" i="2"/>
  <c r="I1513" i="2"/>
  <c r="J1513" i="2" s="1"/>
  <c r="G1513" i="2"/>
  <c r="F1513" i="2"/>
  <c r="M1512" i="2"/>
  <c r="K1512" i="2"/>
  <c r="I1512" i="2"/>
  <c r="G1512" i="2"/>
  <c r="F1512" i="2"/>
  <c r="M1511" i="2"/>
  <c r="K1511" i="2"/>
  <c r="I1511" i="2"/>
  <c r="G1511" i="2"/>
  <c r="F1511" i="2"/>
  <c r="M1510" i="2"/>
  <c r="K1510" i="2"/>
  <c r="I1510" i="2"/>
  <c r="G1510" i="2"/>
  <c r="F1510" i="2"/>
  <c r="M1509" i="2"/>
  <c r="L1509" i="2" s="1"/>
  <c r="K1509" i="2"/>
  <c r="I1509" i="2"/>
  <c r="J1509" i="2" s="1"/>
  <c r="G1509" i="2"/>
  <c r="F1509" i="2"/>
  <c r="M1508" i="2"/>
  <c r="K1508" i="2"/>
  <c r="I1508" i="2"/>
  <c r="G1508" i="2"/>
  <c r="F1508" i="2"/>
  <c r="M1507" i="2"/>
  <c r="K1507" i="2"/>
  <c r="I1507" i="2"/>
  <c r="G1507" i="2"/>
  <c r="F1507" i="2"/>
  <c r="M1506" i="2"/>
  <c r="K1506" i="2"/>
  <c r="I1506" i="2"/>
  <c r="G1506" i="2"/>
  <c r="F1506" i="2"/>
  <c r="M1505" i="2"/>
  <c r="L1505" i="2" s="1"/>
  <c r="K1505" i="2"/>
  <c r="I1505" i="2"/>
  <c r="J1505" i="2" s="1"/>
  <c r="G1505" i="2"/>
  <c r="F1505" i="2"/>
  <c r="M1504" i="2"/>
  <c r="K1504" i="2"/>
  <c r="I1504" i="2"/>
  <c r="G1504" i="2"/>
  <c r="F1504" i="2"/>
  <c r="M1503" i="2"/>
  <c r="K1503" i="2"/>
  <c r="I1503" i="2"/>
  <c r="G1503" i="2"/>
  <c r="F1503" i="2"/>
  <c r="M1502" i="2"/>
  <c r="K1502" i="2"/>
  <c r="I1502" i="2"/>
  <c r="G1502" i="2"/>
  <c r="F1502" i="2"/>
  <c r="M1501" i="2"/>
  <c r="L1501" i="2" s="1"/>
  <c r="K1501" i="2"/>
  <c r="I1501" i="2"/>
  <c r="J1501" i="2" s="1"/>
  <c r="G1501" i="2"/>
  <c r="F1501" i="2"/>
  <c r="M1495" i="2"/>
  <c r="L1495" i="2" s="1"/>
  <c r="K1495" i="2"/>
  <c r="I1495" i="2"/>
  <c r="G1495" i="2"/>
  <c r="F1495" i="2"/>
  <c r="M1494" i="2"/>
  <c r="K1494" i="2"/>
  <c r="I1494" i="2"/>
  <c r="G1494" i="2"/>
  <c r="F1494" i="2"/>
  <c r="M1493" i="2"/>
  <c r="L1493" i="2" s="1"/>
  <c r="K1493" i="2"/>
  <c r="I1493" i="2"/>
  <c r="J1493" i="2" s="1"/>
  <c r="G1493" i="2"/>
  <c r="F1493" i="2"/>
  <c r="M1492" i="2"/>
  <c r="K1492" i="2"/>
  <c r="I1492" i="2"/>
  <c r="G1492" i="2"/>
  <c r="F1492" i="2"/>
  <c r="M1491" i="2"/>
  <c r="L1491" i="2" s="1"/>
  <c r="K1491" i="2"/>
  <c r="I1491" i="2"/>
  <c r="G1491" i="2"/>
  <c r="F1491" i="2"/>
  <c r="M1490" i="2"/>
  <c r="K1490" i="2"/>
  <c r="I1490" i="2"/>
  <c r="G1490" i="2"/>
  <c r="F1490" i="2"/>
  <c r="M1489" i="2"/>
  <c r="L1489" i="2" s="1"/>
  <c r="K1489" i="2"/>
  <c r="I1489" i="2"/>
  <c r="J1489" i="2" s="1"/>
  <c r="G1489" i="2"/>
  <c r="F1489" i="2"/>
  <c r="M1488" i="2"/>
  <c r="K1488" i="2"/>
  <c r="I1488" i="2"/>
  <c r="G1488" i="2"/>
  <c r="F1488" i="2"/>
  <c r="M1487" i="2"/>
  <c r="L1487" i="2" s="1"/>
  <c r="K1487" i="2"/>
  <c r="I1487" i="2"/>
  <c r="G1487" i="2"/>
  <c r="F1487" i="2"/>
  <c r="M1486" i="2"/>
  <c r="K1486" i="2"/>
  <c r="I1486" i="2"/>
  <c r="G1486" i="2"/>
  <c r="F1486" i="2"/>
  <c r="M1485" i="2"/>
  <c r="L1485" i="2" s="1"/>
  <c r="K1485" i="2"/>
  <c r="I1485" i="2"/>
  <c r="J1485" i="2" s="1"/>
  <c r="G1485" i="2"/>
  <c r="F1485" i="2"/>
  <c r="M1484" i="2"/>
  <c r="K1484" i="2"/>
  <c r="I1484" i="2"/>
  <c r="G1484" i="2"/>
  <c r="F1484" i="2"/>
  <c r="M1483" i="2"/>
  <c r="L1483" i="2" s="1"/>
  <c r="K1483" i="2"/>
  <c r="I1483" i="2"/>
  <c r="G1483" i="2"/>
  <c r="F1483" i="2"/>
  <c r="M1482" i="2"/>
  <c r="K1482" i="2"/>
  <c r="I1482" i="2"/>
  <c r="G1482" i="2"/>
  <c r="F1482" i="2"/>
  <c r="M1481" i="2"/>
  <c r="L1481" i="2" s="1"/>
  <c r="K1481" i="2"/>
  <c r="I1481" i="2"/>
  <c r="J1481" i="2" s="1"/>
  <c r="G1481" i="2"/>
  <c r="F1481" i="2"/>
  <c r="M1480" i="2"/>
  <c r="K1480" i="2"/>
  <c r="I1480" i="2"/>
  <c r="G1480" i="2"/>
  <c r="F1480" i="2"/>
  <c r="M1479" i="2"/>
  <c r="K1479" i="2"/>
  <c r="I1479" i="2"/>
  <c r="G1479" i="2"/>
  <c r="F1479" i="2"/>
  <c r="M1474" i="2"/>
  <c r="K1474" i="2"/>
  <c r="I1474" i="2"/>
  <c r="G1474" i="2"/>
  <c r="F1474" i="2"/>
  <c r="M1473" i="2"/>
  <c r="L1473" i="2"/>
  <c r="K1473" i="2"/>
  <c r="J1473" i="2"/>
  <c r="I1473" i="2"/>
  <c r="I1475" i="2" s="1"/>
  <c r="I1623" i="2" s="1"/>
  <c r="G1473" i="2"/>
  <c r="F1473" i="2"/>
  <c r="M1465" i="2"/>
  <c r="L1465" i="2" s="1"/>
  <c r="K1465" i="2"/>
  <c r="I1465" i="2"/>
  <c r="G1465" i="2"/>
  <c r="F1465" i="2"/>
  <c r="M1464" i="2"/>
  <c r="K1464" i="2"/>
  <c r="I1464" i="2"/>
  <c r="G1464" i="2"/>
  <c r="F1464" i="2"/>
  <c r="M1463" i="2"/>
  <c r="L1463" i="2" s="1"/>
  <c r="K1463" i="2"/>
  <c r="I1463" i="2"/>
  <c r="J1463" i="2" s="1"/>
  <c r="G1463" i="2"/>
  <c r="F1463" i="2"/>
  <c r="M1462" i="2"/>
  <c r="K1462" i="2"/>
  <c r="K1467" i="2" s="1"/>
  <c r="I1462" i="2"/>
  <c r="G1462" i="2"/>
  <c r="F1462" i="2"/>
  <c r="M1457" i="2"/>
  <c r="I1457" i="2"/>
  <c r="M1456" i="2"/>
  <c r="L1456" i="2"/>
  <c r="L1457" i="2" s="1"/>
  <c r="K1456" i="2"/>
  <c r="K1457" i="2" s="1"/>
  <c r="J1456" i="2"/>
  <c r="J1457" i="2" s="1"/>
  <c r="I1456" i="2"/>
  <c r="G1456" i="2"/>
  <c r="F1456" i="2"/>
  <c r="M1453" i="2"/>
  <c r="M1452" i="2"/>
  <c r="L1452" i="2"/>
  <c r="K1452" i="2"/>
  <c r="J1452" i="2"/>
  <c r="I1452" i="2"/>
  <c r="G1452" i="2"/>
  <c r="F1452" i="2"/>
  <c r="M1451" i="2"/>
  <c r="K1451" i="2"/>
  <c r="I1451" i="2"/>
  <c r="G1451" i="2"/>
  <c r="F1451" i="2"/>
  <c r="M1450" i="2"/>
  <c r="L1450" i="2"/>
  <c r="K1450" i="2"/>
  <c r="J1450" i="2"/>
  <c r="I1450" i="2"/>
  <c r="G1450" i="2"/>
  <c r="F1450" i="2"/>
  <c r="M1447" i="2"/>
  <c r="I1447" i="2"/>
  <c r="M1446" i="2"/>
  <c r="L1446" i="2"/>
  <c r="L1447" i="2" s="1"/>
  <c r="K1446" i="2"/>
  <c r="K1447" i="2" s="1"/>
  <c r="J1446" i="2"/>
  <c r="J1447" i="2" s="1"/>
  <c r="I1446" i="2"/>
  <c r="G1446" i="2"/>
  <c r="F1446" i="2"/>
  <c r="M1443" i="2"/>
  <c r="I1443" i="2"/>
  <c r="M1442" i="2"/>
  <c r="L1442" i="2"/>
  <c r="L1443" i="2" s="1"/>
  <c r="K1442" i="2"/>
  <c r="K1443" i="2" s="1"/>
  <c r="J1442" i="2"/>
  <c r="J1443" i="2" s="1"/>
  <c r="I1442" i="2"/>
  <c r="G1442" i="2"/>
  <c r="F1442" i="2"/>
  <c r="M1439" i="2"/>
  <c r="M1459" i="2" s="1"/>
  <c r="M1438" i="2"/>
  <c r="L1438" i="2"/>
  <c r="K1438" i="2"/>
  <c r="J1438" i="2"/>
  <c r="I1438" i="2"/>
  <c r="G1438" i="2"/>
  <c r="F1438" i="2"/>
  <c r="M1437" i="2"/>
  <c r="L1437" i="2" s="1"/>
  <c r="K1437" i="2"/>
  <c r="K1439" i="2" s="1"/>
  <c r="I1437" i="2"/>
  <c r="G1437" i="2"/>
  <c r="F1437" i="2"/>
  <c r="M1429" i="2"/>
  <c r="K1429" i="2"/>
  <c r="K1431" i="2" s="1"/>
  <c r="I1429" i="2"/>
  <c r="G1429" i="2"/>
  <c r="F1429" i="2"/>
  <c r="M1426" i="2"/>
  <c r="I1426" i="2"/>
  <c r="M1424" i="2"/>
  <c r="L1424" i="2"/>
  <c r="K1424" i="2"/>
  <c r="K1426" i="2" s="1"/>
  <c r="K1433" i="2" s="1"/>
  <c r="K144" i="2" s="1"/>
  <c r="J1424" i="2"/>
  <c r="I1424" i="2"/>
  <c r="G1424" i="2"/>
  <c r="F1424" i="2"/>
  <c r="M1420" i="2"/>
  <c r="M1622" i="2" s="1"/>
  <c r="M1418" i="2"/>
  <c r="L1418" i="2"/>
  <c r="K1418" i="2"/>
  <c r="J1418" i="2"/>
  <c r="I1418" i="2"/>
  <c r="G1418" i="2"/>
  <c r="F1418" i="2"/>
  <c r="M1417" i="2"/>
  <c r="L1417" i="2" s="1"/>
  <c r="K1417" i="2"/>
  <c r="I1417" i="2"/>
  <c r="J1417" i="2" s="1"/>
  <c r="G1417" i="2"/>
  <c r="F1417" i="2"/>
  <c r="M1416" i="2"/>
  <c r="L1416" i="2"/>
  <c r="K1416" i="2"/>
  <c r="J1416" i="2"/>
  <c r="I1416" i="2"/>
  <c r="G1416" i="2"/>
  <c r="F1416" i="2"/>
  <c r="M1415" i="2"/>
  <c r="L1415" i="2" s="1"/>
  <c r="K1415" i="2"/>
  <c r="I1415" i="2"/>
  <c r="J1415" i="2" s="1"/>
  <c r="G1415" i="2"/>
  <c r="F1415" i="2"/>
  <c r="M1414" i="2"/>
  <c r="L1414" i="2"/>
  <c r="K1414" i="2"/>
  <c r="J1414" i="2"/>
  <c r="I1414" i="2"/>
  <c r="G1414" i="2"/>
  <c r="F1414" i="2"/>
  <c r="M1413" i="2"/>
  <c r="L1413" i="2" s="1"/>
  <c r="K1413" i="2"/>
  <c r="I1413" i="2"/>
  <c r="J1413" i="2" s="1"/>
  <c r="G1413" i="2"/>
  <c r="F1413" i="2"/>
  <c r="M1412" i="2"/>
  <c r="L1412" i="2"/>
  <c r="K1412" i="2"/>
  <c r="J1412" i="2"/>
  <c r="I1412" i="2"/>
  <c r="G1412" i="2"/>
  <c r="F1412" i="2"/>
  <c r="M1411" i="2"/>
  <c r="L1411" i="2" s="1"/>
  <c r="K1411" i="2"/>
  <c r="I1411" i="2"/>
  <c r="J1411" i="2" s="1"/>
  <c r="G1411" i="2"/>
  <c r="F1411" i="2"/>
  <c r="M1410" i="2"/>
  <c r="L1410" i="2"/>
  <c r="K1410" i="2"/>
  <c r="J1410" i="2"/>
  <c r="I1410" i="2"/>
  <c r="G1410" i="2"/>
  <c r="F1410" i="2"/>
  <c r="M1409" i="2"/>
  <c r="L1409" i="2" s="1"/>
  <c r="K1409" i="2"/>
  <c r="K1420" i="2" s="1"/>
  <c r="K1622" i="2" s="1"/>
  <c r="I1409" i="2"/>
  <c r="G1409" i="2"/>
  <c r="F1409" i="2"/>
  <c r="M1406" i="2"/>
  <c r="K1406" i="2"/>
  <c r="I1406" i="2"/>
  <c r="E1406" i="2"/>
  <c r="M1405" i="2"/>
  <c r="L1405" i="2"/>
  <c r="K1405" i="2"/>
  <c r="J1405" i="2"/>
  <c r="I1405" i="2"/>
  <c r="E1405" i="2"/>
  <c r="M1404" i="2"/>
  <c r="K1404" i="2"/>
  <c r="I1404" i="2"/>
  <c r="E1404" i="2"/>
  <c r="M1403" i="2"/>
  <c r="L1403" i="2"/>
  <c r="K1403" i="2"/>
  <c r="J1403" i="2"/>
  <c r="I1403" i="2"/>
  <c r="E1403" i="2"/>
  <c r="M1402" i="2"/>
  <c r="K1402" i="2"/>
  <c r="I1402" i="2"/>
  <c r="E1402" i="2"/>
  <c r="M1401" i="2"/>
  <c r="L1401" i="2"/>
  <c r="K1401" i="2"/>
  <c r="J1401" i="2"/>
  <c r="I1401" i="2"/>
  <c r="E1401" i="2"/>
  <c r="M1400" i="2"/>
  <c r="K1400" i="2"/>
  <c r="I1400" i="2"/>
  <c r="E1400" i="2"/>
  <c r="M1399" i="2"/>
  <c r="L1399" i="2"/>
  <c r="K1399" i="2"/>
  <c r="J1399" i="2"/>
  <c r="I1399" i="2"/>
  <c r="E1399" i="2"/>
  <c r="M1398" i="2"/>
  <c r="K1398" i="2"/>
  <c r="I1398" i="2"/>
  <c r="E1398" i="2"/>
  <c r="M1397" i="2"/>
  <c r="L1397" i="2"/>
  <c r="K1397" i="2"/>
  <c r="J1397" i="2"/>
  <c r="I1397" i="2"/>
  <c r="E1397" i="2"/>
  <c r="M1396" i="2"/>
  <c r="K1396" i="2"/>
  <c r="I1396" i="2"/>
  <c r="E1396" i="2"/>
  <c r="M1395" i="2"/>
  <c r="L1395" i="2"/>
  <c r="K1395" i="2"/>
  <c r="J1395" i="2"/>
  <c r="I1395" i="2"/>
  <c r="E1395" i="2"/>
  <c r="M1394" i="2"/>
  <c r="K1394" i="2"/>
  <c r="I1394" i="2"/>
  <c r="E1394" i="2"/>
  <c r="M1393" i="2"/>
  <c r="L1393" i="2"/>
  <c r="K1393" i="2"/>
  <c r="J1393" i="2"/>
  <c r="I1393" i="2"/>
  <c r="E1393" i="2"/>
  <c r="M1385" i="2"/>
  <c r="L1385" i="2"/>
  <c r="K1385" i="2"/>
  <c r="J1385" i="2"/>
  <c r="I1385" i="2"/>
  <c r="G1385" i="2"/>
  <c r="F1385" i="2"/>
  <c r="M1384" i="2"/>
  <c r="L1384" i="2" s="1"/>
  <c r="K1384" i="2"/>
  <c r="I1384" i="2"/>
  <c r="G1384" i="2"/>
  <c r="F1384" i="2"/>
  <c r="M1383" i="2"/>
  <c r="L1383" i="2"/>
  <c r="K1383" i="2"/>
  <c r="J1383" i="2"/>
  <c r="I1383" i="2"/>
  <c r="G1383" i="2"/>
  <c r="F1383" i="2"/>
  <c r="M1382" i="2"/>
  <c r="L1382" i="2" s="1"/>
  <c r="K1382" i="2"/>
  <c r="I1382" i="2"/>
  <c r="G1382" i="2"/>
  <c r="F1382" i="2"/>
  <c r="M1381" i="2"/>
  <c r="L1381" i="2"/>
  <c r="K1381" i="2"/>
  <c r="J1381" i="2"/>
  <c r="I1381" i="2"/>
  <c r="G1381" i="2"/>
  <c r="F1381" i="2"/>
  <c r="M1380" i="2"/>
  <c r="L1380" i="2" s="1"/>
  <c r="K1380" i="2"/>
  <c r="I1380" i="2"/>
  <c r="G1380" i="2"/>
  <c r="F1380" i="2"/>
  <c r="M1379" i="2"/>
  <c r="L1379" i="2"/>
  <c r="K1379" i="2"/>
  <c r="J1379" i="2"/>
  <c r="I1379" i="2"/>
  <c r="G1379" i="2"/>
  <c r="F1379" i="2"/>
  <c r="M1378" i="2"/>
  <c r="L1378" i="2" s="1"/>
  <c r="K1378" i="2"/>
  <c r="I1378" i="2"/>
  <c r="G1378" i="2"/>
  <c r="F1378" i="2"/>
  <c r="M1377" i="2"/>
  <c r="L1377" i="2"/>
  <c r="K1377" i="2"/>
  <c r="J1377" i="2"/>
  <c r="I1377" i="2"/>
  <c r="G1377" i="2"/>
  <c r="F1377" i="2"/>
  <c r="M1376" i="2"/>
  <c r="K1376" i="2"/>
  <c r="K1386" i="2" s="1"/>
  <c r="I1376" i="2"/>
  <c r="G1376" i="2"/>
  <c r="F1376" i="2"/>
  <c r="M1373" i="2"/>
  <c r="K1373" i="2"/>
  <c r="I1373" i="2"/>
  <c r="G1373" i="2"/>
  <c r="F1373" i="2"/>
  <c r="M1372" i="2"/>
  <c r="K1372" i="2"/>
  <c r="I1372" i="2"/>
  <c r="J1372" i="2" s="1"/>
  <c r="G1372" i="2"/>
  <c r="F1372" i="2"/>
  <c r="M1371" i="2"/>
  <c r="K1371" i="2"/>
  <c r="I1371" i="2"/>
  <c r="G1371" i="2"/>
  <c r="F1371" i="2"/>
  <c r="M1370" i="2"/>
  <c r="L1370" i="2" s="1"/>
  <c r="K1370" i="2"/>
  <c r="I1370" i="2"/>
  <c r="G1370" i="2"/>
  <c r="F1370" i="2"/>
  <c r="M1369" i="2"/>
  <c r="K1369" i="2"/>
  <c r="I1369" i="2"/>
  <c r="G1369" i="2"/>
  <c r="F1369" i="2"/>
  <c r="M1368" i="2"/>
  <c r="K1368" i="2"/>
  <c r="I1368" i="2"/>
  <c r="J1368" i="2" s="1"/>
  <c r="G1368" i="2"/>
  <c r="F1368" i="2"/>
  <c r="M1367" i="2"/>
  <c r="K1367" i="2"/>
  <c r="K1374" i="2" s="1"/>
  <c r="I1367" i="2"/>
  <c r="G1367" i="2"/>
  <c r="F1367" i="2"/>
  <c r="M1364" i="2"/>
  <c r="I1364" i="2"/>
  <c r="M1362" i="2"/>
  <c r="L1362" i="2"/>
  <c r="L1364" i="2" s="1"/>
  <c r="K1362" i="2"/>
  <c r="K1364" i="2" s="1"/>
  <c r="J1362" i="2"/>
  <c r="J1364" i="2" s="1"/>
  <c r="I1362" i="2"/>
  <c r="G1362" i="2"/>
  <c r="F1362" i="2"/>
  <c r="M1355" i="2"/>
  <c r="K1355" i="2"/>
  <c r="I1355" i="2"/>
  <c r="G1355" i="2"/>
  <c r="F1355" i="2"/>
  <c r="M1354" i="2"/>
  <c r="L1354" i="2"/>
  <c r="K1354" i="2"/>
  <c r="J1354" i="2"/>
  <c r="I1354" i="2"/>
  <c r="G1354" i="2"/>
  <c r="F1354" i="2"/>
  <c r="M1353" i="2"/>
  <c r="K1353" i="2"/>
  <c r="I1353" i="2"/>
  <c r="G1353" i="2"/>
  <c r="F1353" i="2"/>
  <c r="M1352" i="2"/>
  <c r="L1352" i="2"/>
  <c r="K1352" i="2"/>
  <c r="J1352" i="2"/>
  <c r="I1352" i="2"/>
  <c r="G1352" i="2"/>
  <c r="F1352" i="2"/>
  <c r="M1351" i="2"/>
  <c r="K1351" i="2"/>
  <c r="K1356" i="2" s="1"/>
  <c r="I1351" i="2"/>
  <c r="G1351" i="2"/>
  <c r="F1351" i="2"/>
  <c r="M1346" i="2"/>
  <c r="K1346" i="2"/>
  <c r="I1346" i="2"/>
  <c r="G1346" i="2"/>
  <c r="F1346" i="2"/>
  <c r="M1345" i="2"/>
  <c r="K1345" i="2"/>
  <c r="I1345" i="2"/>
  <c r="G1345" i="2"/>
  <c r="F1345" i="2"/>
  <c r="M1341" i="2"/>
  <c r="K1341" i="2"/>
  <c r="K1342" i="2" s="1"/>
  <c r="I1341" i="2"/>
  <c r="I1342" i="2" s="1"/>
  <c r="G1341" i="2"/>
  <c r="F1341" i="2"/>
  <c r="M1337" i="2"/>
  <c r="K1337" i="2"/>
  <c r="I1337" i="2"/>
  <c r="G1337" i="2"/>
  <c r="F1337" i="2"/>
  <c r="M1336" i="2"/>
  <c r="K1336" i="2"/>
  <c r="I1336" i="2"/>
  <c r="J1336" i="2" s="1"/>
  <c r="G1336" i="2"/>
  <c r="F1336" i="2"/>
  <c r="M1335" i="2"/>
  <c r="K1335" i="2"/>
  <c r="I1335" i="2"/>
  <c r="G1335" i="2"/>
  <c r="F1335" i="2"/>
  <c r="M1334" i="2"/>
  <c r="L1334" i="2" s="1"/>
  <c r="K1334" i="2"/>
  <c r="I1334" i="2"/>
  <c r="G1334" i="2"/>
  <c r="F1334" i="2"/>
  <c r="M1333" i="2"/>
  <c r="K1333" i="2"/>
  <c r="I1333" i="2"/>
  <c r="G1333" i="2"/>
  <c r="F1333" i="2"/>
  <c r="M1332" i="2"/>
  <c r="K1332" i="2"/>
  <c r="I1332" i="2"/>
  <c r="J1332" i="2" s="1"/>
  <c r="G1332" i="2"/>
  <c r="F1332" i="2"/>
  <c r="M1331" i="2"/>
  <c r="K1331" i="2"/>
  <c r="I1331" i="2"/>
  <c r="G1331" i="2"/>
  <c r="F1331" i="2"/>
  <c r="M1330" i="2"/>
  <c r="L1330" i="2" s="1"/>
  <c r="K1330" i="2"/>
  <c r="I1330" i="2"/>
  <c r="G1330" i="2"/>
  <c r="F1330" i="2"/>
  <c r="M1329" i="2"/>
  <c r="K1329" i="2"/>
  <c r="I1329" i="2"/>
  <c r="G1329" i="2"/>
  <c r="F1329" i="2"/>
  <c r="M1328" i="2"/>
  <c r="K1328" i="2"/>
  <c r="I1328" i="2"/>
  <c r="J1328" i="2" s="1"/>
  <c r="G1328" i="2"/>
  <c r="F1328" i="2"/>
  <c r="M1327" i="2"/>
  <c r="K1327" i="2"/>
  <c r="I1327" i="2"/>
  <c r="G1327" i="2"/>
  <c r="F1327" i="2"/>
  <c r="M1326" i="2"/>
  <c r="L1326" i="2" s="1"/>
  <c r="K1326" i="2"/>
  <c r="I1326" i="2"/>
  <c r="G1326" i="2"/>
  <c r="F1326" i="2"/>
  <c r="M1325" i="2"/>
  <c r="K1325" i="2"/>
  <c r="I1325" i="2"/>
  <c r="G1325" i="2"/>
  <c r="F1325" i="2"/>
  <c r="M1324" i="2"/>
  <c r="K1324" i="2"/>
  <c r="I1324" i="2"/>
  <c r="J1324" i="2" s="1"/>
  <c r="G1324" i="2"/>
  <c r="F1324" i="2"/>
  <c r="M1323" i="2"/>
  <c r="K1323" i="2"/>
  <c r="I1323" i="2"/>
  <c r="G1323" i="2"/>
  <c r="F1323" i="2"/>
  <c r="M1322" i="2"/>
  <c r="K1322" i="2"/>
  <c r="I1322" i="2"/>
  <c r="G1322" i="2"/>
  <c r="F1322" i="2"/>
  <c r="M1318" i="2"/>
  <c r="K1318" i="2"/>
  <c r="I1318" i="2"/>
  <c r="G1318" i="2"/>
  <c r="F1318" i="2"/>
  <c r="M1317" i="2"/>
  <c r="K1317" i="2"/>
  <c r="I1317" i="2"/>
  <c r="G1317" i="2"/>
  <c r="F1317" i="2"/>
  <c r="M1313" i="2"/>
  <c r="K1313" i="2"/>
  <c r="I1313" i="2"/>
  <c r="G1313" i="2"/>
  <c r="F1313" i="2"/>
  <c r="M1312" i="2"/>
  <c r="L1312" i="2" s="1"/>
  <c r="K1312" i="2"/>
  <c r="I1312" i="2"/>
  <c r="G1312" i="2"/>
  <c r="F1312" i="2"/>
  <c r="M1311" i="2"/>
  <c r="K1311" i="2"/>
  <c r="I1311" i="2"/>
  <c r="G1311" i="2"/>
  <c r="F1311" i="2"/>
  <c r="M1310" i="2"/>
  <c r="K1310" i="2"/>
  <c r="I1310" i="2"/>
  <c r="J1310" i="2" s="1"/>
  <c r="G1310" i="2"/>
  <c r="F1310" i="2"/>
  <c r="M1309" i="2"/>
  <c r="K1309" i="2"/>
  <c r="I1309" i="2"/>
  <c r="G1309" i="2"/>
  <c r="F1309" i="2"/>
  <c r="M1308" i="2"/>
  <c r="K1308" i="2"/>
  <c r="I1308" i="2"/>
  <c r="G1308" i="2"/>
  <c r="F1308" i="2"/>
  <c r="M1307" i="2"/>
  <c r="K1307" i="2"/>
  <c r="I1307" i="2"/>
  <c r="G1307" i="2"/>
  <c r="F1307" i="2"/>
  <c r="M1306" i="2"/>
  <c r="K1306" i="2"/>
  <c r="I1306" i="2"/>
  <c r="G1306" i="2"/>
  <c r="F1306" i="2"/>
  <c r="M1302" i="2"/>
  <c r="L1302" i="2" s="1"/>
  <c r="K1302" i="2"/>
  <c r="I1302" i="2"/>
  <c r="E1302" i="2"/>
  <c r="M1301" i="2"/>
  <c r="L1301" i="2" s="1"/>
  <c r="K1301" i="2"/>
  <c r="I1301" i="2"/>
  <c r="E1301" i="2"/>
  <c r="M1300" i="2"/>
  <c r="K1300" i="2"/>
  <c r="I1300" i="2"/>
  <c r="E1300" i="2"/>
  <c r="M1299" i="2"/>
  <c r="L1299" i="2" s="1"/>
  <c r="K1299" i="2"/>
  <c r="I1299" i="2"/>
  <c r="E1299" i="2"/>
  <c r="M1298" i="2"/>
  <c r="L1298" i="2" s="1"/>
  <c r="K1298" i="2"/>
  <c r="I1298" i="2"/>
  <c r="J1298" i="2" s="1"/>
  <c r="E1298" i="2"/>
  <c r="M1297" i="2"/>
  <c r="L1297" i="2" s="1"/>
  <c r="K1297" i="2"/>
  <c r="I1297" i="2"/>
  <c r="E1297" i="2"/>
  <c r="M1296" i="2"/>
  <c r="L1296" i="2" s="1"/>
  <c r="K1296" i="2"/>
  <c r="I1296" i="2"/>
  <c r="E1296" i="2"/>
  <c r="M1295" i="2"/>
  <c r="L1295" i="2" s="1"/>
  <c r="K1295" i="2"/>
  <c r="I1295" i="2"/>
  <c r="E1295" i="2"/>
  <c r="M1294" i="2"/>
  <c r="K1294" i="2"/>
  <c r="I1294" i="2"/>
  <c r="E1294" i="2"/>
  <c r="M1293" i="2"/>
  <c r="L1293" i="2" s="1"/>
  <c r="K1293" i="2"/>
  <c r="I1293" i="2"/>
  <c r="E1293" i="2"/>
  <c r="M1292" i="2"/>
  <c r="K1292" i="2"/>
  <c r="I1292" i="2"/>
  <c r="J1292" i="2" s="1"/>
  <c r="E1292" i="2"/>
  <c r="M1291" i="2"/>
  <c r="L1291" i="2" s="1"/>
  <c r="K1291" i="2"/>
  <c r="I1291" i="2"/>
  <c r="E1291" i="2"/>
  <c r="M1290" i="2"/>
  <c r="K1290" i="2"/>
  <c r="I1290" i="2"/>
  <c r="E1290" i="2"/>
  <c r="K1284" i="2"/>
  <c r="M1283" i="2"/>
  <c r="K1283" i="2"/>
  <c r="I1283" i="2"/>
  <c r="G1283" i="2"/>
  <c r="M1281" i="2"/>
  <c r="M1280" i="2"/>
  <c r="L1280" i="2"/>
  <c r="K1280" i="2"/>
  <c r="J1280" i="2"/>
  <c r="I1280" i="2"/>
  <c r="G1280" i="2"/>
  <c r="F1280" i="2"/>
  <c r="M1279" i="2"/>
  <c r="K1279" i="2"/>
  <c r="K1281" i="2" s="1"/>
  <c r="I1279" i="2"/>
  <c r="G1279" i="2"/>
  <c r="F1279" i="2"/>
  <c r="M1275" i="2"/>
  <c r="K1275" i="2"/>
  <c r="K1276" i="2" s="1"/>
  <c r="I1275" i="2"/>
  <c r="G1275" i="2"/>
  <c r="F1275" i="2"/>
  <c r="M1271" i="2"/>
  <c r="K1271" i="2"/>
  <c r="K1272" i="2" s="1"/>
  <c r="I1271" i="2"/>
  <c r="G1271" i="2"/>
  <c r="F1271" i="2"/>
  <c r="M1267" i="2"/>
  <c r="L1267" i="2" s="1"/>
  <c r="K1267" i="2"/>
  <c r="I1267" i="2"/>
  <c r="G1267" i="2"/>
  <c r="F1267" i="2"/>
  <c r="M1266" i="2"/>
  <c r="L1266" i="2"/>
  <c r="K1266" i="2"/>
  <c r="J1266" i="2"/>
  <c r="I1266" i="2"/>
  <c r="G1266" i="2"/>
  <c r="F1266" i="2"/>
  <c r="M1265" i="2"/>
  <c r="L1265" i="2" s="1"/>
  <c r="K1265" i="2"/>
  <c r="I1265" i="2"/>
  <c r="G1265" i="2"/>
  <c r="F1265" i="2"/>
  <c r="M1264" i="2"/>
  <c r="L1264" i="2"/>
  <c r="K1264" i="2"/>
  <c r="J1264" i="2"/>
  <c r="I1264" i="2"/>
  <c r="G1264" i="2"/>
  <c r="F1264" i="2"/>
  <c r="M1263" i="2"/>
  <c r="L1263" i="2" s="1"/>
  <c r="K1263" i="2"/>
  <c r="I1263" i="2"/>
  <c r="G1263" i="2"/>
  <c r="F1263" i="2"/>
  <c r="M1262" i="2"/>
  <c r="L1262" i="2"/>
  <c r="K1262" i="2"/>
  <c r="J1262" i="2"/>
  <c r="I1262" i="2"/>
  <c r="G1262" i="2"/>
  <c r="F1262" i="2"/>
  <c r="M1261" i="2"/>
  <c r="L1261" i="2" s="1"/>
  <c r="K1261" i="2"/>
  <c r="I1261" i="2"/>
  <c r="G1261" i="2"/>
  <c r="F1261" i="2"/>
  <c r="M1260" i="2"/>
  <c r="L1260" i="2"/>
  <c r="K1260" i="2"/>
  <c r="J1260" i="2"/>
  <c r="I1260" i="2"/>
  <c r="G1260" i="2"/>
  <c r="F1260" i="2"/>
  <c r="M1259" i="2"/>
  <c r="L1259" i="2" s="1"/>
  <c r="K1259" i="2"/>
  <c r="I1259" i="2"/>
  <c r="G1259" i="2"/>
  <c r="F1259" i="2"/>
  <c r="M1258" i="2"/>
  <c r="L1258" i="2"/>
  <c r="K1258" i="2"/>
  <c r="J1258" i="2"/>
  <c r="I1258" i="2"/>
  <c r="G1258" i="2"/>
  <c r="F1258" i="2"/>
  <c r="M1257" i="2"/>
  <c r="L1257" i="2" s="1"/>
  <c r="K1257" i="2"/>
  <c r="I1257" i="2"/>
  <c r="G1257" i="2"/>
  <c r="F1257" i="2"/>
  <c r="M1256" i="2"/>
  <c r="L1256" i="2"/>
  <c r="K1256" i="2"/>
  <c r="J1256" i="2"/>
  <c r="I1256" i="2"/>
  <c r="G1256" i="2"/>
  <c r="F1256" i="2"/>
  <c r="M1255" i="2"/>
  <c r="L1255" i="2" s="1"/>
  <c r="K1255" i="2"/>
  <c r="I1255" i="2"/>
  <c r="G1255" i="2"/>
  <c r="F1255" i="2"/>
  <c r="M1254" i="2"/>
  <c r="L1254" i="2"/>
  <c r="K1254" i="2"/>
  <c r="J1254" i="2"/>
  <c r="I1254" i="2"/>
  <c r="G1254" i="2"/>
  <c r="F1254" i="2"/>
  <c r="M1251" i="2"/>
  <c r="I1251" i="2"/>
  <c r="M1250" i="2"/>
  <c r="L1250" i="2"/>
  <c r="K1250" i="2"/>
  <c r="J1250" i="2"/>
  <c r="I1250" i="2"/>
  <c r="G1250" i="2"/>
  <c r="F1250" i="2"/>
  <c r="M1249" i="2"/>
  <c r="L1249" i="2" s="1"/>
  <c r="K1249" i="2"/>
  <c r="I1249" i="2"/>
  <c r="G1249" i="2"/>
  <c r="F1249" i="2"/>
  <c r="M1248" i="2"/>
  <c r="L1248" i="2"/>
  <c r="K1248" i="2"/>
  <c r="J1248" i="2"/>
  <c r="I1248" i="2"/>
  <c r="G1248" i="2"/>
  <c r="F1248" i="2"/>
  <c r="M1247" i="2"/>
  <c r="L1247" i="2" s="1"/>
  <c r="K1247" i="2"/>
  <c r="I1247" i="2"/>
  <c r="G1247" i="2"/>
  <c r="F1247" i="2"/>
  <c r="M1246" i="2"/>
  <c r="L1246" i="2"/>
  <c r="K1246" i="2"/>
  <c r="J1246" i="2"/>
  <c r="I1246" i="2"/>
  <c r="G1246" i="2"/>
  <c r="F1246" i="2"/>
  <c r="M1245" i="2"/>
  <c r="L1245" i="2" s="1"/>
  <c r="K1245" i="2"/>
  <c r="I1245" i="2"/>
  <c r="G1245" i="2"/>
  <c r="F1245" i="2"/>
  <c r="M1244" i="2"/>
  <c r="L1244" i="2"/>
  <c r="K1244" i="2"/>
  <c r="J1244" i="2"/>
  <c r="I1244" i="2"/>
  <c r="G1244" i="2"/>
  <c r="F1244" i="2"/>
  <c r="M1243" i="2"/>
  <c r="L1243" i="2" s="1"/>
  <c r="K1243" i="2"/>
  <c r="I1243" i="2"/>
  <c r="G1243" i="2"/>
  <c r="F1243" i="2"/>
  <c r="M1242" i="2"/>
  <c r="L1242" i="2"/>
  <c r="K1242" i="2"/>
  <c r="J1242" i="2"/>
  <c r="I1242" i="2"/>
  <c r="G1242" i="2"/>
  <c r="F1242" i="2"/>
  <c r="M1241" i="2"/>
  <c r="L1241" i="2" s="1"/>
  <c r="K1241" i="2"/>
  <c r="I1241" i="2"/>
  <c r="G1241" i="2"/>
  <c r="F1241" i="2"/>
  <c r="M1240" i="2"/>
  <c r="L1240" i="2"/>
  <c r="K1240" i="2"/>
  <c r="J1240" i="2"/>
  <c r="I1240" i="2"/>
  <c r="G1240" i="2"/>
  <c r="F1240" i="2"/>
  <c r="M1239" i="2"/>
  <c r="L1239" i="2" s="1"/>
  <c r="K1239" i="2"/>
  <c r="I1239" i="2"/>
  <c r="G1239" i="2"/>
  <c r="F1239" i="2"/>
  <c r="M1238" i="2"/>
  <c r="L1238" i="2"/>
  <c r="K1238" i="2"/>
  <c r="J1238" i="2"/>
  <c r="I1238" i="2"/>
  <c r="G1238" i="2"/>
  <c r="F1238" i="2"/>
  <c r="M1237" i="2"/>
  <c r="L1237" i="2" s="1"/>
  <c r="L1251" i="2" s="1"/>
  <c r="K1237" i="2"/>
  <c r="K1251" i="2" s="1"/>
  <c r="I1237" i="2"/>
  <c r="G1237" i="2"/>
  <c r="F1237" i="2"/>
  <c r="M1231" i="2"/>
  <c r="L1231" i="2"/>
  <c r="K1231" i="2"/>
  <c r="J1231" i="2"/>
  <c r="I1231" i="2"/>
  <c r="G1231" i="2"/>
  <c r="F1231" i="2"/>
  <c r="M1230" i="2"/>
  <c r="L1230" i="2" s="1"/>
  <c r="K1230" i="2"/>
  <c r="I1230" i="2"/>
  <c r="J1230" i="2" s="1"/>
  <c r="G1230" i="2"/>
  <c r="F1230" i="2"/>
  <c r="M1229" i="2"/>
  <c r="L1229" i="2"/>
  <c r="K1229" i="2"/>
  <c r="J1229" i="2"/>
  <c r="I1229" i="2"/>
  <c r="G1229" i="2"/>
  <c r="F1229" i="2"/>
  <c r="M1228" i="2"/>
  <c r="L1228" i="2" s="1"/>
  <c r="K1228" i="2"/>
  <c r="I1228" i="2"/>
  <c r="J1228" i="2" s="1"/>
  <c r="G1228" i="2"/>
  <c r="F1228" i="2"/>
  <c r="M1227" i="2"/>
  <c r="L1227" i="2"/>
  <c r="K1227" i="2"/>
  <c r="J1227" i="2"/>
  <c r="I1227" i="2"/>
  <c r="G1227" i="2"/>
  <c r="F1227" i="2"/>
  <c r="M1226" i="2"/>
  <c r="K1226" i="2"/>
  <c r="K1232" i="2" s="1"/>
  <c r="I1226" i="2"/>
  <c r="G1226" i="2"/>
  <c r="F1226" i="2"/>
  <c r="M1222" i="2"/>
  <c r="L1222" i="2"/>
  <c r="K1222" i="2"/>
  <c r="J1222" i="2"/>
  <c r="I1222" i="2"/>
  <c r="G1222" i="2"/>
  <c r="F1222" i="2"/>
  <c r="M1221" i="2"/>
  <c r="K1221" i="2"/>
  <c r="I1221" i="2"/>
  <c r="G1221" i="2"/>
  <c r="F1221" i="2"/>
  <c r="M1220" i="2"/>
  <c r="L1220" i="2"/>
  <c r="K1220" i="2"/>
  <c r="J1220" i="2"/>
  <c r="I1220" i="2"/>
  <c r="G1220" i="2"/>
  <c r="F1220" i="2"/>
  <c r="M1219" i="2"/>
  <c r="K1219" i="2"/>
  <c r="I1219" i="2"/>
  <c r="G1219" i="2"/>
  <c r="F1219" i="2"/>
  <c r="M1218" i="2"/>
  <c r="L1218" i="2"/>
  <c r="K1218" i="2"/>
  <c r="J1218" i="2"/>
  <c r="I1218" i="2"/>
  <c r="G1218" i="2"/>
  <c r="F1218" i="2"/>
  <c r="M1217" i="2"/>
  <c r="K1217" i="2"/>
  <c r="K1223" i="2" s="1"/>
  <c r="I1217" i="2"/>
  <c r="G1217" i="2"/>
  <c r="F1217" i="2"/>
  <c r="K1214" i="2"/>
  <c r="M1213" i="2"/>
  <c r="L1213" i="2"/>
  <c r="K1213" i="2"/>
  <c r="J1213" i="2"/>
  <c r="I1213" i="2"/>
  <c r="G1213" i="2"/>
  <c r="F1213" i="2"/>
  <c r="M1212" i="2"/>
  <c r="L1212" i="2" s="1"/>
  <c r="K1212" i="2"/>
  <c r="I1212" i="2"/>
  <c r="G1212" i="2"/>
  <c r="F1212" i="2"/>
  <c r="M1211" i="2"/>
  <c r="L1211" i="2"/>
  <c r="K1211" i="2"/>
  <c r="J1211" i="2"/>
  <c r="I1211" i="2"/>
  <c r="G1211" i="2"/>
  <c r="F1211" i="2"/>
  <c r="M1210" i="2"/>
  <c r="L1210" i="2" s="1"/>
  <c r="K1210" i="2"/>
  <c r="I1210" i="2"/>
  <c r="G1210" i="2"/>
  <c r="F1210" i="2"/>
  <c r="M1209" i="2"/>
  <c r="L1209" i="2"/>
  <c r="K1209" i="2"/>
  <c r="J1209" i="2"/>
  <c r="I1209" i="2"/>
  <c r="G1209" i="2"/>
  <c r="F1209" i="2"/>
  <c r="M1208" i="2"/>
  <c r="K1208" i="2"/>
  <c r="I1208" i="2"/>
  <c r="G1208" i="2"/>
  <c r="F1208" i="2"/>
  <c r="M1204" i="2"/>
  <c r="M1205" i="2" s="1"/>
  <c r="L1204" i="2"/>
  <c r="L1205" i="2" s="1"/>
  <c r="K1204" i="2"/>
  <c r="K1205" i="2" s="1"/>
  <c r="J1204" i="2"/>
  <c r="J1205" i="2" s="1"/>
  <c r="I1204" i="2"/>
  <c r="I1205" i="2" s="1"/>
  <c r="G1204" i="2"/>
  <c r="F1204" i="2"/>
  <c r="K1201" i="2"/>
  <c r="M1200" i="2"/>
  <c r="L1200" i="2" s="1"/>
  <c r="K1200" i="2"/>
  <c r="I1200" i="2"/>
  <c r="J1200" i="2" s="1"/>
  <c r="G1200" i="2"/>
  <c r="F1200" i="2"/>
  <c r="M1199" i="2"/>
  <c r="L1199" i="2"/>
  <c r="K1199" i="2"/>
  <c r="J1199" i="2"/>
  <c r="I1199" i="2"/>
  <c r="G1199" i="2"/>
  <c r="F1199" i="2"/>
  <c r="M1198" i="2"/>
  <c r="L1198" i="2" s="1"/>
  <c r="K1198" i="2"/>
  <c r="I1198" i="2"/>
  <c r="J1198" i="2" s="1"/>
  <c r="G1198" i="2"/>
  <c r="F1198" i="2"/>
  <c r="M1197" i="2"/>
  <c r="L1197" i="2"/>
  <c r="K1197" i="2"/>
  <c r="J1197" i="2"/>
  <c r="I1197" i="2"/>
  <c r="G1197" i="2"/>
  <c r="F1197" i="2"/>
  <c r="M1196" i="2"/>
  <c r="L1196" i="2" s="1"/>
  <c r="K1196" i="2"/>
  <c r="I1196" i="2"/>
  <c r="J1196" i="2" s="1"/>
  <c r="G1196" i="2"/>
  <c r="F1196" i="2"/>
  <c r="M1195" i="2"/>
  <c r="L1195" i="2"/>
  <c r="K1195" i="2"/>
  <c r="J1195" i="2"/>
  <c r="I1195" i="2"/>
  <c r="G1195" i="2"/>
  <c r="F1195" i="2"/>
  <c r="M1194" i="2"/>
  <c r="L1194" i="2" s="1"/>
  <c r="K1194" i="2"/>
  <c r="I1194" i="2"/>
  <c r="J1194" i="2" s="1"/>
  <c r="J1201" i="2" s="1"/>
  <c r="G1194" i="2"/>
  <c r="F1194" i="2"/>
  <c r="M1189" i="2"/>
  <c r="L1189" i="2"/>
  <c r="K1189" i="2"/>
  <c r="J1189" i="2"/>
  <c r="I1189" i="2"/>
  <c r="E1189" i="2"/>
  <c r="M1188" i="2"/>
  <c r="K1188" i="2"/>
  <c r="I1188" i="2"/>
  <c r="E1188" i="2"/>
  <c r="M1187" i="2"/>
  <c r="L1187" i="2"/>
  <c r="K1187" i="2"/>
  <c r="J1187" i="2"/>
  <c r="I1187" i="2"/>
  <c r="E1187" i="2"/>
  <c r="M1186" i="2"/>
  <c r="K1186" i="2"/>
  <c r="I1186" i="2"/>
  <c r="E1186" i="2"/>
  <c r="M1185" i="2"/>
  <c r="L1185" i="2"/>
  <c r="K1185" i="2"/>
  <c r="J1185" i="2"/>
  <c r="I1185" i="2"/>
  <c r="E1185" i="2"/>
  <c r="M1184" i="2"/>
  <c r="K1184" i="2"/>
  <c r="I1184" i="2"/>
  <c r="E1184" i="2"/>
  <c r="M1178" i="2"/>
  <c r="K1178" i="2"/>
  <c r="I1178" i="2"/>
  <c r="J1178" i="2" s="1"/>
  <c r="G1178" i="2"/>
  <c r="F1178" i="2"/>
  <c r="M1177" i="2"/>
  <c r="K1177" i="2"/>
  <c r="K1179" i="2" s="1"/>
  <c r="I1177" i="2"/>
  <c r="G1177" i="2"/>
  <c r="F1177" i="2"/>
  <c r="M1176" i="2"/>
  <c r="K1176" i="2"/>
  <c r="I1176" i="2"/>
  <c r="G1176" i="2"/>
  <c r="F1176" i="2"/>
  <c r="M1172" i="2"/>
  <c r="K1172" i="2"/>
  <c r="I1172" i="2"/>
  <c r="G1172" i="2"/>
  <c r="F1172" i="2"/>
  <c r="M1171" i="2"/>
  <c r="K1171" i="2"/>
  <c r="I1171" i="2"/>
  <c r="G1171" i="2"/>
  <c r="F1171" i="2"/>
  <c r="M1167" i="2"/>
  <c r="K1167" i="2"/>
  <c r="I1167" i="2"/>
  <c r="G1167" i="2"/>
  <c r="F1167" i="2"/>
  <c r="M1166" i="2"/>
  <c r="K1166" i="2"/>
  <c r="I1166" i="2"/>
  <c r="G1166" i="2"/>
  <c r="F1166" i="2"/>
  <c r="M1165" i="2"/>
  <c r="K1165" i="2"/>
  <c r="I1165" i="2"/>
  <c r="G1165" i="2"/>
  <c r="F1165" i="2"/>
  <c r="M1161" i="2"/>
  <c r="K1161" i="2"/>
  <c r="I1161" i="2"/>
  <c r="G1161" i="2"/>
  <c r="F1161" i="2"/>
  <c r="M1160" i="2"/>
  <c r="L1160" i="2" s="1"/>
  <c r="K1160" i="2"/>
  <c r="I1160" i="2"/>
  <c r="G1160" i="2"/>
  <c r="F1160" i="2"/>
  <c r="M1159" i="2"/>
  <c r="K1159" i="2"/>
  <c r="I1159" i="2"/>
  <c r="G1159" i="2"/>
  <c r="F1159" i="2"/>
  <c r="M1158" i="2"/>
  <c r="L1158" i="2" s="1"/>
  <c r="K1158" i="2"/>
  <c r="I1158" i="2"/>
  <c r="J1158" i="2" s="1"/>
  <c r="G1158" i="2"/>
  <c r="F1158" i="2"/>
  <c r="M1157" i="2"/>
  <c r="K1157" i="2"/>
  <c r="I1157" i="2"/>
  <c r="G1157" i="2"/>
  <c r="F1157" i="2"/>
  <c r="M1156" i="2"/>
  <c r="L1156" i="2" s="1"/>
  <c r="K1156" i="2"/>
  <c r="I1156" i="2"/>
  <c r="G1156" i="2"/>
  <c r="F1156" i="2"/>
  <c r="M1155" i="2"/>
  <c r="K1155" i="2"/>
  <c r="K1162" i="2" s="1"/>
  <c r="I1155" i="2"/>
  <c r="G1155" i="2"/>
  <c r="F1155" i="2"/>
  <c r="M1151" i="2"/>
  <c r="L1151" i="2" s="1"/>
  <c r="K1151" i="2"/>
  <c r="I1151" i="2"/>
  <c r="J1151" i="2" s="1"/>
  <c r="G1151" i="2"/>
  <c r="F1151" i="2"/>
  <c r="M1150" i="2"/>
  <c r="K1150" i="2"/>
  <c r="I1150" i="2"/>
  <c r="G1150" i="2"/>
  <c r="F1150" i="2"/>
  <c r="M1149" i="2"/>
  <c r="K1149" i="2"/>
  <c r="I1149" i="2"/>
  <c r="G1149" i="2"/>
  <c r="F1149" i="2"/>
  <c r="M1148" i="2"/>
  <c r="K1148" i="2"/>
  <c r="I1148" i="2"/>
  <c r="G1148" i="2"/>
  <c r="F1148" i="2"/>
  <c r="M1147" i="2"/>
  <c r="L1147" i="2" s="1"/>
  <c r="K1147" i="2"/>
  <c r="I1147" i="2"/>
  <c r="J1147" i="2" s="1"/>
  <c r="G1147" i="2"/>
  <c r="F1147" i="2"/>
  <c r="M1146" i="2"/>
  <c r="K1146" i="2"/>
  <c r="I1146" i="2"/>
  <c r="G1146" i="2"/>
  <c r="F1146" i="2"/>
  <c r="M1142" i="2"/>
  <c r="K1142" i="2"/>
  <c r="I1142" i="2"/>
  <c r="G1142" i="2"/>
  <c r="F1142" i="2"/>
  <c r="M1141" i="2"/>
  <c r="M1143" i="2" s="1"/>
  <c r="K1141" i="2"/>
  <c r="I1141" i="2"/>
  <c r="G1141" i="2"/>
  <c r="F1141" i="2"/>
  <c r="M1137" i="2"/>
  <c r="L1137" i="2" s="1"/>
  <c r="K1137" i="2"/>
  <c r="I1137" i="2"/>
  <c r="J1137" i="2" s="1"/>
  <c r="G1137" i="2"/>
  <c r="F1137" i="2"/>
  <c r="M1136" i="2"/>
  <c r="K1136" i="2"/>
  <c r="I1136" i="2"/>
  <c r="G1136" i="2"/>
  <c r="F1136" i="2"/>
  <c r="M1135" i="2"/>
  <c r="K1135" i="2"/>
  <c r="K1138" i="2" s="1"/>
  <c r="I1135" i="2"/>
  <c r="G1135" i="2"/>
  <c r="F1135" i="2"/>
  <c r="M1131" i="2"/>
  <c r="K1131" i="2"/>
  <c r="I1131" i="2"/>
  <c r="G1131" i="2"/>
  <c r="F1131" i="2"/>
  <c r="M1130" i="2"/>
  <c r="L1130" i="2" s="1"/>
  <c r="K1130" i="2"/>
  <c r="I1130" i="2"/>
  <c r="J1130" i="2" s="1"/>
  <c r="G1130" i="2"/>
  <c r="M1126" i="2"/>
  <c r="L1126" i="2" s="1"/>
  <c r="K1126" i="2"/>
  <c r="I1126" i="2"/>
  <c r="J1126" i="2" s="1"/>
  <c r="G1126" i="2"/>
  <c r="F1126" i="2"/>
  <c r="M1125" i="2"/>
  <c r="L1125" i="2"/>
  <c r="K1125" i="2"/>
  <c r="J1125" i="2"/>
  <c r="I1125" i="2"/>
  <c r="G1125" i="2"/>
  <c r="M1124" i="2"/>
  <c r="K1124" i="2"/>
  <c r="K1127" i="2" s="1"/>
  <c r="I1124" i="2"/>
  <c r="G1124" i="2"/>
  <c r="M1120" i="2"/>
  <c r="L1120" i="2"/>
  <c r="K1120" i="2"/>
  <c r="J1120" i="2"/>
  <c r="I1120" i="2"/>
  <c r="G1120" i="2"/>
  <c r="M1119" i="2"/>
  <c r="K1119" i="2"/>
  <c r="I1119" i="2"/>
  <c r="G1119" i="2"/>
  <c r="F1119" i="2"/>
  <c r="M1118" i="2"/>
  <c r="K1118" i="2"/>
  <c r="I1118" i="2"/>
  <c r="G1118" i="2"/>
  <c r="F1118" i="2"/>
  <c r="M1117" i="2"/>
  <c r="K1117" i="2"/>
  <c r="I1117" i="2"/>
  <c r="G1117" i="2"/>
  <c r="F1117" i="2"/>
  <c r="M1113" i="2"/>
  <c r="K1113" i="2"/>
  <c r="I1113" i="2"/>
  <c r="G1113" i="2"/>
  <c r="F1113" i="2"/>
  <c r="M1112" i="2"/>
  <c r="K1112" i="2"/>
  <c r="I1112" i="2"/>
  <c r="G1112" i="2"/>
  <c r="F1112" i="2"/>
  <c r="M1111" i="2"/>
  <c r="K1111" i="2"/>
  <c r="I1111" i="2"/>
  <c r="G1111" i="2"/>
  <c r="F1111" i="2"/>
  <c r="M1107" i="2"/>
  <c r="L1107" i="2" s="1"/>
  <c r="K1107" i="2"/>
  <c r="I1107" i="2"/>
  <c r="J1107" i="2" s="1"/>
  <c r="G1107" i="2"/>
  <c r="F1107" i="2"/>
  <c r="M1106" i="2"/>
  <c r="K1106" i="2"/>
  <c r="I1106" i="2"/>
  <c r="G1106" i="2"/>
  <c r="F1106" i="2"/>
  <c r="M1105" i="2"/>
  <c r="K1105" i="2"/>
  <c r="I1105" i="2"/>
  <c r="G1105" i="2"/>
  <c r="F1105" i="2"/>
  <c r="M1101" i="2"/>
  <c r="K1101" i="2"/>
  <c r="I1101" i="2"/>
  <c r="G1101" i="2"/>
  <c r="F1101" i="2"/>
  <c r="M1100" i="2"/>
  <c r="K1100" i="2"/>
  <c r="I1100" i="2"/>
  <c r="J1100" i="2" s="1"/>
  <c r="G1100" i="2"/>
  <c r="F1100" i="2"/>
  <c r="M1099" i="2"/>
  <c r="K1099" i="2"/>
  <c r="I1099" i="2"/>
  <c r="G1099" i="2"/>
  <c r="F1099" i="2"/>
  <c r="M1095" i="2"/>
  <c r="M1094" i="2"/>
  <c r="K1094" i="2"/>
  <c r="I1094" i="2"/>
  <c r="E1094" i="2"/>
  <c r="M1093" i="2"/>
  <c r="L1093" i="2" s="1"/>
  <c r="K1093" i="2"/>
  <c r="I1093" i="2"/>
  <c r="E1093" i="2"/>
  <c r="M1086" i="2"/>
  <c r="L1086" i="2" s="1"/>
  <c r="K1086" i="2"/>
  <c r="I1086" i="2"/>
  <c r="J1086" i="2" s="1"/>
  <c r="G1086" i="2"/>
  <c r="F1086" i="2"/>
  <c r="M1085" i="2"/>
  <c r="K1085" i="2"/>
  <c r="K1087" i="2" s="1"/>
  <c r="I1085" i="2"/>
  <c r="G1085" i="2"/>
  <c r="F1085" i="2"/>
  <c r="M1081" i="2"/>
  <c r="K1081" i="2"/>
  <c r="I1081" i="2"/>
  <c r="J1081" i="2" s="1"/>
  <c r="G1081" i="2"/>
  <c r="F1081" i="2"/>
  <c r="M1080" i="2"/>
  <c r="K1080" i="2"/>
  <c r="K1082" i="2" s="1"/>
  <c r="I1080" i="2"/>
  <c r="G1080" i="2"/>
  <c r="F1080" i="2"/>
  <c r="M1076" i="2"/>
  <c r="K1076" i="2"/>
  <c r="K1077" i="2" s="1"/>
  <c r="I1076" i="2"/>
  <c r="G1076" i="2"/>
  <c r="F1076" i="2"/>
  <c r="M1075" i="2"/>
  <c r="K1075" i="2"/>
  <c r="I1075" i="2"/>
  <c r="G1075" i="2"/>
  <c r="F1075" i="2"/>
  <c r="M1071" i="2"/>
  <c r="K1071" i="2"/>
  <c r="I1071" i="2"/>
  <c r="G1071" i="2"/>
  <c r="F1071" i="2"/>
  <c r="M1070" i="2"/>
  <c r="K1070" i="2"/>
  <c r="I1070" i="2"/>
  <c r="G1070" i="2"/>
  <c r="F1070" i="2"/>
  <c r="M1064" i="2"/>
  <c r="K1064" i="2"/>
  <c r="I1064" i="2"/>
  <c r="E1064" i="2"/>
  <c r="M1063" i="2"/>
  <c r="L1063" i="2"/>
  <c r="K1063" i="2"/>
  <c r="J1063" i="2"/>
  <c r="I1063" i="2"/>
  <c r="E1063" i="2"/>
  <c r="M1062" i="2"/>
  <c r="K1062" i="2"/>
  <c r="I1062" i="2"/>
  <c r="E1062" i="2"/>
  <c r="M1061" i="2"/>
  <c r="L1061" i="2"/>
  <c r="K1061" i="2"/>
  <c r="J1061" i="2"/>
  <c r="I1061" i="2"/>
  <c r="E1061" i="2"/>
  <c r="M1053" i="2"/>
  <c r="K1053" i="2"/>
  <c r="K1055" i="2" s="1"/>
  <c r="I1053" i="2"/>
  <c r="G1053" i="2"/>
  <c r="F1053" i="2"/>
  <c r="M1052" i="2"/>
  <c r="M1055" i="2" s="1"/>
  <c r="L1052" i="2"/>
  <c r="K1052" i="2"/>
  <c r="J1052" i="2"/>
  <c r="I1052" i="2"/>
  <c r="I1055" i="2" s="1"/>
  <c r="G1052" i="2"/>
  <c r="F1052" i="2"/>
  <c r="I1049" i="2"/>
  <c r="M1048" i="2"/>
  <c r="L1048" i="2"/>
  <c r="K1048" i="2"/>
  <c r="J1048" i="2"/>
  <c r="I1048" i="2"/>
  <c r="G1048" i="2"/>
  <c r="F1048" i="2"/>
  <c r="M1047" i="2"/>
  <c r="L1047" i="2" s="1"/>
  <c r="K1047" i="2"/>
  <c r="I1047" i="2"/>
  <c r="G1047" i="2"/>
  <c r="F1047" i="2"/>
  <c r="M1046" i="2"/>
  <c r="L1046" i="2"/>
  <c r="K1046" i="2"/>
  <c r="J1046" i="2"/>
  <c r="I1046" i="2"/>
  <c r="G1046" i="2"/>
  <c r="F1046" i="2"/>
  <c r="M1045" i="2"/>
  <c r="L1045" i="2" s="1"/>
  <c r="K1045" i="2"/>
  <c r="K1049" i="2" s="1"/>
  <c r="I1045" i="2"/>
  <c r="G1045" i="2"/>
  <c r="F1045" i="2"/>
  <c r="M1041" i="2"/>
  <c r="K1041" i="2"/>
  <c r="I1041" i="2"/>
  <c r="J1041" i="2" s="1"/>
  <c r="G1041" i="2"/>
  <c r="F1041" i="2"/>
  <c r="M1040" i="2"/>
  <c r="M1042" i="2" s="1"/>
  <c r="L1040" i="2"/>
  <c r="K1040" i="2"/>
  <c r="J1040" i="2"/>
  <c r="I1040" i="2"/>
  <c r="G1040" i="2"/>
  <c r="F1040" i="2"/>
  <c r="I1037" i="2"/>
  <c r="M1036" i="2"/>
  <c r="L1036" i="2"/>
  <c r="K1036" i="2"/>
  <c r="J1036" i="2"/>
  <c r="I1036" i="2"/>
  <c r="G1036" i="2"/>
  <c r="F1036" i="2"/>
  <c r="M1035" i="2"/>
  <c r="K1035" i="2"/>
  <c r="I1035" i="2"/>
  <c r="J1035" i="2" s="1"/>
  <c r="G1035" i="2"/>
  <c r="F1035" i="2"/>
  <c r="M1031" i="2"/>
  <c r="L1031" i="2"/>
  <c r="K1031" i="2"/>
  <c r="J1031" i="2"/>
  <c r="I1031" i="2"/>
  <c r="E1031" i="2"/>
  <c r="M1030" i="2"/>
  <c r="K1030" i="2"/>
  <c r="I1030" i="2"/>
  <c r="E1030" i="2"/>
  <c r="M1029" i="2"/>
  <c r="M1032" i="2" s="1"/>
  <c r="L1029" i="2"/>
  <c r="K1029" i="2"/>
  <c r="I1029" i="2"/>
  <c r="E1029" i="2"/>
  <c r="M1024" i="2"/>
  <c r="M1023" i="2"/>
  <c r="K1023" i="2"/>
  <c r="J1023" i="2" s="1"/>
  <c r="I1023" i="2"/>
  <c r="G1023" i="2"/>
  <c r="F1023" i="2"/>
  <c r="M1022" i="2"/>
  <c r="K1022" i="2"/>
  <c r="I1022" i="2"/>
  <c r="I1024" i="2" s="1"/>
  <c r="G1022" i="2"/>
  <c r="F1022" i="2"/>
  <c r="M1018" i="2"/>
  <c r="K1018" i="2"/>
  <c r="I1018" i="2"/>
  <c r="G1018" i="2"/>
  <c r="F1018" i="2"/>
  <c r="M1017" i="2"/>
  <c r="L1017" i="2"/>
  <c r="K1017" i="2"/>
  <c r="J1017" i="2"/>
  <c r="I1017" i="2"/>
  <c r="G1017" i="2"/>
  <c r="F1017" i="2"/>
  <c r="M1016" i="2"/>
  <c r="K1016" i="2"/>
  <c r="K1019" i="2" s="1"/>
  <c r="I1016" i="2"/>
  <c r="G1016" i="2"/>
  <c r="F1016" i="2"/>
  <c r="M1012" i="2"/>
  <c r="K1012" i="2"/>
  <c r="L1012" i="2" s="1"/>
  <c r="I1012" i="2"/>
  <c r="J1012" i="2" s="1"/>
  <c r="G1012" i="2"/>
  <c r="F1012" i="2"/>
  <c r="M1011" i="2"/>
  <c r="M1013" i="2" s="1"/>
  <c r="K1011" i="2"/>
  <c r="K1013" i="2" s="1"/>
  <c r="I1011" i="2"/>
  <c r="J1011" i="2" s="1"/>
  <c r="G1011" i="2"/>
  <c r="F1011" i="2"/>
  <c r="I1008" i="2"/>
  <c r="M1007" i="2"/>
  <c r="L1007" i="2"/>
  <c r="K1007" i="2"/>
  <c r="J1007" i="2"/>
  <c r="I1007" i="2"/>
  <c r="G1007" i="2"/>
  <c r="F1007" i="2"/>
  <c r="M1006" i="2"/>
  <c r="K1006" i="2"/>
  <c r="K1008" i="2" s="1"/>
  <c r="I1006" i="2"/>
  <c r="G1006" i="2"/>
  <c r="F1006" i="2"/>
  <c r="M1002" i="2"/>
  <c r="K1002" i="2"/>
  <c r="J1002" i="2" s="1"/>
  <c r="I1002" i="2"/>
  <c r="G1002" i="2"/>
  <c r="F1002" i="2"/>
  <c r="M1001" i="2"/>
  <c r="M1003" i="2" s="1"/>
  <c r="K1001" i="2"/>
  <c r="I1001" i="2"/>
  <c r="I1003" i="2" s="1"/>
  <c r="G1001" i="2"/>
  <c r="F1001" i="2"/>
  <c r="M996" i="2"/>
  <c r="L996" i="2"/>
  <c r="K996" i="2"/>
  <c r="I996" i="2"/>
  <c r="E996" i="2"/>
  <c r="M995" i="2"/>
  <c r="K995" i="2"/>
  <c r="K998" i="2" s="1"/>
  <c r="J995" i="2"/>
  <c r="I995" i="2"/>
  <c r="E995" i="2"/>
  <c r="M988" i="2"/>
  <c r="L988" i="2" s="1"/>
  <c r="K988" i="2"/>
  <c r="I988" i="2"/>
  <c r="G988" i="2"/>
  <c r="F988" i="2"/>
  <c r="M987" i="2"/>
  <c r="K987" i="2"/>
  <c r="K989" i="2" s="1"/>
  <c r="I987" i="2"/>
  <c r="G987" i="2"/>
  <c r="F987" i="2"/>
  <c r="M983" i="2"/>
  <c r="L983" i="2" s="1"/>
  <c r="K983" i="2"/>
  <c r="I983" i="2"/>
  <c r="J983" i="2" s="1"/>
  <c r="G983" i="2"/>
  <c r="F983" i="2"/>
  <c r="M982" i="2"/>
  <c r="K982" i="2"/>
  <c r="K984" i="2" s="1"/>
  <c r="I982" i="2"/>
  <c r="G982" i="2"/>
  <c r="F982" i="2"/>
  <c r="M978" i="2"/>
  <c r="L978" i="2" s="1"/>
  <c r="K978" i="2"/>
  <c r="I978" i="2"/>
  <c r="G978" i="2"/>
  <c r="F978" i="2"/>
  <c r="M977" i="2"/>
  <c r="K977" i="2"/>
  <c r="K979" i="2" s="1"/>
  <c r="I977" i="2"/>
  <c r="I979" i="2" s="1"/>
  <c r="G977" i="2"/>
  <c r="F977" i="2"/>
  <c r="K974" i="2"/>
  <c r="M973" i="2"/>
  <c r="K973" i="2"/>
  <c r="I973" i="2"/>
  <c r="G973" i="2"/>
  <c r="F973" i="2"/>
  <c r="M972" i="2"/>
  <c r="K972" i="2"/>
  <c r="I972" i="2"/>
  <c r="G972" i="2"/>
  <c r="F972" i="2"/>
  <c r="M968" i="2"/>
  <c r="K968" i="2"/>
  <c r="I968" i="2"/>
  <c r="G968" i="2"/>
  <c r="F968" i="2"/>
  <c r="M967" i="2"/>
  <c r="K967" i="2"/>
  <c r="K969" i="2" s="1"/>
  <c r="I967" i="2"/>
  <c r="I969" i="2" s="1"/>
  <c r="G967" i="2"/>
  <c r="F967" i="2"/>
  <c r="K964" i="2"/>
  <c r="M963" i="2"/>
  <c r="K963" i="2"/>
  <c r="I963" i="2"/>
  <c r="G963" i="2"/>
  <c r="F963" i="2"/>
  <c r="M962" i="2"/>
  <c r="K962" i="2"/>
  <c r="I962" i="2"/>
  <c r="G962" i="2"/>
  <c r="F962" i="2"/>
  <c r="M959" i="2"/>
  <c r="K959" i="2"/>
  <c r="I959" i="2"/>
  <c r="G959" i="2"/>
  <c r="F959" i="2"/>
  <c r="M958" i="2"/>
  <c r="K958" i="2"/>
  <c r="I958" i="2"/>
  <c r="G958" i="2"/>
  <c r="F958" i="2"/>
  <c r="M954" i="2"/>
  <c r="K954" i="2"/>
  <c r="I954" i="2"/>
  <c r="G954" i="2"/>
  <c r="F954" i="2"/>
  <c r="M953" i="2"/>
  <c r="K953" i="2"/>
  <c r="I953" i="2"/>
  <c r="G953" i="2"/>
  <c r="F953" i="2"/>
  <c r="M949" i="2"/>
  <c r="K949" i="2"/>
  <c r="L949" i="2" s="1"/>
  <c r="I949" i="2"/>
  <c r="G949" i="2"/>
  <c r="F949" i="2"/>
  <c r="M948" i="2"/>
  <c r="K948" i="2"/>
  <c r="I948" i="2"/>
  <c r="G948" i="2"/>
  <c r="F948" i="2"/>
  <c r="M944" i="2"/>
  <c r="K944" i="2"/>
  <c r="K945" i="2" s="1"/>
  <c r="I944" i="2"/>
  <c r="G944" i="2"/>
  <c r="F944" i="2"/>
  <c r="M943" i="2"/>
  <c r="L943" i="2" s="1"/>
  <c r="K943" i="2"/>
  <c r="I943" i="2"/>
  <c r="G943" i="2"/>
  <c r="F943" i="2"/>
  <c r="M939" i="2"/>
  <c r="L939" i="2" s="1"/>
  <c r="K939" i="2"/>
  <c r="J939" i="2"/>
  <c r="I939" i="2"/>
  <c r="G939" i="2"/>
  <c r="F939" i="2"/>
  <c r="M938" i="2"/>
  <c r="K938" i="2"/>
  <c r="K940" i="2" s="1"/>
  <c r="I938" i="2"/>
  <c r="I940" i="2" s="1"/>
  <c r="G938" i="2"/>
  <c r="F938" i="2"/>
  <c r="M934" i="2"/>
  <c r="L934" i="2" s="1"/>
  <c r="K934" i="2"/>
  <c r="I934" i="2"/>
  <c r="J934" i="2" s="1"/>
  <c r="G934" i="2"/>
  <c r="F934" i="2"/>
  <c r="M933" i="2"/>
  <c r="K933" i="2"/>
  <c r="K935" i="2" s="1"/>
  <c r="I933" i="2"/>
  <c r="G933" i="2"/>
  <c r="F933" i="2"/>
  <c r="M929" i="2"/>
  <c r="K929" i="2"/>
  <c r="I929" i="2"/>
  <c r="J929" i="2" s="1"/>
  <c r="G929" i="2"/>
  <c r="F929" i="2"/>
  <c r="M928" i="2"/>
  <c r="K928" i="2"/>
  <c r="K930" i="2" s="1"/>
  <c r="I928" i="2"/>
  <c r="G928" i="2"/>
  <c r="F928" i="2"/>
  <c r="K925" i="2"/>
  <c r="M924" i="2"/>
  <c r="K924" i="2"/>
  <c r="I924" i="2"/>
  <c r="G924" i="2"/>
  <c r="F924" i="2"/>
  <c r="M923" i="2"/>
  <c r="K923" i="2"/>
  <c r="I923" i="2"/>
  <c r="G923" i="2"/>
  <c r="F923" i="2"/>
  <c r="M919" i="2"/>
  <c r="L919" i="2" s="1"/>
  <c r="K919" i="2"/>
  <c r="J919" i="2"/>
  <c r="I919" i="2"/>
  <c r="G919" i="2"/>
  <c r="F919" i="2"/>
  <c r="M918" i="2"/>
  <c r="K918" i="2"/>
  <c r="K920" i="2" s="1"/>
  <c r="I918" i="2"/>
  <c r="I920" i="2" s="1"/>
  <c r="G918" i="2"/>
  <c r="F918" i="2"/>
  <c r="M914" i="2"/>
  <c r="L914" i="2" s="1"/>
  <c r="K914" i="2"/>
  <c r="I914" i="2"/>
  <c r="J914" i="2" s="1"/>
  <c r="G914" i="2"/>
  <c r="F914" i="2"/>
  <c r="M913" i="2"/>
  <c r="K913" i="2"/>
  <c r="K915" i="2" s="1"/>
  <c r="I913" i="2"/>
  <c r="G913" i="2"/>
  <c r="F913" i="2"/>
  <c r="K910" i="2"/>
  <c r="M909" i="2"/>
  <c r="K909" i="2"/>
  <c r="I909" i="2"/>
  <c r="J909" i="2" s="1"/>
  <c r="G909" i="2"/>
  <c r="F909" i="2"/>
  <c r="M908" i="2"/>
  <c r="K908" i="2"/>
  <c r="I908" i="2"/>
  <c r="G908" i="2"/>
  <c r="F908" i="2"/>
  <c r="K905" i="2"/>
  <c r="M904" i="2"/>
  <c r="K904" i="2"/>
  <c r="I904" i="2"/>
  <c r="G904" i="2"/>
  <c r="F904" i="2"/>
  <c r="M903" i="2"/>
  <c r="K903" i="2"/>
  <c r="I903" i="2"/>
  <c r="G903" i="2"/>
  <c r="F903" i="2"/>
  <c r="M899" i="2"/>
  <c r="L899" i="2" s="1"/>
  <c r="K899" i="2"/>
  <c r="J899" i="2"/>
  <c r="I899" i="2"/>
  <c r="G899" i="2"/>
  <c r="F899" i="2"/>
  <c r="M898" i="2"/>
  <c r="K898" i="2"/>
  <c r="K900" i="2" s="1"/>
  <c r="I898" i="2"/>
  <c r="G898" i="2"/>
  <c r="F898" i="2"/>
  <c r="M895" i="2"/>
  <c r="L895" i="2"/>
  <c r="K895" i="2"/>
  <c r="I895" i="2"/>
  <c r="J895" i="2" s="1"/>
  <c r="E895" i="2"/>
  <c r="M894" i="2"/>
  <c r="K894" i="2"/>
  <c r="I894" i="2"/>
  <c r="J894" i="2" s="1"/>
  <c r="E894" i="2"/>
  <c r="M893" i="2"/>
  <c r="K893" i="2"/>
  <c r="J893" i="2"/>
  <c r="I893" i="2"/>
  <c r="E893" i="2"/>
  <c r="M892" i="2"/>
  <c r="K892" i="2"/>
  <c r="I892" i="2"/>
  <c r="E892" i="2"/>
  <c r="M891" i="2"/>
  <c r="L891" i="2"/>
  <c r="K891" i="2"/>
  <c r="I891" i="2"/>
  <c r="E891" i="2"/>
  <c r="M886" i="2"/>
  <c r="M885" i="2"/>
  <c r="K885" i="2"/>
  <c r="J885" i="2"/>
  <c r="I885" i="2"/>
  <c r="G885" i="2"/>
  <c r="F885" i="2"/>
  <c r="M884" i="2"/>
  <c r="K884" i="2"/>
  <c r="J884" i="2"/>
  <c r="I884" i="2"/>
  <c r="G884" i="2"/>
  <c r="F884" i="2"/>
  <c r="M883" i="2"/>
  <c r="K883" i="2"/>
  <c r="J883" i="2"/>
  <c r="I883" i="2"/>
  <c r="I886" i="2" s="1"/>
  <c r="G883" i="2"/>
  <c r="F883" i="2"/>
  <c r="M879" i="2"/>
  <c r="M880" i="2" s="1"/>
  <c r="K879" i="2"/>
  <c r="I879" i="2"/>
  <c r="G879" i="2"/>
  <c r="F879" i="2"/>
  <c r="M878" i="2"/>
  <c r="K878" i="2"/>
  <c r="L878" i="2" s="1"/>
  <c r="I878" i="2"/>
  <c r="J878" i="2" s="1"/>
  <c r="G878" i="2"/>
  <c r="F878" i="2"/>
  <c r="M877" i="2"/>
  <c r="K877" i="2"/>
  <c r="I877" i="2"/>
  <c r="G877" i="2"/>
  <c r="F877" i="2"/>
  <c r="I874" i="2"/>
  <c r="M873" i="2"/>
  <c r="K873" i="2"/>
  <c r="L873" i="2" s="1"/>
  <c r="I873" i="2"/>
  <c r="G873" i="2"/>
  <c r="F873" i="2"/>
  <c r="M872" i="2"/>
  <c r="K872" i="2"/>
  <c r="L872" i="2" s="1"/>
  <c r="I872" i="2"/>
  <c r="G872" i="2"/>
  <c r="F872" i="2"/>
  <c r="M871" i="2"/>
  <c r="K871" i="2"/>
  <c r="J871" i="2"/>
  <c r="I871" i="2"/>
  <c r="G871" i="2"/>
  <c r="F871" i="2"/>
  <c r="M870" i="2"/>
  <c r="M874" i="2" s="1"/>
  <c r="K870" i="2"/>
  <c r="J870" i="2"/>
  <c r="I870" i="2"/>
  <c r="G870" i="2"/>
  <c r="F870" i="2"/>
  <c r="M866" i="2"/>
  <c r="K866" i="2"/>
  <c r="J866" i="2"/>
  <c r="I866" i="2"/>
  <c r="G866" i="2"/>
  <c r="F866" i="2"/>
  <c r="M865" i="2"/>
  <c r="M867" i="2" s="1"/>
  <c r="K865" i="2"/>
  <c r="I865" i="2"/>
  <c r="G865" i="2"/>
  <c r="F865" i="2"/>
  <c r="M864" i="2"/>
  <c r="K864" i="2"/>
  <c r="L864" i="2" s="1"/>
  <c r="I864" i="2"/>
  <c r="G864" i="2"/>
  <c r="F864" i="2"/>
  <c r="M863" i="2"/>
  <c r="K863" i="2"/>
  <c r="I863" i="2"/>
  <c r="G863" i="2"/>
  <c r="F863" i="2"/>
  <c r="M859" i="2"/>
  <c r="K859" i="2"/>
  <c r="I859" i="2"/>
  <c r="J859" i="2" s="1"/>
  <c r="G859" i="2"/>
  <c r="F859" i="2"/>
  <c r="M858" i="2"/>
  <c r="K858" i="2"/>
  <c r="J858" i="2" s="1"/>
  <c r="I858" i="2"/>
  <c r="G858" i="2"/>
  <c r="F858" i="2"/>
  <c r="M857" i="2"/>
  <c r="M860" i="2" s="1"/>
  <c r="K857" i="2"/>
  <c r="J857" i="2"/>
  <c r="I857" i="2"/>
  <c r="G857" i="2"/>
  <c r="F857" i="2"/>
  <c r="M854" i="2"/>
  <c r="M853" i="2"/>
  <c r="K853" i="2"/>
  <c r="J853" i="2"/>
  <c r="I853" i="2"/>
  <c r="G853" i="2"/>
  <c r="F853" i="2"/>
  <c r="M852" i="2"/>
  <c r="L852" i="2" s="1"/>
  <c r="K852" i="2"/>
  <c r="J852" i="2"/>
  <c r="I852" i="2"/>
  <c r="G852" i="2"/>
  <c r="F852" i="2"/>
  <c r="M851" i="2"/>
  <c r="K851" i="2"/>
  <c r="K854" i="2" s="1"/>
  <c r="I851" i="2"/>
  <c r="I854" i="2" s="1"/>
  <c r="G851" i="2"/>
  <c r="F851" i="2"/>
  <c r="M847" i="2"/>
  <c r="K847" i="2"/>
  <c r="I847" i="2"/>
  <c r="G847" i="2"/>
  <c r="F847" i="2"/>
  <c r="M846" i="2"/>
  <c r="K846" i="2"/>
  <c r="I846" i="2"/>
  <c r="J846" i="2" s="1"/>
  <c r="G846" i="2"/>
  <c r="F846" i="2"/>
  <c r="M845" i="2"/>
  <c r="K845" i="2"/>
  <c r="I845" i="2"/>
  <c r="G845" i="2"/>
  <c r="F845" i="2"/>
  <c r="M844" i="2"/>
  <c r="M848" i="2" s="1"/>
  <c r="K844" i="2"/>
  <c r="I844" i="2"/>
  <c r="G844" i="2"/>
  <c r="F844" i="2"/>
  <c r="M840" i="2"/>
  <c r="K840" i="2"/>
  <c r="J840" i="2"/>
  <c r="I840" i="2"/>
  <c r="G840" i="2"/>
  <c r="F840" i="2"/>
  <c r="M839" i="2"/>
  <c r="K839" i="2"/>
  <c r="J839" i="2"/>
  <c r="I839" i="2"/>
  <c r="G839" i="2"/>
  <c r="F839" i="2"/>
  <c r="M838" i="2"/>
  <c r="L838" i="2" s="1"/>
  <c r="K838" i="2"/>
  <c r="J838" i="2"/>
  <c r="I838" i="2"/>
  <c r="G838" i="2"/>
  <c r="F838" i="2"/>
  <c r="M837" i="2"/>
  <c r="M841" i="2" s="1"/>
  <c r="K837" i="2"/>
  <c r="K841" i="2" s="1"/>
  <c r="I837" i="2"/>
  <c r="I841" i="2" s="1"/>
  <c r="G837" i="2"/>
  <c r="F837" i="2"/>
  <c r="M831" i="2"/>
  <c r="L831" i="2" s="1"/>
  <c r="K831" i="2"/>
  <c r="I831" i="2"/>
  <c r="J831" i="2" s="1"/>
  <c r="G831" i="2"/>
  <c r="M830" i="2"/>
  <c r="K830" i="2"/>
  <c r="I830" i="2"/>
  <c r="G830" i="2"/>
  <c r="M829" i="2"/>
  <c r="L829" i="2"/>
  <c r="K829" i="2"/>
  <c r="I829" i="2"/>
  <c r="G829" i="2"/>
  <c r="M828" i="2"/>
  <c r="K828" i="2"/>
  <c r="J828" i="2"/>
  <c r="I828" i="2"/>
  <c r="G828" i="2"/>
  <c r="M827" i="2"/>
  <c r="K827" i="2"/>
  <c r="I827" i="2"/>
  <c r="G827" i="2"/>
  <c r="M826" i="2"/>
  <c r="K826" i="2"/>
  <c r="I826" i="2"/>
  <c r="G826" i="2"/>
  <c r="M822" i="2"/>
  <c r="K822" i="2"/>
  <c r="J822" i="2" s="1"/>
  <c r="I822" i="2"/>
  <c r="G822" i="2"/>
  <c r="F822" i="2"/>
  <c r="M821" i="2"/>
  <c r="L821" i="2" s="1"/>
  <c r="K821" i="2"/>
  <c r="I821" i="2"/>
  <c r="G821" i="2"/>
  <c r="F821" i="2"/>
  <c r="M820" i="2"/>
  <c r="K820" i="2"/>
  <c r="I820" i="2"/>
  <c r="J820" i="2" s="1"/>
  <c r="G820" i="2"/>
  <c r="F820" i="2"/>
  <c r="M819" i="2"/>
  <c r="L819" i="2"/>
  <c r="K819" i="2"/>
  <c r="I819" i="2"/>
  <c r="G819" i="2"/>
  <c r="F819" i="2"/>
  <c r="M818" i="2"/>
  <c r="K818" i="2"/>
  <c r="L818" i="2" s="1"/>
  <c r="I818" i="2"/>
  <c r="G818" i="2"/>
  <c r="F818" i="2"/>
  <c r="M817" i="2"/>
  <c r="K817" i="2"/>
  <c r="I817" i="2"/>
  <c r="G817" i="2"/>
  <c r="F817" i="2"/>
  <c r="M813" i="2"/>
  <c r="M814" i="2" s="1"/>
  <c r="K813" i="2"/>
  <c r="I813" i="2"/>
  <c r="J813" i="2" s="1"/>
  <c r="G813" i="2"/>
  <c r="F813" i="2"/>
  <c r="M812" i="2"/>
  <c r="L812" i="2"/>
  <c r="K812" i="2"/>
  <c r="I812" i="2"/>
  <c r="J812" i="2" s="1"/>
  <c r="G812" i="2"/>
  <c r="F812" i="2"/>
  <c r="M811" i="2"/>
  <c r="K811" i="2"/>
  <c r="K814" i="2" s="1"/>
  <c r="I811" i="2"/>
  <c r="G811" i="2"/>
  <c r="F811" i="2"/>
  <c r="M808" i="2"/>
  <c r="M807" i="2"/>
  <c r="K807" i="2"/>
  <c r="I807" i="2"/>
  <c r="G807" i="2"/>
  <c r="F807" i="2"/>
  <c r="M806" i="2"/>
  <c r="K806" i="2"/>
  <c r="I806" i="2"/>
  <c r="J806" i="2" s="1"/>
  <c r="G806" i="2"/>
  <c r="F806" i="2"/>
  <c r="M805" i="2"/>
  <c r="L805" i="2"/>
  <c r="K805" i="2"/>
  <c r="I805" i="2"/>
  <c r="G805" i="2"/>
  <c r="F805" i="2"/>
  <c r="M801" i="2"/>
  <c r="K801" i="2"/>
  <c r="L801" i="2" s="1"/>
  <c r="I801" i="2"/>
  <c r="G801" i="2"/>
  <c r="F801" i="2"/>
  <c r="M800" i="2"/>
  <c r="K800" i="2"/>
  <c r="I800" i="2"/>
  <c r="G800" i="2"/>
  <c r="F800" i="2"/>
  <c r="M799" i="2"/>
  <c r="K799" i="2"/>
  <c r="I799" i="2"/>
  <c r="J799" i="2" s="1"/>
  <c r="G799" i="2"/>
  <c r="F799" i="2"/>
  <c r="M798" i="2"/>
  <c r="L798" i="2"/>
  <c r="K798" i="2"/>
  <c r="I798" i="2"/>
  <c r="J798" i="2" s="1"/>
  <c r="G798" i="2"/>
  <c r="F798" i="2"/>
  <c r="M795" i="2"/>
  <c r="K795" i="2"/>
  <c r="L795" i="2" s="1"/>
  <c r="I795" i="2"/>
  <c r="G795" i="2"/>
  <c r="F795" i="2"/>
  <c r="M794" i="2"/>
  <c r="K794" i="2"/>
  <c r="L794" i="2" s="1"/>
  <c r="I794" i="2"/>
  <c r="G794" i="2"/>
  <c r="F794" i="2"/>
  <c r="M793" i="2"/>
  <c r="M796" i="2" s="1"/>
  <c r="K793" i="2"/>
  <c r="I793" i="2"/>
  <c r="G793" i="2"/>
  <c r="F793" i="2"/>
  <c r="M789" i="2"/>
  <c r="K789" i="2"/>
  <c r="J789" i="2"/>
  <c r="I789" i="2"/>
  <c r="G789" i="2"/>
  <c r="F789" i="2"/>
  <c r="M788" i="2"/>
  <c r="K788" i="2"/>
  <c r="J788" i="2"/>
  <c r="I788" i="2"/>
  <c r="G788" i="2"/>
  <c r="F788" i="2"/>
  <c r="M787" i="2"/>
  <c r="K787" i="2"/>
  <c r="J787" i="2"/>
  <c r="I787" i="2"/>
  <c r="G787" i="2"/>
  <c r="F787" i="2"/>
  <c r="M786" i="2"/>
  <c r="M790" i="2" s="1"/>
  <c r="K786" i="2"/>
  <c r="I786" i="2"/>
  <c r="I790" i="2" s="1"/>
  <c r="G786" i="2"/>
  <c r="F786" i="2"/>
  <c r="M783" i="2"/>
  <c r="K783" i="2"/>
  <c r="I783" i="2"/>
  <c r="E783" i="2"/>
  <c r="M782" i="2"/>
  <c r="L782" i="2"/>
  <c r="K782" i="2"/>
  <c r="I782" i="2"/>
  <c r="J782" i="2" s="1"/>
  <c r="E782" i="2"/>
  <c r="M781" i="2"/>
  <c r="L781" i="2" s="1"/>
  <c r="K781" i="2"/>
  <c r="I781" i="2"/>
  <c r="E781" i="2"/>
  <c r="M780" i="2"/>
  <c r="K780" i="2"/>
  <c r="L780" i="2" s="1"/>
  <c r="I780" i="2"/>
  <c r="J780" i="2" s="1"/>
  <c r="E780" i="2"/>
  <c r="M779" i="2"/>
  <c r="L779" i="2" s="1"/>
  <c r="K779" i="2"/>
  <c r="I779" i="2"/>
  <c r="J779" i="2" s="1"/>
  <c r="E779" i="2"/>
  <c r="M778" i="2"/>
  <c r="L778" i="2" s="1"/>
  <c r="K778" i="2"/>
  <c r="I778" i="2"/>
  <c r="J778" i="2" s="1"/>
  <c r="E778" i="2"/>
  <c r="M777" i="2"/>
  <c r="K777" i="2"/>
  <c r="I777" i="2"/>
  <c r="J777" i="2" s="1"/>
  <c r="E777" i="2"/>
  <c r="M776" i="2"/>
  <c r="K776" i="2"/>
  <c r="I776" i="2"/>
  <c r="E776" i="2"/>
  <c r="M775" i="2"/>
  <c r="L775" i="2" s="1"/>
  <c r="K775" i="2"/>
  <c r="I775" i="2"/>
  <c r="J775" i="2" s="1"/>
  <c r="E775" i="2"/>
  <c r="M774" i="2"/>
  <c r="L774" i="2" s="1"/>
  <c r="K774" i="2"/>
  <c r="I774" i="2"/>
  <c r="E774" i="2"/>
  <c r="M773" i="2"/>
  <c r="L773" i="2"/>
  <c r="K773" i="2"/>
  <c r="I773" i="2"/>
  <c r="J773" i="2" s="1"/>
  <c r="E773" i="2"/>
  <c r="M772" i="2"/>
  <c r="K772" i="2"/>
  <c r="J772" i="2"/>
  <c r="I772" i="2"/>
  <c r="E772" i="2"/>
  <c r="M771" i="2"/>
  <c r="K771" i="2"/>
  <c r="I771" i="2"/>
  <c r="E771" i="2"/>
  <c r="M770" i="2"/>
  <c r="K770" i="2"/>
  <c r="I770" i="2"/>
  <c r="E770" i="2"/>
  <c r="M769" i="2"/>
  <c r="K769" i="2"/>
  <c r="L769" i="2" s="1"/>
  <c r="I769" i="2"/>
  <c r="E769" i="2"/>
  <c r="M768" i="2"/>
  <c r="K768" i="2"/>
  <c r="L768" i="2" s="1"/>
  <c r="I768" i="2"/>
  <c r="E768" i="2"/>
  <c r="M767" i="2"/>
  <c r="K767" i="2"/>
  <c r="I767" i="2"/>
  <c r="E767" i="2"/>
  <c r="M766" i="2"/>
  <c r="L766" i="2"/>
  <c r="K766" i="2"/>
  <c r="I766" i="2"/>
  <c r="J766" i="2" s="1"/>
  <c r="E766" i="2"/>
  <c r="M765" i="2"/>
  <c r="K765" i="2"/>
  <c r="I765" i="2"/>
  <c r="E765" i="2"/>
  <c r="M764" i="2"/>
  <c r="K764" i="2"/>
  <c r="L764" i="2" s="1"/>
  <c r="I764" i="2"/>
  <c r="E764" i="2"/>
  <c r="M763" i="2"/>
  <c r="L763" i="2" s="1"/>
  <c r="K763" i="2"/>
  <c r="I763" i="2"/>
  <c r="J763" i="2" s="1"/>
  <c r="E763" i="2"/>
  <c r="M762" i="2"/>
  <c r="K762" i="2"/>
  <c r="I762" i="2"/>
  <c r="E762" i="2"/>
  <c r="M752" i="2"/>
  <c r="K752" i="2"/>
  <c r="I752" i="2"/>
  <c r="J752" i="2" s="1"/>
  <c r="G752" i="2"/>
  <c r="F752" i="2"/>
  <c r="M751" i="2"/>
  <c r="L751" i="2"/>
  <c r="K751" i="2"/>
  <c r="I751" i="2"/>
  <c r="J751" i="2" s="1"/>
  <c r="G751" i="2"/>
  <c r="F751" i="2"/>
  <c r="M750" i="2"/>
  <c r="K750" i="2"/>
  <c r="L750" i="2" s="1"/>
  <c r="I750" i="2"/>
  <c r="G750" i="2"/>
  <c r="F750" i="2"/>
  <c r="M749" i="2"/>
  <c r="K749" i="2"/>
  <c r="I749" i="2"/>
  <c r="G749" i="2"/>
  <c r="F749" i="2"/>
  <c r="M748" i="2"/>
  <c r="M754" i="2" s="1"/>
  <c r="K748" i="2"/>
  <c r="I748" i="2"/>
  <c r="J748" i="2" s="1"/>
  <c r="G748" i="2"/>
  <c r="F748" i="2"/>
  <c r="M747" i="2"/>
  <c r="L747" i="2"/>
  <c r="K747" i="2"/>
  <c r="I747" i="2"/>
  <c r="G747" i="2"/>
  <c r="F747" i="2"/>
  <c r="M743" i="2"/>
  <c r="K743" i="2"/>
  <c r="L743" i="2" s="1"/>
  <c r="I743" i="2"/>
  <c r="G743" i="2"/>
  <c r="F743" i="2"/>
  <c r="M742" i="2"/>
  <c r="L742" i="2" s="1"/>
  <c r="K742" i="2"/>
  <c r="I742" i="2"/>
  <c r="G742" i="2"/>
  <c r="F742" i="2"/>
  <c r="M741" i="2"/>
  <c r="K741" i="2"/>
  <c r="I741" i="2"/>
  <c r="J741" i="2" s="1"/>
  <c r="G741" i="2"/>
  <c r="F741" i="2"/>
  <c r="M740" i="2"/>
  <c r="L740" i="2"/>
  <c r="K740" i="2"/>
  <c r="I740" i="2"/>
  <c r="J740" i="2" s="1"/>
  <c r="G740" i="2"/>
  <c r="F740" i="2"/>
  <c r="M739" i="2"/>
  <c r="K739" i="2"/>
  <c r="L739" i="2" s="1"/>
  <c r="I739" i="2"/>
  <c r="G739" i="2"/>
  <c r="F739" i="2"/>
  <c r="M738" i="2"/>
  <c r="K738" i="2"/>
  <c r="I738" i="2"/>
  <c r="G738" i="2"/>
  <c r="F738" i="2"/>
  <c r="M737" i="2"/>
  <c r="K737" i="2"/>
  <c r="I737" i="2"/>
  <c r="J737" i="2" s="1"/>
  <c r="G737" i="2"/>
  <c r="F737" i="2"/>
  <c r="M736" i="2"/>
  <c r="L736" i="2"/>
  <c r="K736" i="2"/>
  <c r="I736" i="2"/>
  <c r="J736" i="2" s="1"/>
  <c r="G736" i="2"/>
  <c r="F736" i="2"/>
  <c r="M735" i="2"/>
  <c r="K735" i="2"/>
  <c r="L735" i="2" s="1"/>
  <c r="I735" i="2"/>
  <c r="G735" i="2"/>
  <c r="F735" i="2"/>
  <c r="M734" i="2"/>
  <c r="K734" i="2"/>
  <c r="I734" i="2"/>
  <c r="G734" i="2"/>
  <c r="F734" i="2"/>
  <c r="M733" i="2"/>
  <c r="M744" i="2" s="1"/>
  <c r="K733" i="2"/>
  <c r="I733" i="2"/>
  <c r="J733" i="2" s="1"/>
  <c r="G733" i="2"/>
  <c r="F733" i="2"/>
  <c r="I728" i="2"/>
  <c r="M726" i="2"/>
  <c r="K726" i="2"/>
  <c r="L726" i="2" s="1"/>
  <c r="I726" i="2"/>
  <c r="G726" i="2"/>
  <c r="F726" i="2"/>
  <c r="M725" i="2"/>
  <c r="K725" i="2"/>
  <c r="J725" i="2"/>
  <c r="I725" i="2"/>
  <c r="G725" i="2"/>
  <c r="F725" i="2"/>
  <c r="M724" i="2"/>
  <c r="M728" i="2" s="1"/>
  <c r="K724" i="2"/>
  <c r="J724" i="2"/>
  <c r="I724" i="2"/>
  <c r="G724" i="2"/>
  <c r="F724" i="2"/>
  <c r="M718" i="2"/>
  <c r="L718" i="2" s="1"/>
  <c r="K718" i="2"/>
  <c r="I718" i="2"/>
  <c r="J718" i="2" s="1"/>
  <c r="G718" i="2"/>
  <c r="M717" i="2"/>
  <c r="L717" i="2" s="1"/>
  <c r="K717" i="2"/>
  <c r="I717" i="2"/>
  <c r="J717" i="2" s="1"/>
  <c r="G717" i="2"/>
  <c r="M716" i="2"/>
  <c r="K716" i="2"/>
  <c r="I716" i="2"/>
  <c r="J716" i="2" s="1"/>
  <c r="G716" i="2"/>
  <c r="F716" i="2"/>
  <c r="M715" i="2"/>
  <c r="L715" i="2"/>
  <c r="K715" i="2"/>
  <c r="I715" i="2"/>
  <c r="J715" i="2" s="1"/>
  <c r="G715" i="2"/>
  <c r="F715" i="2"/>
  <c r="M714" i="2"/>
  <c r="K714" i="2"/>
  <c r="L714" i="2" s="1"/>
  <c r="I714" i="2"/>
  <c r="G714" i="2"/>
  <c r="F714" i="2"/>
  <c r="M713" i="2"/>
  <c r="K713" i="2"/>
  <c r="I713" i="2"/>
  <c r="G713" i="2"/>
  <c r="F713" i="2"/>
  <c r="M712" i="2"/>
  <c r="K712" i="2"/>
  <c r="I712" i="2"/>
  <c r="J712" i="2" s="1"/>
  <c r="G712" i="2"/>
  <c r="F712" i="2"/>
  <c r="M711" i="2"/>
  <c r="L711" i="2"/>
  <c r="K711" i="2"/>
  <c r="I711" i="2"/>
  <c r="J711" i="2" s="1"/>
  <c r="G711" i="2"/>
  <c r="F711" i="2"/>
  <c r="M710" i="2"/>
  <c r="K710" i="2"/>
  <c r="K719" i="2" s="1"/>
  <c r="I710" i="2"/>
  <c r="G710" i="2"/>
  <c r="F710" i="2"/>
  <c r="M708" i="2"/>
  <c r="M707" i="2"/>
  <c r="K707" i="2"/>
  <c r="L707" i="2" s="1"/>
  <c r="I707" i="2"/>
  <c r="G707" i="2"/>
  <c r="M706" i="2"/>
  <c r="K706" i="2"/>
  <c r="I706" i="2"/>
  <c r="G706" i="2"/>
  <c r="M705" i="2"/>
  <c r="L705" i="2"/>
  <c r="K705" i="2"/>
  <c r="I705" i="2"/>
  <c r="J705" i="2" s="1"/>
  <c r="G705" i="2"/>
  <c r="F705" i="2"/>
  <c r="M698" i="2"/>
  <c r="L698" i="2" s="1"/>
  <c r="K698" i="2"/>
  <c r="I698" i="2"/>
  <c r="J698" i="2" s="1"/>
  <c r="G698" i="2"/>
  <c r="F698" i="2"/>
  <c r="M697" i="2"/>
  <c r="L697" i="2"/>
  <c r="K697" i="2"/>
  <c r="I697" i="2"/>
  <c r="J697" i="2" s="1"/>
  <c r="G697" i="2"/>
  <c r="F697" i="2"/>
  <c r="M696" i="2"/>
  <c r="K696" i="2"/>
  <c r="I696" i="2"/>
  <c r="G696" i="2"/>
  <c r="F696" i="2"/>
  <c r="M695" i="2"/>
  <c r="K695" i="2"/>
  <c r="K699" i="2" s="1"/>
  <c r="I695" i="2"/>
  <c r="G695" i="2"/>
  <c r="F695" i="2"/>
  <c r="M691" i="2"/>
  <c r="K691" i="2"/>
  <c r="K692" i="2" s="1"/>
  <c r="I691" i="2"/>
  <c r="G691" i="2"/>
  <c r="F691" i="2"/>
  <c r="M690" i="2"/>
  <c r="L690" i="2" s="1"/>
  <c r="K690" i="2"/>
  <c r="I690" i="2"/>
  <c r="G690" i="2"/>
  <c r="F690" i="2"/>
  <c r="M689" i="2"/>
  <c r="L689" i="2" s="1"/>
  <c r="K689" i="2"/>
  <c r="I689" i="2"/>
  <c r="J689" i="2" s="1"/>
  <c r="G689" i="2"/>
  <c r="F689" i="2"/>
  <c r="M688" i="2"/>
  <c r="L688" i="2"/>
  <c r="K688" i="2"/>
  <c r="I688" i="2"/>
  <c r="G688" i="2"/>
  <c r="F688" i="2"/>
  <c r="M684" i="2"/>
  <c r="L684" i="2" s="1"/>
  <c r="K684" i="2"/>
  <c r="I684" i="2"/>
  <c r="J684" i="2" s="1"/>
  <c r="G684" i="2"/>
  <c r="F684" i="2"/>
  <c r="M683" i="2"/>
  <c r="L683" i="2"/>
  <c r="K683" i="2"/>
  <c r="I683" i="2"/>
  <c r="J683" i="2" s="1"/>
  <c r="G683" i="2"/>
  <c r="F683" i="2"/>
  <c r="M682" i="2"/>
  <c r="K682" i="2"/>
  <c r="I682" i="2"/>
  <c r="G682" i="2"/>
  <c r="F682" i="2"/>
  <c r="M681" i="2"/>
  <c r="L681" i="2" s="1"/>
  <c r="K681" i="2"/>
  <c r="I681" i="2"/>
  <c r="G681" i="2"/>
  <c r="F681" i="2"/>
  <c r="M677" i="2"/>
  <c r="K677" i="2"/>
  <c r="I677" i="2"/>
  <c r="G677" i="2"/>
  <c r="F677" i="2"/>
  <c r="M676" i="2"/>
  <c r="K676" i="2"/>
  <c r="K678" i="2" s="1"/>
  <c r="I676" i="2"/>
  <c r="G676" i="2"/>
  <c r="F676" i="2"/>
  <c r="M675" i="2"/>
  <c r="M678" i="2" s="1"/>
  <c r="K675" i="2"/>
  <c r="I675" i="2"/>
  <c r="G675" i="2"/>
  <c r="F675" i="2"/>
  <c r="M671" i="2"/>
  <c r="K671" i="2"/>
  <c r="I671" i="2"/>
  <c r="G671" i="2"/>
  <c r="F671" i="2"/>
  <c r="M670" i="2"/>
  <c r="L670" i="2" s="1"/>
  <c r="K670" i="2"/>
  <c r="I670" i="2"/>
  <c r="J670" i="2" s="1"/>
  <c r="G670" i="2"/>
  <c r="F670" i="2"/>
  <c r="M669" i="2"/>
  <c r="L669" i="2"/>
  <c r="K669" i="2"/>
  <c r="I669" i="2"/>
  <c r="J669" i="2" s="1"/>
  <c r="G669" i="2"/>
  <c r="F669" i="2"/>
  <c r="M668" i="2"/>
  <c r="K668" i="2"/>
  <c r="I668" i="2"/>
  <c r="G668" i="2"/>
  <c r="F668" i="2"/>
  <c r="M667" i="2"/>
  <c r="L667" i="2" s="1"/>
  <c r="K667" i="2"/>
  <c r="I667" i="2"/>
  <c r="G667" i="2"/>
  <c r="M660" i="2"/>
  <c r="K660" i="2"/>
  <c r="I660" i="2"/>
  <c r="G660" i="2"/>
  <c r="F660" i="2"/>
  <c r="M659" i="2"/>
  <c r="K659" i="2"/>
  <c r="I659" i="2"/>
  <c r="J659" i="2" s="1"/>
  <c r="G659" i="2"/>
  <c r="F659" i="2"/>
  <c r="M658" i="2"/>
  <c r="K658" i="2"/>
  <c r="J658" i="2" s="1"/>
  <c r="I658" i="2"/>
  <c r="G658" i="2"/>
  <c r="F658" i="2"/>
  <c r="M657" i="2"/>
  <c r="K657" i="2"/>
  <c r="J657" i="2"/>
  <c r="I657" i="2"/>
  <c r="G657" i="2"/>
  <c r="F657" i="2"/>
  <c r="M656" i="2"/>
  <c r="M661" i="2" s="1"/>
  <c r="K656" i="2"/>
  <c r="J656" i="2"/>
  <c r="I656" i="2"/>
  <c r="G656" i="2"/>
  <c r="F656" i="2"/>
  <c r="M653" i="2"/>
  <c r="M652" i="2"/>
  <c r="L652" i="2" s="1"/>
  <c r="K652" i="2"/>
  <c r="J652" i="2"/>
  <c r="I652" i="2"/>
  <c r="G652" i="2"/>
  <c r="F652" i="2"/>
  <c r="M651" i="2"/>
  <c r="K651" i="2"/>
  <c r="I651" i="2"/>
  <c r="G651" i="2"/>
  <c r="F651" i="2"/>
  <c r="M650" i="2"/>
  <c r="K650" i="2"/>
  <c r="I650" i="2"/>
  <c r="J650" i="2" s="1"/>
  <c r="G650" i="2"/>
  <c r="F650" i="2"/>
  <c r="M649" i="2"/>
  <c r="K649" i="2"/>
  <c r="I649" i="2"/>
  <c r="G649" i="2"/>
  <c r="F649" i="2"/>
  <c r="M645" i="2"/>
  <c r="L645" i="2" s="1"/>
  <c r="K645" i="2"/>
  <c r="J645" i="2"/>
  <c r="I645" i="2"/>
  <c r="G645" i="2"/>
  <c r="M644" i="2"/>
  <c r="K644" i="2"/>
  <c r="I644" i="2"/>
  <c r="G644" i="2"/>
  <c r="M643" i="2"/>
  <c r="K643" i="2"/>
  <c r="I643" i="2"/>
  <c r="G643" i="2"/>
  <c r="M642" i="2"/>
  <c r="K642" i="2"/>
  <c r="I642" i="2"/>
  <c r="G642" i="2"/>
  <c r="M638" i="2"/>
  <c r="K638" i="2"/>
  <c r="I638" i="2"/>
  <c r="J638" i="2" s="1"/>
  <c r="G638" i="2"/>
  <c r="F638" i="2"/>
  <c r="M637" i="2"/>
  <c r="K637" i="2"/>
  <c r="I637" i="2"/>
  <c r="G637" i="2"/>
  <c r="F637" i="2"/>
  <c r="M636" i="2"/>
  <c r="K636" i="2"/>
  <c r="I636" i="2"/>
  <c r="J636" i="2" s="1"/>
  <c r="G636" i="2"/>
  <c r="F636" i="2"/>
  <c r="M635" i="2"/>
  <c r="M639" i="2" s="1"/>
  <c r="K635" i="2"/>
  <c r="I635" i="2"/>
  <c r="G635" i="2"/>
  <c r="F635" i="2"/>
  <c r="M632" i="2"/>
  <c r="M631" i="2"/>
  <c r="K631" i="2"/>
  <c r="J631" i="2"/>
  <c r="I631" i="2"/>
  <c r="G631" i="2"/>
  <c r="F631" i="2"/>
  <c r="M630" i="2"/>
  <c r="K630" i="2"/>
  <c r="J630" i="2"/>
  <c r="I630" i="2"/>
  <c r="G630" i="2"/>
  <c r="F630" i="2"/>
  <c r="M629" i="2"/>
  <c r="L629" i="2" s="1"/>
  <c r="K629" i="2"/>
  <c r="J629" i="2"/>
  <c r="I629" i="2"/>
  <c r="G629" i="2"/>
  <c r="F629" i="2"/>
  <c r="M628" i="2"/>
  <c r="K628" i="2"/>
  <c r="I628" i="2"/>
  <c r="G628" i="2"/>
  <c r="F628" i="2"/>
  <c r="M627" i="2"/>
  <c r="K627" i="2"/>
  <c r="I627" i="2"/>
  <c r="G627" i="2"/>
  <c r="F627" i="2"/>
  <c r="M621" i="2"/>
  <c r="K621" i="2"/>
  <c r="I621" i="2"/>
  <c r="G621" i="2"/>
  <c r="F621" i="2"/>
  <c r="M620" i="2"/>
  <c r="L620" i="2" s="1"/>
  <c r="K620" i="2"/>
  <c r="I620" i="2"/>
  <c r="G620" i="2"/>
  <c r="F620" i="2"/>
  <c r="M619" i="2"/>
  <c r="K619" i="2"/>
  <c r="I619" i="2"/>
  <c r="J619" i="2" s="1"/>
  <c r="G619" i="2"/>
  <c r="F619" i="2"/>
  <c r="M618" i="2"/>
  <c r="K618" i="2"/>
  <c r="I618" i="2"/>
  <c r="G618" i="2"/>
  <c r="F618" i="2"/>
  <c r="M617" i="2"/>
  <c r="K617" i="2"/>
  <c r="I617" i="2"/>
  <c r="G617" i="2"/>
  <c r="F617" i="2"/>
  <c r="M613" i="2"/>
  <c r="L613" i="2" s="1"/>
  <c r="K613" i="2"/>
  <c r="I613" i="2"/>
  <c r="J613" i="2" s="1"/>
  <c r="G613" i="2"/>
  <c r="F613" i="2"/>
  <c r="M612" i="2"/>
  <c r="K612" i="2"/>
  <c r="I612" i="2"/>
  <c r="J612" i="2" s="1"/>
  <c r="G612" i="2"/>
  <c r="F612" i="2"/>
  <c r="M611" i="2"/>
  <c r="K611" i="2"/>
  <c r="I611" i="2"/>
  <c r="G611" i="2"/>
  <c r="F611" i="2"/>
  <c r="M610" i="2"/>
  <c r="L610" i="2" s="1"/>
  <c r="K610" i="2"/>
  <c r="I610" i="2"/>
  <c r="J610" i="2" s="1"/>
  <c r="G610" i="2"/>
  <c r="F610" i="2"/>
  <c r="M609" i="2"/>
  <c r="K609" i="2"/>
  <c r="K614" i="2" s="1"/>
  <c r="I609" i="2"/>
  <c r="G609" i="2"/>
  <c r="F609" i="2"/>
  <c r="M605" i="2"/>
  <c r="K605" i="2"/>
  <c r="I605" i="2"/>
  <c r="J605" i="2" s="1"/>
  <c r="G605" i="2"/>
  <c r="F605" i="2"/>
  <c r="M604" i="2"/>
  <c r="K604" i="2"/>
  <c r="K606" i="2" s="1"/>
  <c r="I604" i="2"/>
  <c r="G604" i="2"/>
  <c r="F604" i="2"/>
  <c r="M603" i="2"/>
  <c r="L603" i="2" s="1"/>
  <c r="K603" i="2"/>
  <c r="I603" i="2"/>
  <c r="J603" i="2" s="1"/>
  <c r="G603" i="2"/>
  <c r="F603" i="2"/>
  <c r="M602" i="2"/>
  <c r="K602" i="2"/>
  <c r="I602" i="2"/>
  <c r="G602" i="2"/>
  <c r="F602" i="2"/>
  <c r="M601" i="2"/>
  <c r="K601" i="2"/>
  <c r="J601" i="2"/>
  <c r="I601" i="2"/>
  <c r="G601" i="2"/>
  <c r="F601" i="2"/>
  <c r="M594" i="2"/>
  <c r="L594" i="2"/>
  <c r="K594" i="2"/>
  <c r="I594" i="2"/>
  <c r="J594" i="2" s="1"/>
  <c r="G594" i="2"/>
  <c r="F594" i="2"/>
  <c r="M593" i="2"/>
  <c r="K593" i="2"/>
  <c r="K595" i="2" s="1"/>
  <c r="I593" i="2"/>
  <c r="G593" i="2"/>
  <c r="F593" i="2"/>
  <c r="M592" i="2"/>
  <c r="L592" i="2" s="1"/>
  <c r="K592" i="2"/>
  <c r="I592" i="2"/>
  <c r="G592" i="2"/>
  <c r="F592" i="2"/>
  <c r="M591" i="2"/>
  <c r="L591" i="2" s="1"/>
  <c r="K591" i="2"/>
  <c r="I591" i="2"/>
  <c r="J591" i="2" s="1"/>
  <c r="G591" i="2"/>
  <c r="F591" i="2"/>
  <c r="M590" i="2"/>
  <c r="L590" i="2"/>
  <c r="K590" i="2"/>
  <c r="I590" i="2"/>
  <c r="G590" i="2"/>
  <c r="F590" i="2"/>
  <c r="M586" i="2"/>
  <c r="L586" i="2" s="1"/>
  <c r="K586" i="2"/>
  <c r="I586" i="2"/>
  <c r="J586" i="2" s="1"/>
  <c r="G586" i="2"/>
  <c r="F586" i="2"/>
  <c r="M585" i="2"/>
  <c r="L585" i="2"/>
  <c r="K585" i="2"/>
  <c r="I585" i="2"/>
  <c r="J585" i="2" s="1"/>
  <c r="G585" i="2"/>
  <c r="F585" i="2"/>
  <c r="M584" i="2"/>
  <c r="K584" i="2"/>
  <c r="I584" i="2"/>
  <c r="G584" i="2"/>
  <c r="F584" i="2"/>
  <c r="M583" i="2"/>
  <c r="L583" i="2" s="1"/>
  <c r="K583" i="2"/>
  <c r="I583" i="2"/>
  <c r="G583" i="2"/>
  <c r="F583" i="2"/>
  <c r="M582" i="2"/>
  <c r="M587" i="2" s="1"/>
  <c r="K582" i="2"/>
  <c r="K587" i="2" s="1"/>
  <c r="I582" i="2"/>
  <c r="G582" i="2"/>
  <c r="F582" i="2"/>
  <c r="M578" i="2"/>
  <c r="L578" i="2" s="1"/>
  <c r="K578" i="2"/>
  <c r="I578" i="2"/>
  <c r="G578" i="2"/>
  <c r="F578" i="2"/>
  <c r="M577" i="2"/>
  <c r="L577" i="2" s="1"/>
  <c r="K577" i="2"/>
  <c r="I577" i="2"/>
  <c r="J577" i="2" s="1"/>
  <c r="G577" i="2"/>
  <c r="F577" i="2"/>
  <c r="M576" i="2"/>
  <c r="L576" i="2"/>
  <c r="K576" i="2"/>
  <c r="I576" i="2"/>
  <c r="J576" i="2" s="1"/>
  <c r="G576" i="2"/>
  <c r="F576" i="2"/>
  <c r="M575" i="2"/>
  <c r="K575" i="2"/>
  <c r="I575" i="2"/>
  <c r="G575" i="2"/>
  <c r="F575" i="2"/>
  <c r="M574" i="2"/>
  <c r="L574" i="2" s="1"/>
  <c r="K574" i="2"/>
  <c r="K579" i="2" s="1"/>
  <c r="I574" i="2"/>
  <c r="G574" i="2"/>
  <c r="F574" i="2"/>
  <c r="M570" i="2"/>
  <c r="K570" i="2"/>
  <c r="I570" i="2"/>
  <c r="G570" i="2"/>
  <c r="F570" i="2"/>
  <c r="M569" i="2"/>
  <c r="L569" i="2" s="1"/>
  <c r="K569" i="2"/>
  <c r="I569" i="2"/>
  <c r="G569" i="2"/>
  <c r="F569" i="2"/>
  <c r="M568" i="2"/>
  <c r="L568" i="2" s="1"/>
  <c r="K568" i="2"/>
  <c r="I568" i="2"/>
  <c r="J568" i="2" s="1"/>
  <c r="G568" i="2"/>
  <c r="F568" i="2"/>
  <c r="M567" i="2"/>
  <c r="L567" i="2"/>
  <c r="K567" i="2"/>
  <c r="I567" i="2"/>
  <c r="J567" i="2" s="1"/>
  <c r="G567" i="2"/>
  <c r="F567" i="2"/>
  <c r="M566" i="2"/>
  <c r="K566" i="2"/>
  <c r="K571" i="2" s="1"/>
  <c r="I566" i="2"/>
  <c r="G566" i="2"/>
  <c r="F566" i="2"/>
  <c r="M562" i="2"/>
  <c r="L562" i="2"/>
  <c r="K562" i="2"/>
  <c r="I562" i="2"/>
  <c r="J562" i="2" s="1"/>
  <c r="G562" i="2"/>
  <c r="F562" i="2"/>
  <c r="M561" i="2"/>
  <c r="K561" i="2"/>
  <c r="I561" i="2"/>
  <c r="G561" i="2"/>
  <c r="F561" i="2"/>
  <c r="M560" i="2"/>
  <c r="L560" i="2" s="1"/>
  <c r="K560" i="2"/>
  <c r="K563" i="2" s="1"/>
  <c r="I560" i="2"/>
  <c r="G560" i="2"/>
  <c r="F560" i="2"/>
  <c r="M559" i="2"/>
  <c r="L559" i="2" s="1"/>
  <c r="K559" i="2"/>
  <c r="I559" i="2"/>
  <c r="J559" i="2" s="1"/>
  <c r="G559" i="2"/>
  <c r="F559" i="2"/>
  <c r="M558" i="2"/>
  <c r="L558" i="2"/>
  <c r="K558" i="2"/>
  <c r="I558" i="2"/>
  <c r="G558" i="2"/>
  <c r="F558" i="2"/>
  <c r="M554" i="2"/>
  <c r="L554" i="2" s="1"/>
  <c r="K554" i="2"/>
  <c r="I554" i="2"/>
  <c r="J554" i="2" s="1"/>
  <c r="G554" i="2"/>
  <c r="F554" i="2"/>
  <c r="M553" i="2"/>
  <c r="L553" i="2"/>
  <c r="K553" i="2"/>
  <c r="I553" i="2"/>
  <c r="J553" i="2" s="1"/>
  <c r="G553" i="2"/>
  <c r="F553" i="2"/>
  <c r="M552" i="2"/>
  <c r="K552" i="2"/>
  <c r="I552" i="2"/>
  <c r="G552" i="2"/>
  <c r="F552" i="2"/>
  <c r="M551" i="2"/>
  <c r="L551" i="2" s="1"/>
  <c r="K551" i="2"/>
  <c r="I551" i="2"/>
  <c r="G551" i="2"/>
  <c r="F551" i="2"/>
  <c r="M550" i="2"/>
  <c r="K550" i="2"/>
  <c r="K555" i="2" s="1"/>
  <c r="I550" i="2"/>
  <c r="G550" i="2"/>
  <c r="F550" i="2"/>
  <c r="M546" i="2"/>
  <c r="L546" i="2" s="1"/>
  <c r="K546" i="2"/>
  <c r="I546" i="2"/>
  <c r="G546" i="2"/>
  <c r="F546" i="2"/>
  <c r="M545" i="2"/>
  <c r="L545" i="2" s="1"/>
  <c r="K545" i="2"/>
  <c r="I545" i="2"/>
  <c r="J545" i="2" s="1"/>
  <c r="G545" i="2"/>
  <c r="F545" i="2"/>
  <c r="M544" i="2"/>
  <c r="L544" i="2"/>
  <c r="K544" i="2"/>
  <c r="I544" i="2"/>
  <c r="J544" i="2" s="1"/>
  <c r="G544" i="2"/>
  <c r="F544" i="2"/>
  <c r="M543" i="2"/>
  <c r="K543" i="2"/>
  <c r="I543" i="2"/>
  <c r="G543" i="2"/>
  <c r="F543" i="2"/>
  <c r="M542" i="2"/>
  <c r="L542" i="2" s="1"/>
  <c r="K542" i="2"/>
  <c r="K547" i="2" s="1"/>
  <c r="I542" i="2"/>
  <c r="G542" i="2"/>
  <c r="F542" i="2"/>
  <c r="M538" i="2"/>
  <c r="K538" i="2"/>
  <c r="I538" i="2"/>
  <c r="G538" i="2"/>
  <c r="F538" i="2"/>
  <c r="M537" i="2"/>
  <c r="L537" i="2" s="1"/>
  <c r="K537" i="2"/>
  <c r="I537" i="2"/>
  <c r="G537" i="2"/>
  <c r="F537" i="2"/>
  <c r="M536" i="2"/>
  <c r="L536" i="2" s="1"/>
  <c r="K536" i="2"/>
  <c r="I536" i="2"/>
  <c r="J536" i="2" s="1"/>
  <c r="G536" i="2"/>
  <c r="F536" i="2"/>
  <c r="M535" i="2"/>
  <c r="L535" i="2"/>
  <c r="K535" i="2"/>
  <c r="I535" i="2"/>
  <c r="J535" i="2" s="1"/>
  <c r="G535" i="2"/>
  <c r="F535" i="2"/>
  <c r="M534" i="2"/>
  <c r="K534" i="2"/>
  <c r="K539" i="2" s="1"/>
  <c r="I534" i="2"/>
  <c r="G534" i="2"/>
  <c r="F534" i="2"/>
  <c r="M529" i="2"/>
  <c r="M528" i="2"/>
  <c r="K528" i="2"/>
  <c r="I528" i="2"/>
  <c r="I529" i="2" s="1"/>
  <c r="G528" i="2"/>
  <c r="F528" i="2"/>
  <c r="M525" i="2"/>
  <c r="I525" i="2"/>
  <c r="M524" i="2"/>
  <c r="K524" i="2"/>
  <c r="I524" i="2"/>
  <c r="G524" i="2"/>
  <c r="F524" i="2"/>
  <c r="M520" i="2"/>
  <c r="M521" i="2" s="1"/>
  <c r="K520" i="2"/>
  <c r="I520" i="2"/>
  <c r="I521" i="2" s="1"/>
  <c r="G520" i="2"/>
  <c r="F520" i="2"/>
  <c r="I517" i="2"/>
  <c r="M516" i="2"/>
  <c r="M517" i="2" s="1"/>
  <c r="K516" i="2"/>
  <c r="I516" i="2"/>
  <c r="G516" i="2"/>
  <c r="F516" i="2"/>
  <c r="M513" i="2"/>
  <c r="M512" i="2"/>
  <c r="K512" i="2"/>
  <c r="I512" i="2"/>
  <c r="I513" i="2" s="1"/>
  <c r="G512" i="2"/>
  <c r="F512" i="2"/>
  <c r="M509" i="2"/>
  <c r="I509" i="2"/>
  <c r="M508" i="2"/>
  <c r="K508" i="2"/>
  <c r="I508" i="2"/>
  <c r="G508" i="2"/>
  <c r="F508" i="2"/>
  <c r="M504" i="2"/>
  <c r="M505" i="2" s="1"/>
  <c r="K504" i="2"/>
  <c r="I504" i="2"/>
  <c r="I505" i="2" s="1"/>
  <c r="G504" i="2"/>
  <c r="F504" i="2"/>
  <c r="M498" i="2"/>
  <c r="K498" i="2"/>
  <c r="K499" i="2" s="1"/>
  <c r="I498" i="2"/>
  <c r="I499" i="2" s="1"/>
  <c r="G498" i="2"/>
  <c r="F498" i="2"/>
  <c r="K495" i="2"/>
  <c r="M494" i="2"/>
  <c r="K494" i="2"/>
  <c r="I494" i="2"/>
  <c r="I495" i="2" s="1"/>
  <c r="G494" i="2"/>
  <c r="F494" i="2"/>
  <c r="M489" i="2"/>
  <c r="M491" i="2" s="1"/>
  <c r="K489" i="2"/>
  <c r="K491" i="2" s="1"/>
  <c r="I489" i="2"/>
  <c r="I491" i="2" s="1"/>
  <c r="G489" i="2"/>
  <c r="F489" i="2"/>
  <c r="M486" i="2"/>
  <c r="I486" i="2"/>
  <c r="M485" i="2"/>
  <c r="K485" i="2"/>
  <c r="K486" i="2" s="1"/>
  <c r="I485" i="2"/>
  <c r="G485" i="2"/>
  <c r="F485" i="2"/>
  <c r="M480" i="2"/>
  <c r="K480" i="2"/>
  <c r="I480" i="2"/>
  <c r="G480" i="2"/>
  <c r="F480" i="2"/>
  <c r="M479" i="2"/>
  <c r="L479" i="2" s="1"/>
  <c r="K479" i="2"/>
  <c r="I479" i="2"/>
  <c r="G479" i="2"/>
  <c r="F479" i="2"/>
  <c r="M478" i="2"/>
  <c r="L478" i="2" s="1"/>
  <c r="K478" i="2"/>
  <c r="I478" i="2"/>
  <c r="J478" i="2" s="1"/>
  <c r="G478" i="2"/>
  <c r="F478" i="2"/>
  <c r="M477" i="2"/>
  <c r="L477" i="2"/>
  <c r="K477" i="2"/>
  <c r="I477" i="2"/>
  <c r="J477" i="2" s="1"/>
  <c r="G477" i="2"/>
  <c r="F477" i="2"/>
  <c r="M476" i="2"/>
  <c r="K476" i="2"/>
  <c r="K481" i="2" s="1"/>
  <c r="I476" i="2"/>
  <c r="G476" i="2"/>
  <c r="F476" i="2"/>
  <c r="M472" i="2"/>
  <c r="L472" i="2"/>
  <c r="K472" i="2"/>
  <c r="I472" i="2"/>
  <c r="J472" i="2" s="1"/>
  <c r="G472" i="2"/>
  <c r="F472" i="2"/>
  <c r="M471" i="2"/>
  <c r="K471" i="2"/>
  <c r="I471" i="2"/>
  <c r="G471" i="2"/>
  <c r="F471" i="2"/>
  <c r="M470" i="2"/>
  <c r="L470" i="2" s="1"/>
  <c r="K470" i="2"/>
  <c r="K473" i="2" s="1"/>
  <c r="I470" i="2"/>
  <c r="G470" i="2"/>
  <c r="F470" i="2"/>
  <c r="M469" i="2"/>
  <c r="L469" i="2" s="1"/>
  <c r="K469" i="2"/>
  <c r="I469" i="2"/>
  <c r="J469" i="2" s="1"/>
  <c r="G469" i="2"/>
  <c r="F469" i="2"/>
  <c r="M468" i="2"/>
  <c r="L468" i="2"/>
  <c r="K468" i="2"/>
  <c r="I468" i="2"/>
  <c r="G468" i="2"/>
  <c r="F468" i="2"/>
  <c r="M464" i="2"/>
  <c r="L464" i="2" s="1"/>
  <c r="K464" i="2"/>
  <c r="I464" i="2"/>
  <c r="J464" i="2" s="1"/>
  <c r="G464" i="2"/>
  <c r="F464" i="2"/>
  <c r="M463" i="2"/>
  <c r="L463" i="2"/>
  <c r="K463" i="2"/>
  <c r="I463" i="2"/>
  <c r="J463" i="2" s="1"/>
  <c r="G463" i="2"/>
  <c r="F463" i="2"/>
  <c r="M462" i="2"/>
  <c r="K462" i="2"/>
  <c r="I462" i="2"/>
  <c r="G462" i="2"/>
  <c r="F462" i="2"/>
  <c r="M461" i="2"/>
  <c r="L461" i="2" s="1"/>
  <c r="K461" i="2"/>
  <c r="I461" i="2"/>
  <c r="G461" i="2"/>
  <c r="F461" i="2"/>
  <c r="M460" i="2"/>
  <c r="K460" i="2"/>
  <c r="K465" i="2" s="1"/>
  <c r="I460" i="2"/>
  <c r="G460" i="2"/>
  <c r="F460" i="2"/>
  <c r="M456" i="2"/>
  <c r="L456" i="2" s="1"/>
  <c r="K456" i="2"/>
  <c r="I456" i="2"/>
  <c r="G456" i="2"/>
  <c r="F456" i="2"/>
  <c r="M455" i="2"/>
  <c r="L455" i="2" s="1"/>
  <c r="K455" i="2"/>
  <c r="I455" i="2"/>
  <c r="J455" i="2" s="1"/>
  <c r="G455" i="2"/>
  <c r="F455" i="2"/>
  <c r="M454" i="2"/>
  <c r="L454" i="2"/>
  <c r="K454" i="2"/>
  <c r="I454" i="2"/>
  <c r="J454" i="2" s="1"/>
  <c r="G454" i="2"/>
  <c r="F454" i="2"/>
  <c r="M453" i="2"/>
  <c r="K453" i="2"/>
  <c r="I453" i="2"/>
  <c r="G453" i="2"/>
  <c r="F453" i="2"/>
  <c r="M452" i="2"/>
  <c r="L452" i="2" s="1"/>
  <c r="K452" i="2"/>
  <c r="K457" i="2" s="1"/>
  <c r="I452" i="2"/>
  <c r="G452" i="2"/>
  <c r="F452" i="2"/>
  <c r="M446" i="2"/>
  <c r="K446" i="2"/>
  <c r="J446" i="2"/>
  <c r="I446" i="2"/>
  <c r="G446" i="2"/>
  <c r="F446" i="2"/>
  <c r="M445" i="2"/>
  <c r="K445" i="2"/>
  <c r="J445" i="2"/>
  <c r="I445" i="2"/>
  <c r="G445" i="2"/>
  <c r="F445" i="2"/>
  <c r="M444" i="2"/>
  <c r="L444" i="2" s="1"/>
  <c r="K444" i="2"/>
  <c r="J444" i="2"/>
  <c r="I444" i="2"/>
  <c r="G444" i="2"/>
  <c r="F444" i="2"/>
  <c r="M443" i="2"/>
  <c r="M447" i="2" s="1"/>
  <c r="K443" i="2"/>
  <c r="I443" i="2"/>
  <c r="G443" i="2"/>
  <c r="F443" i="2"/>
  <c r="M442" i="2"/>
  <c r="K442" i="2"/>
  <c r="I442" i="2"/>
  <c r="J442" i="2" s="1"/>
  <c r="G442" i="2"/>
  <c r="F442" i="2"/>
  <c r="M438" i="2"/>
  <c r="K438" i="2"/>
  <c r="I438" i="2"/>
  <c r="J438" i="2" s="1"/>
  <c r="G438" i="2"/>
  <c r="F438" i="2"/>
  <c r="M437" i="2"/>
  <c r="K437" i="2"/>
  <c r="I437" i="2"/>
  <c r="J437" i="2" s="1"/>
  <c r="G437" i="2"/>
  <c r="F437" i="2"/>
  <c r="M436" i="2"/>
  <c r="K436" i="2"/>
  <c r="J436" i="2" s="1"/>
  <c r="I436" i="2"/>
  <c r="G436" i="2"/>
  <c r="F436" i="2"/>
  <c r="M435" i="2"/>
  <c r="K435" i="2"/>
  <c r="J435" i="2"/>
  <c r="I435" i="2"/>
  <c r="G435" i="2"/>
  <c r="F435" i="2"/>
  <c r="M434" i="2"/>
  <c r="M439" i="2" s="1"/>
  <c r="K434" i="2"/>
  <c r="J434" i="2"/>
  <c r="I434" i="2"/>
  <c r="G434" i="2"/>
  <c r="F434" i="2"/>
  <c r="M430" i="2"/>
  <c r="L430" i="2" s="1"/>
  <c r="K430" i="2"/>
  <c r="J430" i="2"/>
  <c r="I430" i="2"/>
  <c r="G430" i="2"/>
  <c r="F430" i="2"/>
  <c r="M429" i="2"/>
  <c r="M431" i="2" s="1"/>
  <c r="K429" i="2"/>
  <c r="I429" i="2"/>
  <c r="G429" i="2"/>
  <c r="F429" i="2"/>
  <c r="M428" i="2"/>
  <c r="K428" i="2"/>
  <c r="I428" i="2"/>
  <c r="J428" i="2" s="1"/>
  <c r="G428" i="2"/>
  <c r="F428" i="2"/>
  <c r="M427" i="2"/>
  <c r="K427" i="2"/>
  <c r="I427" i="2"/>
  <c r="J427" i="2" s="1"/>
  <c r="G427" i="2"/>
  <c r="F427" i="2"/>
  <c r="M426" i="2"/>
  <c r="K426" i="2"/>
  <c r="I426" i="2"/>
  <c r="J426" i="2" s="1"/>
  <c r="G426" i="2"/>
  <c r="F426" i="2"/>
  <c r="M425" i="2"/>
  <c r="K425" i="2"/>
  <c r="I425" i="2"/>
  <c r="I431" i="2" s="1"/>
  <c r="G425" i="2"/>
  <c r="F425" i="2"/>
  <c r="M421" i="2"/>
  <c r="K421" i="2"/>
  <c r="J421" i="2"/>
  <c r="I421" i="2"/>
  <c r="G421" i="2"/>
  <c r="F421" i="2"/>
  <c r="M420" i="2"/>
  <c r="K420" i="2"/>
  <c r="J420" i="2"/>
  <c r="I420" i="2"/>
  <c r="G420" i="2"/>
  <c r="F420" i="2"/>
  <c r="M419" i="2"/>
  <c r="L419" i="2" s="1"/>
  <c r="K419" i="2"/>
  <c r="J419" i="2"/>
  <c r="I419" i="2"/>
  <c r="G419" i="2"/>
  <c r="F419" i="2"/>
  <c r="M418" i="2"/>
  <c r="M422" i="2" s="1"/>
  <c r="K418" i="2"/>
  <c r="I418" i="2"/>
  <c r="G418" i="2"/>
  <c r="F418" i="2"/>
  <c r="M417" i="2"/>
  <c r="K417" i="2"/>
  <c r="I417" i="2"/>
  <c r="I422" i="2" s="1"/>
  <c r="G417" i="2"/>
  <c r="F417" i="2"/>
  <c r="M413" i="2"/>
  <c r="K413" i="2"/>
  <c r="I413" i="2"/>
  <c r="J413" i="2" s="1"/>
  <c r="G413" i="2"/>
  <c r="M412" i="2"/>
  <c r="L412" i="2" s="1"/>
  <c r="K412" i="2"/>
  <c r="I412" i="2"/>
  <c r="J412" i="2" s="1"/>
  <c r="G412" i="2"/>
  <c r="M411" i="2"/>
  <c r="M414" i="2" s="1"/>
  <c r="K411" i="2"/>
  <c r="I411" i="2"/>
  <c r="J411" i="2" s="1"/>
  <c r="G411" i="2"/>
  <c r="M407" i="2"/>
  <c r="M408" i="2" s="1"/>
  <c r="K407" i="2"/>
  <c r="I407" i="2"/>
  <c r="G407" i="2"/>
  <c r="F407" i="2"/>
  <c r="M406" i="2"/>
  <c r="L406" i="2"/>
  <c r="K406" i="2"/>
  <c r="I406" i="2"/>
  <c r="I408" i="2" s="1"/>
  <c r="G406" i="2"/>
  <c r="F406" i="2"/>
  <c r="M405" i="2"/>
  <c r="K405" i="2"/>
  <c r="I405" i="2"/>
  <c r="G405" i="2"/>
  <c r="F405" i="2"/>
  <c r="M401" i="2"/>
  <c r="L401" i="2" s="1"/>
  <c r="K401" i="2"/>
  <c r="J401" i="2" s="1"/>
  <c r="I401" i="2"/>
  <c r="G401" i="2"/>
  <c r="F401" i="2"/>
  <c r="M400" i="2"/>
  <c r="K400" i="2"/>
  <c r="I400" i="2"/>
  <c r="G400" i="2"/>
  <c r="F400" i="2"/>
  <c r="M399" i="2"/>
  <c r="L399" i="2"/>
  <c r="K399" i="2"/>
  <c r="I399" i="2"/>
  <c r="G399" i="2"/>
  <c r="F399" i="2"/>
  <c r="M398" i="2"/>
  <c r="K398" i="2"/>
  <c r="J398" i="2" s="1"/>
  <c r="I398" i="2"/>
  <c r="G398" i="2"/>
  <c r="F398" i="2"/>
  <c r="M397" i="2"/>
  <c r="L397" i="2" s="1"/>
  <c r="K397" i="2"/>
  <c r="I397" i="2"/>
  <c r="I402" i="2" s="1"/>
  <c r="G397" i="2"/>
  <c r="F397" i="2"/>
  <c r="M391" i="2"/>
  <c r="K391" i="2"/>
  <c r="J391" i="2"/>
  <c r="I391" i="2"/>
  <c r="G391" i="2"/>
  <c r="M390" i="2"/>
  <c r="K390" i="2"/>
  <c r="I390" i="2"/>
  <c r="G390" i="2"/>
  <c r="M389" i="2"/>
  <c r="K389" i="2"/>
  <c r="I389" i="2"/>
  <c r="G389" i="2"/>
  <c r="M388" i="2"/>
  <c r="K388" i="2"/>
  <c r="J388" i="2" s="1"/>
  <c r="I388" i="2"/>
  <c r="G388" i="2"/>
  <c r="M387" i="2"/>
  <c r="K387" i="2"/>
  <c r="I387" i="2"/>
  <c r="G387" i="2"/>
  <c r="M386" i="2"/>
  <c r="L386" i="2"/>
  <c r="K386" i="2"/>
  <c r="I386" i="2"/>
  <c r="J386" i="2" s="1"/>
  <c r="G386" i="2"/>
  <c r="M385" i="2"/>
  <c r="K385" i="2"/>
  <c r="I385" i="2"/>
  <c r="J385" i="2" s="1"/>
  <c r="G385" i="2"/>
  <c r="M384" i="2"/>
  <c r="L384" i="2" s="1"/>
  <c r="K384" i="2"/>
  <c r="I384" i="2"/>
  <c r="J384" i="2" s="1"/>
  <c r="G384" i="2"/>
  <c r="M383" i="2"/>
  <c r="K383" i="2"/>
  <c r="J383" i="2"/>
  <c r="I383" i="2"/>
  <c r="G383" i="2"/>
  <c r="M382" i="2"/>
  <c r="K382" i="2"/>
  <c r="I382" i="2"/>
  <c r="G382" i="2"/>
  <c r="A382" i="2"/>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M381" i="2"/>
  <c r="M392" i="2" s="1"/>
  <c r="K381" i="2"/>
  <c r="I381" i="2"/>
  <c r="J381" i="2" s="1"/>
  <c r="G381" i="2"/>
  <c r="M377" i="2"/>
  <c r="K377" i="2"/>
  <c r="I377" i="2"/>
  <c r="J377" i="2" s="1"/>
  <c r="G377" i="2"/>
  <c r="F377" i="2"/>
  <c r="M376" i="2"/>
  <c r="K376" i="2"/>
  <c r="I376" i="2"/>
  <c r="G376" i="2"/>
  <c r="F376" i="2"/>
  <c r="M375" i="2"/>
  <c r="L375" i="2" s="1"/>
  <c r="K375" i="2"/>
  <c r="I375" i="2"/>
  <c r="J375" i="2" s="1"/>
  <c r="G375" i="2"/>
  <c r="F375" i="2"/>
  <c r="M374" i="2"/>
  <c r="K374" i="2"/>
  <c r="I374" i="2"/>
  <c r="J374" i="2" s="1"/>
  <c r="G374" i="2"/>
  <c r="F374" i="2"/>
  <c r="M373" i="2"/>
  <c r="K373" i="2"/>
  <c r="J373" i="2"/>
  <c r="I373" i="2"/>
  <c r="G373" i="2"/>
  <c r="F373" i="2"/>
  <c r="M372" i="2"/>
  <c r="K372" i="2"/>
  <c r="I372" i="2"/>
  <c r="J372" i="2" s="1"/>
  <c r="G372" i="2"/>
  <c r="F372" i="2"/>
  <c r="M371" i="2"/>
  <c r="K371" i="2"/>
  <c r="I371" i="2"/>
  <c r="J371" i="2" s="1"/>
  <c r="G371" i="2"/>
  <c r="F371" i="2"/>
  <c r="M370" i="2"/>
  <c r="K370" i="2"/>
  <c r="I370" i="2"/>
  <c r="J370" i="2" s="1"/>
  <c r="G370" i="2"/>
  <c r="F370" i="2"/>
  <c r="M369" i="2"/>
  <c r="K369" i="2"/>
  <c r="K378" i="2" s="1"/>
  <c r="I369" i="2"/>
  <c r="J369" i="2" s="1"/>
  <c r="G369" i="2"/>
  <c r="F369" i="2"/>
  <c r="M368" i="2"/>
  <c r="K368" i="2"/>
  <c r="I368" i="2"/>
  <c r="J368" i="2" s="1"/>
  <c r="G368" i="2"/>
  <c r="F368" i="2"/>
  <c r="M364" i="2"/>
  <c r="K364" i="2"/>
  <c r="J364" i="2"/>
  <c r="I364" i="2"/>
  <c r="G364" i="2"/>
  <c r="F364" i="2"/>
  <c r="M363" i="2"/>
  <c r="K363" i="2"/>
  <c r="I363" i="2"/>
  <c r="J363" i="2" s="1"/>
  <c r="G363" i="2"/>
  <c r="F363" i="2"/>
  <c r="M362" i="2"/>
  <c r="K362" i="2"/>
  <c r="I362" i="2"/>
  <c r="J362" i="2" s="1"/>
  <c r="G362" i="2"/>
  <c r="F362" i="2"/>
  <c r="M361" i="2"/>
  <c r="K361" i="2"/>
  <c r="I361" i="2"/>
  <c r="J361" i="2" s="1"/>
  <c r="G361" i="2"/>
  <c r="F361" i="2"/>
  <c r="M360" i="2"/>
  <c r="K360" i="2"/>
  <c r="I360" i="2"/>
  <c r="J360" i="2" s="1"/>
  <c r="G360" i="2"/>
  <c r="F360" i="2"/>
  <c r="M353" i="2"/>
  <c r="M354" i="2" s="1"/>
  <c r="K353" i="2"/>
  <c r="K354" i="2" s="1"/>
  <c r="I353" i="2"/>
  <c r="J353" i="2" s="1"/>
  <c r="G353" i="2"/>
  <c r="F353" i="2"/>
  <c r="M347" i="2"/>
  <c r="K347" i="2"/>
  <c r="I347" i="2"/>
  <c r="J347" i="2" s="1"/>
  <c r="G347" i="2"/>
  <c r="F347" i="2"/>
  <c r="M346" i="2"/>
  <c r="K346" i="2"/>
  <c r="I346" i="2"/>
  <c r="J346" i="2" s="1"/>
  <c r="G346" i="2"/>
  <c r="F346" i="2"/>
  <c r="M345" i="2"/>
  <c r="K345" i="2"/>
  <c r="I345" i="2"/>
  <c r="J345" i="2" s="1"/>
  <c r="G345" i="2"/>
  <c r="F345" i="2"/>
  <c r="M344" i="2"/>
  <c r="K344" i="2"/>
  <c r="I344" i="2"/>
  <c r="J344" i="2" s="1"/>
  <c r="G344" i="2"/>
  <c r="F344" i="2"/>
  <c r="M343" i="2"/>
  <c r="K343" i="2"/>
  <c r="I343" i="2"/>
  <c r="J343" i="2" s="1"/>
  <c r="G343" i="2"/>
  <c r="F343" i="2"/>
  <c r="M342" i="2"/>
  <c r="K342" i="2"/>
  <c r="I342" i="2"/>
  <c r="G342" i="2"/>
  <c r="F342" i="2"/>
  <c r="M341" i="2"/>
  <c r="K341" i="2"/>
  <c r="I341" i="2"/>
  <c r="J341" i="2" s="1"/>
  <c r="G341" i="2"/>
  <c r="F341" i="2"/>
  <c r="M340" i="2"/>
  <c r="K340" i="2"/>
  <c r="I340" i="2"/>
  <c r="I348" i="2" s="1"/>
  <c r="G340" i="2"/>
  <c r="F340" i="2"/>
  <c r="M336" i="2"/>
  <c r="K336" i="2"/>
  <c r="K337" i="2" s="1"/>
  <c r="I336" i="2"/>
  <c r="J336" i="2" s="1"/>
  <c r="J337" i="2" s="1"/>
  <c r="G336" i="2"/>
  <c r="F336" i="2"/>
  <c r="M332" i="2"/>
  <c r="K332" i="2"/>
  <c r="K333" i="2" s="1"/>
  <c r="I332" i="2"/>
  <c r="I333" i="2" s="1"/>
  <c r="G332" i="2"/>
  <c r="F332" i="2"/>
  <c r="M328" i="2"/>
  <c r="K328" i="2"/>
  <c r="I328" i="2"/>
  <c r="G328" i="2"/>
  <c r="F328" i="2"/>
  <c r="M327" i="2"/>
  <c r="K327" i="2"/>
  <c r="I327" i="2"/>
  <c r="J327" i="2" s="1"/>
  <c r="G327" i="2"/>
  <c r="F327" i="2"/>
  <c r="M326" i="2"/>
  <c r="K326" i="2"/>
  <c r="I326" i="2"/>
  <c r="J326" i="2" s="1"/>
  <c r="G326" i="2"/>
  <c r="F326" i="2"/>
  <c r="M325" i="2"/>
  <c r="K325" i="2"/>
  <c r="K329" i="2" s="1"/>
  <c r="I325" i="2"/>
  <c r="G325" i="2"/>
  <c r="F325" i="2"/>
  <c r="M321" i="2"/>
  <c r="K321" i="2"/>
  <c r="I321" i="2"/>
  <c r="J321" i="2" s="1"/>
  <c r="G321" i="2"/>
  <c r="F321" i="2"/>
  <c r="M320" i="2"/>
  <c r="K320" i="2"/>
  <c r="I320" i="2"/>
  <c r="J320" i="2" s="1"/>
  <c r="G320" i="2"/>
  <c r="F320" i="2"/>
  <c r="M319" i="2"/>
  <c r="K319" i="2"/>
  <c r="I319" i="2"/>
  <c r="G319" i="2"/>
  <c r="F319" i="2"/>
  <c r="M318" i="2"/>
  <c r="K318" i="2"/>
  <c r="I318" i="2"/>
  <c r="J318" i="2" s="1"/>
  <c r="G318" i="2"/>
  <c r="F318" i="2"/>
  <c r="M314" i="2"/>
  <c r="K314" i="2"/>
  <c r="I314" i="2"/>
  <c r="J314" i="2" s="1"/>
  <c r="G314" i="2"/>
  <c r="F314" i="2"/>
  <c r="M313" i="2"/>
  <c r="K313" i="2"/>
  <c r="I313" i="2"/>
  <c r="J313" i="2" s="1"/>
  <c r="G313" i="2"/>
  <c r="F313" i="2"/>
  <c r="M312" i="2"/>
  <c r="K312" i="2"/>
  <c r="I312" i="2"/>
  <c r="J312" i="2" s="1"/>
  <c r="G312" i="2"/>
  <c r="F312" i="2"/>
  <c r="M311" i="2"/>
  <c r="K311" i="2"/>
  <c r="I311" i="2"/>
  <c r="J311" i="2" s="1"/>
  <c r="G311" i="2"/>
  <c r="F311" i="2"/>
  <c r="M310" i="2"/>
  <c r="K310" i="2"/>
  <c r="I310" i="2"/>
  <c r="G310" i="2"/>
  <c r="F310" i="2"/>
  <c r="M306" i="2"/>
  <c r="K306" i="2"/>
  <c r="I306" i="2"/>
  <c r="E306" i="2"/>
  <c r="M305" i="2"/>
  <c r="L305" i="2"/>
  <c r="K305" i="2"/>
  <c r="I305" i="2"/>
  <c r="J305" i="2" s="1"/>
  <c r="E305" i="2"/>
  <c r="M304" i="2"/>
  <c r="K304" i="2"/>
  <c r="I304" i="2"/>
  <c r="J304" i="2" s="1"/>
  <c r="E304" i="2"/>
  <c r="M303" i="2"/>
  <c r="L303" i="2" s="1"/>
  <c r="K303" i="2"/>
  <c r="I303" i="2"/>
  <c r="J303" i="2" s="1"/>
  <c r="E303" i="2"/>
  <c r="M302" i="2"/>
  <c r="K302" i="2"/>
  <c r="J302" i="2"/>
  <c r="I302" i="2"/>
  <c r="E302" i="2"/>
  <c r="M301" i="2"/>
  <c r="K301" i="2"/>
  <c r="I301" i="2"/>
  <c r="E301" i="2"/>
  <c r="M300" i="2"/>
  <c r="K300" i="2"/>
  <c r="L300" i="2" s="1"/>
  <c r="I300" i="2"/>
  <c r="E300" i="2"/>
  <c r="M299" i="2"/>
  <c r="K299" i="2"/>
  <c r="L299" i="2" s="1"/>
  <c r="I299" i="2"/>
  <c r="J299" i="2" s="1"/>
  <c r="E299" i="2"/>
  <c r="M298" i="2"/>
  <c r="K298" i="2"/>
  <c r="I298" i="2"/>
  <c r="J298" i="2" s="1"/>
  <c r="E298" i="2"/>
  <c r="M297" i="2"/>
  <c r="L297" i="2" s="1"/>
  <c r="K297" i="2"/>
  <c r="I297" i="2"/>
  <c r="J297" i="2" s="1"/>
  <c r="E297" i="2"/>
  <c r="M296" i="2"/>
  <c r="K296" i="2"/>
  <c r="L296" i="2" s="1"/>
  <c r="I296" i="2"/>
  <c r="E296" i="2"/>
  <c r="M288" i="2"/>
  <c r="K288" i="2"/>
  <c r="L288" i="2" s="1"/>
  <c r="I288" i="2"/>
  <c r="J288" i="2" s="1"/>
  <c r="G288" i="2"/>
  <c r="F288" i="2"/>
  <c r="M287" i="2"/>
  <c r="K287" i="2"/>
  <c r="L287" i="2" s="1"/>
  <c r="I287" i="2"/>
  <c r="J287" i="2" s="1"/>
  <c r="G287" i="2"/>
  <c r="F287" i="2"/>
  <c r="M286" i="2"/>
  <c r="K286" i="2"/>
  <c r="L286" i="2" s="1"/>
  <c r="I286" i="2"/>
  <c r="J286" i="2" s="1"/>
  <c r="G286" i="2"/>
  <c r="F286" i="2"/>
  <c r="M285" i="2"/>
  <c r="K285" i="2"/>
  <c r="L285" i="2" s="1"/>
  <c r="I285" i="2"/>
  <c r="J285" i="2" s="1"/>
  <c r="G285" i="2"/>
  <c r="F285" i="2"/>
  <c r="M284" i="2"/>
  <c r="K284" i="2"/>
  <c r="L284" i="2" s="1"/>
  <c r="I284" i="2"/>
  <c r="J284" i="2" s="1"/>
  <c r="G284" i="2"/>
  <c r="F284" i="2"/>
  <c r="M283" i="2"/>
  <c r="K283" i="2"/>
  <c r="L283" i="2" s="1"/>
  <c r="I283" i="2"/>
  <c r="J283" i="2" s="1"/>
  <c r="G283" i="2"/>
  <c r="F283" i="2"/>
  <c r="M282" i="2"/>
  <c r="K282" i="2"/>
  <c r="L282" i="2" s="1"/>
  <c r="I282" i="2"/>
  <c r="J282" i="2" s="1"/>
  <c r="G282" i="2"/>
  <c r="F282" i="2"/>
  <c r="M281" i="2"/>
  <c r="K281" i="2"/>
  <c r="L281" i="2" s="1"/>
  <c r="I281" i="2"/>
  <c r="J281" i="2" s="1"/>
  <c r="G281" i="2"/>
  <c r="F281" i="2"/>
  <c r="M280" i="2"/>
  <c r="K280" i="2"/>
  <c r="L280" i="2" s="1"/>
  <c r="I280" i="2"/>
  <c r="J280" i="2" s="1"/>
  <c r="G280" i="2"/>
  <c r="F280" i="2"/>
  <c r="M279" i="2"/>
  <c r="K279" i="2"/>
  <c r="I279" i="2"/>
  <c r="I289" i="2" s="1"/>
  <c r="G279" i="2"/>
  <c r="F279" i="2"/>
  <c r="M273" i="2"/>
  <c r="L273" i="2" s="1"/>
  <c r="K273" i="2"/>
  <c r="I273" i="2"/>
  <c r="J273" i="2" s="1"/>
  <c r="G273" i="2"/>
  <c r="F273" i="2"/>
  <c r="M272" i="2"/>
  <c r="K272" i="2"/>
  <c r="L272" i="2" s="1"/>
  <c r="I272" i="2"/>
  <c r="G272" i="2"/>
  <c r="F272" i="2"/>
  <c r="M271" i="2"/>
  <c r="L271" i="2" s="1"/>
  <c r="K271" i="2"/>
  <c r="I271" i="2"/>
  <c r="J271" i="2" s="1"/>
  <c r="G271" i="2"/>
  <c r="F271" i="2"/>
  <c r="M270" i="2"/>
  <c r="K270" i="2"/>
  <c r="L270" i="2" s="1"/>
  <c r="I270" i="2"/>
  <c r="G270" i="2"/>
  <c r="F270" i="2"/>
  <c r="M269" i="2"/>
  <c r="L269" i="2" s="1"/>
  <c r="K269" i="2"/>
  <c r="I269" i="2"/>
  <c r="J269" i="2" s="1"/>
  <c r="G269" i="2"/>
  <c r="F269" i="2"/>
  <c r="M268" i="2"/>
  <c r="K268" i="2"/>
  <c r="K274" i="2" s="1"/>
  <c r="I268" i="2"/>
  <c r="G268" i="2"/>
  <c r="F268" i="2"/>
  <c r="K265" i="2"/>
  <c r="M264" i="2"/>
  <c r="K264" i="2"/>
  <c r="L264" i="2" s="1"/>
  <c r="I264" i="2"/>
  <c r="J264" i="2" s="1"/>
  <c r="G264" i="2"/>
  <c r="F264" i="2"/>
  <c r="M263" i="2"/>
  <c r="L263" i="2"/>
  <c r="K263" i="2"/>
  <c r="I263" i="2"/>
  <c r="J263" i="2" s="1"/>
  <c r="G263" i="2"/>
  <c r="F263" i="2"/>
  <c r="M262" i="2"/>
  <c r="K262" i="2"/>
  <c r="L262" i="2" s="1"/>
  <c r="I262" i="2"/>
  <c r="J262" i="2" s="1"/>
  <c r="G262" i="2"/>
  <c r="F262" i="2"/>
  <c r="M261" i="2"/>
  <c r="M265" i="2" s="1"/>
  <c r="L261" i="2"/>
  <c r="K261" i="2"/>
  <c r="I261" i="2"/>
  <c r="G261" i="2"/>
  <c r="F261" i="2"/>
  <c r="M257" i="2"/>
  <c r="K257" i="2"/>
  <c r="L257" i="2" s="1"/>
  <c r="I257" i="2"/>
  <c r="G257" i="2"/>
  <c r="F257" i="2"/>
  <c r="M256" i="2"/>
  <c r="L256" i="2" s="1"/>
  <c r="K256" i="2"/>
  <c r="I256" i="2"/>
  <c r="J256" i="2" s="1"/>
  <c r="G256" i="2"/>
  <c r="F256" i="2"/>
  <c r="M255" i="2"/>
  <c r="K255" i="2"/>
  <c r="L255" i="2" s="1"/>
  <c r="I255" i="2"/>
  <c r="G255" i="2"/>
  <c r="F255" i="2"/>
  <c r="K252" i="2"/>
  <c r="M251" i="2"/>
  <c r="K251" i="2"/>
  <c r="L251" i="2" s="1"/>
  <c r="I251" i="2"/>
  <c r="J251" i="2" s="1"/>
  <c r="G251" i="2"/>
  <c r="F251" i="2"/>
  <c r="M250" i="2"/>
  <c r="M252" i="2" s="1"/>
  <c r="L250" i="2"/>
  <c r="K250" i="2"/>
  <c r="I250" i="2"/>
  <c r="G250" i="2"/>
  <c r="F250" i="2"/>
  <c r="M243" i="2"/>
  <c r="K243" i="2"/>
  <c r="L243" i="2" s="1"/>
  <c r="I243" i="2"/>
  <c r="J243" i="2" s="1"/>
  <c r="G243" i="2"/>
  <c r="F243" i="2"/>
  <c r="M242" i="2"/>
  <c r="M246" i="2" s="1"/>
  <c r="L242" i="2"/>
  <c r="K242" i="2"/>
  <c r="I242" i="2"/>
  <c r="J242" i="2" s="1"/>
  <c r="G242" i="2"/>
  <c r="F242" i="2"/>
  <c r="M236" i="2"/>
  <c r="K236" i="2"/>
  <c r="L236" i="2" s="1"/>
  <c r="I236" i="2"/>
  <c r="G236" i="2"/>
  <c r="F236" i="2"/>
  <c r="M235" i="2"/>
  <c r="K235" i="2"/>
  <c r="I235" i="2"/>
  <c r="J235" i="2" s="1"/>
  <c r="G235" i="2"/>
  <c r="F235" i="2"/>
  <c r="M234" i="2"/>
  <c r="K234" i="2"/>
  <c r="L234" i="2" s="1"/>
  <c r="I234" i="2"/>
  <c r="J234" i="2" s="1"/>
  <c r="G234" i="2"/>
  <c r="F234" i="2"/>
  <c r="M233" i="2"/>
  <c r="K233" i="2"/>
  <c r="L233" i="2" s="1"/>
  <c r="I233" i="2"/>
  <c r="J233" i="2" s="1"/>
  <c r="G233" i="2"/>
  <c r="F233" i="2"/>
  <c r="M232" i="2"/>
  <c r="K232" i="2"/>
  <c r="L232" i="2" s="1"/>
  <c r="I232" i="2"/>
  <c r="G232" i="2"/>
  <c r="F232" i="2"/>
  <c r="M231" i="2"/>
  <c r="K231" i="2"/>
  <c r="I231" i="2"/>
  <c r="J231" i="2" s="1"/>
  <c r="G231" i="2"/>
  <c r="F231" i="2"/>
  <c r="M230" i="2"/>
  <c r="M237" i="2" s="1"/>
  <c r="K230" i="2"/>
  <c r="I230" i="2"/>
  <c r="J230" i="2" s="1"/>
  <c r="G230" i="2"/>
  <c r="F230" i="2"/>
  <c r="M226" i="2"/>
  <c r="K226" i="2"/>
  <c r="L226" i="2" s="1"/>
  <c r="I226" i="2"/>
  <c r="J226" i="2" s="1"/>
  <c r="G226" i="2"/>
  <c r="M225" i="2"/>
  <c r="K225" i="2"/>
  <c r="L225" i="2" s="1"/>
  <c r="J225" i="2"/>
  <c r="I225" i="2"/>
  <c r="G225" i="2"/>
  <c r="M224" i="2"/>
  <c r="K224" i="2"/>
  <c r="K227" i="2" s="1"/>
  <c r="I224" i="2"/>
  <c r="G224" i="2"/>
  <c r="F224" i="2"/>
  <c r="M216" i="2"/>
  <c r="K216" i="2"/>
  <c r="L216" i="2" s="1"/>
  <c r="J216" i="2"/>
  <c r="I216" i="2"/>
  <c r="G216" i="2"/>
  <c r="F216" i="2"/>
  <c r="M215" i="2"/>
  <c r="M217" i="2" s="1"/>
  <c r="M119" i="2" s="1"/>
  <c r="C11" i="1" s="1"/>
  <c r="K215" i="2"/>
  <c r="I215" i="2"/>
  <c r="I217" i="2" s="1"/>
  <c r="I119" i="2" s="1"/>
  <c r="G215" i="2"/>
  <c r="F215" i="2"/>
  <c r="I212" i="2"/>
  <c r="M210" i="2"/>
  <c r="M212" i="2" s="1"/>
  <c r="K210" i="2"/>
  <c r="K212" i="2" s="1"/>
  <c r="I210" i="2"/>
  <c r="J210" i="2" s="1"/>
  <c r="J212" i="2" s="1"/>
  <c r="G210" i="2"/>
  <c r="F210" i="2"/>
  <c r="M206" i="2"/>
  <c r="K206" i="2"/>
  <c r="L206" i="2" s="1"/>
  <c r="I206" i="2"/>
  <c r="G206" i="2"/>
  <c r="F206" i="2"/>
  <c r="M205" i="2"/>
  <c r="M207" i="2" s="1"/>
  <c r="K205" i="2"/>
  <c r="I205" i="2"/>
  <c r="J205" i="2" s="1"/>
  <c r="G205" i="2"/>
  <c r="F205" i="2"/>
  <c r="M199" i="2"/>
  <c r="K199" i="2"/>
  <c r="I199" i="2"/>
  <c r="J199" i="2" s="1"/>
  <c r="G199" i="2"/>
  <c r="F199" i="2"/>
  <c r="M198" i="2"/>
  <c r="K198" i="2"/>
  <c r="I198" i="2"/>
  <c r="J198" i="2" s="1"/>
  <c r="G198" i="2"/>
  <c r="F198" i="2"/>
  <c r="M197" i="2"/>
  <c r="K197" i="2"/>
  <c r="K202" i="2" s="1"/>
  <c r="I197" i="2"/>
  <c r="G197" i="2"/>
  <c r="F197" i="2"/>
  <c r="M194" i="2"/>
  <c r="M192" i="2"/>
  <c r="K192" i="2"/>
  <c r="K194" i="2" s="1"/>
  <c r="I192" i="2"/>
  <c r="J192" i="2" s="1"/>
  <c r="J194" i="2" s="1"/>
  <c r="G192" i="2"/>
  <c r="F192" i="2"/>
  <c r="M172" i="2"/>
  <c r="I172" i="2"/>
  <c r="J170" i="2"/>
  <c r="I157" i="2"/>
  <c r="M156" i="2"/>
  <c r="C45" i="1" s="1"/>
  <c r="K156" i="2"/>
  <c r="K153" i="2"/>
  <c r="M140" i="2"/>
  <c r="C30" i="1" s="1"/>
  <c r="K140" i="2"/>
  <c r="A118" i="2"/>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K115" i="2"/>
  <c r="L114" i="2" s="1"/>
  <c r="B110" i="2"/>
  <c r="C187" i="2" s="1"/>
  <c r="C3057" i="2" s="1"/>
  <c r="B109" i="2"/>
  <c r="C186" i="2" s="1"/>
  <c r="I95" i="2"/>
  <c r="G95" i="2"/>
  <c r="I94" i="2"/>
  <c r="G94" i="2"/>
  <c r="J94" i="2" s="1"/>
  <c r="J93" i="2"/>
  <c r="I93" i="2"/>
  <c r="G93" i="2"/>
  <c r="J81" i="2"/>
  <c r="J79" i="2"/>
  <c r="J78" i="2"/>
  <c r="I62" i="2"/>
  <c r="I61" i="2"/>
  <c r="A4" i="1"/>
  <c r="A146" i="1" s="1"/>
  <c r="D172" i="1"/>
  <c r="D159" i="1"/>
  <c r="A145" i="1"/>
  <c r="A143" i="1"/>
  <c r="A91" i="1"/>
  <c r="C60" i="1"/>
  <c r="D79" i="1"/>
  <c r="A93" i="1"/>
  <c r="A2" i="1"/>
  <c r="A92" i="1" s="1"/>
  <c r="K2988" i="2"/>
  <c r="K2989" i="2" s="1"/>
  <c r="L258" i="2" l="1"/>
  <c r="M1627" i="2"/>
  <c r="C74" i="1"/>
  <c r="E74" i="1" s="1"/>
  <c r="L265" i="2"/>
  <c r="M402" i="2"/>
  <c r="J627" i="2"/>
  <c r="J632" i="2" s="1"/>
  <c r="I632" i="2"/>
  <c r="M960" i="2"/>
  <c r="L958" i="2"/>
  <c r="I1013" i="2"/>
  <c r="J1585" i="2"/>
  <c r="J1601" i="2" s="1"/>
  <c r="I1601" i="2"/>
  <c r="M1987" i="2"/>
  <c r="L1981" i="2"/>
  <c r="L1987" i="2" s="1"/>
  <c r="L197" i="2"/>
  <c r="L268" i="2"/>
  <c r="L274" i="2" s="1"/>
  <c r="J279" i="2"/>
  <c r="J289" i="2" s="1"/>
  <c r="L319" i="2"/>
  <c r="L328" i="2"/>
  <c r="I337" i="2"/>
  <c r="G96" i="2"/>
  <c r="I194" i="2"/>
  <c r="L198" i="2"/>
  <c r="I207" i="2"/>
  <c r="J215" i="2"/>
  <c r="J217" i="2" s="1"/>
  <c r="J119" i="2" s="1"/>
  <c r="K237" i="2"/>
  <c r="I237" i="2"/>
  <c r="J246" i="2"/>
  <c r="I252" i="2"/>
  <c r="M258" i="2"/>
  <c r="I265" i="2"/>
  <c r="M274" i="2"/>
  <c r="K289" i="2"/>
  <c r="L310" i="2"/>
  <c r="L343" i="2"/>
  <c r="I354" i="2"/>
  <c r="I355" i="2" s="1"/>
  <c r="K431" i="2"/>
  <c r="M465" i="2"/>
  <c r="M555" i="2"/>
  <c r="K639" i="2"/>
  <c r="I661" i="2"/>
  <c r="J747" i="2"/>
  <c r="J754" i="2" s="1"/>
  <c r="I754" i="2"/>
  <c r="J802" i="2"/>
  <c r="J805" i="2"/>
  <c r="I808" i="2"/>
  <c r="K832" i="2"/>
  <c r="I848" i="2"/>
  <c r="J1037" i="2"/>
  <c r="L1049" i="2"/>
  <c r="M1214" i="2"/>
  <c r="L1208" i="2"/>
  <c r="L1214" i="2" s="1"/>
  <c r="M1276" i="2"/>
  <c r="L1275" i="2"/>
  <c r="L1276" i="2" s="1"/>
  <c r="J1279" i="2"/>
  <c r="J1281" i="2" s="1"/>
  <c r="I1281" i="2"/>
  <c r="I1284" i="2"/>
  <c r="J1283" i="2"/>
  <c r="J1284" i="2" s="1"/>
  <c r="J1451" i="2"/>
  <c r="I1453" i="2"/>
  <c r="M1475" i="2"/>
  <c r="L1474" i="2"/>
  <c r="L1475" i="2" s="1"/>
  <c r="L1623" i="2" s="1"/>
  <c r="I1670" i="2"/>
  <c r="J1663" i="2"/>
  <c r="L1664" i="2"/>
  <c r="M1670" i="2"/>
  <c r="I1770" i="2"/>
  <c r="J1769" i="2"/>
  <c r="J1770" i="2" s="1"/>
  <c r="J1794" i="2"/>
  <c r="J1800" i="2" s="1"/>
  <c r="I1800" i="2"/>
  <c r="I1914" i="2"/>
  <c r="I1944" i="2" s="1"/>
  <c r="J1908" i="2"/>
  <c r="J1914" i="2" s="1"/>
  <c r="M1958" i="2"/>
  <c r="L1957" i="2"/>
  <c r="L1958" i="2" s="1"/>
  <c r="A144" i="1"/>
  <c r="J95" i="2"/>
  <c r="J197" i="2"/>
  <c r="J202" i="2" s="1"/>
  <c r="L199" i="2"/>
  <c r="K207" i="2"/>
  <c r="K219" i="2" s="1"/>
  <c r="J206" i="2"/>
  <c r="K217" i="2"/>
  <c r="K119" i="2" s="1"/>
  <c r="L231" i="2"/>
  <c r="J232" i="2"/>
  <c r="L235" i="2"/>
  <c r="J236" i="2"/>
  <c r="K246" i="2"/>
  <c r="K291" i="2"/>
  <c r="K121" i="2" s="1"/>
  <c r="I258" i="2"/>
  <c r="J257" i="2"/>
  <c r="K258" i="2"/>
  <c r="I274" i="2"/>
  <c r="J270" i="2"/>
  <c r="J272" i="2"/>
  <c r="M289" i="2"/>
  <c r="J296" i="2"/>
  <c r="K307" i="2"/>
  <c r="I307" i="2"/>
  <c r="L304" i="2"/>
  <c r="J306" i="2"/>
  <c r="L314" i="2"/>
  <c r="K322" i="2"/>
  <c r="J319" i="2"/>
  <c r="I329" i="2"/>
  <c r="J328" i="2"/>
  <c r="J342" i="2"/>
  <c r="L347" i="2"/>
  <c r="L362" i="2"/>
  <c r="L371" i="2"/>
  <c r="J376" i="2"/>
  <c r="J378" i="2" s="1"/>
  <c r="L381" i="2"/>
  <c r="I392" i="2"/>
  <c r="L385" i="2"/>
  <c r="J387" i="2"/>
  <c r="J389" i="2"/>
  <c r="J390" i="2"/>
  <c r="J400" i="2"/>
  <c r="J407" i="2"/>
  <c r="J417" i="2"/>
  <c r="J443" i="2"/>
  <c r="J447" i="2" s="1"/>
  <c r="I447" i="2"/>
  <c r="L453" i="2"/>
  <c r="J462" i="2"/>
  <c r="J470" i="2"/>
  <c r="L471" i="2"/>
  <c r="M481" i="2"/>
  <c r="J480" i="2"/>
  <c r="J537" i="2"/>
  <c r="L538" i="2"/>
  <c r="L543" i="2"/>
  <c r="L547" i="2" s="1"/>
  <c r="J552" i="2"/>
  <c r="J560" i="2"/>
  <c r="L561" i="2"/>
  <c r="M571" i="2"/>
  <c r="J570" i="2"/>
  <c r="J575" i="2"/>
  <c r="J578" i="2"/>
  <c r="J583" i="2"/>
  <c r="L584" i="2"/>
  <c r="J593" i="2"/>
  <c r="L602" i="2"/>
  <c r="J604" i="2"/>
  <c r="L605" i="2"/>
  <c r="L611" i="2"/>
  <c r="K622" i="2"/>
  <c r="J618" i="2"/>
  <c r="L619" i="2"/>
  <c r="J621" i="2"/>
  <c r="J637" i="2"/>
  <c r="I639" i="2"/>
  <c r="M646" i="2"/>
  <c r="L643" i="2"/>
  <c r="I653" i="2"/>
  <c r="J649" i="2"/>
  <c r="J653" i="2" s="1"/>
  <c r="J660" i="2"/>
  <c r="L671" i="2"/>
  <c r="L672" i="2" s="1"/>
  <c r="K685" i="2"/>
  <c r="L695" i="2"/>
  <c r="L713" i="2"/>
  <c r="L734" i="2"/>
  <c r="I744" i="2"/>
  <c r="L749" i="2"/>
  <c r="J795" i="2"/>
  <c r="M802" i="2"/>
  <c r="I802" i="2"/>
  <c r="L807" i="2"/>
  <c r="M955" i="2"/>
  <c r="L954" i="2"/>
  <c r="L955" i="2" s="1"/>
  <c r="J1006" i="2"/>
  <c r="J1008" i="2" s="1"/>
  <c r="I1019" i="2"/>
  <c r="I1026" i="2" s="1"/>
  <c r="I131" i="2" s="1"/>
  <c r="J1016" i="2"/>
  <c r="J1018" i="2"/>
  <c r="L1023" i="2"/>
  <c r="I1042" i="2"/>
  <c r="I1057" i="2" s="1"/>
  <c r="I132" i="2" s="1"/>
  <c r="M1049" i="2"/>
  <c r="L1053" i="2"/>
  <c r="I1272" i="2"/>
  <c r="J1271" i="2"/>
  <c r="J1272" i="2" s="1"/>
  <c r="M1722" i="2"/>
  <c r="L1719" i="2"/>
  <c r="L1722" i="2" s="1"/>
  <c r="M1791" i="2"/>
  <c r="L1785" i="2"/>
  <c r="L1791" i="2" s="1"/>
  <c r="M1860" i="2"/>
  <c r="L1854" i="2"/>
  <c r="L1860" i="2" s="1"/>
  <c r="L2043" i="2"/>
  <c r="J2043" i="2"/>
  <c r="J2044" i="2" s="1"/>
  <c r="L246" i="2"/>
  <c r="L252" i="2"/>
  <c r="I439" i="2"/>
  <c r="I867" i="2"/>
  <c r="J863" i="2"/>
  <c r="I880" i="2"/>
  <c r="J877" i="2"/>
  <c r="M950" i="2"/>
  <c r="L948" i="2"/>
  <c r="L950" i="2" s="1"/>
  <c r="L1035" i="2"/>
  <c r="L1037" i="2" s="1"/>
  <c r="M1037" i="2"/>
  <c r="L1112" i="2"/>
  <c r="M1114" i="2"/>
  <c r="M1386" i="2"/>
  <c r="L1376" i="2"/>
  <c r="I1459" i="2"/>
  <c r="I1627" i="2" s="1"/>
  <c r="J1437" i="2"/>
  <c r="I1439" i="2"/>
  <c r="M1562" i="2"/>
  <c r="L1544" i="2"/>
  <c r="L1562" i="2" s="1"/>
  <c r="L301" i="2"/>
  <c r="K348" i="2"/>
  <c r="L382" i="2"/>
  <c r="L389" i="2"/>
  <c r="L390" i="2"/>
  <c r="J399" i="2"/>
  <c r="J406" i="2"/>
  <c r="K414" i="2"/>
  <c r="J418" i="2"/>
  <c r="L426" i="2"/>
  <c r="J429" i="2"/>
  <c r="L437" i="2"/>
  <c r="J453" i="2"/>
  <c r="J456" i="2"/>
  <c r="J461" i="2"/>
  <c r="L462" i="2"/>
  <c r="J471" i="2"/>
  <c r="J479" i="2"/>
  <c r="L480" i="2"/>
  <c r="J489" i="2"/>
  <c r="J491" i="2" s="1"/>
  <c r="M539" i="2"/>
  <c r="M624" i="2" s="1"/>
  <c r="M127" i="2" s="1"/>
  <c r="C19" i="1" s="1"/>
  <c r="J538" i="2"/>
  <c r="J543" i="2"/>
  <c r="J546" i="2"/>
  <c r="J551" i="2"/>
  <c r="L552" i="2"/>
  <c r="J561" i="2"/>
  <c r="J569" i="2"/>
  <c r="L570" i="2"/>
  <c r="L575" i="2"/>
  <c r="J584" i="2"/>
  <c r="J592" i="2"/>
  <c r="L593" i="2"/>
  <c r="J602" i="2"/>
  <c r="L604" i="2"/>
  <c r="J611" i="2"/>
  <c r="L612" i="2"/>
  <c r="L618" i="2"/>
  <c r="L621" i="2"/>
  <c r="J644" i="2"/>
  <c r="K672" i="2"/>
  <c r="L676" i="2"/>
  <c r="J764" i="2"/>
  <c r="M823" i="2"/>
  <c r="L817" i="2"/>
  <c r="J819" i="2"/>
  <c r="I823" i="2"/>
  <c r="L830" i="2"/>
  <c r="K848" i="2"/>
  <c r="J845" i="2"/>
  <c r="I860" i="2"/>
  <c r="J864" i="2"/>
  <c r="M969" i="2"/>
  <c r="L967" i="2"/>
  <c r="L969" i="2" s="1"/>
  <c r="M1008" i="2"/>
  <c r="L1006" i="2"/>
  <c r="L1008" i="2" s="1"/>
  <c r="L1016" i="2"/>
  <c r="M1019" i="2"/>
  <c r="L1018" i="2"/>
  <c r="L1019" i="2" s="1"/>
  <c r="L1055" i="2"/>
  <c r="J1053" i="2"/>
  <c r="J1055" i="2" s="1"/>
  <c r="L1081" i="2"/>
  <c r="M1082" i="2"/>
  <c r="I1223" i="2"/>
  <c r="J1217" i="2"/>
  <c r="J1219" i="2"/>
  <c r="J1221" i="2"/>
  <c r="I1232" i="2"/>
  <c r="J1226" i="2"/>
  <c r="J1232" i="2" s="1"/>
  <c r="L1290" i="2"/>
  <c r="L1303" i="2" s="1"/>
  <c r="M1303" i="2"/>
  <c r="I1356" i="2"/>
  <c r="J1351" i="2"/>
  <c r="J1353" i="2"/>
  <c r="J1355" i="2"/>
  <c r="J1409" i="2"/>
  <c r="J1420" i="2" s="1"/>
  <c r="I1420" i="2"/>
  <c r="L1575" i="2"/>
  <c r="L1577" i="2"/>
  <c r="L1582" i="2" s="1"/>
  <c r="L1579" i="2"/>
  <c r="L1581" i="2"/>
  <c r="J1647" i="2"/>
  <c r="J1653" i="2"/>
  <c r="I1660" i="2"/>
  <c r="J1655" i="2"/>
  <c r="J1657" i="2"/>
  <c r="J1660" i="2" s="1"/>
  <c r="J1674" i="2"/>
  <c r="I1680" i="2"/>
  <c r="J1962" i="2"/>
  <c r="J1968" i="2" s="1"/>
  <c r="I1968" i="2"/>
  <c r="I1978" i="2"/>
  <c r="I2050" i="2" s="1"/>
  <c r="J1971" i="2"/>
  <c r="J1978" i="2" s="1"/>
  <c r="L1990" i="2"/>
  <c r="L1996" i="2" s="1"/>
  <c r="M1996" i="2"/>
  <c r="J2055" i="2"/>
  <c r="L2055" i="2"/>
  <c r="L738" i="2"/>
  <c r="M784" i="2"/>
  <c r="L765" i="2"/>
  <c r="J794" i="2"/>
  <c r="I796" i="2"/>
  <c r="L800" i="2"/>
  <c r="J847" i="2"/>
  <c r="J873" i="2"/>
  <c r="L968" i="2"/>
  <c r="M979" i="2"/>
  <c r="L977" i="2"/>
  <c r="L979" i="2" s="1"/>
  <c r="I984" i="2"/>
  <c r="J982" i="2"/>
  <c r="M989" i="2"/>
  <c r="J1042" i="2"/>
  <c r="L1041" i="2"/>
  <c r="L1042" i="2" s="1"/>
  <c r="L1057" i="2" s="1"/>
  <c r="L132" i="2" s="1"/>
  <c r="J1045" i="2"/>
  <c r="J1047" i="2"/>
  <c r="I1095" i="2"/>
  <c r="J1093" i="2"/>
  <c r="K1152" i="2"/>
  <c r="L1176" i="2"/>
  <c r="M1179" i="2"/>
  <c r="M1223" i="2"/>
  <c r="L1217" i="2"/>
  <c r="L1219" i="2"/>
  <c r="L1221" i="2"/>
  <c r="J1237" i="2"/>
  <c r="J1239" i="2"/>
  <c r="J1241" i="2"/>
  <c r="J1243" i="2"/>
  <c r="J1245" i="2"/>
  <c r="J1247" i="2"/>
  <c r="J1249" i="2"/>
  <c r="M1272" i="2"/>
  <c r="L1271" i="2"/>
  <c r="L1272" i="2" s="1"/>
  <c r="I1276" i="2"/>
  <c r="J1275" i="2"/>
  <c r="J1276" i="2" s="1"/>
  <c r="L1279" i="2"/>
  <c r="L1281" i="2" s="1"/>
  <c r="J1291" i="2"/>
  <c r="J1293" i="2"/>
  <c r="J1295" i="2"/>
  <c r="J1297" i="2"/>
  <c r="J1299" i="2"/>
  <c r="J1301" i="2"/>
  <c r="M1356" i="2"/>
  <c r="L1351" i="2"/>
  <c r="L1353" i="2"/>
  <c r="L1355" i="2"/>
  <c r="I1386" i="2"/>
  <c r="J1376" i="2"/>
  <c r="J1378" i="2"/>
  <c r="J1380" i="2"/>
  <c r="J1382" i="2"/>
  <c r="J1384" i="2"/>
  <c r="J1453" i="2"/>
  <c r="L1451" i="2"/>
  <c r="L1453" i="2" s="1"/>
  <c r="L1459" i="2" s="1"/>
  <c r="L1627" i="2" s="1"/>
  <c r="I1562" i="2"/>
  <c r="J1544" i="2"/>
  <c r="J1546" i="2"/>
  <c r="J1548" i="2"/>
  <c r="J1550" i="2"/>
  <c r="J1552" i="2"/>
  <c r="J1554" i="2"/>
  <c r="J1556" i="2"/>
  <c r="J1558" i="2"/>
  <c r="J1560" i="2"/>
  <c r="L1611" i="2"/>
  <c r="L1647" i="2"/>
  <c r="L1653" i="2"/>
  <c r="L1655" i="2"/>
  <c r="L1657" i="2"/>
  <c r="M1770" i="2"/>
  <c r="L1769" i="2"/>
  <c r="L1770" i="2" s="1"/>
  <c r="L1794" i="2"/>
  <c r="L1800" i="2" s="1"/>
  <c r="M1800" i="2"/>
  <c r="K1905" i="2"/>
  <c r="M1914" i="2"/>
  <c r="L1908" i="2"/>
  <c r="L1914" i="2" s="1"/>
  <c r="M1968" i="2"/>
  <c r="M2050" i="2" s="1"/>
  <c r="L1962" i="2"/>
  <c r="L1968" i="2" s="1"/>
  <c r="J1987" i="2"/>
  <c r="K2030" i="2"/>
  <c r="L2063" i="2"/>
  <c r="L2064" i="2" s="1"/>
  <c r="M2064" i="2"/>
  <c r="K1190" i="2"/>
  <c r="L1201" i="2"/>
  <c r="I1214" i="2"/>
  <c r="J1208" i="2"/>
  <c r="J1210" i="2"/>
  <c r="J1212" i="2"/>
  <c r="M1232" i="2"/>
  <c r="L1226" i="2"/>
  <c r="L1232" i="2" s="1"/>
  <c r="L1268" i="2"/>
  <c r="J1255" i="2"/>
  <c r="J1257" i="2"/>
  <c r="J1268" i="2" s="1"/>
  <c r="J1259" i="2"/>
  <c r="J1261" i="2"/>
  <c r="J1263" i="2"/>
  <c r="J1265" i="2"/>
  <c r="J1267" i="2"/>
  <c r="M1284" i="2"/>
  <c r="L1283" i="2"/>
  <c r="L1284" i="2" s="1"/>
  <c r="K1338" i="2"/>
  <c r="L1420" i="2"/>
  <c r="L1439" i="2"/>
  <c r="J1474" i="2"/>
  <c r="J1475" i="2" s="1"/>
  <c r="J1623" i="2" s="1"/>
  <c r="M1496" i="2"/>
  <c r="K1572" i="2"/>
  <c r="J1575" i="2"/>
  <c r="J1582" i="2" s="1"/>
  <c r="I1582" i="2"/>
  <c r="J1577" i="2"/>
  <c r="J1579" i="2"/>
  <c r="J1581" i="2"/>
  <c r="L1601" i="2"/>
  <c r="M1637" i="2"/>
  <c r="L1637" i="2"/>
  <c r="J1637" i="2"/>
  <c r="J1645" i="2"/>
  <c r="J1680" i="2"/>
  <c r="L1700" i="2"/>
  <c r="I1722" i="2"/>
  <c r="J1719" i="2"/>
  <c r="J1722" i="2" s="1"/>
  <c r="J1791" i="2"/>
  <c r="I1860" i="2"/>
  <c r="J1854" i="2"/>
  <c r="J1860" i="2" s="1"/>
  <c r="L1888" i="2"/>
  <c r="L1896" i="2"/>
  <c r="I1958" i="2"/>
  <c r="J1957" i="2"/>
  <c r="J1958" i="2" s="1"/>
  <c r="L1971" i="2"/>
  <c r="L1978" i="2" s="1"/>
  <c r="M1978" i="2"/>
  <c r="J1996" i="2"/>
  <c r="I2326" i="2"/>
  <c r="M2387" i="2"/>
  <c r="J628" i="2"/>
  <c r="L636" i="2"/>
  <c r="J643" i="2"/>
  <c r="L644" i="2"/>
  <c r="L668" i="2"/>
  <c r="J677" i="2"/>
  <c r="J682" i="2"/>
  <c r="J690" i="2"/>
  <c r="L691" i="2"/>
  <c r="L696" i="2"/>
  <c r="J714" i="2"/>
  <c r="L716" i="2"/>
  <c r="L725" i="2"/>
  <c r="K744" i="2"/>
  <c r="J734" i="2"/>
  <c r="J739" i="2"/>
  <c r="L741" i="2"/>
  <c r="J742" i="2"/>
  <c r="L748" i="2"/>
  <c r="J749" i="2"/>
  <c r="J765" i="2"/>
  <c r="L767" i="2"/>
  <c r="L770" i="2"/>
  <c r="L771" i="2"/>
  <c r="L772" i="2"/>
  <c r="J774" i="2"/>
  <c r="J783" i="2"/>
  <c r="L787" i="2"/>
  <c r="L789" i="2"/>
  <c r="L799" i="2"/>
  <c r="L802" i="2" s="1"/>
  <c r="J800" i="2"/>
  <c r="L806" i="2"/>
  <c r="J807" i="2"/>
  <c r="J811" i="2"/>
  <c r="J814" i="2" s="1"/>
  <c r="L813" i="2"/>
  <c r="J818" i="2"/>
  <c r="L820" i="2"/>
  <c r="J821" i="2"/>
  <c r="J827" i="2"/>
  <c r="L859" i="2"/>
  <c r="L866" i="2"/>
  <c r="L879" i="2"/>
  <c r="L885" i="2"/>
  <c r="L892" i="2"/>
  <c r="L896" i="2" s="1"/>
  <c r="L893" i="2"/>
  <c r="L894" i="2"/>
  <c r="L904" i="2"/>
  <c r="I910" i="2"/>
  <c r="L909" i="2"/>
  <c r="J924" i="2"/>
  <c r="L944" i="2"/>
  <c r="J948" i="2"/>
  <c r="L953" i="2"/>
  <c r="J954" i="2"/>
  <c r="J959" i="2"/>
  <c r="L963" i="2"/>
  <c r="L973" i="2"/>
  <c r="J1030" i="2"/>
  <c r="L1062" i="2"/>
  <c r="J1064" i="2"/>
  <c r="L1071" i="2"/>
  <c r="J1076" i="2"/>
  <c r="K1108" i="2"/>
  <c r="J1106" i="2"/>
  <c r="L1111" i="2"/>
  <c r="K1114" i="2"/>
  <c r="J1119" i="2"/>
  <c r="L1142" i="2"/>
  <c r="J1146" i="2"/>
  <c r="L1148" i="2"/>
  <c r="J1150" i="2"/>
  <c r="L1155" i="2"/>
  <c r="L1159" i="2"/>
  <c r="L1165" i="2"/>
  <c r="L1168" i="2" s="1"/>
  <c r="L1172" i="2"/>
  <c r="L1188" i="2"/>
  <c r="K1268" i="2"/>
  <c r="J1307" i="2"/>
  <c r="J1311" i="2"/>
  <c r="K1319" i="2"/>
  <c r="J1318" i="2"/>
  <c r="J1325" i="2"/>
  <c r="J1329" i="2"/>
  <c r="J1333" i="2"/>
  <c r="J1337" i="2"/>
  <c r="K1347" i="2"/>
  <c r="J1346" i="2"/>
  <c r="L1369" i="2"/>
  <c r="L1373" i="2"/>
  <c r="L1400" i="2"/>
  <c r="J1402" i="2"/>
  <c r="K1453" i="2"/>
  <c r="K1459" i="2" s="1"/>
  <c r="K1475" i="2"/>
  <c r="K1623" i="2" s="1"/>
  <c r="L1482" i="2"/>
  <c r="L1486" i="2"/>
  <c r="L1490" i="2"/>
  <c r="L1494" i="2"/>
  <c r="L1502" i="2"/>
  <c r="L1518" i="2" s="1"/>
  <c r="K1518" i="2"/>
  <c r="J1504" i="2"/>
  <c r="L1506" i="2"/>
  <c r="J1508" i="2"/>
  <c r="L1510" i="2"/>
  <c r="J1512" i="2"/>
  <c r="L1514" i="2"/>
  <c r="J1516" i="2"/>
  <c r="L1522" i="2"/>
  <c r="L1526" i="2"/>
  <c r="L1533" i="2"/>
  <c r="L1537" i="2"/>
  <c r="L1568" i="2"/>
  <c r="K1582" i="2"/>
  <c r="K1603" i="2" s="1"/>
  <c r="L1645" i="2"/>
  <c r="K1670" i="2"/>
  <c r="J1665" i="2"/>
  <c r="J1667" i="2"/>
  <c r="J1669" i="2"/>
  <c r="L1683" i="2"/>
  <c r="L1690" i="2" s="1"/>
  <c r="L1685" i="2"/>
  <c r="L1687" i="2"/>
  <c r="L1689" i="2"/>
  <c r="M1700" i="2"/>
  <c r="I1712" i="2"/>
  <c r="J1705" i="2"/>
  <c r="J1707" i="2"/>
  <c r="J1709" i="2"/>
  <c r="J1711" i="2"/>
  <c r="M1716" i="2"/>
  <c r="L1715" i="2"/>
  <c r="L1716" i="2" s="1"/>
  <c r="J1804" i="2"/>
  <c r="J1806" i="2"/>
  <c r="J1808" i="2"/>
  <c r="M1818" i="2"/>
  <c r="L1813" i="2"/>
  <c r="L1815" i="2"/>
  <c r="L1817" i="2"/>
  <c r="J1821" i="2"/>
  <c r="J1823" i="2"/>
  <c r="J1825" i="2"/>
  <c r="M1838" i="2"/>
  <c r="L1832" i="2"/>
  <c r="L1834" i="2"/>
  <c r="L1836" i="2"/>
  <c r="L1842" i="2"/>
  <c r="L1844" i="2"/>
  <c r="L1846" i="2"/>
  <c r="I1851" i="2"/>
  <c r="J1850" i="2"/>
  <c r="J1851" i="2" s="1"/>
  <c r="L1865" i="2"/>
  <c r="L1867" i="2"/>
  <c r="L1869" i="2"/>
  <c r="M1880" i="2"/>
  <c r="L1874" i="2"/>
  <c r="L1876" i="2"/>
  <c r="L1878" i="2"/>
  <c r="J1900" i="2"/>
  <c r="J1902" i="2"/>
  <c r="J1904" i="2"/>
  <c r="L1918" i="2"/>
  <c r="L1920" i="2"/>
  <c r="L1928" i="2"/>
  <c r="L1930" i="2"/>
  <c r="L1931" i="2" s="1"/>
  <c r="J1938" i="2"/>
  <c r="J1940" i="2"/>
  <c r="J2000" i="2"/>
  <c r="J2002" i="2"/>
  <c r="J2004" i="2"/>
  <c r="M2014" i="2"/>
  <c r="L2009" i="2"/>
  <c r="L2011" i="2"/>
  <c r="J2017" i="2"/>
  <c r="J2022" i="2" s="1"/>
  <c r="I2022" i="2"/>
  <c r="L2026" i="2"/>
  <c r="J2026" i="2"/>
  <c r="J2029" i="2"/>
  <c r="I2048" i="2"/>
  <c r="J2047" i="2"/>
  <c r="J2048" i="2" s="1"/>
  <c r="K2060" i="2"/>
  <c r="J2059" i="2"/>
  <c r="L2059" i="2"/>
  <c r="I2080" i="2"/>
  <c r="J2079" i="2"/>
  <c r="J2080" i="2" s="1"/>
  <c r="K2198" i="2"/>
  <c r="K2302" i="2"/>
  <c r="K2299" i="2"/>
  <c r="I2525" i="2"/>
  <c r="J2522" i="2"/>
  <c r="J2525" i="2" s="1"/>
  <c r="I2607" i="2"/>
  <c r="I2633" i="2" s="1"/>
  <c r="I160" i="2" s="1"/>
  <c r="J2605" i="2"/>
  <c r="M2809" i="2"/>
  <c r="L2802" i="2"/>
  <c r="L2809" i="2" s="1"/>
  <c r="J620" i="2"/>
  <c r="J651" i="2"/>
  <c r="L659" i="2"/>
  <c r="J668" i="2"/>
  <c r="J671" i="2"/>
  <c r="J676" i="2"/>
  <c r="L677" i="2"/>
  <c r="L682" i="2"/>
  <c r="J691" i="2"/>
  <c r="J696" i="2"/>
  <c r="L706" i="2"/>
  <c r="L708" i="2" s="1"/>
  <c r="J710" i="2"/>
  <c r="L712" i="2"/>
  <c r="J713" i="2"/>
  <c r="L724" i="2"/>
  <c r="L728" i="2" s="1"/>
  <c r="J735" i="2"/>
  <c r="J744" i="2" s="1"/>
  <c r="L737" i="2"/>
  <c r="J738" i="2"/>
  <c r="J743" i="2"/>
  <c r="J750" i="2"/>
  <c r="L752" i="2"/>
  <c r="J767" i="2"/>
  <c r="J769" i="2"/>
  <c r="J770" i="2"/>
  <c r="J771" i="2"/>
  <c r="L776" i="2"/>
  <c r="L777" i="2"/>
  <c r="J781" i="2"/>
  <c r="L783" i="2"/>
  <c r="L788" i="2"/>
  <c r="J801" i="2"/>
  <c r="I814" i="2"/>
  <c r="J817" i="2"/>
  <c r="M832" i="2"/>
  <c r="L827" i="2"/>
  <c r="J829" i="2"/>
  <c r="J830" i="2"/>
  <c r="L845" i="2"/>
  <c r="L865" i="2"/>
  <c r="L871" i="2"/>
  <c r="L884" i="2"/>
  <c r="J892" i="2"/>
  <c r="J904" i="2"/>
  <c r="L924" i="2"/>
  <c r="I930" i="2"/>
  <c r="L929" i="2"/>
  <c r="J944" i="2"/>
  <c r="J949" i="2"/>
  <c r="J950" i="2" s="1"/>
  <c r="J958" i="2"/>
  <c r="J963" i="2"/>
  <c r="J968" i="2"/>
  <c r="J973" i="2"/>
  <c r="J978" i="2"/>
  <c r="M998" i="2"/>
  <c r="K1042" i="2"/>
  <c r="K1066" i="2"/>
  <c r="J1062" i="2"/>
  <c r="J1066" i="2" s="1"/>
  <c r="K1072" i="2"/>
  <c r="K1089" i="2" s="1"/>
  <c r="L1076" i="2"/>
  <c r="J1085" i="2"/>
  <c r="J1087" i="2" s="1"/>
  <c r="K1095" i="2"/>
  <c r="L1119" i="2"/>
  <c r="L1131" i="2"/>
  <c r="K1143" i="2"/>
  <c r="J1142" i="2"/>
  <c r="K1173" i="2"/>
  <c r="J1172" i="2"/>
  <c r="L1186" i="2"/>
  <c r="I1268" i="2"/>
  <c r="M1268" i="2"/>
  <c r="L1307" i="2"/>
  <c r="L1311" i="2"/>
  <c r="L1318" i="2"/>
  <c r="L1325" i="2"/>
  <c r="L1329" i="2"/>
  <c r="L1333" i="2"/>
  <c r="L1337" i="2"/>
  <c r="J1369" i="2"/>
  <c r="J1373" i="2"/>
  <c r="L1394" i="2"/>
  <c r="L1398" i="2"/>
  <c r="L1402" i="2"/>
  <c r="J1404" i="2"/>
  <c r="L1464" i="2"/>
  <c r="J1526" i="2"/>
  <c r="J1533" i="2"/>
  <c r="L1535" i="2"/>
  <c r="J1537" i="2"/>
  <c r="L1539" i="2"/>
  <c r="M1660" i="2"/>
  <c r="M1725" i="2" s="1"/>
  <c r="L1665" i="2"/>
  <c r="L1667" i="2"/>
  <c r="L1670" i="2" s="1"/>
  <c r="L1669" i="2"/>
  <c r="M1680" i="2"/>
  <c r="J1683" i="2"/>
  <c r="I1690" i="2"/>
  <c r="J1685" i="2"/>
  <c r="J1687" i="2"/>
  <c r="J1689" i="2"/>
  <c r="M1712" i="2"/>
  <c r="L1705" i="2"/>
  <c r="L1707" i="2"/>
  <c r="L1709" i="2"/>
  <c r="L1711" i="2"/>
  <c r="I1716" i="2"/>
  <c r="J1715" i="2"/>
  <c r="J1716" i="2" s="1"/>
  <c r="L1804" i="2"/>
  <c r="L1806" i="2"/>
  <c r="L1809" i="2" s="1"/>
  <c r="L1808" i="2"/>
  <c r="J1813" i="2"/>
  <c r="J1818" i="2" s="1"/>
  <c r="J1815" i="2"/>
  <c r="J1817" i="2"/>
  <c r="M1827" i="2"/>
  <c r="L1821" i="2"/>
  <c r="L1827" i="2" s="1"/>
  <c r="L1823" i="2"/>
  <c r="L1825" i="2"/>
  <c r="I1827" i="2"/>
  <c r="I1838" i="2"/>
  <c r="J1832" i="2"/>
  <c r="J1834" i="2"/>
  <c r="J1836" i="2"/>
  <c r="L1847" i="2"/>
  <c r="J1842" i="2"/>
  <c r="J1844" i="2"/>
  <c r="J1847" i="2" s="1"/>
  <c r="J1846" i="2"/>
  <c r="M1851" i="2"/>
  <c r="L1850" i="2"/>
  <c r="L1851" i="2" s="1"/>
  <c r="J1865" i="2"/>
  <c r="J1867" i="2"/>
  <c r="J1869" i="2"/>
  <c r="I1880" i="2"/>
  <c r="J1874" i="2"/>
  <c r="J1876" i="2"/>
  <c r="J1878" i="2"/>
  <c r="K1896" i="2"/>
  <c r="J1905" i="2"/>
  <c r="L1900" i="2"/>
  <c r="L1905" i="2" s="1"/>
  <c r="L1902" i="2"/>
  <c r="L1904" i="2"/>
  <c r="L1922" i="2"/>
  <c r="J1918" i="2"/>
  <c r="J1922" i="2" s="1"/>
  <c r="J1920" i="2"/>
  <c r="I1931" i="2"/>
  <c r="J1928" i="2"/>
  <c r="J1930" i="2"/>
  <c r="J1931" i="2" s="1"/>
  <c r="M1942" i="2"/>
  <c r="L1938" i="2"/>
  <c r="L1942" i="2" s="1"/>
  <c r="L1940" i="2"/>
  <c r="I1942" i="2"/>
  <c r="L2000" i="2"/>
  <c r="L2005" i="2" s="1"/>
  <c r="L2002" i="2"/>
  <c r="L2004" i="2"/>
  <c r="J2009" i="2"/>
  <c r="J2014" i="2" s="1"/>
  <c r="J2011" i="2"/>
  <c r="J2013" i="2"/>
  <c r="M2022" i="2"/>
  <c r="L2017" i="2"/>
  <c r="L2022" i="2" s="1"/>
  <c r="J2025" i="2"/>
  <c r="L2027" i="2"/>
  <c r="I2038" i="2"/>
  <c r="J2033" i="2"/>
  <c r="J2038" i="2" s="1"/>
  <c r="I2044" i="2"/>
  <c r="M2048" i="2"/>
  <c r="L2047" i="2"/>
  <c r="L2048" i="2" s="1"/>
  <c r="L2079" i="2"/>
  <c r="L2080" i="2" s="1"/>
  <c r="M2080" i="2"/>
  <c r="J2152" i="2"/>
  <c r="J2169" i="2"/>
  <c r="K2246" i="2"/>
  <c r="J2507" i="2"/>
  <c r="J2510" i="2"/>
  <c r="K2513" i="2"/>
  <c r="J2530" i="2"/>
  <c r="I2547" i="2"/>
  <c r="I2560" i="2" s="1"/>
  <c r="I159" i="2" s="1"/>
  <c r="J2591" i="2"/>
  <c r="L2591" i="2"/>
  <c r="I2631" i="2"/>
  <c r="K2722" i="2"/>
  <c r="K1680" i="2"/>
  <c r="L1732" i="2"/>
  <c r="L1780" i="2"/>
  <c r="K1809" i="2"/>
  <c r="K1871" i="2"/>
  <c r="I1905" i="2"/>
  <c r="M1905" i="2"/>
  <c r="I1922" i="2"/>
  <c r="M1922" i="2"/>
  <c r="L1952" i="2"/>
  <c r="K2005" i="2"/>
  <c r="K2050" i="2" s="1"/>
  <c r="M2030" i="2"/>
  <c r="L2025" i="2"/>
  <c r="L2030" i="2" s="1"/>
  <c r="K2038" i="2"/>
  <c r="L2042" i="2"/>
  <c r="L2044" i="2" s="1"/>
  <c r="L2071" i="2"/>
  <c r="L2072" i="2" s="1"/>
  <c r="J2134" i="2"/>
  <c r="J2140" i="2" s="1"/>
  <c r="J2136" i="2"/>
  <c r="J2138" i="2"/>
  <c r="J2179" i="2"/>
  <c r="K2214" i="2"/>
  <c r="J2203" i="2"/>
  <c r="J2222" i="2"/>
  <c r="J2258" i="2"/>
  <c r="J2273" i="2"/>
  <c r="J2306" i="2"/>
  <c r="L2345" i="2"/>
  <c r="K2353" i="2"/>
  <c r="L2351" i="2"/>
  <c r="J2358" i="2"/>
  <c r="K2378" i="2"/>
  <c r="J2367" i="2"/>
  <c r="L2412" i="2"/>
  <c r="J2431" i="2"/>
  <c r="J2434" i="2"/>
  <c r="I2585" i="2"/>
  <c r="I154" i="2" s="1"/>
  <c r="J2599" i="2"/>
  <c r="L2599" i="2"/>
  <c r="K1700" i="2"/>
  <c r="J1732" i="2"/>
  <c r="J1780" i="2"/>
  <c r="K1818" i="2"/>
  <c r="I1847" i="2"/>
  <c r="M1847" i="2"/>
  <c r="M1862" i="2" s="1"/>
  <c r="I1888" i="2"/>
  <c r="M1888" i="2"/>
  <c r="I1896" i="2"/>
  <c r="M1896" i="2"/>
  <c r="K1931" i="2"/>
  <c r="J1952" i="2"/>
  <c r="K2014" i="2"/>
  <c r="J2027" i="2"/>
  <c r="L2029" i="2"/>
  <c r="I2072" i="2"/>
  <c r="J2071" i="2"/>
  <c r="J2072" i="2" s="1"/>
  <c r="K2126" i="2"/>
  <c r="L2134" i="2"/>
  <c r="L2136" i="2"/>
  <c r="L2138" i="2"/>
  <c r="J2190" i="2"/>
  <c r="J2211" i="2"/>
  <c r="J2235" i="2"/>
  <c r="J2242" i="2"/>
  <c r="L2248" i="2"/>
  <c r="M2262" i="2"/>
  <c r="J2250" i="2"/>
  <c r="J2262" i="2" s="1"/>
  <c r="J2265" i="2"/>
  <c r="L2349" i="2"/>
  <c r="J2375" i="2"/>
  <c r="J2380" i="2"/>
  <c r="L2402" i="2"/>
  <c r="J2410" i="2"/>
  <c r="J2413" i="2"/>
  <c r="L2433" i="2"/>
  <c r="I2481" i="2"/>
  <c r="J2477" i="2"/>
  <c r="J2481" i="2" s="1"/>
  <c r="L2487" i="2"/>
  <c r="M2585" i="2"/>
  <c r="M154" i="2" s="1"/>
  <c r="C43" i="1" s="1"/>
  <c r="J2597" i="2"/>
  <c r="L2597" i="2"/>
  <c r="I2824" i="2"/>
  <c r="J2822" i="2"/>
  <c r="J2824" i="2" s="1"/>
  <c r="I2847" i="2"/>
  <c r="J2841" i="2"/>
  <c r="J2847" i="2" s="1"/>
  <c r="I2140" i="2"/>
  <c r="M2140" i="2"/>
  <c r="I2152" i="2"/>
  <c r="M2152" i="2"/>
  <c r="I2169" i="2"/>
  <c r="M2169" i="2"/>
  <c r="L2179" i="2"/>
  <c r="L2190" i="2"/>
  <c r="J2197" i="2"/>
  <c r="L2203" i="2"/>
  <c r="L2206" i="2"/>
  <c r="J2210" i="2"/>
  <c r="L2211" i="2"/>
  <c r="J2221" i="2"/>
  <c r="L2222" i="2"/>
  <c r="L2225" i="2"/>
  <c r="J2229" i="2"/>
  <c r="J2234" i="2"/>
  <c r="J2246" i="2" s="1"/>
  <c r="L2235" i="2"/>
  <c r="L2238" i="2"/>
  <c r="L2241" i="2"/>
  <c r="L2243" i="2"/>
  <c r="J2245" i="2"/>
  <c r="L2250" i="2"/>
  <c r="J2251" i="2"/>
  <c r="L2258" i="2"/>
  <c r="J2259" i="2"/>
  <c r="L2265" i="2"/>
  <c r="J2266" i="2"/>
  <c r="M2278" i="2"/>
  <c r="J2297" i="2"/>
  <c r="L2298" i="2"/>
  <c r="L2301" i="2"/>
  <c r="J2305" i="2"/>
  <c r="L2308" i="2"/>
  <c r="L2314" i="2"/>
  <c r="L2323" i="2"/>
  <c r="J2332" i="2"/>
  <c r="J2333" i="2"/>
  <c r="J2334" i="2"/>
  <c r="J2335" i="2"/>
  <c r="L2342" i="2"/>
  <c r="L2343" i="2"/>
  <c r="J2350" i="2"/>
  <c r="J2352" i="2"/>
  <c r="L2357" i="2"/>
  <c r="J2361" i="2"/>
  <c r="L2362" i="2"/>
  <c r="L2367" i="2"/>
  <c r="L2370" i="2"/>
  <c r="J2374" i="2"/>
  <c r="L2375" i="2"/>
  <c r="J2397" i="2"/>
  <c r="J2398" i="2"/>
  <c r="J2399" i="2"/>
  <c r="J2400" i="2"/>
  <c r="J2412" i="2"/>
  <c r="L2413" i="2"/>
  <c r="L2423" i="2"/>
  <c r="J2433" i="2"/>
  <c r="L2434" i="2"/>
  <c r="L2441" i="2"/>
  <c r="J2443" i="2"/>
  <c r="L2445" i="2"/>
  <c r="J2447" i="2"/>
  <c r="J2453" i="2"/>
  <c r="J2480" i="2"/>
  <c r="M2489" i="2"/>
  <c r="L2484" i="2"/>
  <c r="J2488" i="2"/>
  <c r="L2494" i="2"/>
  <c r="L2497" i="2"/>
  <c r="J2499" i="2"/>
  <c r="M2547" i="2"/>
  <c r="I2558" i="2"/>
  <c r="L2566" i="2"/>
  <c r="L2572" i="2" s="1"/>
  <c r="L157" i="2" s="1"/>
  <c r="L2581" i="2"/>
  <c r="L2611" i="2"/>
  <c r="J2616" i="2"/>
  <c r="K2666" i="2"/>
  <c r="K173" i="2" s="1"/>
  <c r="L2661" i="2"/>
  <c r="J2686" i="2"/>
  <c r="K2703" i="2"/>
  <c r="L2696" i="2"/>
  <c r="J2708" i="2"/>
  <c r="J2715" i="2"/>
  <c r="K2730" i="2"/>
  <c r="J2726" i="2"/>
  <c r="L2813" i="2"/>
  <c r="L2819" i="2" s="1"/>
  <c r="L2815" i="2"/>
  <c r="L2817" i="2"/>
  <c r="M2948" i="2"/>
  <c r="M2951" i="2" s="1"/>
  <c r="I2966" i="2"/>
  <c r="J2995" i="2"/>
  <c r="J2997" i="2"/>
  <c r="J2998" i="2" s="1"/>
  <c r="M3021" i="2"/>
  <c r="L3015" i="2"/>
  <c r="L3021" i="2" s="1"/>
  <c r="E39" i="3"/>
  <c r="K2022" i="2"/>
  <c r="K2044" i="2"/>
  <c r="L2056" i="2"/>
  <c r="I2186" i="2"/>
  <c r="L2175" i="2"/>
  <c r="L2183" i="2"/>
  <c r="J2193" i="2"/>
  <c r="L2194" i="2"/>
  <c r="J2206" i="2"/>
  <c r="L2207" i="2"/>
  <c r="L2210" i="2"/>
  <c r="L2218" i="2"/>
  <c r="L2221" i="2"/>
  <c r="J2225" i="2"/>
  <c r="L2226" i="2"/>
  <c r="L2229" i="2"/>
  <c r="L2234" i="2"/>
  <c r="J2238" i="2"/>
  <c r="L2239" i="2"/>
  <c r="J2241" i="2"/>
  <c r="L2242" i="2"/>
  <c r="L2245" i="2"/>
  <c r="L2254" i="2"/>
  <c r="J2255" i="2"/>
  <c r="L2269" i="2"/>
  <c r="J2270" i="2"/>
  <c r="L2275" i="2"/>
  <c r="L2282" i="2"/>
  <c r="L2291" i="2"/>
  <c r="L2297" i="2"/>
  <c r="J2301" i="2"/>
  <c r="I2309" i="2"/>
  <c r="L2316" i="2"/>
  <c r="L2325" i="2"/>
  <c r="L2334" i="2"/>
  <c r="L2335" i="2"/>
  <c r="J2340" i="2"/>
  <c r="J2341" i="2"/>
  <c r="J2342" i="2"/>
  <c r="J2343" i="2"/>
  <c r="J2349" i="2"/>
  <c r="J2351" i="2"/>
  <c r="J2357" i="2"/>
  <c r="L2358" i="2"/>
  <c r="L2361" i="2"/>
  <c r="J2370" i="2"/>
  <c r="L2371" i="2"/>
  <c r="L2374" i="2"/>
  <c r="L2380" i="2"/>
  <c r="L2399" i="2"/>
  <c r="L2400" i="2"/>
  <c r="L2410" i="2"/>
  <c r="J2425" i="2"/>
  <c r="L2426" i="2"/>
  <c r="L2431" i="2"/>
  <c r="J2441" i="2"/>
  <c r="L2443" i="2"/>
  <c r="J2445" i="2"/>
  <c r="L2447" i="2"/>
  <c r="L2453" i="2"/>
  <c r="J2455" i="2"/>
  <c r="K2465" i="2"/>
  <c r="K155" i="2" s="1"/>
  <c r="J2461" i="2"/>
  <c r="L2463" i="2"/>
  <c r="I2469" i="2"/>
  <c r="I156" i="2" s="1"/>
  <c r="J2468" i="2"/>
  <c r="J2469" i="2" s="1"/>
  <c r="J156" i="2" s="1"/>
  <c r="L2480" i="2"/>
  <c r="L2488" i="2"/>
  <c r="J2497" i="2"/>
  <c r="J2500" i="2"/>
  <c r="J2516" i="2"/>
  <c r="M2558" i="2"/>
  <c r="J2557" i="2"/>
  <c r="M2572" i="2"/>
  <c r="M157" i="2" s="1"/>
  <c r="C46" i="1" s="1"/>
  <c r="L2619" i="2"/>
  <c r="J2624" i="2"/>
  <c r="L2629" i="2"/>
  <c r="K2679" i="2"/>
  <c r="K2687" i="2"/>
  <c r="K171" i="2" s="1"/>
  <c r="J2684" i="2"/>
  <c r="L2686" i="2"/>
  <c r="J2696" i="2"/>
  <c r="J2595" i="2"/>
  <c r="L2604" i="2"/>
  <c r="J2615" i="2"/>
  <c r="J2623" i="2"/>
  <c r="L2675" i="2"/>
  <c r="L2684" i="2"/>
  <c r="L2697" i="2"/>
  <c r="L2708" i="2"/>
  <c r="L2711" i="2"/>
  <c r="K2765" i="2"/>
  <c r="L2777" i="2"/>
  <c r="L170" i="2" s="1"/>
  <c r="I2809" i="2"/>
  <c r="J2802" i="2"/>
  <c r="J2809" i="2" s="1"/>
  <c r="M2824" i="2"/>
  <c r="L2822" i="2"/>
  <c r="L2824" i="2" s="1"/>
  <c r="L2935" i="2"/>
  <c r="L2995" i="2"/>
  <c r="L2997" i="2"/>
  <c r="K3011" i="2"/>
  <c r="I3021" i="2"/>
  <c r="J3015" i="2"/>
  <c r="J3021" i="2" s="1"/>
  <c r="J3043" i="2"/>
  <c r="L3052" i="2"/>
  <c r="L3054" i="2" s="1"/>
  <c r="L3075" i="2" s="1"/>
  <c r="J3048" i="2"/>
  <c r="J3052" i="2" s="1"/>
  <c r="J3054" i="2" s="1"/>
  <c r="J3075" i="2" s="1"/>
  <c r="J3050" i="2"/>
  <c r="L2455" i="2"/>
  <c r="L2461" i="2"/>
  <c r="J2463" i="2"/>
  <c r="M2481" i="2"/>
  <c r="L2479" i="2"/>
  <c r="J2485" i="2"/>
  <c r="J2487" i="2"/>
  <c r="L2498" i="2"/>
  <c r="L2517" i="2"/>
  <c r="L2524" i="2"/>
  <c r="L2568" i="2"/>
  <c r="J2581" i="2"/>
  <c r="L2583" i="2"/>
  <c r="L2590" i="2"/>
  <c r="J2593" i="2"/>
  <c r="M2607" i="2"/>
  <c r="M2633" i="2" s="1"/>
  <c r="M160" i="2" s="1"/>
  <c r="C49" i="1" s="1"/>
  <c r="L2615" i="2"/>
  <c r="J2618" i="2"/>
  <c r="L2623" i="2"/>
  <c r="J2663" i="2"/>
  <c r="L2664" i="2"/>
  <c r="L2676" i="2"/>
  <c r="J2678" i="2"/>
  <c r="J2683" i="2"/>
  <c r="L2685" i="2"/>
  <c r="L2695" i="2"/>
  <c r="L2698" i="2"/>
  <c r="L2700" i="2"/>
  <c r="J2702" i="2"/>
  <c r="L2709" i="2"/>
  <c r="L2712" i="2"/>
  <c r="J2714" i="2"/>
  <c r="J2725" i="2"/>
  <c r="J2729" i="2"/>
  <c r="J2813" i="2"/>
  <c r="J2819" i="2" s="1"/>
  <c r="J2815" i="2"/>
  <c r="J2817" i="2"/>
  <c r="M2847" i="2"/>
  <c r="L2841" i="2"/>
  <c r="L2847" i="2" s="1"/>
  <c r="L2843" i="2"/>
  <c r="L2845" i="2"/>
  <c r="K2966" i="2"/>
  <c r="I37" i="3"/>
  <c r="L2715" i="2"/>
  <c r="J2717" i="2"/>
  <c r="J2720" i="2"/>
  <c r="L2728" i="2"/>
  <c r="J2734" i="2"/>
  <c r="I2777" i="2"/>
  <c r="I170" i="2" s="1"/>
  <c r="M2777" i="2"/>
  <c r="M170" i="2" s="1"/>
  <c r="C58" i="1" s="1"/>
  <c r="L2785" i="2"/>
  <c r="K2792" i="2"/>
  <c r="J2787" i="2"/>
  <c r="L2789" i="2"/>
  <c r="J2791" i="2"/>
  <c r="I2819" i="2"/>
  <c r="M2819" i="2"/>
  <c r="L2832" i="2"/>
  <c r="J2834" i="2"/>
  <c r="L2933" i="2"/>
  <c r="L2936" i="2"/>
  <c r="L2946" i="2"/>
  <c r="L3026" i="2"/>
  <c r="K3041" i="2"/>
  <c r="J3028" i="2"/>
  <c r="L3030" i="2"/>
  <c r="J3032" i="2"/>
  <c r="L3034" i="2"/>
  <c r="J3036" i="2"/>
  <c r="L3038" i="2"/>
  <c r="J3040" i="2"/>
  <c r="I3052" i="2"/>
  <c r="I3054" i="2" s="1"/>
  <c r="I3075" i="2" s="1"/>
  <c r="M3052" i="2"/>
  <c r="M3054" i="2" s="1"/>
  <c r="M3075" i="2" s="1"/>
  <c r="L3064" i="2"/>
  <c r="L3068" i="2"/>
  <c r="L3072" i="2"/>
  <c r="G66" i="3"/>
  <c r="I66" i="3" s="1"/>
  <c r="L2717" i="2"/>
  <c r="L2720" i="2"/>
  <c r="L2726" i="2"/>
  <c r="J2728" i="2"/>
  <c r="L2729" i="2"/>
  <c r="J2738" i="2"/>
  <c r="J2739" i="2"/>
  <c r="L2741" i="2"/>
  <c r="J2743" i="2"/>
  <c r="L2745" i="2"/>
  <c r="L2752" i="2"/>
  <c r="L2756" i="2"/>
  <c r="L2760" i="2"/>
  <c r="K2777" i="2"/>
  <c r="K170" i="2" s="1"/>
  <c r="L2787" i="2"/>
  <c r="L2791" i="2"/>
  <c r="L2830" i="2"/>
  <c r="J2832" i="2"/>
  <c r="L2928" i="2"/>
  <c r="J2936" i="2"/>
  <c r="L3028" i="2"/>
  <c r="J3030" i="2"/>
  <c r="L3032" i="2"/>
  <c r="J3034" i="2"/>
  <c r="L3036" i="2"/>
  <c r="J3038" i="2"/>
  <c r="L3040" i="2"/>
  <c r="K3052" i="2"/>
  <c r="K3054" i="2" s="1"/>
  <c r="K3075" i="2" s="1"/>
  <c r="J3064" i="2"/>
  <c r="J3068" i="2"/>
  <c r="J3072" i="2"/>
  <c r="D128" i="1"/>
  <c r="J96" i="2"/>
  <c r="D99" i="1" s="1"/>
  <c r="L754" i="2"/>
  <c r="L202" i="2"/>
  <c r="J237" i="2"/>
  <c r="J207" i="2"/>
  <c r="J322" i="2"/>
  <c r="A94" i="1"/>
  <c r="L188" i="2"/>
  <c r="I202" i="2"/>
  <c r="M202" i="2"/>
  <c r="M219" i="2" s="1"/>
  <c r="I227" i="2"/>
  <c r="I239" i="2" s="1"/>
  <c r="I120" i="2" s="1"/>
  <c r="M227" i="2"/>
  <c r="M239" i="2" s="1"/>
  <c r="M120" i="2" s="1"/>
  <c r="C12" i="1" s="1"/>
  <c r="M307" i="2"/>
  <c r="I322" i="2"/>
  <c r="J365" i="2"/>
  <c r="I365" i="2"/>
  <c r="I378" i="2"/>
  <c r="I394" i="2" s="1"/>
  <c r="J422" i="2"/>
  <c r="L494" i="2"/>
  <c r="L495" i="2" s="1"/>
  <c r="M495" i="2"/>
  <c r="J504" i="2"/>
  <c r="J505" i="2" s="1"/>
  <c r="K505" i="2"/>
  <c r="J512" i="2"/>
  <c r="J513" i="2" s="1"/>
  <c r="K513" i="2"/>
  <c r="J520" i="2"/>
  <c r="J521" i="2" s="1"/>
  <c r="K521" i="2"/>
  <c r="J528" i="2"/>
  <c r="J529" i="2" s="1"/>
  <c r="K529" i="2"/>
  <c r="J606" i="2"/>
  <c r="L617" i="2"/>
  <c r="M622" i="2"/>
  <c r="J719" i="2"/>
  <c r="K790" i="2"/>
  <c r="L786" i="2"/>
  <c r="K796" i="2"/>
  <c r="L793" i="2"/>
  <c r="L796" i="2" s="1"/>
  <c r="L808" i="2"/>
  <c r="J860" i="2"/>
  <c r="I896" i="2"/>
  <c r="J891" i="2"/>
  <c r="I900" i="2"/>
  <c r="M964" i="2"/>
  <c r="L962" i="2"/>
  <c r="L964" i="2" s="1"/>
  <c r="J984" i="2"/>
  <c r="I989" i="2"/>
  <c r="J988" i="2"/>
  <c r="K1003" i="2"/>
  <c r="J1001" i="2"/>
  <c r="I1032" i="2"/>
  <c r="J1029" i="2"/>
  <c r="I1087" i="2"/>
  <c r="I1108" i="2"/>
  <c r="M1127" i="2"/>
  <c r="L1124" i="2"/>
  <c r="L1127" i="2" s="1"/>
  <c r="J1306" i="2"/>
  <c r="I1314" i="2"/>
  <c r="L1308" i="2"/>
  <c r="M1314" i="2"/>
  <c r="L1322" i="2"/>
  <c r="M1338" i="2"/>
  <c r="I1338" i="2"/>
  <c r="I1431" i="2"/>
  <c r="J1429" i="2"/>
  <c r="J1431" i="2" s="1"/>
  <c r="I1433" i="2"/>
  <c r="I144" i="2" s="1"/>
  <c r="J1567" i="2"/>
  <c r="I1572" i="2"/>
  <c r="I1603" i="2" s="1"/>
  <c r="L1569" i="2"/>
  <c r="I1750" i="2"/>
  <c r="K2644" i="2"/>
  <c r="L2641" i="2"/>
  <c r="J2641" i="2"/>
  <c r="K189" i="2"/>
  <c r="L205" i="2"/>
  <c r="L207" i="2" s="1"/>
  <c r="L210" i="2"/>
  <c r="L212" i="2" s="1"/>
  <c r="J224" i="2"/>
  <c r="L230" i="2"/>
  <c r="L237" i="2" s="1"/>
  <c r="K239" i="2"/>
  <c r="K120" i="2" s="1"/>
  <c r="I246" i="2"/>
  <c r="M291" i="2"/>
  <c r="L298" i="2"/>
  <c r="J301" i="2"/>
  <c r="L313" i="2"/>
  <c r="M315" i="2"/>
  <c r="L318" i="2"/>
  <c r="J325" i="2"/>
  <c r="J329" i="2" s="1"/>
  <c r="L327" i="2"/>
  <c r="M329" i="2"/>
  <c r="L332" i="2"/>
  <c r="L333" i="2" s="1"/>
  <c r="J340" i="2"/>
  <c r="J348" i="2" s="1"/>
  <c r="L342" i="2"/>
  <c r="L346" i="2"/>
  <c r="M348" i="2"/>
  <c r="L361" i="2"/>
  <c r="K365" i="2"/>
  <c r="L370" i="2"/>
  <c r="L374" i="2"/>
  <c r="J382" i="2"/>
  <c r="L388" i="2"/>
  <c r="J405" i="2"/>
  <c r="J408" i="2" s="1"/>
  <c r="K408" i="2"/>
  <c r="J414" i="2"/>
  <c r="I414" i="2"/>
  <c r="K422" i="2"/>
  <c r="L418" i="2"/>
  <c r="L425" i="2"/>
  <c r="L429" i="2"/>
  <c r="J439" i="2"/>
  <c r="L436" i="2"/>
  <c r="K447" i="2"/>
  <c r="L443" i="2"/>
  <c r="L457" i="2"/>
  <c r="I465" i="2"/>
  <c r="J460" i="2"/>
  <c r="J465" i="2" s="1"/>
  <c r="L473" i="2"/>
  <c r="I481" i="2"/>
  <c r="J476" i="2"/>
  <c r="J481" i="2" s="1"/>
  <c r="J498" i="2"/>
  <c r="J499" i="2" s="1"/>
  <c r="L504" i="2"/>
  <c r="L505" i="2" s="1"/>
  <c r="L512" i="2"/>
  <c r="L513" i="2" s="1"/>
  <c r="L520" i="2"/>
  <c r="L521" i="2" s="1"/>
  <c r="L528" i="2"/>
  <c r="L529" i="2" s="1"/>
  <c r="I539" i="2"/>
  <c r="J534" i="2"/>
  <c r="I555" i="2"/>
  <c r="J550" i="2"/>
  <c r="L563" i="2"/>
  <c r="I571" i="2"/>
  <c r="J566" i="2"/>
  <c r="J571" i="2" s="1"/>
  <c r="L579" i="2"/>
  <c r="I587" i="2"/>
  <c r="J582" i="2"/>
  <c r="L595" i="2"/>
  <c r="L609" i="2"/>
  <c r="M614" i="2"/>
  <c r="I622" i="2"/>
  <c r="K632" i="2"/>
  <c r="L628" i="2"/>
  <c r="L635" i="2"/>
  <c r="L651" i="2"/>
  <c r="J661" i="2"/>
  <c r="L658" i="2"/>
  <c r="I678" i="2"/>
  <c r="J675" i="2"/>
  <c r="L685" i="2"/>
  <c r="L692" i="2"/>
  <c r="L699" i="2"/>
  <c r="J706" i="2"/>
  <c r="K728" i="2"/>
  <c r="I784" i="2"/>
  <c r="J762" i="2"/>
  <c r="K784" i="2"/>
  <c r="I832" i="2"/>
  <c r="I834" i="2" s="1"/>
  <c r="J826" i="2"/>
  <c r="L837" i="2"/>
  <c r="L844" i="2"/>
  <c r="L851" i="2"/>
  <c r="K860" i="2"/>
  <c r="L858" i="2"/>
  <c r="J898" i="2"/>
  <c r="L903" i="2"/>
  <c r="L905" i="2" s="1"/>
  <c r="M905" i="2"/>
  <c r="J908" i="2"/>
  <c r="J910" i="2" s="1"/>
  <c r="L913" i="2"/>
  <c r="L915" i="2" s="1"/>
  <c r="M915" i="2"/>
  <c r="J918" i="2"/>
  <c r="J920" i="2" s="1"/>
  <c r="L923" i="2"/>
  <c r="L925" i="2" s="1"/>
  <c r="M925" i="2"/>
  <c r="J928" i="2"/>
  <c r="J930" i="2" s="1"/>
  <c r="L933" i="2"/>
  <c r="L935" i="2" s="1"/>
  <c r="M935" i="2"/>
  <c r="J938" i="2"/>
  <c r="J940" i="2" s="1"/>
  <c r="L945" i="2"/>
  <c r="J953" i="2"/>
  <c r="I955" i="2"/>
  <c r="K960" i="2"/>
  <c r="L959" i="2"/>
  <c r="L960" i="2" s="1"/>
  <c r="I964" i="2"/>
  <c r="M974" i="2"/>
  <c r="L972" i="2"/>
  <c r="L974" i="2" s="1"/>
  <c r="L987" i="2"/>
  <c r="L989" i="2" s="1"/>
  <c r="L1001" i="2"/>
  <c r="K1024" i="2"/>
  <c r="J1022" i="2"/>
  <c r="J1024" i="2" s="1"/>
  <c r="L1105" i="2"/>
  <c r="M1108" i="2"/>
  <c r="L1166" i="2"/>
  <c r="M1168" i="2"/>
  <c r="K1314" i="2"/>
  <c r="K1358" i="2"/>
  <c r="K1388" i="2" s="1"/>
  <c r="L1309" i="2"/>
  <c r="L1313" i="2"/>
  <c r="L1323" i="2"/>
  <c r="L1327" i="2"/>
  <c r="L1331" i="2"/>
  <c r="L1335" i="2"/>
  <c r="L1345" i="2"/>
  <c r="I1374" i="2"/>
  <c r="L1426" i="2"/>
  <c r="I1745" i="2"/>
  <c r="M1944" i="2"/>
  <c r="J2060" i="2"/>
  <c r="J2114" i="2"/>
  <c r="J2115" i="2" s="1"/>
  <c r="I2115" i="2"/>
  <c r="L2122" i="2"/>
  <c r="L2123" i="2" s="1"/>
  <c r="M2123" i="2"/>
  <c r="I2988" i="2"/>
  <c r="J2988" i="2" s="1"/>
  <c r="L192" i="2"/>
  <c r="L215" i="2"/>
  <c r="L217" i="2" s="1"/>
  <c r="L119" i="2" s="1"/>
  <c r="J250" i="2"/>
  <c r="J255" i="2"/>
  <c r="J258" i="2" s="1"/>
  <c r="J261" i="2"/>
  <c r="J265" i="2" s="1"/>
  <c r="J268" i="2"/>
  <c r="J274" i="2" s="1"/>
  <c r="L279" i="2"/>
  <c r="L289" i="2" s="1"/>
  <c r="I291" i="2"/>
  <c r="L302" i="2"/>
  <c r="J310" i="2"/>
  <c r="L312" i="2"/>
  <c r="I315" i="2"/>
  <c r="I350" i="2" s="1"/>
  <c r="L321" i="2"/>
  <c r="L326" i="2"/>
  <c r="M333" i="2"/>
  <c r="L336" i="2"/>
  <c r="L337" i="2" s="1"/>
  <c r="L341" i="2"/>
  <c r="L345" i="2"/>
  <c r="L353" i="2"/>
  <c r="J354" i="2"/>
  <c r="J355" i="2" s="1"/>
  <c r="L360" i="2"/>
  <c r="L364" i="2"/>
  <c r="L369" i="2"/>
  <c r="L373" i="2"/>
  <c r="L377" i="2"/>
  <c r="J392" i="2"/>
  <c r="L383" i="2"/>
  <c r="L398" i="2"/>
  <c r="L402" i="2" s="1"/>
  <c r="L400" i="2"/>
  <c r="L405" i="2"/>
  <c r="L407" i="2"/>
  <c r="L417" i="2"/>
  <c r="L421" i="2"/>
  <c r="L428" i="2"/>
  <c r="K439" i="2"/>
  <c r="L435" i="2"/>
  <c r="L442" i="2"/>
  <c r="L446" i="2"/>
  <c r="M457" i="2"/>
  <c r="M473" i="2"/>
  <c r="I531" i="2"/>
  <c r="I126" i="2" s="1"/>
  <c r="J494" i="2"/>
  <c r="J495" i="2" s="1"/>
  <c r="J508" i="2"/>
  <c r="J509" i="2" s="1"/>
  <c r="K509" i="2"/>
  <c r="J516" i="2"/>
  <c r="J517" i="2" s="1"/>
  <c r="K517" i="2"/>
  <c r="J524" i="2"/>
  <c r="J525" i="2" s="1"/>
  <c r="K525" i="2"/>
  <c r="K624" i="2"/>
  <c r="K127" i="2" s="1"/>
  <c r="M547" i="2"/>
  <c r="M563" i="2"/>
  <c r="M579" i="2"/>
  <c r="M595" i="2"/>
  <c r="L601" i="2"/>
  <c r="L606" i="2" s="1"/>
  <c r="M606" i="2"/>
  <c r="I614" i="2"/>
  <c r="J617" i="2"/>
  <c r="L631" i="2"/>
  <c r="L638" i="2"/>
  <c r="K646" i="2"/>
  <c r="K701" i="2" s="1"/>
  <c r="J642" i="2"/>
  <c r="J646" i="2" s="1"/>
  <c r="I646" i="2"/>
  <c r="K653" i="2"/>
  <c r="L650" i="2"/>
  <c r="K661" i="2"/>
  <c r="L657" i="2"/>
  <c r="M672" i="2"/>
  <c r="M685" i="2"/>
  <c r="M692" i="2"/>
  <c r="M699" i="2"/>
  <c r="L710" i="2"/>
  <c r="L733" i="2"/>
  <c r="L744" i="2" s="1"/>
  <c r="L811" i="2"/>
  <c r="L814" i="2" s="1"/>
  <c r="L822" i="2"/>
  <c r="L823" i="2" s="1"/>
  <c r="L840" i="2"/>
  <c r="L847" i="2"/>
  <c r="L857" i="2"/>
  <c r="K867" i="2"/>
  <c r="L863" i="2"/>
  <c r="L867" i="2" s="1"/>
  <c r="K874" i="2"/>
  <c r="L870" i="2"/>
  <c r="K880" i="2"/>
  <c r="L877" i="2"/>
  <c r="J886" i="2"/>
  <c r="I905" i="2"/>
  <c r="I915" i="2"/>
  <c r="I925" i="2"/>
  <c r="I935" i="2"/>
  <c r="I945" i="2"/>
  <c r="K955" i="2"/>
  <c r="J962" i="2"/>
  <c r="I974" i="2"/>
  <c r="M984" i="2"/>
  <c r="L982" i="2"/>
  <c r="L984" i="2" s="1"/>
  <c r="L1022" i="2"/>
  <c r="L1024" i="2" s="1"/>
  <c r="K1026" i="2"/>
  <c r="K131" i="2" s="1"/>
  <c r="L1100" i="2"/>
  <c r="M1102" i="2"/>
  <c r="L1117" i="2"/>
  <c r="M1121" i="2"/>
  <c r="I1132" i="2"/>
  <c r="I1152" i="2"/>
  <c r="J1165" i="2"/>
  <c r="I1168" i="2"/>
  <c r="L1167" i="2"/>
  <c r="L1177" i="2"/>
  <c r="L1179" i="2" s="1"/>
  <c r="K1303" i="2"/>
  <c r="L1294" i="2"/>
  <c r="L1367" i="2"/>
  <c r="M1374" i="2"/>
  <c r="L1371" i="2"/>
  <c r="L1406" i="2"/>
  <c r="I1518" i="2"/>
  <c r="M1541" i="2"/>
  <c r="L1531" i="2"/>
  <c r="J2098" i="2"/>
  <c r="J2099" i="2" s="1"/>
  <c r="I2099" i="2"/>
  <c r="L2106" i="2"/>
  <c r="L2107" i="2" s="1"/>
  <c r="M2107" i="2"/>
  <c r="I2378" i="2"/>
  <c r="I2381" i="2" s="1"/>
  <c r="J2366" i="2"/>
  <c r="M2449" i="2"/>
  <c r="M153" i="2" s="1"/>
  <c r="C42" i="1" s="1"/>
  <c r="L2439" i="2"/>
  <c r="K2501" i="2"/>
  <c r="K2527" i="2" s="1"/>
  <c r="K158" i="2" s="1"/>
  <c r="L224" i="2"/>
  <c r="J300" i="2"/>
  <c r="J307" i="2" s="1"/>
  <c r="L306" i="2"/>
  <c r="L311" i="2"/>
  <c r="L315" i="2" s="1"/>
  <c r="K315" i="2"/>
  <c r="L320" i="2"/>
  <c r="M322" i="2"/>
  <c r="L325" i="2"/>
  <c r="L329" i="2" s="1"/>
  <c r="J332" i="2"/>
  <c r="J333" i="2" s="1"/>
  <c r="M337" i="2"/>
  <c r="L340" i="2"/>
  <c r="L344" i="2"/>
  <c r="M355" i="2"/>
  <c r="K355" i="2"/>
  <c r="L363" i="2"/>
  <c r="M365" i="2"/>
  <c r="L368" i="2"/>
  <c r="L372" i="2"/>
  <c r="L376" i="2"/>
  <c r="M378" i="2"/>
  <c r="M394" i="2" s="1"/>
  <c r="K392" i="2"/>
  <c r="K182" i="2" s="1"/>
  <c r="L387" i="2"/>
  <c r="L391" i="2"/>
  <c r="J397" i="2"/>
  <c r="J402" i="2" s="1"/>
  <c r="K402" i="2"/>
  <c r="L411" i="2"/>
  <c r="L413" i="2"/>
  <c r="L420" i="2"/>
  <c r="J425" i="2"/>
  <c r="J431" i="2" s="1"/>
  <c r="L427" i="2"/>
  <c r="L434" i="2"/>
  <c r="L439" i="2" s="1"/>
  <c r="L438" i="2"/>
  <c r="L445" i="2"/>
  <c r="I457" i="2"/>
  <c r="J452" i="2"/>
  <c r="J457" i="2" s="1"/>
  <c r="L460" i="2"/>
  <c r="L465" i="2" s="1"/>
  <c r="I473" i="2"/>
  <c r="J468" i="2"/>
  <c r="L476" i="2"/>
  <c r="L481" i="2" s="1"/>
  <c r="J485" i="2"/>
  <c r="L498" i="2"/>
  <c r="L499" i="2" s="1"/>
  <c r="M499" i="2"/>
  <c r="M531" i="2" s="1"/>
  <c r="M126" i="2" s="1"/>
  <c r="C18" i="1" s="1"/>
  <c r="L508" i="2"/>
  <c r="L509" i="2" s="1"/>
  <c r="L516" i="2"/>
  <c r="L517" i="2" s="1"/>
  <c r="L524" i="2"/>
  <c r="L525" i="2" s="1"/>
  <c r="L534" i="2"/>
  <c r="I547" i="2"/>
  <c r="J542" i="2"/>
  <c r="L550" i="2"/>
  <c r="L555" i="2" s="1"/>
  <c r="I563" i="2"/>
  <c r="J558" i="2"/>
  <c r="J563" i="2" s="1"/>
  <c r="L566" i="2"/>
  <c r="I579" i="2"/>
  <c r="J574" i="2"/>
  <c r="L582" i="2"/>
  <c r="L587" i="2" s="1"/>
  <c r="I595" i="2"/>
  <c r="J590" i="2"/>
  <c r="J595" i="2" s="1"/>
  <c r="I606" i="2"/>
  <c r="J609" i="2"/>
  <c r="J614" i="2" s="1"/>
  <c r="L630" i="2"/>
  <c r="J635" i="2"/>
  <c r="J639" i="2" s="1"/>
  <c r="L637" i="2"/>
  <c r="L642" i="2"/>
  <c r="L649" i="2"/>
  <c r="L653" i="2" s="1"/>
  <c r="L656" i="2"/>
  <c r="L660" i="2"/>
  <c r="I672" i="2"/>
  <c r="J667" i="2"/>
  <c r="J672" i="2" s="1"/>
  <c r="L675" i="2"/>
  <c r="L678" i="2" s="1"/>
  <c r="I685" i="2"/>
  <c r="J681" i="2"/>
  <c r="J685" i="2" s="1"/>
  <c r="I692" i="2"/>
  <c r="J688" i="2"/>
  <c r="I699" i="2"/>
  <c r="J695" i="2"/>
  <c r="J707" i="2"/>
  <c r="J708" i="2" s="1"/>
  <c r="J721" i="2" s="1"/>
  <c r="I708" i="2"/>
  <c r="M719" i="2"/>
  <c r="J726" i="2"/>
  <c r="J728" i="2" s="1"/>
  <c r="K754" i="2"/>
  <c r="L762" i="2"/>
  <c r="L784" i="2" s="1"/>
  <c r="J768" i="2"/>
  <c r="J776" i="2"/>
  <c r="J786" i="2"/>
  <c r="J793" i="2"/>
  <c r="J796" i="2" s="1"/>
  <c r="K802" i="2"/>
  <c r="K808" i="2"/>
  <c r="K823" i="2"/>
  <c r="K834" i="2" s="1"/>
  <c r="L826" i="2"/>
  <c r="L828" i="2"/>
  <c r="J837" i="2"/>
  <c r="J841" i="2" s="1"/>
  <c r="L839" i="2"/>
  <c r="J844" i="2"/>
  <c r="J848" i="2" s="1"/>
  <c r="L846" i="2"/>
  <c r="J851" i="2"/>
  <c r="J854" i="2" s="1"/>
  <c r="L853" i="2"/>
  <c r="J865" i="2"/>
  <c r="J867" i="2" s="1"/>
  <c r="J872" i="2"/>
  <c r="J879" i="2"/>
  <c r="J880" i="2" s="1"/>
  <c r="K886" i="2"/>
  <c r="L883" i="2"/>
  <c r="L886" i="2" s="1"/>
  <c r="M896" i="2"/>
  <c r="K896" i="2"/>
  <c r="L898" i="2"/>
  <c r="M900" i="2"/>
  <c r="J903" i="2"/>
  <c r="J905" i="2" s="1"/>
  <c r="L908" i="2"/>
  <c r="L910" i="2" s="1"/>
  <c r="M910" i="2"/>
  <c r="J913" i="2"/>
  <c r="J915" i="2" s="1"/>
  <c r="L918" i="2"/>
  <c r="L920" i="2" s="1"/>
  <c r="M920" i="2"/>
  <c r="J923" i="2"/>
  <c r="L928" i="2"/>
  <c r="L930" i="2" s="1"/>
  <c r="M930" i="2"/>
  <c r="J933" i="2"/>
  <c r="J935" i="2" s="1"/>
  <c r="L938" i="2"/>
  <c r="L940" i="2" s="1"/>
  <c r="M940" i="2"/>
  <c r="J943" i="2"/>
  <c r="J945" i="2" s="1"/>
  <c r="M945" i="2"/>
  <c r="K950" i="2"/>
  <c r="K991" i="2" s="1"/>
  <c r="K130" i="2" s="1"/>
  <c r="I950" i="2"/>
  <c r="I960" i="2"/>
  <c r="J972" i="2"/>
  <c r="J974" i="2" s="1"/>
  <c r="L1002" i="2"/>
  <c r="M1026" i="2"/>
  <c r="M131" i="2" s="1"/>
  <c r="C23" i="1" s="1"/>
  <c r="J1013" i="2"/>
  <c r="L1070" i="2"/>
  <c r="M1072" i="2"/>
  <c r="J1099" i="2"/>
  <c r="I1102" i="2"/>
  <c r="L1101" i="2"/>
  <c r="L1135" i="2"/>
  <c r="M1138" i="2"/>
  <c r="L1149" i="2"/>
  <c r="I1190" i="2"/>
  <c r="J1184" i="2"/>
  <c r="M1347" i="2"/>
  <c r="J1394" i="2"/>
  <c r="I1407" i="2"/>
  <c r="L1479" i="2"/>
  <c r="L1503" i="2"/>
  <c r="L1507" i="2"/>
  <c r="L1511" i="2"/>
  <c r="L1515" i="2"/>
  <c r="I1765" i="2"/>
  <c r="I2198" i="2"/>
  <c r="J2189" i="2"/>
  <c r="J2198" i="2" s="1"/>
  <c r="J2386" i="2"/>
  <c r="L2386" i="2"/>
  <c r="L485" i="2"/>
  <c r="L489" i="2"/>
  <c r="L491" i="2" s="1"/>
  <c r="L627" i="2"/>
  <c r="I719" i="2"/>
  <c r="L1080" i="2"/>
  <c r="L1082" i="2" s="1"/>
  <c r="J1094" i="2"/>
  <c r="K1102" i="2"/>
  <c r="J1112" i="2"/>
  <c r="I1114" i="2"/>
  <c r="L1118" i="2"/>
  <c r="K1132" i="2"/>
  <c r="M1132" i="2"/>
  <c r="J1135" i="2"/>
  <c r="L1141" i="2"/>
  <c r="J1157" i="2"/>
  <c r="J1161" i="2"/>
  <c r="M1162" i="2"/>
  <c r="J1171" i="2"/>
  <c r="J1173" i="2" s="1"/>
  <c r="I1173" i="2"/>
  <c r="J1290" i="2"/>
  <c r="I1303" i="2"/>
  <c r="J1300" i="2"/>
  <c r="J1317" i="2"/>
  <c r="J1319" i="2" s="1"/>
  <c r="I1319" i="2"/>
  <c r="L1341" i="2"/>
  <c r="L1342" i="2" s="1"/>
  <c r="M1342" i="2"/>
  <c r="L1356" i="2"/>
  <c r="J1396" i="2"/>
  <c r="M1407" i="2"/>
  <c r="I1496" i="2"/>
  <c r="J1522" i="2"/>
  <c r="L1524" i="2"/>
  <c r="I1528" i="2"/>
  <c r="J1738" i="2"/>
  <c r="I1740" i="2"/>
  <c r="I1760" i="2"/>
  <c r="L1866" i="2"/>
  <c r="M1871" i="2"/>
  <c r="L1948" i="2"/>
  <c r="M1953" i="2"/>
  <c r="L2052" i="2"/>
  <c r="M2057" i="2"/>
  <c r="L2090" i="2"/>
  <c r="L2091" i="2" s="1"/>
  <c r="M2091" i="2"/>
  <c r="L2152" i="2"/>
  <c r="K2552" i="2"/>
  <c r="L2550" i="2"/>
  <c r="L2552" i="2" s="1"/>
  <c r="L2630" i="2"/>
  <c r="J2630" i="2"/>
  <c r="K2638" i="2"/>
  <c r="K2653" i="2"/>
  <c r="L2636" i="2"/>
  <c r="K708" i="2"/>
  <c r="J967" i="2"/>
  <c r="J969" i="2" s="1"/>
  <c r="J977" i="2"/>
  <c r="J979" i="2" s="1"/>
  <c r="J987" i="2"/>
  <c r="J989" i="2" s="1"/>
  <c r="L995" i="2"/>
  <c r="L998" i="2" s="1"/>
  <c r="J996" i="2"/>
  <c r="J998" i="2" s="1"/>
  <c r="I998" i="2"/>
  <c r="L1011" i="2"/>
  <c r="L1013" i="2" s="1"/>
  <c r="J1071" i="2"/>
  <c r="J1075" i="2"/>
  <c r="I1077" i="2"/>
  <c r="J1105" i="2"/>
  <c r="J1113" i="2"/>
  <c r="I1121" i="2"/>
  <c r="J1117" i="2"/>
  <c r="L1132" i="2"/>
  <c r="J1136" i="2"/>
  <c r="I1138" i="2"/>
  <c r="K1168" i="2"/>
  <c r="L1386" i="2"/>
  <c r="K1407" i="2"/>
  <c r="J1439" i="2"/>
  <c r="J1459" i="2" s="1"/>
  <c r="J1627" i="2" s="1"/>
  <c r="I1467" i="2"/>
  <c r="J1462" i="2"/>
  <c r="K1496" i="2"/>
  <c r="K1520" i="2" s="1"/>
  <c r="K143" i="2" s="1"/>
  <c r="J1480" i="2"/>
  <c r="J1484" i="2"/>
  <c r="J1488" i="2"/>
  <c r="J1492" i="2"/>
  <c r="K1528" i="2"/>
  <c r="K1541" i="2"/>
  <c r="J1532" i="2"/>
  <c r="J1536" i="2"/>
  <c r="J1570" i="2"/>
  <c r="I1613" i="2"/>
  <c r="J1609" i="2"/>
  <c r="M1736" i="2"/>
  <c r="I1755" i="2"/>
  <c r="K1032" i="2"/>
  <c r="L1030" i="2"/>
  <c r="L1032" i="2" s="1"/>
  <c r="M1057" i="2"/>
  <c r="M132" i="2" s="1"/>
  <c r="C24" i="1" s="1"/>
  <c r="I1066" i="2"/>
  <c r="M1066" i="2"/>
  <c r="L1064" i="2"/>
  <c r="L1066" i="2" s="1"/>
  <c r="J1070" i="2"/>
  <c r="I1072" i="2"/>
  <c r="L1075" i="2"/>
  <c r="L1077" i="2" s="1"/>
  <c r="M1077" i="2"/>
  <c r="J1080" i="2"/>
  <c r="J1082" i="2" s="1"/>
  <c r="I1082" i="2"/>
  <c r="L1085" i="2"/>
  <c r="L1087" i="2" s="1"/>
  <c r="M1087" i="2"/>
  <c r="J1095" i="2"/>
  <c r="L1094" i="2"/>
  <c r="L1095" i="2" s="1"/>
  <c r="L1099" i="2"/>
  <c r="J1101" i="2"/>
  <c r="L1106" i="2"/>
  <c r="J1111" i="2"/>
  <c r="L1113" i="2"/>
  <c r="L1114" i="2" s="1"/>
  <c r="K1121" i="2"/>
  <c r="J1118" i="2"/>
  <c r="I1127" i="2"/>
  <c r="J1124" i="2"/>
  <c r="J1127" i="2" s="1"/>
  <c r="J1131" i="2"/>
  <c r="J1132" i="2" s="1"/>
  <c r="L1136" i="2"/>
  <c r="J1141" i="2"/>
  <c r="J1143" i="2" s="1"/>
  <c r="I1143" i="2"/>
  <c r="L1146" i="2"/>
  <c r="J1148" i="2"/>
  <c r="J1152" i="2" s="1"/>
  <c r="L1150" i="2"/>
  <c r="M1152" i="2"/>
  <c r="M1181" i="2" s="1"/>
  <c r="J1155" i="2"/>
  <c r="L1157" i="2"/>
  <c r="L1162" i="2" s="1"/>
  <c r="J1159" i="2"/>
  <c r="L1161" i="2"/>
  <c r="J1166" i="2"/>
  <c r="L1171" i="2"/>
  <c r="L1173" i="2" s="1"/>
  <c r="M1173" i="2"/>
  <c r="J1176" i="2"/>
  <c r="J1179" i="2" s="1"/>
  <c r="L1178" i="2"/>
  <c r="M1190" i="2"/>
  <c r="L1184" i="2"/>
  <c r="J1188" i="2"/>
  <c r="L1292" i="2"/>
  <c r="J1296" i="2"/>
  <c r="L1300" i="2"/>
  <c r="L1306" i="2"/>
  <c r="J1308" i="2"/>
  <c r="L1310" i="2"/>
  <c r="J1312" i="2"/>
  <c r="L1317" i="2"/>
  <c r="L1319" i="2" s="1"/>
  <c r="M1319" i="2"/>
  <c r="J1322" i="2"/>
  <c r="L1324" i="2"/>
  <c r="J1326" i="2"/>
  <c r="L1328" i="2"/>
  <c r="J1330" i="2"/>
  <c r="L1332" i="2"/>
  <c r="J1334" i="2"/>
  <c r="L1336" i="2"/>
  <c r="J1341" i="2"/>
  <c r="J1342" i="2" s="1"/>
  <c r="L1346" i="2"/>
  <c r="M1358" i="2"/>
  <c r="M1388" i="2" s="1"/>
  <c r="L1368" i="2"/>
  <c r="J1370" i="2"/>
  <c r="L1372" i="2"/>
  <c r="L1396" i="2"/>
  <c r="L1407" i="2" s="1"/>
  <c r="J1400" i="2"/>
  <c r="L1404" i="2"/>
  <c r="J1426" i="2"/>
  <c r="M1467" i="2"/>
  <c r="M1469" i="2" s="1"/>
  <c r="L1462" i="2"/>
  <c r="L1467" i="2" s="1"/>
  <c r="J1464" i="2"/>
  <c r="L1480" i="2"/>
  <c r="J1482" i="2"/>
  <c r="L1484" i="2"/>
  <c r="J1486" i="2"/>
  <c r="L1488" i="2"/>
  <c r="J1490" i="2"/>
  <c r="L1492" i="2"/>
  <c r="J1494" i="2"/>
  <c r="J1502" i="2"/>
  <c r="L1504" i="2"/>
  <c r="J1506" i="2"/>
  <c r="L1508" i="2"/>
  <c r="J1510" i="2"/>
  <c r="L1512" i="2"/>
  <c r="J1514" i="2"/>
  <c r="L1516" i="2"/>
  <c r="M1518" i="2"/>
  <c r="M1520" i="2" s="1"/>
  <c r="M143" i="2" s="1"/>
  <c r="C33" i="1" s="1"/>
  <c r="J1523" i="2"/>
  <c r="L1525" i="2"/>
  <c r="J1527" i="2"/>
  <c r="L1532" i="2"/>
  <c r="J1534" i="2"/>
  <c r="L1536" i="2"/>
  <c r="J1538" i="2"/>
  <c r="J1568" i="2"/>
  <c r="L1570" i="2"/>
  <c r="M1572" i="2"/>
  <c r="M1603" i="2" s="1"/>
  <c r="C76" i="1" s="1"/>
  <c r="K1613" i="2"/>
  <c r="J1610" i="2"/>
  <c r="J1642" i="2"/>
  <c r="J1644" i="2"/>
  <c r="K1745" i="2"/>
  <c r="M1745" i="2"/>
  <c r="K1750" i="2"/>
  <c r="M1750" i="2"/>
  <c r="K1755" i="2"/>
  <c r="M1755" i="2"/>
  <c r="K1760" i="2"/>
  <c r="M1760" i="2"/>
  <c r="K1765" i="2"/>
  <c r="M1765" i="2"/>
  <c r="J1866" i="2"/>
  <c r="J1871" i="2" s="1"/>
  <c r="I1871" i="2"/>
  <c r="J1948" i="2"/>
  <c r="J1953" i="2" s="1"/>
  <c r="I1953" i="2"/>
  <c r="L2060" i="2"/>
  <c r="J1149" i="2"/>
  <c r="J1156" i="2"/>
  <c r="J1160" i="2"/>
  <c r="I1162" i="2"/>
  <c r="J1167" i="2"/>
  <c r="J1177" i="2"/>
  <c r="I1179" i="2"/>
  <c r="J1186" i="2"/>
  <c r="K1287" i="2"/>
  <c r="J1294" i="2"/>
  <c r="J1302" i="2"/>
  <c r="J1309" i="2"/>
  <c r="J1313" i="2"/>
  <c r="J1323" i="2"/>
  <c r="J1327" i="2"/>
  <c r="J1331" i="2"/>
  <c r="J1335" i="2"/>
  <c r="J1345" i="2"/>
  <c r="J1347" i="2" s="1"/>
  <c r="I1347" i="2"/>
  <c r="J1367" i="2"/>
  <c r="J1374" i="2" s="1"/>
  <c r="J1371" i="2"/>
  <c r="J1398" i="2"/>
  <c r="J1406" i="2"/>
  <c r="M1431" i="2"/>
  <c r="M1433" i="2" s="1"/>
  <c r="M144" i="2" s="1"/>
  <c r="C34" i="1" s="1"/>
  <c r="L1429" i="2"/>
  <c r="L1431" i="2" s="1"/>
  <c r="J1465" i="2"/>
  <c r="J1479" i="2"/>
  <c r="I1520" i="2"/>
  <c r="I143" i="2" s="1"/>
  <c r="J1483" i="2"/>
  <c r="J1487" i="2"/>
  <c r="J1491" i="2"/>
  <c r="J1495" i="2"/>
  <c r="J1503" i="2"/>
  <c r="J1507" i="2"/>
  <c r="J1511" i="2"/>
  <c r="J1515" i="2"/>
  <c r="L1528" i="2"/>
  <c r="J1524" i="2"/>
  <c r="M1528" i="2"/>
  <c r="M1564" i="2" s="1"/>
  <c r="J1531" i="2"/>
  <c r="I1541" i="2"/>
  <c r="I1564" i="2" s="1"/>
  <c r="I1605" i="2" s="1"/>
  <c r="I1629" i="2" s="1"/>
  <c r="J1535" i="2"/>
  <c r="J1539" i="2"/>
  <c r="J1569" i="2"/>
  <c r="L1609" i="2"/>
  <c r="L1613" i="2" s="1"/>
  <c r="M1613" i="2"/>
  <c r="K1736" i="2"/>
  <c r="L1738" i="2"/>
  <c r="K1862" i="2"/>
  <c r="J2052" i="2"/>
  <c r="I2057" i="2"/>
  <c r="J2090" i="2"/>
  <c r="J2091" i="2" s="1"/>
  <c r="I2091" i="2"/>
  <c r="L2098" i="2"/>
  <c r="L2099" i="2" s="1"/>
  <c r="M2099" i="2"/>
  <c r="J2106" i="2"/>
  <c r="J2107" i="2" s="1"/>
  <c r="I2107" i="2"/>
  <c r="L2114" i="2"/>
  <c r="L2115" i="2" s="1"/>
  <c r="M2115" i="2"/>
  <c r="J2122" i="2"/>
  <c r="J2123" i="2" s="1"/>
  <c r="I2123" i="2"/>
  <c r="L2201" i="2"/>
  <c r="M2214" i="2"/>
  <c r="J2331" i="2"/>
  <c r="I2346" i="2"/>
  <c r="L2338" i="2"/>
  <c r="M2346" i="2"/>
  <c r="J2384" i="2"/>
  <c r="L2384" i="2"/>
  <c r="L2547" i="2"/>
  <c r="K2767" i="2"/>
  <c r="K169" i="2" s="1"/>
  <c r="L2734" i="2"/>
  <c r="M2747" i="2"/>
  <c r="K2747" i="2"/>
  <c r="J2737" i="2"/>
  <c r="J2861" i="2"/>
  <c r="J2862" i="2" s="1"/>
  <c r="I2862" i="2"/>
  <c r="K1037" i="2"/>
  <c r="K1057" i="2" s="1"/>
  <c r="K132" i="2" s="1"/>
  <c r="I1201" i="2"/>
  <c r="I1287" i="2" s="1"/>
  <c r="M1201" i="2"/>
  <c r="L1644" i="2"/>
  <c r="K1660" i="2"/>
  <c r="L1730" i="2"/>
  <c r="J1734" i="2"/>
  <c r="J1739" i="2"/>
  <c r="K1740" i="2"/>
  <c r="K1773" i="2" s="1"/>
  <c r="L1744" i="2"/>
  <c r="L1745" i="2" s="1"/>
  <c r="J1749" i="2"/>
  <c r="J1750" i="2" s="1"/>
  <c r="L1754" i="2"/>
  <c r="L1755" i="2" s="1"/>
  <c r="J1759" i="2"/>
  <c r="J1760" i="2" s="1"/>
  <c r="L1764" i="2"/>
  <c r="L1765" i="2" s="1"/>
  <c r="M1782" i="2"/>
  <c r="L1778" i="2"/>
  <c r="L1868" i="2"/>
  <c r="L1950" i="2"/>
  <c r="L1953" i="2" s="1"/>
  <c r="L2054" i="2"/>
  <c r="L2094" i="2"/>
  <c r="L2095" i="2" s="1"/>
  <c r="J2102" i="2"/>
  <c r="J2103" i="2" s="1"/>
  <c r="L2110" i="2"/>
  <c r="L2111" i="2" s="1"/>
  <c r="J2118" i="2"/>
  <c r="J2119" i="2" s="1"/>
  <c r="M2186" i="2"/>
  <c r="J2202" i="2"/>
  <c r="J2204" i="2"/>
  <c r="L2274" i="2"/>
  <c r="J2274" i="2"/>
  <c r="L2276" i="2"/>
  <c r="J2276" i="2"/>
  <c r="L2288" i="2"/>
  <c r="J2288" i="2"/>
  <c r="K2292" i="2"/>
  <c r="L2305" i="2"/>
  <c r="M2309" i="2"/>
  <c r="I2437" i="2"/>
  <c r="J2436" i="2"/>
  <c r="L2436" i="2"/>
  <c r="I2489" i="2"/>
  <c r="J2484" i="2"/>
  <c r="J2926" i="2"/>
  <c r="L2926" i="2"/>
  <c r="K2940" i="2"/>
  <c r="L1642" i="2"/>
  <c r="I1725" i="2"/>
  <c r="J1730" i="2"/>
  <c r="J1736" i="2" s="1"/>
  <c r="L1734" i="2"/>
  <c r="L1739" i="2"/>
  <c r="J1744" i="2"/>
  <c r="J1745" i="2" s="1"/>
  <c r="L1749" i="2"/>
  <c r="L1750" i="2" s="1"/>
  <c r="J1754" i="2"/>
  <c r="J1755" i="2" s="1"/>
  <c r="L1759" i="2"/>
  <c r="L1760" i="2" s="1"/>
  <c r="J1764" i="2"/>
  <c r="J1765" i="2" s="1"/>
  <c r="I1782" i="2"/>
  <c r="J1778" i="2"/>
  <c r="J1782" i="2" s="1"/>
  <c r="J1868" i="2"/>
  <c r="J1950" i="2"/>
  <c r="J2054" i="2"/>
  <c r="J2094" i="2"/>
  <c r="J2095" i="2" s="1"/>
  <c r="L2102" i="2"/>
  <c r="L2103" i="2" s="1"/>
  <c r="J2110" i="2"/>
  <c r="J2111" i="2" s="1"/>
  <c r="L2118" i="2"/>
  <c r="L2119" i="2" s="1"/>
  <c r="K2186" i="2"/>
  <c r="J2174" i="2"/>
  <c r="J2176" i="2"/>
  <c r="J2178" i="2"/>
  <c r="J2180" i="2"/>
  <c r="J2182" i="2"/>
  <c r="J2184" i="2"/>
  <c r="M2198" i="2"/>
  <c r="I2230" i="2"/>
  <c r="J2217" i="2"/>
  <c r="L2233" i="2"/>
  <c r="L2246" i="2" s="1"/>
  <c r="M2246" i="2"/>
  <c r="K2285" i="2"/>
  <c r="L2281" i="2"/>
  <c r="J2281" i="2"/>
  <c r="L2283" i="2"/>
  <c r="J2283" i="2"/>
  <c r="I2363" i="2"/>
  <c r="J2355" i="2"/>
  <c r="J2363" i="2" s="1"/>
  <c r="J2408" i="2"/>
  <c r="I2418" i="2"/>
  <c r="J2411" i="2"/>
  <c r="L2411" i="2"/>
  <c r="J2428" i="2"/>
  <c r="L2428" i="2"/>
  <c r="M2457" i="2"/>
  <c r="L2452" i="2"/>
  <c r="L2457" i="2" s="1"/>
  <c r="L2174" i="2"/>
  <c r="L2178" i="2"/>
  <c r="L2182" i="2"/>
  <c r="L2191" i="2"/>
  <c r="L2195" i="2"/>
  <c r="I2214" i="2"/>
  <c r="I2328" i="2" s="1"/>
  <c r="L2204" i="2"/>
  <c r="L2249" i="2"/>
  <c r="L2257" i="2"/>
  <c r="K2326" i="2"/>
  <c r="L2321" i="2"/>
  <c r="I2353" i="2"/>
  <c r="J2348" i="2"/>
  <c r="K2381" i="2"/>
  <c r="J2385" i="2"/>
  <c r="L2385" i="2"/>
  <c r="K2405" i="2"/>
  <c r="J2393" i="2"/>
  <c r="M2418" i="2"/>
  <c r="J2415" i="2"/>
  <c r="L2415" i="2"/>
  <c r="L2422" i="2"/>
  <c r="M2437" i="2"/>
  <c r="J2424" i="2"/>
  <c r="J2437" i="2" s="1"/>
  <c r="L2424" i="2"/>
  <c r="M2465" i="2"/>
  <c r="L2460" i="2"/>
  <c r="M2474" i="2"/>
  <c r="M2491" i="2" s="1"/>
  <c r="M161" i="2" s="1"/>
  <c r="C50" i="1" s="1"/>
  <c r="L2472" i="2"/>
  <c r="I2501" i="2"/>
  <c r="J2494" i="2"/>
  <c r="L2510" i="2"/>
  <c r="L2513" i="2" s="1"/>
  <c r="M2513" i="2"/>
  <c r="K2585" i="2"/>
  <c r="L2575" i="2"/>
  <c r="L2585" i="2" s="1"/>
  <c r="J2592" i="2"/>
  <c r="L2592" i="2"/>
  <c r="I2679" i="2"/>
  <c r="J2673" i="2"/>
  <c r="J2679" i="2" s="1"/>
  <c r="J2687" i="2"/>
  <c r="J171" i="2" s="1"/>
  <c r="L2857" i="2"/>
  <c r="L2858" i="2" s="1"/>
  <c r="M2858" i="2"/>
  <c r="L2877" i="2"/>
  <c r="L2878" i="2" s="1"/>
  <c r="M2878" i="2"/>
  <c r="L2176" i="2"/>
  <c r="L2180" i="2"/>
  <c r="L2184" i="2"/>
  <c r="L2189" i="2"/>
  <c r="L2193" i="2"/>
  <c r="L2197" i="2"/>
  <c r="L2202" i="2"/>
  <c r="L2217" i="2"/>
  <c r="M2230" i="2"/>
  <c r="I2246" i="2"/>
  <c r="K2262" i="2"/>
  <c r="L2253" i="2"/>
  <c r="L2261" i="2"/>
  <c r="M2292" i="2"/>
  <c r="L2289" i="2"/>
  <c r="I2299" i="2"/>
  <c r="I2302" i="2" s="1"/>
  <c r="J2295" i="2"/>
  <c r="K2318" i="2"/>
  <c r="L2312" i="2"/>
  <c r="L2318" i="2" s="1"/>
  <c r="K2346" i="2"/>
  <c r="L2353" i="2"/>
  <c r="J2383" i="2"/>
  <c r="K2387" i="2"/>
  <c r="L2383" i="2"/>
  <c r="I2405" i="2"/>
  <c r="J2392" i="2"/>
  <c r="K2418" i="2"/>
  <c r="J2407" i="2"/>
  <c r="L2407" i="2"/>
  <c r="J2432" i="2"/>
  <c r="L2432" i="2"/>
  <c r="K2491" i="2"/>
  <c r="K161" i="2" s="1"/>
  <c r="K2600" i="2"/>
  <c r="L2588" i="2"/>
  <c r="J2596" i="2"/>
  <c r="L2596" i="2"/>
  <c r="K2631" i="2"/>
  <c r="J2610" i="2"/>
  <c r="L2626" i="2"/>
  <c r="J2626" i="2"/>
  <c r="K2659" i="2"/>
  <c r="K172" i="2" s="1"/>
  <c r="L2657" i="2"/>
  <c r="L2659" i="2" s="1"/>
  <c r="L172" i="2" s="1"/>
  <c r="L2673" i="2"/>
  <c r="L2679" i="2" s="1"/>
  <c r="M2679" i="2"/>
  <c r="I2722" i="2"/>
  <c r="J2706" i="2"/>
  <c r="J2730" i="2"/>
  <c r="J2849" i="2"/>
  <c r="I2850" i="2"/>
  <c r="L2853" i="2"/>
  <c r="L2854" i="2" s="1"/>
  <c r="M2854" i="2"/>
  <c r="L2922" i="2"/>
  <c r="L2924" i="2" s="1"/>
  <c r="J2922" i="2"/>
  <c r="J2924" i="2" s="1"/>
  <c r="K2924" i="2"/>
  <c r="L2251" i="2"/>
  <c r="L2255" i="2"/>
  <c r="L2259" i="2"/>
  <c r="K2278" i="2"/>
  <c r="L2266" i="2"/>
  <c r="L2270" i="2"/>
  <c r="L2295" i="2"/>
  <c r="M2299" i="2"/>
  <c r="M2302" i="2" s="1"/>
  <c r="J2312" i="2"/>
  <c r="J2314" i="2"/>
  <c r="J2316" i="2"/>
  <c r="J2321" i="2"/>
  <c r="J2323" i="2"/>
  <c r="J2325" i="2"/>
  <c r="L2336" i="2"/>
  <c r="L2344" i="2"/>
  <c r="M2353" i="2"/>
  <c r="M2389" i="2" s="1"/>
  <c r="L2393" i="2"/>
  <c r="L2401" i="2"/>
  <c r="L2417" i="2"/>
  <c r="K2437" i="2"/>
  <c r="I2465" i="2"/>
  <c r="J2460" i="2"/>
  <c r="J2465" i="2" s="1"/>
  <c r="I2474" i="2"/>
  <c r="J2472" i="2"/>
  <c r="I2507" i="2"/>
  <c r="L2505" i="2"/>
  <c r="M2507" i="2"/>
  <c r="J2513" i="2"/>
  <c r="J2519" i="2"/>
  <c r="K2547" i="2"/>
  <c r="K2558" i="2"/>
  <c r="K2560" i="2" s="1"/>
  <c r="K159" i="2" s="1"/>
  <c r="L2555" i="2"/>
  <c r="L2558" i="2" s="1"/>
  <c r="J2555" i="2"/>
  <c r="J2570" i="2"/>
  <c r="J2579" i="2"/>
  <c r="J2588" i="2"/>
  <c r="J2598" i="2"/>
  <c r="L2598" i="2"/>
  <c r="I2651" i="2"/>
  <c r="I2653" i="2" s="1"/>
  <c r="J2649" i="2"/>
  <c r="J2651" i="2" s="1"/>
  <c r="L2666" i="2"/>
  <c r="I2671" i="2"/>
  <c r="J2669" i="2"/>
  <c r="J2671" i="2" s="1"/>
  <c r="I2703" i="2"/>
  <c r="J2694" i="2"/>
  <c r="J2703" i="2" s="1"/>
  <c r="I2730" i="2"/>
  <c r="K2779" i="2"/>
  <c r="J2865" i="2"/>
  <c r="J2866" i="2" s="1"/>
  <c r="I2866" i="2"/>
  <c r="L2869" i="2"/>
  <c r="L2870" i="2" s="1"/>
  <c r="M2870" i="2"/>
  <c r="I2900" i="2"/>
  <c r="J2899" i="2"/>
  <c r="J2900" i="2" s="1"/>
  <c r="I2940" i="2"/>
  <c r="L2965" i="2"/>
  <c r="M2966" i="2"/>
  <c r="L2268" i="2"/>
  <c r="L2272" i="2"/>
  <c r="J2289" i="2"/>
  <c r="J2291" i="2" s="1"/>
  <c r="I2291" i="2"/>
  <c r="I2292" i="2" s="1"/>
  <c r="K2309" i="2"/>
  <c r="L2306" i="2"/>
  <c r="J2308" i="2"/>
  <c r="J2309" i="2" s="1"/>
  <c r="J2313" i="2"/>
  <c r="J2315" i="2"/>
  <c r="J2317" i="2"/>
  <c r="J2322" i="2"/>
  <c r="J2324" i="2"/>
  <c r="L2332" i="2"/>
  <c r="L2346" i="2" s="1"/>
  <c r="L2340" i="2"/>
  <c r="L2355" i="2"/>
  <c r="L2363" i="2" s="1"/>
  <c r="M2363" i="2"/>
  <c r="L2366" i="2"/>
  <c r="M2378" i="2"/>
  <c r="M2381" i="2" s="1"/>
  <c r="L2392" i="2"/>
  <c r="M2405" i="2"/>
  <c r="L2397" i="2"/>
  <c r="I2449" i="2"/>
  <c r="I153" i="2" s="1"/>
  <c r="J2439" i="2"/>
  <c r="J2449" i="2" s="1"/>
  <c r="J153" i="2" s="1"/>
  <c r="I2457" i="2"/>
  <c r="I155" i="2" s="1"/>
  <c r="J2452" i="2"/>
  <c r="J2457" i="2" s="1"/>
  <c r="J155" i="2" s="1"/>
  <c r="L2496" i="2"/>
  <c r="L2500" i="2"/>
  <c r="K2507" i="2"/>
  <c r="J2566" i="2"/>
  <c r="J2575" i="2"/>
  <c r="J2583" i="2"/>
  <c r="J2594" i="2"/>
  <c r="L2594" i="2"/>
  <c r="L2610" i="2"/>
  <c r="L2614" i="2"/>
  <c r="L2618" i="2"/>
  <c r="L2622" i="2"/>
  <c r="J2636" i="2"/>
  <c r="L2642" i="2"/>
  <c r="J2642" i="2"/>
  <c r="M2651" i="2"/>
  <c r="L2649" i="2"/>
  <c r="L2651" i="2" s="1"/>
  <c r="M2671" i="2"/>
  <c r="L2669" i="2"/>
  <c r="L2671" i="2" s="1"/>
  <c r="L2690" i="2"/>
  <c r="L2691" i="2" s="1"/>
  <c r="M2691" i="2"/>
  <c r="L2694" i="2"/>
  <c r="L2703" i="2" s="1"/>
  <c r="M2703" i="2"/>
  <c r="J2750" i="2"/>
  <c r="I2765" i="2"/>
  <c r="J2754" i="2"/>
  <c r="J2758" i="2"/>
  <c r="J2762" i="2"/>
  <c r="L2784" i="2"/>
  <c r="M2792" i="2"/>
  <c r="J2786" i="2"/>
  <c r="J2790" i="2"/>
  <c r="I2792" i="2"/>
  <c r="K2919" i="2"/>
  <c r="L2885" i="2"/>
  <c r="L2886" i="2" s="1"/>
  <c r="M2886" i="2"/>
  <c r="I2916" i="2"/>
  <c r="J2915" i="2"/>
  <c r="J2916" i="2" s="1"/>
  <c r="L2468" i="2"/>
  <c r="L2469" i="2" s="1"/>
  <c r="L156" i="2" s="1"/>
  <c r="L2477" i="2"/>
  <c r="L2481" i="2" s="1"/>
  <c r="L2495" i="2"/>
  <c r="L2499" i="2"/>
  <c r="M2501" i="2"/>
  <c r="L2504" i="2"/>
  <c r="I2513" i="2"/>
  <c r="L2516" i="2"/>
  <c r="L2519" i="2" s="1"/>
  <c r="M2519" i="2"/>
  <c r="J2556" i="2"/>
  <c r="J2563" i="2"/>
  <c r="J2565" i="2"/>
  <c r="J2567" i="2"/>
  <c r="J2569" i="2"/>
  <c r="J2571" i="2"/>
  <c r="J2576" i="2"/>
  <c r="J2578" i="2"/>
  <c r="J2580" i="2"/>
  <c r="J2582" i="2"/>
  <c r="J2584" i="2"/>
  <c r="J2589" i="2"/>
  <c r="J2607" i="2"/>
  <c r="L2606" i="2"/>
  <c r="L2613" i="2"/>
  <c r="L2617" i="2"/>
  <c r="L2621" i="2"/>
  <c r="J2627" i="2"/>
  <c r="M2666" i="2"/>
  <c r="L2682" i="2"/>
  <c r="L2687" i="2" s="1"/>
  <c r="L171" i="2" s="1"/>
  <c r="M2687" i="2"/>
  <c r="M171" i="2" s="1"/>
  <c r="C59" i="1" s="1"/>
  <c r="M2798" i="2"/>
  <c r="K2837" i="2"/>
  <c r="L2836" i="2"/>
  <c r="I2519" i="2"/>
  <c r="L2522" i="2"/>
  <c r="L2525" i="2" s="1"/>
  <c r="M2525" i="2"/>
  <c r="J2529" i="2"/>
  <c r="J2531" i="2"/>
  <c r="J2533" i="2"/>
  <c r="J2535" i="2"/>
  <c r="J2537" i="2"/>
  <c r="J2539" i="2"/>
  <c r="J2541" i="2"/>
  <c r="J2543" i="2"/>
  <c r="J2545" i="2"/>
  <c r="J2550" i="2"/>
  <c r="J2552" i="2" s="1"/>
  <c r="K2572" i="2"/>
  <c r="K157" i="2" s="1"/>
  <c r="K2607" i="2"/>
  <c r="L2605" i="2"/>
  <c r="L2612" i="2"/>
  <c r="L2616" i="2"/>
  <c r="L2620" i="2"/>
  <c r="M2653" i="2"/>
  <c r="J2657" i="2"/>
  <c r="J2659" i="2" s="1"/>
  <c r="J172" i="2" s="1"/>
  <c r="I2666" i="2"/>
  <c r="J2661" i="2"/>
  <c r="I2687" i="2"/>
  <c r="I171" i="2" s="1"/>
  <c r="J2690" i="2"/>
  <c r="J2691" i="2" s="1"/>
  <c r="M2722" i="2"/>
  <c r="M2767" i="2" s="1"/>
  <c r="L2706" i="2"/>
  <c r="L2725" i="2"/>
  <c r="M2730" i="2"/>
  <c r="I2747" i="2"/>
  <c r="L2738" i="2"/>
  <c r="L2742" i="2"/>
  <c r="L2746" i="2"/>
  <c r="K2826" i="2"/>
  <c r="L2796" i="2"/>
  <c r="M2837" i="2"/>
  <c r="L2873" i="2"/>
  <c r="L2874" i="2" s="1"/>
  <c r="M2874" i="2"/>
  <c r="L2881" i="2"/>
  <c r="L2882" i="2" s="1"/>
  <c r="M2882" i="2"/>
  <c r="L2889" i="2"/>
  <c r="L2890" i="2" s="1"/>
  <c r="M2890" i="2"/>
  <c r="L2903" i="2"/>
  <c r="L2904" i="2" s="1"/>
  <c r="M2904" i="2"/>
  <c r="L2998" i="2"/>
  <c r="L2737" i="2"/>
  <c r="L2739" i="2"/>
  <c r="J2741" i="2"/>
  <c r="L2743" i="2"/>
  <c r="J2745" i="2"/>
  <c r="M2765" i="2"/>
  <c r="L2750" i="2"/>
  <c r="J2752" i="2"/>
  <c r="L2754" i="2"/>
  <c r="J2756" i="2"/>
  <c r="L2758" i="2"/>
  <c r="J2760" i="2"/>
  <c r="L2762" i="2"/>
  <c r="J2784" i="2"/>
  <c r="L2786" i="2"/>
  <c r="J2788" i="2"/>
  <c r="L2790" i="2"/>
  <c r="J2795" i="2"/>
  <c r="L2797" i="2"/>
  <c r="L2837" i="2"/>
  <c r="J2830" i="2"/>
  <c r="L2834" i="2"/>
  <c r="I2837" i="2"/>
  <c r="M2850" i="2"/>
  <c r="M2919" i="2" s="1"/>
  <c r="J2853" i="2"/>
  <c r="J2854" i="2" s="1"/>
  <c r="L2861" i="2"/>
  <c r="L2862" i="2" s="1"/>
  <c r="M2866" i="2"/>
  <c r="I2870" i="2"/>
  <c r="J2869" i="2"/>
  <c r="J2870" i="2" s="1"/>
  <c r="L2895" i="2"/>
  <c r="L2896" i="2" s="1"/>
  <c r="M2896" i="2"/>
  <c r="I2908" i="2"/>
  <c r="J2907" i="2"/>
  <c r="J2908" i="2" s="1"/>
  <c r="L2911" i="2"/>
  <c r="L2912" i="2" s="1"/>
  <c r="M2912" i="2"/>
  <c r="L2929" i="2"/>
  <c r="K2955" i="2"/>
  <c r="K2958" i="2" s="1"/>
  <c r="J2742" i="2"/>
  <c r="J2746" i="2"/>
  <c r="J2753" i="2"/>
  <c r="J2757" i="2"/>
  <c r="J2761" i="2"/>
  <c r="J2785" i="2"/>
  <c r="J2789" i="2"/>
  <c r="J2796" i="2"/>
  <c r="I2798" i="2"/>
  <c r="J2836" i="2"/>
  <c r="L2850" i="2"/>
  <c r="J2857" i="2"/>
  <c r="J2858" i="2" s="1"/>
  <c r="J2928" i="2"/>
  <c r="L2945" i="2"/>
  <c r="J2945" i="2"/>
  <c r="L2947" i="2"/>
  <c r="J2947" i="2"/>
  <c r="L2899" i="2"/>
  <c r="L2900" i="2" s="1"/>
  <c r="L2915" i="2"/>
  <c r="L2916" i="2" s="1"/>
  <c r="L2930" i="2"/>
  <c r="J2934" i="2"/>
  <c r="L2938" i="2"/>
  <c r="M2940" i="2"/>
  <c r="M2969" i="2" s="1"/>
  <c r="J2954" i="2"/>
  <c r="I2958" i="2"/>
  <c r="J2963" i="2"/>
  <c r="J2965" i="2" s="1"/>
  <c r="M3011" i="2"/>
  <c r="J2873" i="2"/>
  <c r="J2874" i="2" s="1"/>
  <c r="I2874" i="2"/>
  <c r="J2877" i="2"/>
  <c r="J2878" i="2" s="1"/>
  <c r="I2878" i="2"/>
  <c r="J2881" i="2"/>
  <c r="J2882" i="2" s="1"/>
  <c r="I2882" i="2"/>
  <c r="J2885" i="2"/>
  <c r="J2886" i="2" s="1"/>
  <c r="I2886" i="2"/>
  <c r="J2889" i="2"/>
  <c r="J2890" i="2" s="1"/>
  <c r="I2890" i="2"/>
  <c r="L2907" i="2"/>
  <c r="L2908" i="2" s="1"/>
  <c r="J2930" i="2"/>
  <c r="L2934" i="2"/>
  <c r="J2938" i="2"/>
  <c r="K2948" i="2"/>
  <c r="K2951" i="2" s="1"/>
  <c r="L2944" i="2"/>
  <c r="J3003" i="2"/>
  <c r="I3011" i="2"/>
  <c r="M3041" i="2"/>
  <c r="K3076" i="2"/>
  <c r="J2927" i="2"/>
  <c r="J2929" i="2"/>
  <c r="J2931" i="2"/>
  <c r="J2933" i="2"/>
  <c r="J2935" i="2"/>
  <c r="J2937" i="2"/>
  <c r="J2939" i="2"/>
  <c r="L2954" i="2"/>
  <c r="M2958" i="2"/>
  <c r="L2966" i="2"/>
  <c r="J2975" i="2"/>
  <c r="I2989" i="2"/>
  <c r="M2989" i="2"/>
  <c r="L2988" i="2"/>
  <c r="K3044" i="2"/>
  <c r="J3026" i="2"/>
  <c r="I3041" i="2"/>
  <c r="I3044" i="2" s="1"/>
  <c r="L2978" i="2"/>
  <c r="L2989" i="2" s="1"/>
  <c r="J2982" i="2"/>
  <c r="L2986" i="2"/>
  <c r="L3002" i="2"/>
  <c r="J3004" i="2"/>
  <c r="L3006" i="2"/>
  <c r="J3008" i="2"/>
  <c r="L3010" i="2"/>
  <c r="J3025" i="2"/>
  <c r="L3027" i="2"/>
  <c r="J3029" i="2"/>
  <c r="L3031" i="2"/>
  <c r="J3033" i="2"/>
  <c r="L3035" i="2"/>
  <c r="J3037" i="2"/>
  <c r="L3039" i="2"/>
  <c r="I3076" i="2"/>
  <c r="J3062" i="2"/>
  <c r="L3066" i="2"/>
  <c r="J3070" i="2"/>
  <c r="L3074" i="2"/>
  <c r="J2978" i="2"/>
  <c r="L2982" i="2"/>
  <c r="J2986" i="2"/>
  <c r="J3002" i="2"/>
  <c r="J3011" i="2" s="1"/>
  <c r="L3004" i="2"/>
  <c r="J3006" i="2"/>
  <c r="L3008" i="2"/>
  <c r="J3010" i="2"/>
  <c r="M3044" i="2"/>
  <c r="L3025" i="2"/>
  <c r="J3027" i="2"/>
  <c r="L3029" i="2"/>
  <c r="J3031" i="2"/>
  <c r="L3033" i="2"/>
  <c r="J3035" i="2"/>
  <c r="L3037" i="2"/>
  <c r="J3039" i="2"/>
  <c r="M3076" i="2"/>
  <c r="L3062" i="2"/>
  <c r="J3066" i="2"/>
  <c r="L3070" i="2"/>
  <c r="J3074" i="2"/>
  <c r="I2998" i="2"/>
  <c r="M2998" i="2"/>
  <c r="M3056" i="2" s="1"/>
  <c r="M168" i="2" s="1"/>
  <c r="C56" i="1" s="1"/>
  <c r="K2998" i="2"/>
  <c r="K1627" i="2" l="1"/>
  <c r="K1469" i="2"/>
  <c r="L1862" i="2"/>
  <c r="L721" i="2"/>
  <c r="L756" i="2" s="1"/>
  <c r="L2919" i="2"/>
  <c r="I2919" i="2"/>
  <c r="M2826" i="2"/>
  <c r="M2992" i="2" s="1"/>
  <c r="M167" i="2" s="1"/>
  <c r="C55" i="1" s="1"/>
  <c r="M2527" i="2"/>
  <c r="M158" i="2" s="1"/>
  <c r="C47" i="1" s="1"/>
  <c r="L2278" i="2"/>
  <c r="K154" i="2"/>
  <c r="L2262" i="2"/>
  <c r="M2126" i="2"/>
  <c r="J1518" i="2"/>
  <c r="K531" i="2"/>
  <c r="K126" i="2" s="1"/>
  <c r="M2560" i="2"/>
  <c r="M159" i="2" s="1"/>
  <c r="C48" i="1" s="1"/>
  <c r="J1880" i="2"/>
  <c r="J1944" i="2" s="1"/>
  <c r="J2005" i="2"/>
  <c r="L1880" i="2"/>
  <c r="L1944" i="2" s="1"/>
  <c r="L1818" i="2"/>
  <c r="J1712" i="2"/>
  <c r="J823" i="2"/>
  <c r="L1660" i="2"/>
  <c r="J1622" i="2"/>
  <c r="J140" i="2"/>
  <c r="J1223" i="2"/>
  <c r="M1623" i="2"/>
  <c r="C73" i="1"/>
  <c r="E73" i="1" s="1"/>
  <c r="K3056" i="2"/>
  <c r="K168" i="2" s="1"/>
  <c r="J2989" i="2"/>
  <c r="L2747" i="2"/>
  <c r="I2767" i="2"/>
  <c r="I2779" i="2" s="1"/>
  <c r="J2666" i="2"/>
  <c r="J173" i="2" s="1"/>
  <c r="K2633" i="2"/>
  <c r="K160" i="2" s="1"/>
  <c r="J2418" i="2"/>
  <c r="L2387" i="2"/>
  <c r="L2230" i="2"/>
  <c r="I2527" i="2"/>
  <c r="I158" i="2" s="1"/>
  <c r="L2465" i="2"/>
  <c r="L2326" i="2"/>
  <c r="J2230" i="2"/>
  <c r="J2489" i="2"/>
  <c r="J2278" i="2"/>
  <c r="J2214" i="2"/>
  <c r="L1782" i="2"/>
  <c r="K1725" i="2"/>
  <c r="J2057" i="2"/>
  <c r="J1407" i="2"/>
  <c r="J1433" i="2"/>
  <c r="J144" i="2" s="1"/>
  <c r="L1190" i="2"/>
  <c r="J1114" i="2"/>
  <c r="I1089" i="2"/>
  <c r="I1773" i="2"/>
  <c r="I1960" i="2" s="1"/>
  <c r="K1564" i="2"/>
  <c r="K1605" i="2" s="1"/>
  <c r="K1629" i="2" s="1"/>
  <c r="I1469" i="2"/>
  <c r="J1108" i="2"/>
  <c r="I1358" i="2"/>
  <c r="I1388" i="2" s="1"/>
  <c r="I1621" i="2" s="1"/>
  <c r="I1181" i="2"/>
  <c r="J874" i="2"/>
  <c r="J699" i="2"/>
  <c r="I701" i="2"/>
  <c r="L646" i="2"/>
  <c r="L571" i="2"/>
  <c r="J547" i="2"/>
  <c r="J624" i="2" s="1"/>
  <c r="J127" i="2" s="1"/>
  <c r="K350" i="2"/>
  <c r="K357" i="2" s="1"/>
  <c r="J964" i="2"/>
  <c r="L874" i="2"/>
  <c r="L860" i="2"/>
  <c r="L719" i="2"/>
  <c r="M701" i="2"/>
  <c r="L392" i="2"/>
  <c r="J678" i="2"/>
  <c r="J701" i="2" s="1"/>
  <c r="J128" i="2" s="1"/>
  <c r="L614" i="2"/>
  <c r="J555" i="2"/>
  <c r="I624" i="2"/>
  <c r="I127" i="2" s="1"/>
  <c r="I182" i="2"/>
  <c r="J219" i="2"/>
  <c r="J1032" i="2"/>
  <c r="L2489" i="2"/>
  <c r="L2140" i="2"/>
  <c r="K1944" i="2"/>
  <c r="J2030" i="2"/>
  <c r="J1838" i="2"/>
  <c r="J1690" i="2"/>
  <c r="L1838" i="2"/>
  <c r="J1827" i="2"/>
  <c r="J1809" i="2"/>
  <c r="J1862" i="2" s="1"/>
  <c r="J960" i="2"/>
  <c r="L1223" i="2"/>
  <c r="L1287" i="2" s="1"/>
  <c r="J1049" i="2"/>
  <c r="M834" i="2"/>
  <c r="M888" i="2" s="1"/>
  <c r="M129" i="2" s="1"/>
  <c r="C21" i="1" s="1"/>
  <c r="J1670" i="2"/>
  <c r="J1725" i="2" s="1"/>
  <c r="K2389" i="2"/>
  <c r="K2328" i="2"/>
  <c r="M2328" i="2"/>
  <c r="I2126" i="2"/>
  <c r="L2126" i="2"/>
  <c r="M991" i="2"/>
  <c r="M130" i="2" s="1"/>
  <c r="C22" i="1" s="1"/>
  <c r="I2389" i="2"/>
  <c r="I2420" i="2" s="1"/>
  <c r="I152" i="2" s="1"/>
  <c r="I164" i="2" s="1"/>
  <c r="J394" i="2"/>
  <c r="I991" i="2"/>
  <c r="I130" i="2" s="1"/>
  <c r="J1562" i="2"/>
  <c r="J1251" i="2"/>
  <c r="L3011" i="2"/>
  <c r="I3056" i="2"/>
  <c r="I168" i="2" s="1"/>
  <c r="J2966" i="2"/>
  <c r="J2837" i="2"/>
  <c r="L2798" i="2"/>
  <c r="J2747" i="2"/>
  <c r="L2730" i="2"/>
  <c r="J2633" i="2"/>
  <c r="J160" i="2" s="1"/>
  <c r="L2507" i="2"/>
  <c r="I2826" i="2"/>
  <c r="I2969" i="2"/>
  <c r="I2992" i="2" s="1"/>
  <c r="I167" i="2" s="1"/>
  <c r="I2491" i="2"/>
  <c r="I161" i="2" s="1"/>
  <c r="J2631" i="2"/>
  <c r="L2600" i="2"/>
  <c r="J2405" i="2"/>
  <c r="L2186" i="2"/>
  <c r="L2309" i="2"/>
  <c r="L1871" i="2"/>
  <c r="M1287" i="2"/>
  <c r="M1620" i="2" s="1"/>
  <c r="J2346" i="2"/>
  <c r="M1773" i="2"/>
  <c r="L1572" i="2"/>
  <c r="L1603" i="2" s="1"/>
  <c r="L1152" i="2"/>
  <c r="K1181" i="2"/>
  <c r="K134" i="2" s="1"/>
  <c r="M1089" i="2"/>
  <c r="M133" i="2" s="1"/>
  <c r="C25" i="1" s="1"/>
  <c r="J1613" i="2"/>
  <c r="J1077" i="2"/>
  <c r="L1143" i="2"/>
  <c r="J925" i="2"/>
  <c r="J692" i="2"/>
  <c r="J579" i="2"/>
  <c r="J473" i="2"/>
  <c r="J483" i="2" s="1"/>
  <c r="J125" i="2" s="1"/>
  <c r="I483" i="2"/>
  <c r="I125" i="2" s="1"/>
  <c r="L414" i="2"/>
  <c r="M350" i="2"/>
  <c r="L2449" i="2"/>
  <c r="L153" i="2" s="1"/>
  <c r="L880" i="2"/>
  <c r="J622" i="2"/>
  <c r="J955" i="2"/>
  <c r="J832" i="2"/>
  <c r="J834" i="2" s="1"/>
  <c r="J888" i="2" s="1"/>
  <c r="J129" i="2" s="1"/>
  <c r="J587" i="2"/>
  <c r="L307" i="2"/>
  <c r="J896" i="2"/>
  <c r="L622" i="2"/>
  <c r="L624" i="2" s="1"/>
  <c r="L127" i="2" s="1"/>
  <c r="I219" i="2"/>
  <c r="I1862" i="2"/>
  <c r="L1712" i="2"/>
  <c r="L1725" i="2" s="1"/>
  <c r="L2014" i="2"/>
  <c r="L2050" i="2" s="1"/>
  <c r="J1942" i="2"/>
  <c r="L1622" i="2"/>
  <c r="L140" i="2"/>
  <c r="J1214" i="2"/>
  <c r="J1287" i="2" s="1"/>
  <c r="J1386" i="2"/>
  <c r="I1622" i="2"/>
  <c r="I140" i="2"/>
  <c r="J1356" i="2"/>
  <c r="J1019" i="2"/>
  <c r="J1057" i="2"/>
  <c r="J132" i="2" s="1"/>
  <c r="J808" i="2"/>
  <c r="M138" i="2"/>
  <c r="C28" i="1" s="1"/>
  <c r="M1097" i="2"/>
  <c r="I162" i="2"/>
  <c r="I1620" i="2"/>
  <c r="I138" i="2"/>
  <c r="M1605" i="2"/>
  <c r="M1629" i="2" s="1"/>
  <c r="C75" i="1"/>
  <c r="M134" i="2"/>
  <c r="C26" i="1" s="1"/>
  <c r="K888" i="2"/>
  <c r="K129" i="2" s="1"/>
  <c r="I118" i="2"/>
  <c r="I248" i="2"/>
  <c r="I293" i="2" s="1"/>
  <c r="I1617" i="2" s="1"/>
  <c r="I1097" i="2"/>
  <c r="I133" i="2"/>
  <c r="I134" i="2"/>
  <c r="M483" i="2"/>
  <c r="M125" i="2" s="1"/>
  <c r="K2969" i="2"/>
  <c r="K2992" i="2" s="1"/>
  <c r="K167" i="2" s="1"/>
  <c r="K1960" i="2"/>
  <c r="E76" i="1"/>
  <c r="L2378" i="2"/>
  <c r="L2381" i="2"/>
  <c r="J2318" i="2"/>
  <c r="J2948" i="2"/>
  <c r="J2951" i="2" s="1"/>
  <c r="J2501" i="2"/>
  <c r="J2527" i="2"/>
  <c r="J158" i="2" s="1"/>
  <c r="J2353" i="2"/>
  <c r="J2940" i="2"/>
  <c r="J2186" i="2"/>
  <c r="J1496" i="2"/>
  <c r="J1520" i="2" s="1"/>
  <c r="J143" i="2" s="1"/>
  <c r="K1620" i="2"/>
  <c r="K138" i="2"/>
  <c r="K1633" i="2"/>
  <c r="K142" i="2"/>
  <c r="M1621" i="2"/>
  <c r="M139" i="2"/>
  <c r="C29" i="1" s="1"/>
  <c r="L1314" i="2"/>
  <c r="J1528" i="2"/>
  <c r="L991" i="2"/>
  <c r="L130" i="2" s="1"/>
  <c r="L900" i="2"/>
  <c r="L539" i="2"/>
  <c r="L227" i="2"/>
  <c r="L239" i="2" s="1"/>
  <c r="L120" i="2" s="1"/>
  <c r="L1374" i="2"/>
  <c r="L365" i="2"/>
  <c r="I121" i="2"/>
  <c r="M1960" i="2"/>
  <c r="K1621" i="2"/>
  <c r="K139" i="2"/>
  <c r="J900" i="2"/>
  <c r="J991" i="2" s="1"/>
  <c r="J130" i="2" s="1"/>
  <c r="L841" i="2"/>
  <c r="M121" i="2"/>
  <c r="C13" i="1" s="1"/>
  <c r="J227" i="2"/>
  <c r="J239" i="2" s="1"/>
  <c r="J120" i="2" s="1"/>
  <c r="L1338" i="2"/>
  <c r="L1358" i="2" s="1"/>
  <c r="L1388" i="2" s="1"/>
  <c r="M118" i="2"/>
  <c r="M248" i="2"/>
  <c r="M293" i="2" s="1"/>
  <c r="M1617" i="2" s="1"/>
  <c r="I721" i="2"/>
  <c r="I756" i="2" s="1"/>
  <c r="I888" i="2"/>
  <c r="I129" i="2" s="1"/>
  <c r="J2558" i="2"/>
  <c r="L3076" i="2"/>
  <c r="J3076" i="2"/>
  <c r="L2948" i="2"/>
  <c r="L2951" i="2" s="1"/>
  <c r="M2779" i="2"/>
  <c r="M169" i="2"/>
  <c r="C57" i="1" s="1"/>
  <c r="M2655" i="2"/>
  <c r="M162" i="2"/>
  <c r="C51" i="1" s="1"/>
  <c r="L2792" i="2"/>
  <c r="L2826" i="2" s="1"/>
  <c r="L2607" i="2"/>
  <c r="J2600" i="2"/>
  <c r="J2326" i="2"/>
  <c r="J2850" i="2"/>
  <c r="J2919" i="2" s="1"/>
  <c r="J2387" i="2"/>
  <c r="L2198" i="2"/>
  <c r="M1633" i="2"/>
  <c r="M142" i="2"/>
  <c r="C32" i="1" s="1"/>
  <c r="J1541" i="2"/>
  <c r="L1469" i="2"/>
  <c r="L1102" i="2"/>
  <c r="J1121" i="2"/>
  <c r="L2638" i="2"/>
  <c r="L2057" i="2"/>
  <c r="L632" i="2"/>
  <c r="L1496" i="2"/>
  <c r="L1520" i="2"/>
  <c r="L143" i="2" s="1"/>
  <c r="J1102" i="2"/>
  <c r="L1072" i="2"/>
  <c r="L1089" i="2" s="1"/>
  <c r="J790" i="2"/>
  <c r="L378" i="2"/>
  <c r="L348" i="2"/>
  <c r="L1541" i="2"/>
  <c r="L1564" i="2" s="1"/>
  <c r="L1605" i="2" s="1"/>
  <c r="L1629" i="2" s="1"/>
  <c r="J1168" i="2"/>
  <c r="L408" i="2"/>
  <c r="J315" i="2"/>
  <c r="J350" i="2" s="1"/>
  <c r="J357" i="2" s="1"/>
  <c r="J291" i="2"/>
  <c r="J252" i="2"/>
  <c r="L1347" i="2"/>
  <c r="J784" i="2"/>
  <c r="J756" i="2"/>
  <c r="J118" i="2"/>
  <c r="J2644" i="2"/>
  <c r="J1572" i="2"/>
  <c r="J1603" i="2" s="1"/>
  <c r="J1314" i="2"/>
  <c r="J1358" i="2" s="1"/>
  <c r="J1388" i="2" s="1"/>
  <c r="J1003" i="2"/>
  <c r="J1026" i="2" s="1"/>
  <c r="J131" i="2" s="1"/>
  <c r="K721" i="2"/>
  <c r="K756" i="2" s="1"/>
  <c r="L291" i="2"/>
  <c r="M182" i="2"/>
  <c r="L2955" i="2"/>
  <c r="L2958" i="2" s="1"/>
  <c r="J3041" i="2"/>
  <c r="J3044" i="2"/>
  <c r="L2722" i="2"/>
  <c r="M173" i="2"/>
  <c r="C61" i="1" s="1"/>
  <c r="J2765" i="2"/>
  <c r="J2653" i="2"/>
  <c r="J2638" i="2"/>
  <c r="L2631" i="2"/>
  <c r="J2585" i="2"/>
  <c r="J154" i="2" s="1"/>
  <c r="L2405" i="2"/>
  <c r="L173" i="2"/>
  <c r="J2474" i="2"/>
  <c r="J2491" i="2" s="1"/>
  <c r="J161" i="2" s="1"/>
  <c r="L2302" i="2"/>
  <c r="L2299" i="2"/>
  <c r="L2418" i="2"/>
  <c r="L155" i="2"/>
  <c r="J2285" i="2"/>
  <c r="J2292" i="2"/>
  <c r="L2560" i="2"/>
  <c r="L159" i="2" s="1"/>
  <c r="L1740" i="2"/>
  <c r="L1773" i="2"/>
  <c r="L1633" i="2"/>
  <c r="L142" i="2"/>
  <c r="J1338" i="2"/>
  <c r="J1633" i="2"/>
  <c r="J142" i="2"/>
  <c r="K1097" i="2"/>
  <c r="K133" i="2"/>
  <c r="K2655" i="2"/>
  <c r="K162" i="2"/>
  <c r="J1740" i="2"/>
  <c r="J1773" i="2"/>
  <c r="J1190" i="2"/>
  <c r="L1138" i="2"/>
  <c r="J486" i="2"/>
  <c r="J531" i="2"/>
  <c r="J126" i="2" s="1"/>
  <c r="M357" i="2"/>
  <c r="J2378" i="2"/>
  <c r="J2381" i="2" s="1"/>
  <c r="L447" i="2"/>
  <c r="K394" i="2"/>
  <c r="K483" i="2" s="1"/>
  <c r="K125" i="2" s="1"/>
  <c r="L1620" i="2"/>
  <c r="L138" i="2"/>
  <c r="L1003" i="2"/>
  <c r="L1026" i="2" s="1"/>
  <c r="L131" i="2" s="1"/>
  <c r="L854" i="2"/>
  <c r="L639" i="2"/>
  <c r="L431" i="2"/>
  <c r="L2644" i="2"/>
  <c r="L2653" i="2" s="1"/>
  <c r="D163" i="1"/>
  <c r="L3041" i="2"/>
  <c r="L3044" i="2" s="1"/>
  <c r="J2955" i="2"/>
  <c r="J2957" i="2" s="1"/>
  <c r="L2765" i="2"/>
  <c r="J2798" i="2"/>
  <c r="J2792" i="2"/>
  <c r="I173" i="2"/>
  <c r="J2547" i="2"/>
  <c r="J2560" i="2" s="1"/>
  <c r="J159" i="2" s="1"/>
  <c r="J2572" i="2"/>
  <c r="J157" i="2" s="1"/>
  <c r="L2501" i="2"/>
  <c r="L2527" i="2" s="1"/>
  <c r="L158" i="2" s="1"/>
  <c r="J2722" i="2"/>
  <c r="J2767" i="2" s="1"/>
  <c r="J2299" i="2"/>
  <c r="J2302" i="2" s="1"/>
  <c r="L154" i="2"/>
  <c r="L2474" i="2"/>
  <c r="L2491" i="2" s="1"/>
  <c r="L161" i="2" s="1"/>
  <c r="L2437" i="2"/>
  <c r="M155" i="2"/>
  <c r="C44" i="1" s="1"/>
  <c r="L2285" i="2"/>
  <c r="L2940" i="2"/>
  <c r="L2292" i="2"/>
  <c r="L1736" i="2"/>
  <c r="L2214" i="2"/>
  <c r="J1162" i="2"/>
  <c r="J1072" i="2"/>
  <c r="J1089" i="2" s="1"/>
  <c r="I1633" i="2"/>
  <c r="I142" i="2"/>
  <c r="J1467" i="2"/>
  <c r="J1469" i="2" s="1"/>
  <c r="J1303" i="2"/>
  <c r="J1138" i="2"/>
  <c r="L486" i="2"/>
  <c r="L531" i="2" s="1"/>
  <c r="L126" i="2" s="1"/>
  <c r="L832" i="2"/>
  <c r="L834" i="2" s="1"/>
  <c r="L661" i="2"/>
  <c r="I357" i="2"/>
  <c r="L1121" i="2"/>
  <c r="L422" i="2"/>
  <c r="L354" i="2"/>
  <c r="L355" i="2" s="1"/>
  <c r="L194" i="2"/>
  <c r="L219" i="2" s="1"/>
  <c r="J2126" i="2"/>
  <c r="L1433" i="2"/>
  <c r="L144" i="2" s="1"/>
  <c r="L1108" i="2"/>
  <c r="L848" i="2"/>
  <c r="J539" i="2"/>
  <c r="L322" i="2"/>
  <c r="L350" i="2" s="1"/>
  <c r="L790" i="2"/>
  <c r="L888" i="2" s="1"/>
  <c r="L129" i="2" s="1"/>
  <c r="M721" i="2"/>
  <c r="M756" i="2" s="1"/>
  <c r="K248" i="2"/>
  <c r="K293" i="2" s="1"/>
  <c r="K1617" i="2" s="1"/>
  <c r="K118" i="2"/>
  <c r="K122" i="2" s="1"/>
  <c r="J1620" i="2" l="1"/>
  <c r="J138" i="2"/>
  <c r="L1181" i="2"/>
  <c r="J1960" i="2"/>
  <c r="J1564" i="2"/>
  <c r="K2420" i="2"/>
  <c r="K152" i="2" s="1"/>
  <c r="K164" i="2" s="1"/>
  <c r="K177" i="2" s="1"/>
  <c r="I2655" i="2"/>
  <c r="J1181" i="2"/>
  <c r="J134" i="2" s="1"/>
  <c r="L2328" i="2"/>
  <c r="J2826" i="2"/>
  <c r="L2389" i="2"/>
  <c r="K175" i="2"/>
  <c r="I139" i="2"/>
  <c r="I169" i="2"/>
  <c r="I175" i="2" s="1"/>
  <c r="I177" i="2" s="1"/>
  <c r="L1960" i="2"/>
  <c r="J3056" i="2"/>
  <c r="J168" i="2" s="1"/>
  <c r="L2633" i="2"/>
  <c r="L160" i="2" s="1"/>
  <c r="J2389" i="2"/>
  <c r="L2767" i="2"/>
  <c r="L394" i="2"/>
  <c r="L701" i="2"/>
  <c r="L128" i="2" s="1"/>
  <c r="L2969" i="2"/>
  <c r="M2420" i="2"/>
  <c r="M152" i="2" s="1"/>
  <c r="J2050" i="2"/>
  <c r="K758" i="2"/>
  <c r="K1192" i="2" s="1"/>
  <c r="K1619" i="2" s="1"/>
  <c r="K128" i="2"/>
  <c r="J2328" i="2"/>
  <c r="J2420" i="2" s="1"/>
  <c r="J152" i="2" s="1"/>
  <c r="L2420" i="2"/>
  <c r="L152" i="2" s="1"/>
  <c r="L248" i="2"/>
  <c r="L118" i="2"/>
  <c r="L169" i="2"/>
  <c r="L2779" i="2"/>
  <c r="L2992" i="2"/>
  <c r="L167" i="2" s="1"/>
  <c r="L1621" i="2"/>
  <c r="L139" i="2"/>
  <c r="M164" i="2"/>
  <c r="C41" i="1"/>
  <c r="K136" i="2"/>
  <c r="J1621" i="2"/>
  <c r="J139" i="2"/>
  <c r="I758" i="2"/>
  <c r="I128" i="2"/>
  <c r="I136" i="2" s="1"/>
  <c r="M758" i="2"/>
  <c r="M1192" i="2" s="1"/>
  <c r="M1619" i="2" s="1"/>
  <c r="M128" i="2"/>
  <c r="C20" i="1" s="1"/>
  <c r="L134" i="2"/>
  <c r="L357" i="2"/>
  <c r="J169" i="2"/>
  <c r="J2779" i="2"/>
  <c r="L2655" i="2"/>
  <c r="L162" i="2"/>
  <c r="J1624" i="2"/>
  <c r="J145" i="2"/>
  <c r="J1605" i="2"/>
  <c r="J1629" i="2" s="1"/>
  <c r="J2655" i="2"/>
  <c r="J162" i="2"/>
  <c r="L121" i="2"/>
  <c r="L293" i="2"/>
  <c r="L1617" i="2" s="1"/>
  <c r="J121" i="2"/>
  <c r="L133" i="2"/>
  <c r="L1097" i="2"/>
  <c r="E32" i="1"/>
  <c r="C79" i="1"/>
  <c r="L483" i="2"/>
  <c r="L125" i="2" s="1"/>
  <c r="L136" i="2" s="1"/>
  <c r="C17" i="1"/>
  <c r="I122" i="2"/>
  <c r="M1624" i="2"/>
  <c r="M145" i="2"/>
  <c r="C35" i="1" s="1"/>
  <c r="J1097" i="2"/>
  <c r="J1192" i="2" s="1"/>
  <c r="J1619" i="2" s="1"/>
  <c r="J133" i="2"/>
  <c r="L3056" i="2"/>
  <c r="L168" i="2" s="1"/>
  <c r="J248" i="2"/>
  <c r="J293" i="2" s="1"/>
  <c r="J1617" i="2" s="1"/>
  <c r="M122" i="2"/>
  <c r="C10" i="1"/>
  <c r="I1624" i="2"/>
  <c r="I145" i="2"/>
  <c r="J122" i="2"/>
  <c r="E75" i="1"/>
  <c r="M175" i="2"/>
  <c r="C63" i="1" s="1"/>
  <c r="J2958" i="2"/>
  <c r="J2969" i="2" s="1"/>
  <c r="D167" i="1"/>
  <c r="J758" i="2"/>
  <c r="K1624" i="2"/>
  <c r="K145" i="2"/>
  <c r="I1192" i="2"/>
  <c r="I1619" i="2" s="1"/>
  <c r="I1625" i="2" s="1"/>
  <c r="I1631" i="2" s="1"/>
  <c r="I1635" i="2" s="1"/>
  <c r="I1639" i="2" s="1"/>
  <c r="I1648" i="2" s="1"/>
  <c r="I141" i="2" s="1"/>
  <c r="J164" i="2" l="1"/>
  <c r="J177" i="2" s="1"/>
  <c r="L122" i="2"/>
  <c r="J136" i="2"/>
  <c r="K1625" i="2"/>
  <c r="K1631" i="2" s="1"/>
  <c r="K1635" i="2" s="1"/>
  <c r="K1639" i="2" s="1"/>
  <c r="K1648" i="2" s="1"/>
  <c r="K141" i="2" s="1"/>
  <c r="J2992" i="2"/>
  <c r="J167" i="2" s="1"/>
  <c r="J175" i="2" s="1"/>
  <c r="J1625" i="2"/>
  <c r="J1631" i="2" s="1"/>
  <c r="J1635" i="2" s="1"/>
  <c r="J1639" i="2" s="1"/>
  <c r="J1648" i="2" s="1"/>
  <c r="J141" i="2" s="1"/>
  <c r="J147" i="2" s="1"/>
  <c r="C14" i="1"/>
  <c r="M136" i="2"/>
  <c r="I147" i="2"/>
  <c r="I1650" i="2" s="1"/>
  <c r="K147" i="2"/>
  <c r="D137" i="1"/>
  <c r="D138" i="1" s="1"/>
  <c r="J80" i="2"/>
  <c r="L164" i="2"/>
  <c r="L758" i="2"/>
  <c r="L1192" i="2" s="1"/>
  <c r="L1619" i="2" s="1"/>
  <c r="L175" i="2"/>
  <c r="E63" i="1"/>
  <c r="E79" i="1"/>
  <c r="L1624" i="2"/>
  <c r="L145" i="2"/>
  <c r="M1625" i="2"/>
  <c r="M1631" i="2" s="1"/>
  <c r="M1635" i="2" s="1"/>
  <c r="M1639" i="2" s="1"/>
  <c r="M1648" i="2" s="1"/>
  <c r="M141" i="2" s="1"/>
  <c r="C31" i="1" s="1"/>
  <c r="M177" i="2"/>
  <c r="C52" i="1"/>
  <c r="L1625" i="2" l="1"/>
  <c r="L1631" i="2" s="1"/>
  <c r="L1635" i="2" s="1"/>
  <c r="L1639" i="2" s="1"/>
  <c r="L1648" i="2" s="1"/>
  <c r="L141" i="2" s="1"/>
  <c r="L147" i="2" s="1"/>
  <c r="L177" i="2"/>
  <c r="J1650" i="2"/>
  <c r="J149" i="2"/>
  <c r="L1650" i="2"/>
  <c r="L149" i="2"/>
  <c r="K1650" i="2"/>
  <c r="K149" i="2"/>
  <c r="E52" i="1"/>
  <c r="C65" i="1"/>
  <c r="M147" i="2"/>
  <c r="C27" i="1"/>
  <c r="C82" i="1"/>
  <c r="I149" i="2"/>
  <c r="E65" i="1" l="1"/>
  <c r="D98" i="1"/>
  <c r="I179" i="2"/>
  <c r="I181" i="2" s="1"/>
  <c r="I183" i="2" s="1"/>
  <c r="I184" i="2" s="1"/>
  <c r="C71" i="1"/>
  <c r="M1650" i="2"/>
  <c r="C36" i="1"/>
  <c r="M149" i="2"/>
  <c r="K179" i="2"/>
  <c r="K181" i="2" s="1"/>
  <c r="K183" i="2" s="1"/>
  <c r="K184" i="2" s="1"/>
  <c r="C38" i="1" l="1"/>
  <c r="I185" i="2"/>
  <c r="M179" i="2"/>
  <c r="M181" i="2" s="1"/>
  <c r="M183" i="2" s="1"/>
  <c r="M184" i="2" s="1"/>
  <c r="K185" i="2"/>
  <c r="C77" i="1"/>
  <c r="C67" i="1" l="1"/>
  <c r="D102" i="1"/>
  <c r="C80" i="1"/>
  <c r="M185" i="2"/>
  <c r="D107" i="1" l="1"/>
  <c r="E30" i="1"/>
  <c r="D31" i="1"/>
  <c r="E10" i="1"/>
  <c r="C68" i="1"/>
  <c r="D82" i="1" l="1"/>
  <c r="E82" i="1" s="1"/>
  <c r="E31" i="1"/>
  <c r="E38" i="1"/>
  <c r="D36" i="1"/>
  <c r="E23" i="1"/>
  <c r="D71" i="1"/>
  <c r="D115" i="1"/>
  <c r="D120" i="1" s="1"/>
  <c r="D125" i="1" s="1"/>
  <c r="D123" i="1"/>
  <c r="D110" i="1"/>
  <c r="D112" i="1" s="1"/>
  <c r="D124" i="1" s="1"/>
  <c r="D126" i="1" l="1"/>
  <c r="D129" i="1" s="1"/>
  <c r="D131" i="1" s="1"/>
  <c r="D133" i="1" s="1"/>
  <c r="E36" i="1"/>
  <c r="D38" i="1"/>
  <c r="D101" i="1"/>
  <c r="D104" i="1" s="1"/>
  <c r="E67" i="1"/>
  <c r="E68" i="1" s="1"/>
  <c r="D77" i="1"/>
  <c r="D80" i="1" s="1"/>
  <c r="E71" i="1"/>
  <c r="E77" i="1" s="1"/>
  <c r="E80" i="1" s="1"/>
</calcChain>
</file>

<file path=xl/comments1.xml><?xml version="1.0" encoding="utf-8"?>
<comments xmlns="http://schemas.openxmlformats.org/spreadsheetml/2006/main">
  <authors>
    <author>A satisfied Microsoft Office user</author>
  </authors>
  <commentList>
    <comment ref="A1" authorId="0">
      <text>
        <r>
          <rPr>
            <sz val="8"/>
            <color indexed="81"/>
            <rFont val="Tahoma"/>
            <family val="2"/>
          </rPr>
          <t>PacifiCorp:
This sheet produces the STATE REPORT showing the total costs allocated to the state selected in the variables sheet--both unadjusted and normalized.</t>
        </r>
      </text>
    </comment>
  </commentList>
</comments>
</file>

<file path=xl/sharedStrings.xml><?xml version="1.0" encoding="utf-8"?>
<sst xmlns="http://schemas.openxmlformats.org/spreadsheetml/2006/main" count="1308" uniqueCount="711">
  <si>
    <t>PACIFICORP</t>
  </si>
  <si>
    <t>Page 1.1</t>
  </si>
  <si>
    <t xml:space="preserve"> </t>
  </si>
  <si>
    <t>(1)</t>
  </si>
  <si>
    <t>(2)</t>
  </si>
  <si>
    <t>(3)</t>
  </si>
  <si>
    <t>Total Adjusted</t>
  </si>
  <si>
    <t xml:space="preserve">Results with </t>
  </si>
  <si>
    <t>Results</t>
  </si>
  <si>
    <t>Price Change</t>
  </si>
  <si>
    <t xml:space="preserve">   Operating Revenues:</t>
  </si>
  <si>
    <t>RAM</t>
  </si>
  <si>
    <t>General Business Revenues</t>
  </si>
  <si>
    <t>Interdepartmental</t>
  </si>
  <si>
    <t>Special Sales</t>
  </si>
  <si>
    <t>Other Operating Revenues</t>
  </si>
  <si>
    <t xml:space="preserve">   Total Operating Revenues</t>
  </si>
  <si>
    <t xml:space="preserve">   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</si>
  <si>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</si>
  <si>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</si>
  <si>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</si>
  <si>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</si>
  <si>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</si>
  <si>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</si>
  <si>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</si>
  <si>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</si>
  <si>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</si>
  <si>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</si>
  <si>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 xml:space="preserve">   Total O&amp;M Expenses</t>
  </si>
  <si>
    <t>Depreciation</t>
  </si>
  <si>
    <t xml:space="preserve">Amortization </t>
  </si>
  <si>
    <t>Taxes Other Than Income</t>
  </si>
  <si>
    <t>Income Taxes - Federal</t>
  </si>
  <si>
    <t>Income Taxes - State</t>
  </si>
  <si>
    <t>Income Taxes - Def Net</t>
  </si>
  <si>
    <t>Investment Tax Credit Adj.</t>
  </si>
  <si>
    <t>Misc Revenue &amp; Expense</t>
  </si>
  <si>
    <t xml:space="preserve">   Total Operating Expenses:</t>
  </si>
  <si>
    <t xml:space="preserve">   Operating Rev For Return:</t>
  </si>
  <si>
    <t xml:space="preserve">   Rate Base:</t>
  </si>
  <si>
    <t>Electric Plant In Service</t>
  </si>
  <si>
    <t>Plant Held for Future Use</t>
  </si>
  <si>
    <t>Misc Deferred Debits</t>
  </si>
  <si>
    <t>Elec Plant Acq Adj</t>
  </si>
  <si>
    <t>Nuclear Fuel</t>
  </si>
  <si>
    <t>Prepayments</t>
  </si>
  <si>
    <t>Fuel Stock</t>
  </si>
  <si>
    <t>Material &amp; Supplies</t>
  </si>
  <si>
    <t>Working Capital</t>
  </si>
  <si>
    <t>Weatherization Loans</t>
  </si>
  <si>
    <t xml:space="preserve">Misc Rate Base </t>
  </si>
  <si>
    <t xml:space="preserve">   Total Electric Plant:</t>
  </si>
  <si>
    <t>Rate Base Deductions:</t>
  </si>
  <si>
    <t>Accum Prov For Deprec</t>
  </si>
  <si>
    <t>Accum Prov For Amort</t>
  </si>
  <si>
    <t>Accum Def Income Tax</t>
  </si>
  <si>
    <t>Unamortized ITC</t>
  </si>
  <si>
    <t>Customer Adv For Const</t>
  </si>
  <si>
    <t>Customer Service Deposits</t>
  </si>
  <si>
    <t>Misc Rate Base Deductions</t>
  </si>
  <si>
    <t xml:space="preserve">     Total Rate Base Deductions</t>
  </si>
  <si>
    <t xml:space="preserve">   Total Rate Base:</t>
  </si>
  <si>
    <t>Return on Rate Base</t>
  </si>
  <si>
    <t>Return on Equity</t>
  </si>
  <si>
    <t>TAX CALCULATION:</t>
  </si>
  <si>
    <t>Operating Revenue</t>
  </si>
  <si>
    <t>Other Deductions</t>
  </si>
  <si>
    <t>Interest (AFUDC)</t>
  </si>
  <si>
    <t>Interest</t>
  </si>
  <si>
    <t>Schedule "M" Additions</t>
  </si>
  <si>
    <t>Schedule "M" Deductions</t>
  </si>
  <si>
    <t>Income Before Tax</t>
  </si>
  <si>
    <t>State Income Taxes</t>
  </si>
  <si>
    <t>Taxable Income</t>
  </si>
  <si>
    <t>Federal Income Taxes + Other</t>
  </si>
  <si>
    <t>Ref. Page 2.2</t>
  </si>
  <si>
    <t>Ref. Page 1.2</t>
  </si>
  <si>
    <t>Page 1.2</t>
  </si>
  <si>
    <t>Net Rate Base - Washington Jurisdiction</t>
  </si>
  <si>
    <t>Ref. Page 1.1</t>
  </si>
  <si>
    <t>Return on Rate Base Requested</t>
  </si>
  <si>
    <t>Ref. Page 2.1</t>
  </si>
  <si>
    <t>Revenues Required to Earn Requested Return</t>
  </si>
  <si>
    <t>Less Current Operating Revenues</t>
  </si>
  <si>
    <t>Increase to Current Revenues</t>
  </si>
  <si>
    <t>Net to Gross Bump-up</t>
  </si>
  <si>
    <t>Price Change Required for Requested Return</t>
  </si>
  <si>
    <t>Requested Price Change</t>
  </si>
  <si>
    <t>Uncollectible Percent</t>
  </si>
  <si>
    <t>Ref. Page 1.3</t>
  </si>
  <si>
    <t>Increased Uncollectible Expense</t>
  </si>
  <si>
    <t>WUTC Regulatory Fee</t>
  </si>
  <si>
    <t>Revenue Tax</t>
  </si>
  <si>
    <t>Resource Supplier Tax</t>
  </si>
  <si>
    <t xml:space="preserve">Gross Receipts </t>
  </si>
  <si>
    <t>Increase Taxes Other Than Income</t>
  </si>
  <si>
    <t>Uncollectible Expense</t>
  </si>
  <si>
    <t>Income Before Taxes</t>
  </si>
  <si>
    <t>State Effective Tax Rate</t>
  </si>
  <si>
    <t>Federal Income Tax Rate</t>
  </si>
  <si>
    <t>Federal Income Taxes</t>
  </si>
  <si>
    <t>Operating Income</t>
  </si>
  <si>
    <t>Net  Operating Income</t>
  </si>
  <si>
    <t>Net to Gross Bump-Up</t>
  </si>
  <si>
    <t>Page 1.3</t>
  </si>
  <si>
    <t>Operating Deductions</t>
  </si>
  <si>
    <t>Uncollectible Accounts</t>
  </si>
  <si>
    <t>Taxes Other - Revenue Tax</t>
  </si>
  <si>
    <t>Taxes Other - Resource Supplier</t>
  </si>
  <si>
    <t>Taxes Other - Gross Receipts</t>
  </si>
  <si>
    <t>Sub-Total</t>
  </si>
  <si>
    <t>Federal Income Tax @ 35.00%</t>
  </si>
  <si>
    <t>Net Operating Income</t>
  </si>
  <si>
    <t>Uncollectible Accounts:</t>
  </si>
  <si>
    <t>(a) Uncollectible Accounts (FERC Account 904)</t>
  </si>
  <si>
    <t>Ref. 4.10.1. Line 2</t>
  </si>
  <si>
    <t>(b) General Business Revenues</t>
  </si>
  <si>
    <t>Ref. 4.10.1. Line 3</t>
  </si>
  <si>
    <t>Uncollectible Accounts %</t>
  </si>
  <si>
    <t>(a) / (b)</t>
  </si>
  <si>
    <t>RESULTS OF OPERATIONS</t>
  </si>
  <si>
    <t>USER SPECIFIC INFORMATION</t>
  </si>
  <si>
    <t>STATE:</t>
  </si>
  <si>
    <t>PERIOD:</t>
  </si>
  <si>
    <t>FILE:</t>
  </si>
  <si>
    <t>WA JAM June 2015 Expedited Rate Filing</t>
  </si>
  <si>
    <t>PREPARED BY:</t>
  </si>
  <si>
    <t>Revenue Requirement Department</t>
  </si>
  <si>
    <t>DATE:</t>
  </si>
  <si>
    <t>TIME:</t>
  </si>
  <si>
    <t>TYPE OF AVG:</t>
  </si>
  <si>
    <t>METHODOLOGY:</t>
  </si>
  <si>
    <t xml:space="preserve">  FACTOR:</t>
  </si>
  <si>
    <t xml:space="preserve">  FERC:</t>
  </si>
  <si>
    <t>8 OR 12 CP:</t>
  </si>
  <si>
    <t>DEMAND %</t>
  </si>
  <si>
    <t>75% Demand</t>
  </si>
  <si>
    <t>ENERGY %</t>
  </si>
  <si>
    <t>25% Energy</t>
  </si>
  <si>
    <t>TAX INFORMATION</t>
  </si>
  <si>
    <t>TAX RATE ASSUMPTIONS:</t>
  </si>
  <si>
    <t>TAX RATE</t>
  </si>
  <si>
    <t>FEDERAL RATE</t>
  </si>
  <si>
    <t>STATE EFFECTIVE RATE</t>
  </si>
  <si>
    <t>TAX GROSS UP FACTOR</t>
  </si>
  <si>
    <t>FEDERAL/STATE COMBINED RATE</t>
  </si>
  <si>
    <t>CAPITAL STRUCTURE INFORMATION</t>
  </si>
  <si>
    <t>MERGED COMPANY CAPITAL STRUCTURE</t>
  </si>
  <si>
    <t>CAPITAL</t>
  </si>
  <si>
    <t>EMBEDDED</t>
  </si>
  <si>
    <t>WEIGHTED</t>
  </si>
  <si>
    <t>STRUCTURE</t>
  </si>
  <si>
    <t>COST</t>
  </si>
  <si>
    <t>DEBT</t>
  </si>
  <si>
    <t>PREFERRED</t>
  </si>
  <si>
    <t>COMMON</t>
  </si>
  <si>
    <t>OTHER INFORMATION</t>
  </si>
  <si>
    <t>Notes: 
Total Company results only include West Control Area net power costs.    
The overall rate of return above has been rounded to two decimals.
All components of the capital structure in the table above are consistent with Order 08 in UE-140762 issued 3-25-2015.</t>
  </si>
  <si>
    <t>RESULTS OF OPERATIONS SUMMARY</t>
  </si>
  <si>
    <t>UNADJUSTED RESULTS</t>
  </si>
  <si>
    <t>Description of Account Summary:</t>
  </si>
  <si>
    <t>Ref</t>
  </si>
  <si>
    <t>TOTAL</t>
  </si>
  <si>
    <t>OTHER</t>
  </si>
  <si>
    <t>ADJUSTMENTS</t>
  </si>
  <si>
    <t>ADJ TOTAL</t>
  </si>
  <si>
    <t>Operating Revenues</t>
  </si>
  <si>
    <t>Operating Expenses:</t>
  </si>
  <si>
    <t>Customer Accounts</t>
  </si>
  <si>
    <t>Customer Service</t>
  </si>
  <si>
    <t xml:space="preserve">    Total O &amp; M Expenses</t>
  </si>
  <si>
    <t>Amortization Expense</t>
  </si>
  <si>
    <t xml:space="preserve">Misc Revenue &amp; Expense </t>
  </si>
  <si>
    <t>Total Operating Expenses</t>
  </si>
  <si>
    <t>Operating Revenue for Return</t>
  </si>
  <si>
    <t>Rate Base:</t>
  </si>
  <si>
    <t>Electric Plant in Service</t>
  </si>
  <si>
    <t>Miscellaneous Rate Base</t>
  </si>
  <si>
    <t xml:space="preserve">     Total Electric Plant</t>
  </si>
  <si>
    <t>Accum Prov For Depr</t>
  </si>
  <si>
    <t>Accum Def Income Taxes</t>
  </si>
  <si>
    <t>Customer Adv for Const</t>
  </si>
  <si>
    <t>Misc. Rate Base Deductions</t>
  </si>
  <si>
    <t>Total Rate Base</t>
  </si>
  <si>
    <t>Net Power Costs</t>
  </si>
  <si>
    <t>100 Basis Points in Equity:</t>
  </si>
  <si>
    <t xml:space="preserve">   Revenue Requirement Impact</t>
  </si>
  <si>
    <t xml:space="preserve">   Rate Base Decrease</t>
  </si>
  <si>
    <t>FERC</t>
  </si>
  <si>
    <t>BUS</t>
  </si>
  <si>
    <t>WCA</t>
  </si>
  <si>
    <t>ACCT</t>
  </si>
  <si>
    <t>DESCRIP</t>
  </si>
  <si>
    <t>FUNC</t>
  </si>
  <si>
    <t>FACTOR</t>
  </si>
  <si>
    <t>ADJUSTMENT</t>
  </si>
  <si>
    <t>Sales to Ultimate Customers</t>
  </si>
  <si>
    <t>Residential Sales</t>
  </si>
  <si>
    <t>B1</t>
  </si>
  <si>
    <t>Commercial &amp; Industrial Sales</t>
  </si>
  <si>
    <t>Public Street &amp; Highway Lighting</t>
  </si>
  <si>
    <t>Other Sales to Public Authority</t>
  </si>
  <si>
    <t>Total Sales to Ultimate Customers</t>
  </si>
  <si>
    <t>Sales for Resale-Non NPC</t>
  </si>
  <si>
    <t>447NPC</t>
  </si>
  <si>
    <t>Sales for Resale-NPC</t>
  </si>
  <si>
    <t>Total Sales for Resale</t>
  </si>
  <si>
    <t>Provision for Rate Refund</t>
  </si>
  <si>
    <t>Total Sales from Electricity</t>
  </si>
  <si>
    <t>Forfeited Discounts &amp; Interest</t>
  </si>
  <si>
    <t>Misc Electric Revenue</t>
  </si>
  <si>
    <t>Water Sales</t>
  </si>
  <si>
    <t>Rent of Electric Property</t>
  </si>
  <si>
    <t>Other Electric Revenue</t>
  </si>
  <si>
    <t>Total Other Electric Revenues</t>
  </si>
  <si>
    <t>Total Electric Operating Revenues</t>
  </si>
  <si>
    <t>Summary of Revenues by Factor</t>
  </si>
  <si>
    <t>Miscellaneous Revenues</t>
  </si>
  <si>
    <t>Gain on Sale of Utility Plant - CR</t>
  </si>
  <si>
    <t>Loss on Sale of Utility Plant</t>
  </si>
  <si>
    <t>Gain from Emission Allowances</t>
  </si>
  <si>
    <t>Gain from Disposition of NOX Credits</t>
  </si>
  <si>
    <t>Impact Housing Interest Income</t>
  </si>
  <si>
    <t>(Gain) / Loss on Sale of Utility Plant</t>
  </si>
  <si>
    <t>Total Miscellaneous Revenues</t>
  </si>
  <si>
    <t>Miscellaneous Expenses</t>
  </si>
  <si>
    <t>Interest on Customer Deposits</t>
  </si>
  <si>
    <t>Total Miscellaneous Expenses</t>
  </si>
  <si>
    <t>Net Misc Revenue and Expense</t>
  </si>
  <si>
    <t>Operation Supervision &amp; Engineering</t>
  </si>
  <si>
    <t>B2</t>
  </si>
  <si>
    <t>Fuel Related</t>
  </si>
  <si>
    <t>501NPC</t>
  </si>
  <si>
    <t>Total Fuel Related</t>
  </si>
  <si>
    <t>Steam Expenses</t>
  </si>
  <si>
    <t>Steam From Other Sources</t>
  </si>
  <si>
    <t>503NPC</t>
  </si>
  <si>
    <t>Steam From Other Sources-NPC</t>
  </si>
  <si>
    <t>Electric Expenses</t>
  </si>
  <si>
    <t>Misc. Steam Expense</t>
  </si>
  <si>
    <t>Rents</t>
  </si>
  <si>
    <t>Maint Supervision &amp; Engineering</t>
  </si>
  <si>
    <t>Maintenance of Structures</t>
  </si>
  <si>
    <t>Maintenance of Boiler Plant</t>
  </si>
  <si>
    <t>Maintenance of Electric Plant</t>
  </si>
  <si>
    <t>Maintenance of Misc. Steam Plant</t>
  </si>
  <si>
    <t>Total Steam Power Generation</t>
  </si>
  <si>
    <t>Operation Super &amp; Engineering</t>
  </si>
  <si>
    <t>Nuclear Fuel Expense</t>
  </si>
  <si>
    <t>Coolants and Water</t>
  </si>
  <si>
    <t>Misc. Nuclear Expenses</t>
  </si>
  <si>
    <t>Maintenance Super &amp; Engineering</t>
  </si>
  <si>
    <t>Maintenance of Reactor Plant</t>
  </si>
  <si>
    <t>Maintenance of Misc Nuclear</t>
  </si>
  <si>
    <t>Total Nuclear Power Generation</t>
  </si>
  <si>
    <t>Water For Power</t>
  </si>
  <si>
    <t>Hydraulic Expenses</t>
  </si>
  <si>
    <t>Misc. Hydro Expenses</t>
  </si>
  <si>
    <t>Rents (Hydro Generation)</t>
  </si>
  <si>
    <t>Maintenance of Dams &amp; Waterways</t>
  </si>
  <si>
    <t>Maintenance of Misc. Hydro Plant</t>
  </si>
  <si>
    <t xml:space="preserve">Total Hydraulic Power Generation </t>
  </si>
  <si>
    <t>Fuel</t>
  </si>
  <si>
    <t>547NPC</t>
  </si>
  <si>
    <t>Fuel-NPC</t>
  </si>
  <si>
    <t>Generation Expense</t>
  </si>
  <si>
    <t>Miscellaneous Other</t>
  </si>
  <si>
    <t>Maint of Generation &amp; Electric Plant</t>
  </si>
  <si>
    <t>Maintenance of Misc. Other</t>
  </si>
  <si>
    <t>Total Other Power Generation</t>
  </si>
  <si>
    <t>Purchased Power</t>
  </si>
  <si>
    <t>555NPC</t>
  </si>
  <si>
    <t>Purchased Power-NPC</t>
  </si>
  <si>
    <t>Total Purchased Power</t>
  </si>
  <si>
    <t>System Control &amp; Load Dispatch</t>
  </si>
  <si>
    <t>Other Expenses</t>
  </si>
  <si>
    <t>Embedded Cost Differentials</t>
  </si>
  <si>
    <t>Company Owned Hydro</t>
  </si>
  <si>
    <t>Mid-C Contract</t>
  </si>
  <si>
    <t>Existing QF Contracts</t>
  </si>
  <si>
    <t>Total Other Power Supply</t>
  </si>
  <si>
    <t>TOTAL PRODUCTION EXPENSE</t>
  </si>
  <si>
    <t>Summary of Production Expense by Factor</t>
  </si>
  <si>
    <t>Total Production Expense by Factor</t>
  </si>
  <si>
    <t>Load Dispatching</t>
  </si>
  <si>
    <t>Station Expense</t>
  </si>
  <si>
    <t>Overhead Line Expense</t>
  </si>
  <si>
    <t>Underground Line Expense</t>
  </si>
  <si>
    <t>Transmission of Electricity by Others</t>
  </si>
  <si>
    <t>565NPC</t>
  </si>
  <si>
    <t>Transmission of Electricity by Others-NPC</t>
  </si>
  <si>
    <t>Total Transmission of Electricity by Others</t>
  </si>
  <si>
    <t>Misc. Transmission Expense</t>
  </si>
  <si>
    <t>Rents - Transmission</t>
  </si>
  <si>
    <t>Maintenance of Station Equipment</t>
  </si>
  <si>
    <t>Maintenance of Overhead Lines</t>
  </si>
  <si>
    <t>Maintenance of Underground Lines</t>
  </si>
  <si>
    <t>Maint of Misc. Transmission Plant</t>
  </si>
  <si>
    <t>TOTAL TRANSMISSION EXPENSE</t>
  </si>
  <si>
    <t>Summary of Transmission Expense by Factor</t>
  </si>
  <si>
    <t>Total Transmission Expense by Factor</t>
  </si>
  <si>
    <t>Overhead Line Expenses</t>
  </si>
  <si>
    <t>Street Lighting &amp; Signal Systems</t>
  </si>
  <si>
    <t>Meter Expenses</t>
  </si>
  <si>
    <t>Customer Installation Expenses</t>
  </si>
  <si>
    <t>Misc. Distribution Expenses</t>
  </si>
  <si>
    <t>Maintenance of Line Transformers</t>
  </si>
  <si>
    <t>Maint of Street Lighting &amp; Signal Sys.</t>
  </si>
  <si>
    <t>Maintenance of Meters</t>
  </si>
  <si>
    <t>Maint of Misc. Distribution Plant</t>
  </si>
  <si>
    <t>TOTAL DISTRIBUTION EXPENSE</t>
  </si>
  <si>
    <t>Summary of Distribution Expense by Factor</t>
  </si>
  <si>
    <t>Total Distribution Expense by Factor</t>
  </si>
  <si>
    <t>Supervision</t>
  </si>
  <si>
    <t>Meter Reading Expense</t>
  </si>
  <si>
    <t>Customer Receipts &amp; Collections</t>
  </si>
  <si>
    <t>SG</t>
  </si>
  <si>
    <t>Misc. Customer Accounts Expense</t>
  </si>
  <si>
    <t>TOTAL CUSTOMER ACCOUNTS EXP</t>
  </si>
  <si>
    <t>Summary of Customer Accts Exp by Factor</t>
  </si>
  <si>
    <t>Total Customer Accounts Expense by Factor</t>
  </si>
  <si>
    <t>Customer Assistance</t>
  </si>
  <si>
    <t>Informational &amp; Instructional Adv</t>
  </si>
  <si>
    <t>Misc. Customer Service</t>
  </si>
  <si>
    <t>TOTAL CUSTOMER SERVICE EXPENSE</t>
  </si>
  <si>
    <t>Summary of Customer Service Exp by Factor</t>
  </si>
  <si>
    <t>Total Customer Service Expense by Factor</t>
  </si>
  <si>
    <t>Demonstration &amp; Selling Expense</t>
  </si>
  <si>
    <t>Advertising Expense</t>
  </si>
  <si>
    <t>Misc. Sales Expense</t>
  </si>
  <si>
    <t>TOTAL SALES EXPENSE</t>
  </si>
  <si>
    <t>Total Sales Expense by Factor</t>
  </si>
  <si>
    <t>Total Customer Service Exp Including Sales</t>
  </si>
  <si>
    <t>Administrative &amp; General Salaries</t>
  </si>
  <si>
    <t>Office Supplies &amp; expenses</t>
  </si>
  <si>
    <t>A&amp;G Expenses Transferred</t>
  </si>
  <si>
    <t>Outside Services</t>
  </si>
  <si>
    <t>P</t>
  </si>
  <si>
    <t>Property Insurance</t>
  </si>
  <si>
    <t>Injuries &amp; Damages</t>
  </si>
  <si>
    <t>Employee Pensions &amp; Benefits</t>
  </si>
  <si>
    <t>Franchise Requirements</t>
  </si>
  <si>
    <t>Regulatory Commission Expense</t>
  </si>
  <si>
    <t>Duplicate Charges</t>
  </si>
  <si>
    <t>Misc General Expenses</t>
  </si>
  <si>
    <t>Maintenance of General Plant</t>
  </si>
  <si>
    <t>TOTAL ADMINISTRATIVE &amp; GEN EXP</t>
  </si>
  <si>
    <t>Summary of A&amp;G Expense by Factor</t>
  </si>
  <si>
    <t>Total A&amp;G Expense by Factor</t>
  </si>
  <si>
    <t>TOTAL O&amp;M EXPENSE</t>
  </si>
  <si>
    <t>403SP</t>
  </si>
  <si>
    <t>Steam Depreciation</t>
  </si>
  <si>
    <t>B3</t>
  </si>
  <si>
    <t>403NP</t>
  </si>
  <si>
    <t>Nuclear Depreciation</t>
  </si>
  <si>
    <t>403HP</t>
  </si>
  <si>
    <t>Hydro Depreciation</t>
  </si>
  <si>
    <t>403OP</t>
  </si>
  <si>
    <t>Other Production Depreciation</t>
  </si>
  <si>
    <t>403TP</t>
  </si>
  <si>
    <t>Transmission Depreciation</t>
  </si>
  <si>
    <t>Distribution Depreciation</t>
  </si>
  <si>
    <t>Land &amp; Land Rights</t>
  </si>
  <si>
    <t>Structures</t>
  </si>
  <si>
    <t>Station Equipment</t>
  </si>
  <si>
    <t>Storage Battery Equipment</t>
  </si>
  <si>
    <t>Poles &amp; Towers</t>
  </si>
  <si>
    <t>OH Conductors</t>
  </si>
  <si>
    <t>UG Conduit</t>
  </si>
  <si>
    <t>UG Conductor</t>
  </si>
  <si>
    <t>Line Trans</t>
  </si>
  <si>
    <t>Services</t>
  </si>
  <si>
    <t>Meters</t>
  </si>
  <si>
    <t>Inst Cust Prem</t>
  </si>
  <si>
    <t>Leased Property</t>
  </si>
  <si>
    <t>Street Lighting</t>
  </si>
  <si>
    <t>403GP</t>
  </si>
  <si>
    <t>General Depreciation</t>
  </si>
  <si>
    <t>403GV0</t>
  </si>
  <si>
    <t>General Vehicles</t>
  </si>
  <si>
    <t>403MP</t>
  </si>
  <si>
    <t>Mining Depreciation</t>
  </si>
  <si>
    <t>403EP</t>
  </si>
  <si>
    <t>Experimental Plant Depreciation</t>
  </si>
  <si>
    <t>ARO Depreciation</t>
  </si>
  <si>
    <t>TOTAL DEPRECIATION EXPENSE</t>
  </si>
  <si>
    <t>Summary of Depreciation Expense by Factor</t>
  </si>
  <si>
    <t>Total Depreciation Expense By Factor</t>
  </si>
  <si>
    <t>404GP</t>
  </si>
  <si>
    <t>Amort of LT Plant - Capital Lease Gen</t>
  </si>
  <si>
    <t>B4</t>
  </si>
  <si>
    <t>404SP</t>
  </si>
  <si>
    <t>Amort of LT Plant - Cap Lease Steam</t>
  </si>
  <si>
    <t>404IP</t>
  </si>
  <si>
    <t>Amort of LT Plant - Intangible Plant</t>
  </si>
  <si>
    <t>404MP</t>
  </si>
  <si>
    <t>Amort of LT Plant - Mining Plant</t>
  </si>
  <si>
    <t>404OP</t>
  </si>
  <si>
    <t>Amort of LT Plant - Other Plant</t>
  </si>
  <si>
    <t>404HP</t>
  </si>
  <si>
    <t>Amortization of Other Electric Plant</t>
  </si>
  <si>
    <t>Total Amortization of Limited Term Plant</t>
  </si>
  <si>
    <t>Amortization of Plant Acquisition Adj</t>
  </si>
  <si>
    <t>Amort of Prop Losses, Unrec Plant, etc</t>
  </si>
  <si>
    <t>TOTAL AMORTIZATION EXPENSE</t>
  </si>
  <si>
    <t>Summary of Amortization Expense by Factor</t>
  </si>
  <si>
    <t>Total Amortization Expense by Factor</t>
  </si>
  <si>
    <t>TOTAL TAXES OTHER THAN INCOME</t>
  </si>
  <si>
    <t>B5</t>
  </si>
  <si>
    <t>Deferred Investment Tax Credit - Fed</t>
  </si>
  <si>
    <t>B7</t>
  </si>
  <si>
    <t>Deferred Investment Tax Credit - Idaho</t>
  </si>
  <si>
    <t>TOTAL DEFERRED ITC</t>
  </si>
  <si>
    <t>Interest on Long-Term Debt</t>
  </si>
  <si>
    <t>Amortization of Debt Disc &amp; Exp</t>
  </si>
  <si>
    <t>Amortization of Premium on Debt</t>
  </si>
  <si>
    <t>Other Interest Expense</t>
  </si>
  <si>
    <t>AFUDC - Borrowed</t>
  </si>
  <si>
    <t>Total Elec. Interest Deductions for Tax</t>
  </si>
  <si>
    <t>B6</t>
  </si>
  <si>
    <t>Non-Utility Portion of Interest</t>
  </si>
  <si>
    <t>Total Non-utility Interest</t>
  </si>
  <si>
    <t>Total Interest Deductions for Tax</t>
  </si>
  <si>
    <t>Interest &amp; Dividends</t>
  </si>
  <si>
    <t>Total Operating Deductions for Tax</t>
  </si>
  <si>
    <t>Deferred Income Tax - Federal-DR</t>
  </si>
  <si>
    <t>41110</t>
  </si>
  <si>
    <t>Deferred Income Tax - Federal-CR</t>
  </si>
  <si>
    <t>TOTAL DEFERRED INCOME TAXES</t>
  </si>
  <si>
    <t>SCHMAF</t>
  </si>
  <si>
    <t xml:space="preserve">  Additions - Flow Through</t>
  </si>
  <si>
    <t>SCHMAP</t>
  </si>
  <si>
    <t xml:space="preserve">  Additions - Permanent</t>
  </si>
  <si>
    <t>SCHMAT</t>
  </si>
  <si>
    <t xml:space="preserve">  Additions - Temporary</t>
  </si>
  <si>
    <t>TOTAL SCHEDULE - M ADDITIONS</t>
  </si>
  <si>
    <t>SCHMDF</t>
  </si>
  <si>
    <t xml:space="preserve">  Deductions - Flow Through</t>
  </si>
  <si>
    <t>SCHMDP</t>
  </si>
  <si>
    <t xml:space="preserve">  Deductions - Permanent</t>
  </si>
  <si>
    <t>SCHMDT</t>
  </si>
  <si>
    <t xml:space="preserve">  Deductions - Temporary</t>
  </si>
  <si>
    <t>TOTAL SCHEDULE - M DEDUCTIONS</t>
  </si>
  <si>
    <t>TOTAL SCHEDULE - M ADJUSTMENTS</t>
  </si>
  <si>
    <t>Credits</t>
  </si>
  <si>
    <t>TOTAL STATE TAXES</t>
  </si>
  <si>
    <t>Calculation of Taxable Income:</t>
  </si>
  <si>
    <t>Operating Deductions:</t>
  </si>
  <si>
    <t xml:space="preserve">   O &amp; M Expenses</t>
  </si>
  <si>
    <t xml:space="preserve">   Depreciation Expense</t>
  </si>
  <si>
    <t xml:space="preserve">   Amortization Expense</t>
  </si>
  <si>
    <t xml:space="preserve">   Taxes Other Than Income</t>
  </si>
  <si>
    <t xml:space="preserve">   Interest &amp; Dividends (AFUDC-Equity)</t>
  </si>
  <si>
    <t xml:space="preserve">   Misc Revenue &amp; Expense</t>
  </si>
  <si>
    <t xml:space="preserve">    Total Operating Deductions</t>
  </si>
  <si>
    <t>Other Deductions:</t>
  </si>
  <si>
    <t xml:space="preserve">   Interest Deductions</t>
  </si>
  <si>
    <t xml:space="preserve">   Interest on PCRBS</t>
  </si>
  <si>
    <t xml:space="preserve">   Schedule M Adjustments</t>
  </si>
  <si>
    <t xml:space="preserve">    Income Before State Taxes</t>
  </si>
  <si>
    <t>Total Taxable Income</t>
  </si>
  <si>
    <t>Tax Rate</t>
  </si>
  <si>
    <t>Federal Income Tax - Calculated</t>
  </si>
  <si>
    <t>Adjustments to Calculated Tax:</t>
  </si>
  <si>
    <t>Fed. Credit</t>
  </si>
  <si>
    <t>CAEE</t>
  </si>
  <si>
    <t>FEDERAL INCOME TAX</t>
  </si>
  <si>
    <t>TOTAL OPERATING EXPENSES</t>
  </si>
  <si>
    <t>Land and Land Rights</t>
  </si>
  <si>
    <t>B8</t>
  </si>
  <si>
    <t>Structures and Improvements</t>
  </si>
  <si>
    <t>Boiler Plant Equipment</t>
  </si>
  <si>
    <t>Turbogenerator Units</t>
  </si>
  <si>
    <t>Accessory Electric Equipment</t>
  </si>
  <si>
    <t>Misc Power Plant Equipment</t>
  </si>
  <si>
    <t>Steam Plant ARO</t>
  </si>
  <si>
    <t>SP</t>
  </si>
  <si>
    <t>Unclassified Steam Plant - Account 300</t>
  </si>
  <si>
    <t>Total Steam Production Plant</t>
  </si>
  <si>
    <t>Summary of Steam Production Plant by Factor</t>
  </si>
  <si>
    <t>Total Steam Production Plant by Factor</t>
  </si>
  <si>
    <t>Reactor Plant Equipment</t>
  </si>
  <si>
    <t>Misc. Power Plant Equipment</t>
  </si>
  <si>
    <t>NP</t>
  </si>
  <si>
    <t>Unclassified Nuclear Plant - Acct 300</t>
  </si>
  <si>
    <t>Total Nuclear Production Plant</t>
  </si>
  <si>
    <t>Summary of Nuclear Production Plant by Factor</t>
  </si>
  <si>
    <t>Total Nuclear Plant by Factor</t>
  </si>
  <si>
    <t>Reservoirs, Dams &amp; Waterways</t>
  </si>
  <si>
    <t>Water Wheel, Turbines, &amp; Generators</t>
  </si>
  <si>
    <t>Roads, Railroads &amp; Bridges</t>
  </si>
  <si>
    <t>Hydro Plant ARO</t>
  </si>
  <si>
    <t>HP</t>
  </si>
  <si>
    <t>Unclassified Hydro Plant - Acct 300</t>
  </si>
  <si>
    <t>Total Hydraulic Plant</t>
  </si>
  <si>
    <t>Summary of Hydraulic Plant by Factor</t>
  </si>
  <si>
    <t>Total Hydraulic Plant by Factor</t>
  </si>
  <si>
    <t>Fuel Holders, Producers &amp; Accessories</t>
  </si>
  <si>
    <t>Prime Movers</t>
  </si>
  <si>
    <t>Generators</t>
  </si>
  <si>
    <t>Accessory Electric Plant</t>
  </si>
  <si>
    <t>Other Production ARO</t>
  </si>
  <si>
    <t>OP</t>
  </si>
  <si>
    <t>Unclassified Other Prod Plant-Acct 300</t>
  </si>
  <si>
    <t>Total Other Production Plant</t>
  </si>
  <si>
    <t>Summary of Other Production Plant by Factor</t>
  </si>
  <si>
    <t>Total of Other Production Plant by Factor</t>
  </si>
  <si>
    <t>Experimental Plant</t>
  </si>
  <si>
    <t>Total Experimental Plant</t>
  </si>
  <si>
    <t>TOTAL PRODUCTION PLANT</t>
  </si>
  <si>
    <t>Towers and Fixtures</t>
  </si>
  <si>
    <t>Poles and Fixtures</t>
  </si>
  <si>
    <t>Clearing and Grading</t>
  </si>
  <si>
    <t>Underground Conduit</t>
  </si>
  <si>
    <t xml:space="preserve">Underground Conductors </t>
  </si>
  <si>
    <t>Roads and Trails</t>
  </si>
  <si>
    <t>TP</t>
  </si>
  <si>
    <t>Unclassified Trans Plant - Acct 300</t>
  </si>
  <si>
    <t>TS0</t>
  </si>
  <si>
    <t>Unclassified Trans Sub Plant - Acct 300</t>
  </si>
  <si>
    <t>TOTAL TRANSMISSION PLANT</t>
  </si>
  <si>
    <t>Summary of Transmission Plant by Factor</t>
  </si>
  <si>
    <t>Total Transmission Plant by Factor</t>
  </si>
  <si>
    <t>Poles, Towers &amp; Fixtures</t>
  </si>
  <si>
    <t>Overhead Conductors</t>
  </si>
  <si>
    <t>Line Transformers</t>
  </si>
  <si>
    <t>Installations on Customers' Premises</t>
  </si>
  <si>
    <t>Street Lights</t>
  </si>
  <si>
    <t>DP</t>
  </si>
  <si>
    <t>Unclassified Dist Plant - Acct 300</t>
  </si>
  <si>
    <t>DS0</t>
  </si>
  <si>
    <t>Unclassified Dist Sub Plant - Acct 300</t>
  </si>
  <si>
    <t>TOTAL DISTRIBUTION PLANT</t>
  </si>
  <si>
    <t>Summary of Distribution Plant by Factor</t>
  </si>
  <si>
    <t>Total Distribution Plant by Factor</t>
  </si>
  <si>
    <t>Office Furniture &amp; Equipment</t>
  </si>
  <si>
    <t>Transportation Equipment</t>
  </si>
  <si>
    <t>Stores Equipment</t>
  </si>
  <si>
    <t>Tools, Shop &amp; Garage Equipment</t>
  </si>
  <si>
    <t>Laboratory Equipment</t>
  </si>
  <si>
    <t>Power Operated Equipment</t>
  </si>
  <si>
    <t>Communication Equipment</t>
  </si>
  <si>
    <t>Misc. Equipment</t>
  </si>
  <si>
    <t>Coal Mine</t>
  </si>
  <si>
    <t>MP</t>
  </si>
  <si>
    <t>399L</t>
  </si>
  <si>
    <t>WIDCO Capital Lease</t>
  </si>
  <si>
    <t>Remove Capital Leases</t>
  </si>
  <si>
    <t>General Capital Leases</t>
  </si>
  <si>
    <t>B9</t>
  </si>
  <si>
    <t>General Vehicles Capital Leases</t>
  </si>
  <si>
    <t>GP</t>
  </si>
  <si>
    <t>Unclassified Gen Plant - Acct 300</t>
  </si>
  <si>
    <t>399G</t>
  </si>
  <si>
    <t>TOTAL GENERAL PLANT</t>
  </si>
  <si>
    <t>Summary of General Plant by Factor</t>
  </si>
  <si>
    <t>Total General Plant by Factor</t>
  </si>
  <si>
    <t>Organization</t>
  </si>
  <si>
    <t>Franchise &amp; Consent</t>
  </si>
  <si>
    <t>Miscellaneous Intangible Plant</t>
  </si>
  <si>
    <t>Less Non-Utility Plant</t>
  </si>
  <si>
    <t>IP</t>
  </si>
  <si>
    <t>Unclassified Intangible Plant - Acct 300</t>
  </si>
  <si>
    <t>TOTAL INTANGIBLE PLANT</t>
  </si>
  <si>
    <t>Summary of Intangible Plant by Factor</t>
  </si>
  <si>
    <t>Total Intangible Plant by Factor</t>
  </si>
  <si>
    <t>Summary of Unclassified Plant (Account 106)</t>
  </si>
  <si>
    <t>Total Unclassified Plant by Factor</t>
  </si>
  <si>
    <t>TOTAL ELECTRIC PLANT IN SERVICE</t>
  </si>
  <si>
    <t>Summary of Electric Plant by Factor</t>
  </si>
  <si>
    <t>Plant Held For Future Use</t>
  </si>
  <si>
    <t>Total Plant Held For Future Use</t>
  </si>
  <si>
    <t>B10</t>
  </si>
  <si>
    <t>Electric Plant Acquisition Adjustments</t>
  </si>
  <si>
    <t>Total Electric Plant Acquisition Adjustments</t>
  </si>
  <si>
    <t>B15</t>
  </si>
  <si>
    <t>Accum  Provision for Asset Acquisition Adjustments</t>
  </si>
  <si>
    <t>Total Nuclear Fuel</t>
  </si>
  <si>
    <t>Weatherization</t>
  </si>
  <si>
    <t>B16</t>
  </si>
  <si>
    <t>182W</t>
  </si>
  <si>
    <t>186W</t>
  </si>
  <si>
    <t>Total Weatherization</t>
  </si>
  <si>
    <t>Total Fuel Stock</t>
  </si>
  <si>
    <t>B13</t>
  </si>
  <si>
    <t>Fuel Stock - Undistributed</t>
  </si>
  <si>
    <t>DG&amp;T Working Capital Deposit</t>
  </si>
  <si>
    <t>Provo Working Capital Deposit</t>
  </si>
  <si>
    <t>Materials and Supplies</t>
  </si>
  <si>
    <t>Total Materials and Supplies</t>
  </si>
  <si>
    <t>Stores Expense Undistributed</t>
  </si>
  <si>
    <t>Total Materials &amp; Supplies</t>
  </si>
  <si>
    <t>Total Prepayments</t>
  </si>
  <si>
    <t>182M</t>
  </si>
  <si>
    <t>Misc Regulatory Assets</t>
  </si>
  <si>
    <t>B11</t>
  </si>
  <si>
    <t>186M</t>
  </si>
  <si>
    <t>Total Misc. Deferred Debits</t>
  </si>
  <si>
    <t>CWC</t>
  </si>
  <si>
    <t>Cash Working Capital</t>
  </si>
  <si>
    <t>B14</t>
  </si>
  <si>
    <t>OWC</t>
  </si>
  <si>
    <t>Other Work. Cap.</t>
  </si>
  <si>
    <t>Cash</t>
  </si>
  <si>
    <t>Working Funds</t>
  </si>
  <si>
    <t>Other A/R</t>
  </si>
  <si>
    <t>A/P</t>
  </si>
  <si>
    <t xml:space="preserve">Other Msc. Df. Crd. </t>
  </si>
  <si>
    <t>Asset Retir. Oblig.</t>
  </si>
  <si>
    <t>ARO Reg Liability</t>
  </si>
  <si>
    <t>Cholla Reclamation</t>
  </si>
  <si>
    <t>Total Working Capital</t>
  </si>
  <si>
    <t>Unrec Plant &amp; Reg Study Costs</t>
  </si>
  <si>
    <t>Nuclear Plant - Trojan</t>
  </si>
  <si>
    <t>Misc Deferred Debits-Trojan</t>
  </si>
  <si>
    <t>TOTAL MISCELLANEOUS RATE BASE</t>
  </si>
  <si>
    <t>TOTAL RATE BASE ADDITIONS</t>
  </si>
  <si>
    <t>Total Customer Service Deposits</t>
  </si>
  <si>
    <t>Prop Ins</t>
  </si>
  <si>
    <t>Inj &amp; Dam</t>
  </si>
  <si>
    <t>Pen &amp; Ben</t>
  </si>
  <si>
    <t>Ins Prov</t>
  </si>
  <si>
    <t>Reg Liabilities - Insurance Provision</t>
  </si>
  <si>
    <t>Accum Misc Oper Provisions - Other</t>
  </si>
  <si>
    <t>Prv-Trojan</t>
  </si>
  <si>
    <t xml:space="preserve">ARO  </t>
  </si>
  <si>
    <t>Regulatory Liability</t>
  </si>
  <si>
    <t>Customer Advances for Construction</t>
  </si>
  <si>
    <t>Total Customer Advances for Constr.</t>
  </si>
  <si>
    <t>B19</t>
  </si>
  <si>
    <t>SO2 Emissions</t>
  </si>
  <si>
    <t>Other Deferred Credits</t>
  </si>
  <si>
    <t>Accumulated Deferred Income Taxes</t>
  </si>
  <si>
    <t>Total Accum Deferred Income Taxes</t>
  </si>
  <si>
    <t>S</t>
  </si>
  <si>
    <t xml:space="preserve">Accumulated Deferred Income Taxes </t>
  </si>
  <si>
    <t>TOTAL ACCUM DEF INCOME TAX</t>
  </si>
  <si>
    <t>Accumulated Investment Tax Credit</t>
  </si>
  <si>
    <t>Total Accumulated ITC</t>
  </si>
  <si>
    <t>TOTAL RATE BASE DEDUCTIONS</t>
  </si>
  <si>
    <t>108SP</t>
  </si>
  <si>
    <t>Steam Prod Plant Accumulated Depr</t>
  </si>
  <si>
    <t>B17</t>
  </si>
  <si>
    <t>108NP</t>
  </si>
  <si>
    <t>Nuclear Prod Plant Accumulated Depr</t>
  </si>
  <si>
    <t>108HP</t>
  </si>
  <si>
    <t>Hydraulic Prod Plant Accum Depr</t>
  </si>
  <si>
    <t>108OP</t>
  </si>
  <si>
    <t>Other Production Plant - Accum Depr</t>
  </si>
  <si>
    <t>108EP</t>
  </si>
  <si>
    <t>Experimental Plant - Accum Depr</t>
  </si>
  <si>
    <t>TOTAL PRODUCTION PLANT DEPR</t>
  </si>
  <si>
    <t>Summary of Prod Plant Depreciation by Factor</t>
  </si>
  <si>
    <t>Total of Prod Plant Depreciation by Factor</t>
  </si>
  <si>
    <t>108TP</t>
  </si>
  <si>
    <t>Transmission Plant Accumulated Depr</t>
  </si>
  <si>
    <t>TOTAL TRANS PLANT ACCUM DEPR</t>
  </si>
  <si>
    <t>108D00</t>
  </si>
  <si>
    <t>108DS</t>
  </si>
  <si>
    <t>108DP</t>
  </si>
  <si>
    <t>TOTAL DISTRIBUTION PLANT DEPR</t>
  </si>
  <si>
    <t>Summary of Distribution Plant Depr by Factor</t>
  </si>
  <si>
    <t>Total Distribution Depreciation by Factor</t>
  </si>
  <si>
    <t>108GP</t>
  </si>
  <si>
    <t>General Plant Accumulated Depr</t>
  </si>
  <si>
    <t>108MP</t>
  </si>
  <si>
    <t>Mining Plant Accumulated Depr.</t>
  </si>
  <si>
    <t>Less Centralia Situs Depreciation</t>
  </si>
  <si>
    <t>Accum Depr - Capital Lease</t>
  </si>
  <si>
    <t>TOTAL GENERAL PLANT ACCUM DEPR</t>
  </si>
  <si>
    <t>Summary of General Depreciation by Factor</t>
  </si>
  <si>
    <t>Total General Depreciation by Factor</t>
  </si>
  <si>
    <t>TOTAL ACCUM DEPR - PLANT IN SERV</t>
  </si>
  <si>
    <t>111SP</t>
  </si>
  <si>
    <t>Accum Prov for Amort-Steam</t>
  </si>
  <si>
    <t>111GP</t>
  </si>
  <si>
    <t>Accum Prov for Amort-General</t>
  </si>
  <si>
    <t>B18</t>
  </si>
  <si>
    <t>111HP</t>
  </si>
  <si>
    <t>Accum Prov for Amort-Hydro</t>
  </si>
  <si>
    <t>111IP</t>
  </si>
  <si>
    <t>Accum Prov for Amort-Intangible Plant</t>
  </si>
  <si>
    <t>Accum Amtr - Capital Lease</t>
  </si>
  <si>
    <t>Remove Capital Lease Amtr</t>
  </si>
  <si>
    <t>TOTAL ACCUM PROV FOR AMORTIZ</t>
  </si>
  <si>
    <t>Summary of Amortization by Factor</t>
  </si>
  <si>
    <t>Total Provision For Amortization by Factor</t>
  </si>
  <si>
    <t>end</t>
  </si>
  <si>
    <t>Page 1.0</t>
  </si>
  <si>
    <t>State of Washington - Electric Utility</t>
  </si>
  <si>
    <t>Actual, Adjusted &amp; Normalized Results of Operations - West Control Area</t>
  </si>
  <si>
    <t>Twelve Months Ended June 2015</t>
  </si>
  <si>
    <t>(4)</t>
  </si>
  <si>
    <t>(5)</t>
  </si>
  <si>
    <t>(6)</t>
  </si>
  <si>
    <t>(7)</t>
  </si>
  <si>
    <t>Unadjusted</t>
  </si>
  <si>
    <t>Restating</t>
  </si>
  <si>
    <t>Proforma</t>
  </si>
  <si>
    <t>Total Normalized</t>
  </si>
  <si>
    <t>Adjustments</t>
  </si>
  <si>
    <t>Actual Results</t>
  </si>
  <si>
    <t>Schedule "M"</t>
  </si>
  <si>
    <t>Normalized Results of Operations - West Control Area</t>
  </si>
  <si>
    <t>State Income Tax @ 0.000%</t>
  </si>
  <si>
    <t>WASHINGTON</t>
  </si>
  <si>
    <t>JUNE 2015</t>
  </si>
  <si>
    <t>AMA</t>
  </si>
  <si>
    <t>West Control Area</t>
  </si>
  <si>
    <t>Separate Jurisdiction</t>
  </si>
  <si>
    <t>12 Coincident Peaks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</si>
</sst>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0.000%"/>
    <numFmt numFmtId="167" formatCode="_(&quot;$&quot;* #,##0_);_(&quot;$&quot;* \(#,##0\);_(&quot;$&quot;* &quot;-&quot;??_);_(@_)"/>
    <numFmt numFmtId="168" formatCode="0.0000%"/>
    <numFmt numFmtId="169" formatCode="mmmm\ d\,\ yyyy"/>
    <numFmt numFmtId="170" formatCode="0.000"/>
    <numFmt numFmtId="171" formatCode="0.0%"/>
    <numFmt numFmtId="172" formatCode="&quot;$&quot;###0;[Red]\(&quot;$&quot;###0\)"/>
    <numFmt numFmtId="173" formatCode="0.0"/>
    <numFmt numFmtId="174" formatCode="m/d/yyyy;@"/>
    <numFmt numFmtId="175" formatCode="_(* #,##0_);[Red]_(* \(#,##0\);_(* &quot;-&quot;_);_(@_)"/>
  </numFmts>
  <fonts count="40" x14ac:knownFonts="1">
    <font>
      <sz val="10"/>
      <name val="Arial"/>
    </font>
    <font>
      <b/>
      <sz val="10"/>
      <name val="Arial"/>
      <family val="2"/>
    </font>
    <font>
      <b/>
      <sz val="8"/>
      <name val="Arial"/>
      <family val="2"/>
    </font>
    <font>
      <b/>
      <sz val="10"/>
      <color rgb="FFFF0000"/>
      <name val="Arial"/>
      <family val="2"/>
    </font>
    <font>
      <sz val="8"/>
      <name val="Arial"/>
      <family val="2"/>
    </font>
    <font>
      <sz val="10"/>
      <name val="Arial"/>
      <family val="2"/>
    </font>
    <font>
      <u/>
      <sz val="8"/>
      <color rgb="FFC00000"/>
      <name val="Arial"/>
      <family val="2"/>
    </font>
    <font>
      <u val="singleAccounting"/>
      <sz val="8"/>
      <color rgb="FFC00000"/>
      <name val="Arial"/>
      <family val="2"/>
    </font>
    <font>
      <u/>
      <sz val="8"/>
      <name val="Arial"/>
      <family val="2"/>
    </font>
    <font>
      <sz val="8"/>
      <color rgb="FFC00000"/>
      <name val="Arial"/>
      <family val="2"/>
    </font>
    <font>
      <sz val="8"/>
      <color theme="6" tint="-0.499984740745262"/>
      <name val="Arial"/>
      <family val="2"/>
    </font>
    <font>
      <sz val="8"/>
      <color rgb="FF7030A0"/>
      <name val="Arial"/>
      <family val="2"/>
    </font>
    <font>
      <sz val="8"/>
      <color theme="8" tint="0.39997558519241921"/>
      <name val="Arial"/>
      <family val="2"/>
    </font>
    <font>
      <sz val="9"/>
      <name val="Arial"/>
      <family val="2"/>
    </font>
    <font>
      <sz val="10"/>
      <color indexed="12"/>
      <name val="Arial"/>
      <family val="2"/>
    </font>
    <font>
      <b/>
      <sz val="11"/>
      <name val="Arial"/>
      <family val="2"/>
    </font>
    <font>
      <sz val="10"/>
      <color indexed="48"/>
      <name val="Arial"/>
      <family val="2"/>
    </font>
    <font>
      <u/>
      <sz val="10"/>
      <name val="Arial"/>
      <family val="2"/>
    </font>
    <font>
      <b/>
      <sz val="10"/>
      <name val="Arial"/>
    </font>
    <font>
      <b/>
      <u/>
      <sz val="10"/>
      <name val="Arial"/>
      <family val="2"/>
    </font>
    <font>
      <sz val="11"/>
      <name val="Arial"/>
      <family val="2"/>
    </font>
    <font>
      <u/>
      <sz val="9"/>
      <name val="Arial"/>
      <family val="2"/>
    </font>
    <font>
      <i/>
      <sz val="9"/>
      <color indexed="46"/>
      <name val="Arial"/>
      <family val="2"/>
    </font>
    <font>
      <sz val="9"/>
      <color rgb="FFFF0000"/>
      <name val="Arial"/>
      <family val="2"/>
    </font>
    <font>
      <sz val="9"/>
      <color rgb="FFC00000"/>
      <name val="Arial"/>
      <family val="2"/>
    </font>
    <font>
      <sz val="9"/>
      <color indexed="12"/>
      <name val="Arial"/>
      <family val="2"/>
    </font>
    <font>
      <sz val="9"/>
      <color rgb="FFFFFFFF"/>
      <name val="Arial"/>
      <family val="2"/>
    </font>
    <font>
      <sz val="9"/>
      <color indexed="9"/>
      <name val="Arial"/>
      <family val="2"/>
    </font>
    <font>
      <b/>
      <sz val="9"/>
      <name val="Arial"/>
      <family val="2"/>
    </font>
    <font>
      <b/>
      <sz val="9"/>
      <color indexed="8"/>
      <name val="Arial"/>
      <family val="2"/>
    </font>
    <font>
      <sz val="9"/>
      <color theme="0"/>
      <name val="Arial"/>
      <family val="2"/>
    </font>
    <font>
      <sz val="6"/>
      <name val="Arial"/>
      <family val="2"/>
    </font>
    <font>
      <sz val="5"/>
      <name val="Arial"/>
      <family val="2"/>
    </font>
    <font>
      <sz val="7"/>
      <name val="Arial"/>
      <family val="2"/>
    </font>
    <font>
      <sz val="8"/>
      <color indexed="81"/>
      <name val="Tahoma"/>
      <family val="2"/>
    </font>
    <font>
      <sz val="8"/>
      <name val="Helv"/>
    </font>
    <font>
      <sz val="11"/>
      <color theme="1"/>
      <name val="Calibri"/>
      <family val="2"/>
      <scheme val="minor"/>
    </font>
    <font>
      <b/>
      <sz val="12"/>
      <name val="Arial"/>
      <family val="2"/>
    </font>
    <font>
      <sz val="10"/>
      <color indexed="8"/>
      <name val="Arial"/>
      <family val="2"/>
    </font>
    <font>
      <sz val="8"/>
      <color indexed="12"/>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indexed="55"/>
        <bgColor indexed="64"/>
      </patternFill>
    </fill>
    <fill>
      <patternFill patternType="solid">
        <fgColor indexed="43"/>
        <bgColor indexed="64"/>
      </patternFill>
    </fill>
    <fill>
      <patternFill patternType="solid">
        <fgColor indexed="14"/>
        <bgColor indexed="64"/>
      </patternFill>
    </fill>
  </fills>
  <borders count="17">
    <border>
      <left/>
      <right/>
      <top/>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double">
        <color indexed="64"/>
      </left>
      <right style="double">
        <color indexed="64"/>
      </right>
      <top style="double">
        <color indexed="64"/>
      </top>
      <bottom style="double">
        <color indexed="64"/>
      </bottom>
      <diagonal/>
    </border>
  </borders>
  <cellStyleXfs count="5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3" fontId="5" fillId="0" borderId="0" applyFont="0" applyFill="0" applyBorder="0" applyAlignment="0" applyProtection="0"/>
    <xf numFmtId="172" fontId="35" fillId="0" borderId="0" applyFont="0" applyFill="0" applyBorder="0" applyProtection="0">
      <alignment horizontal="right"/>
    </xf>
    <xf numFmtId="5" fontId="5" fillId="0" borderId="0" applyFont="0" applyFill="0" applyBorder="0" applyAlignment="0" applyProtection="0"/>
    <xf numFmtId="14" fontId="5" fillId="0" borderId="0" applyFont="0" applyFill="0" applyBorder="0" applyAlignment="0" applyProtection="0"/>
    <xf numFmtId="2" fontId="5" fillId="0" borderId="0" applyFont="0" applyFill="0" applyBorder="0" applyAlignment="0" applyProtection="0"/>
    <xf numFmtId="173" fontId="2" fillId="0" borderId="0" applyNumberFormat="0" applyFill="0" applyBorder="0" applyAlignment="0" applyProtection="0"/>
    <xf numFmtId="0" fontId="4" fillId="0" borderId="14" applyNumberFormat="0" applyBorder="0" applyAlignment="0"/>
    <xf numFmtId="174" fontId="13" fillId="0" borderId="0"/>
    <xf numFmtId="175" fontId="36" fillId="0" borderId="0"/>
    <xf numFmtId="12" fontId="37" fillId="4" borderId="11">
      <alignment horizontal="left"/>
    </xf>
    <xf numFmtId="4" fontId="38" fillId="0" borderId="15"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4" fillId="5" borderId="0" applyNumberFormat="0" applyBorder="0" applyAlignment="0" applyProtection="0"/>
    <xf numFmtId="37" fontId="4" fillId="0" borderId="0"/>
    <xf numFmtId="3" fontId="39" fillId="6" borderId="16" applyProtection="0"/>
  </cellStyleXfs>
  <cellXfs count="258">
    <xf numFmtId="0" fontId="0" fillId="0" borderId="0" xfId="0"/>
    <xf numFmtId="0" fontId="1" fillId="0" borderId="0" xfId="0" applyFont="1" applyAlignment="1">
      <alignment horizontal="centerContinuous"/>
    </xf>
    <xf numFmtId="0" fontId="2" fillId="0" borderId="0" xfId="0" applyFont="1" applyAlignment="1">
      <alignment horizontal="right"/>
    </xf>
    <xf numFmtId="0" fontId="3" fillId="0" borderId="0" xfId="0" applyFont="1"/>
    <xf numFmtId="164" fontId="0" fillId="0" borderId="0" xfId="0" applyNumberFormat="1"/>
    <xf numFmtId="164" fontId="0" fillId="0" borderId="0" xfId="0" applyNumberFormat="1" applyBorder="1"/>
    <xf numFmtId="0" fontId="0" fillId="0" borderId="0" xfId="0" applyBorder="1"/>
    <xf numFmtId="165" fontId="1" fillId="0" borderId="0" xfId="0" applyNumberFormat="1" applyFont="1" applyAlignment="1">
      <alignment horizontal="centerContinuous"/>
    </xf>
    <xf numFmtId="164" fontId="0" fillId="0" borderId="0" xfId="0" applyNumberFormat="1" applyFill="1" applyBorder="1"/>
    <xf numFmtId="0" fontId="0" fillId="0" borderId="0" xfId="0" applyFill="1" applyBorder="1"/>
    <xf numFmtId="0" fontId="0" fillId="0" borderId="0" xfId="0" applyAlignment="1">
      <alignment horizontal="center"/>
    </xf>
    <xf numFmtId="0" fontId="4" fillId="0" borderId="0" xfId="0" quotePrefix="1" applyFont="1" applyAlignment="1">
      <alignment horizontal="center"/>
    </xf>
    <xf numFmtId="0" fontId="0" fillId="0" borderId="0" xfId="0" applyProtection="1">
      <protection locked="0"/>
    </xf>
    <xf numFmtId="0" fontId="4" fillId="0" borderId="0" xfId="0" applyFont="1" applyAlignment="1">
      <alignment horizontal="center"/>
    </xf>
    <xf numFmtId="0" fontId="4" fillId="0" borderId="0" xfId="0" applyFont="1"/>
    <xf numFmtId="164" fontId="4" fillId="0" borderId="0" xfId="1" applyNumberFormat="1" applyFont="1" applyAlignment="1">
      <alignment vertical="center"/>
    </xf>
    <xf numFmtId="0" fontId="0" fillId="0" borderId="0" xfId="0" applyBorder="1" applyAlignment="1">
      <alignment horizontal="center"/>
    </xf>
    <xf numFmtId="0" fontId="1" fillId="0" borderId="0" xfId="0" applyFont="1" applyBorder="1" applyAlignment="1">
      <alignment horizontal="center"/>
    </xf>
    <xf numFmtId="0" fontId="0" fillId="2" borderId="0" xfId="0" applyFill="1"/>
    <xf numFmtId="0" fontId="4" fillId="0" borderId="0" xfId="0" applyFont="1" applyAlignment="1">
      <alignment vertical="center"/>
    </xf>
    <xf numFmtId="164" fontId="8" fillId="0" borderId="0" xfId="1" applyNumberFormat="1" applyFont="1" applyFill="1" applyBorder="1" applyAlignment="1">
      <alignment horizontal="center"/>
    </xf>
    <xf numFmtId="164" fontId="9" fillId="0" borderId="0" xfId="1" applyNumberFormat="1" applyFont="1" applyFill="1" applyBorder="1"/>
    <xf numFmtId="10" fontId="4" fillId="0" borderId="0" xfId="3" applyNumberFormat="1" applyFont="1" applyBorder="1" applyProtection="1">
      <protection locked="0"/>
    </xf>
    <xf numFmtId="164" fontId="4" fillId="0" borderId="0" xfId="1" applyNumberFormat="1" applyFont="1" applyBorder="1" applyAlignment="1">
      <alignment vertical="center"/>
    </xf>
    <xf numFmtId="164" fontId="4" fillId="0" borderId="0" xfId="0" applyNumberFormat="1" applyFont="1" applyBorder="1"/>
    <xf numFmtId="164" fontId="4" fillId="0" borderId="0" xfId="1" applyNumberFormat="1" applyFont="1" applyBorder="1" applyProtection="1">
      <protection locked="0"/>
    </xf>
    <xf numFmtId="164" fontId="4" fillId="0" borderId="0" xfId="3" applyNumberFormat="1" applyFont="1" applyBorder="1"/>
    <xf numFmtId="164" fontId="4" fillId="0" borderId="2" xfId="1" applyNumberFormat="1" applyFont="1" applyBorder="1" applyAlignment="1">
      <alignment vertical="center"/>
    </xf>
    <xf numFmtId="164" fontId="4" fillId="0" borderId="0" xfId="0" applyNumberFormat="1" applyFont="1" applyFill="1" applyBorder="1"/>
    <xf numFmtId="164" fontId="4" fillId="0" borderId="0" xfId="3" applyNumberFormat="1" applyFont="1" applyBorder="1" applyProtection="1">
      <protection locked="0"/>
    </xf>
    <xf numFmtId="0" fontId="5" fillId="0" borderId="0" xfId="0" applyFont="1" applyFill="1" applyBorder="1"/>
    <xf numFmtId="164" fontId="4" fillId="0" borderId="0" xfId="0" applyNumberFormat="1" applyFont="1" applyBorder="1" applyProtection="1">
      <protection locked="0"/>
    </xf>
    <xf numFmtId="0" fontId="5" fillId="2" borderId="0" xfId="0" applyFont="1" applyFill="1"/>
    <xf numFmtId="0" fontId="4" fillId="0" borderId="0" xfId="0" applyFont="1" applyFill="1" applyAlignment="1">
      <alignment vertical="center"/>
    </xf>
    <xf numFmtId="164" fontId="4" fillId="0" borderId="0" xfId="1" applyNumberFormat="1" applyFont="1" applyFill="1" applyAlignment="1">
      <alignment vertical="center"/>
    </xf>
    <xf numFmtId="164" fontId="4" fillId="0" borderId="0" xfId="1" applyNumberFormat="1" applyFont="1" applyFill="1" applyBorder="1" applyProtection="1">
      <protection locked="0"/>
    </xf>
    <xf numFmtId="0" fontId="0" fillId="0" borderId="0" xfId="0" applyFill="1" applyProtection="1">
      <protection locked="0"/>
    </xf>
    <xf numFmtId="0" fontId="0" fillId="0" borderId="0" xfId="0" applyFill="1"/>
    <xf numFmtId="164" fontId="0" fillId="0" borderId="0" xfId="0" applyNumberFormat="1" applyProtection="1">
      <protection locked="0"/>
    </xf>
    <xf numFmtId="0" fontId="0" fillId="3" borderId="0" xfId="0" applyFill="1"/>
    <xf numFmtId="164" fontId="4" fillId="0" borderId="1" xfId="1" applyNumberFormat="1" applyFont="1" applyBorder="1" applyAlignment="1">
      <alignment vertical="center"/>
    </xf>
    <xf numFmtId="164" fontId="10" fillId="0" borderId="0" xfId="1" applyNumberFormat="1" applyFont="1" applyFill="1" applyBorder="1"/>
    <xf numFmtId="164" fontId="11" fillId="0" borderId="0" xfId="1" applyNumberFormat="1" applyFont="1" applyFill="1" applyBorder="1"/>
    <xf numFmtId="164" fontId="12" fillId="0" borderId="0" xfId="1" applyNumberFormat="1" applyFont="1" applyFill="1" applyBorder="1"/>
    <xf numFmtId="164" fontId="4" fillId="0" borderId="3" xfId="1" applyNumberFormat="1" applyFont="1" applyBorder="1" applyAlignment="1">
      <alignment vertical="center"/>
    </xf>
    <xf numFmtId="0" fontId="5" fillId="0" borderId="0" xfId="0" applyFont="1"/>
    <xf numFmtId="10" fontId="4" fillId="0" borderId="0" xfId="0" applyNumberFormat="1" applyFont="1" applyAlignment="1">
      <alignment vertical="center"/>
    </xf>
    <xf numFmtId="166" fontId="4" fillId="0" borderId="0" xfId="0" applyNumberFormat="1" applyFont="1" applyAlignment="1">
      <alignment vertical="center"/>
    </xf>
    <xf numFmtId="166" fontId="0" fillId="0" borderId="0" xfId="3" applyNumberFormat="1" applyFont="1"/>
    <xf numFmtId="10" fontId="4" fillId="0" borderId="0" xfId="0" quotePrefix="1" applyNumberFormat="1" applyFont="1" applyAlignment="1">
      <alignment vertical="center"/>
    </xf>
    <xf numFmtId="164" fontId="4" fillId="0" borderId="4" xfId="1" applyNumberFormat="1" applyFont="1" applyBorder="1" applyAlignment="1">
      <alignment vertical="center"/>
    </xf>
    <xf numFmtId="0" fontId="4" fillId="0" borderId="0" xfId="0" quotePrefix="1" applyFont="1" applyAlignment="1">
      <alignment horizontal="left" vertical="center"/>
    </xf>
    <xf numFmtId="164" fontId="4" fillId="0" borderId="0" xfId="1" applyNumberFormat="1" applyFont="1"/>
    <xf numFmtId="164" fontId="0" fillId="0" borderId="0" xfId="1" applyNumberFormat="1" applyFont="1"/>
    <xf numFmtId="0" fontId="0" fillId="0" borderId="0" xfId="0" applyAlignment="1">
      <alignment horizontal="centerContinuous"/>
    </xf>
    <xf numFmtId="167" fontId="13" fillId="0" borderId="0" xfId="2" applyNumberFormat="1" applyFont="1"/>
    <xf numFmtId="0" fontId="13" fillId="0" borderId="0" xfId="0" applyFont="1" applyAlignment="1">
      <alignment horizontal="center"/>
    </xf>
    <xf numFmtId="166" fontId="13" fillId="0" borderId="1" xfId="3" applyNumberFormat="1" applyFont="1" applyBorder="1"/>
    <xf numFmtId="0" fontId="13" fillId="0" borderId="0" xfId="0" applyFont="1"/>
    <xf numFmtId="164" fontId="13" fillId="0" borderId="0" xfId="0" applyNumberFormat="1" applyFont="1"/>
    <xf numFmtId="164" fontId="13" fillId="0" borderId="1" xfId="0" applyNumberFormat="1" applyFont="1" applyBorder="1"/>
    <xf numFmtId="167" fontId="13" fillId="0" borderId="3" xfId="2" applyNumberFormat="1" applyFont="1" applyBorder="1"/>
    <xf numFmtId="167" fontId="13" fillId="0" borderId="0" xfId="0" applyNumberFormat="1" applyFont="1"/>
    <xf numFmtId="167" fontId="13" fillId="0" borderId="2" xfId="2" applyNumberFormat="1" applyFont="1" applyBorder="1"/>
    <xf numFmtId="166" fontId="13" fillId="0" borderId="0" xfId="3" applyNumberFormat="1" applyFont="1"/>
    <xf numFmtId="164" fontId="13" fillId="0" borderId="0" xfId="1" applyNumberFormat="1" applyFont="1"/>
    <xf numFmtId="164" fontId="13" fillId="0" borderId="1" xfId="1" applyNumberFormat="1" applyFont="1" applyBorder="1"/>
    <xf numFmtId="167" fontId="13" fillId="0" borderId="2" xfId="0" applyNumberFormat="1" applyFont="1" applyBorder="1"/>
    <xf numFmtId="166" fontId="13" fillId="0" borderId="1" xfId="0" applyNumberFormat="1" applyFont="1" applyBorder="1"/>
    <xf numFmtId="10" fontId="13" fillId="0" borderId="0" xfId="0" applyNumberFormat="1" applyFont="1"/>
    <xf numFmtId="168" fontId="13" fillId="0" borderId="2" xfId="3" applyNumberFormat="1" applyFont="1" applyBorder="1"/>
    <xf numFmtId="166" fontId="14" fillId="0" borderId="0" xfId="3" applyNumberFormat="1" applyFont="1"/>
    <xf numFmtId="166" fontId="5" fillId="0" borderId="0" xfId="3" applyNumberFormat="1" applyFont="1"/>
    <xf numFmtId="0" fontId="13" fillId="0" borderId="0" xfId="0" quotePrefix="1" applyFont="1" applyAlignment="1">
      <alignment horizontal="left"/>
    </xf>
    <xf numFmtId="166" fontId="5" fillId="0" borderId="0" xfId="3" applyNumberFormat="1" applyFont="1" applyBorder="1"/>
    <xf numFmtId="166" fontId="5" fillId="0" borderId="1" xfId="3" applyNumberFormat="1" applyFont="1" applyBorder="1"/>
    <xf numFmtId="166" fontId="0" fillId="0" borderId="0" xfId="3" quotePrefix="1" applyNumberFormat="1" applyFont="1"/>
    <xf numFmtId="166" fontId="0" fillId="0" borderId="1" xfId="3" applyNumberFormat="1" applyFont="1" applyBorder="1"/>
    <xf numFmtId="10" fontId="0" fillId="0" borderId="0" xfId="3" applyNumberFormat="1" applyFont="1"/>
    <xf numFmtId="166" fontId="0" fillId="0" borderId="3" xfId="3" quotePrefix="1" applyNumberFormat="1" applyFont="1" applyBorder="1"/>
    <xf numFmtId="0" fontId="0" fillId="0" borderId="0" xfId="0" applyAlignment="1">
      <alignment horizontal="left" indent="1"/>
    </xf>
    <xf numFmtId="37" fontId="0" fillId="0" borderId="0" xfId="0" applyNumberFormat="1"/>
    <xf numFmtId="0" fontId="0" fillId="0" borderId="0" xfId="0" applyAlignment="1">
      <alignment horizontal="left" indent="2"/>
    </xf>
    <xf numFmtId="166" fontId="0" fillId="0" borderId="2" xfId="3" applyNumberFormat="1" applyFont="1" applyBorder="1"/>
    <xf numFmtId="0" fontId="13" fillId="0" borderId="0" xfId="0" applyFont="1" applyFill="1"/>
    <xf numFmtId="0" fontId="5" fillId="0" borderId="0" xfId="0" applyFont="1" applyFill="1"/>
    <xf numFmtId="0" fontId="5" fillId="0" borderId="0" xfId="0" applyFont="1" applyFill="1" applyAlignment="1">
      <alignment horizontal="center"/>
    </xf>
    <xf numFmtId="0" fontId="15" fillId="0" borderId="0" xfId="0" applyFont="1" applyFill="1" applyAlignment="1">
      <alignment horizontal="center"/>
    </xf>
    <xf numFmtId="164" fontId="13" fillId="0" borderId="0" xfId="1" applyNumberFormat="1" applyFont="1" applyFill="1"/>
    <xf numFmtId="0" fontId="5" fillId="0" borderId="5" xfId="0" applyFont="1" applyFill="1" applyBorder="1"/>
    <xf numFmtId="0" fontId="5" fillId="0" borderId="6" xfId="0" applyFont="1" applyFill="1" applyBorder="1"/>
    <xf numFmtId="0" fontId="5" fillId="0" borderId="6" xfId="0" applyFont="1" applyFill="1" applyBorder="1" applyAlignment="1">
      <alignment horizontal="center"/>
    </xf>
    <xf numFmtId="0" fontId="5" fillId="0" borderId="7" xfId="0" applyFont="1" applyFill="1" applyBorder="1"/>
    <xf numFmtId="0" fontId="5" fillId="0" borderId="8" xfId="0" applyFont="1" applyFill="1" applyBorder="1"/>
    <xf numFmtId="0" fontId="5" fillId="0" borderId="0" xfId="0" applyFont="1" applyFill="1" applyBorder="1" applyAlignment="1">
      <alignment horizontal="center"/>
    </xf>
    <xf numFmtId="0" fontId="5" fillId="0" borderId="9" xfId="0" applyFont="1" applyFill="1" applyBorder="1"/>
    <xf numFmtId="0" fontId="5" fillId="0" borderId="0" xfId="0" quotePrefix="1" applyFont="1" applyFill="1" applyBorder="1" applyAlignment="1">
      <alignment horizontal="left"/>
    </xf>
    <xf numFmtId="0" fontId="16" fillId="0" borderId="0" xfId="0" applyFont="1" applyFill="1" applyBorder="1" applyProtection="1">
      <protection locked="0"/>
    </xf>
    <xf numFmtId="169" fontId="5" fillId="0" borderId="0" xfId="0" applyNumberFormat="1" applyFont="1" applyFill="1" applyBorder="1" applyAlignment="1">
      <alignment horizontal="left"/>
    </xf>
    <xf numFmtId="19" fontId="5" fillId="0" borderId="0" xfId="0" applyNumberFormat="1" applyFont="1" applyFill="1" applyBorder="1" applyAlignment="1">
      <alignment horizontal="left"/>
    </xf>
    <xf numFmtId="9" fontId="5" fillId="0" borderId="0" xfId="0" applyNumberFormat="1" applyFont="1" applyFill="1" applyBorder="1" applyAlignment="1">
      <alignment horizontal="left"/>
    </xf>
    <xf numFmtId="0" fontId="5" fillId="0" borderId="10" xfId="0" applyFont="1" applyFill="1" applyBorder="1"/>
    <xf numFmtId="0" fontId="5" fillId="0" borderId="11" xfId="0" applyFont="1" applyFill="1" applyBorder="1"/>
    <xf numFmtId="0" fontId="5" fillId="0" borderId="11" xfId="0" applyFont="1" applyFill="1" applyBorder="1" applyAlignment="1">
      <alignment horizontal="center"/>
    </xf>
    <xf numFmtId="0" fontId="5" fillId="0" borderId="12" xfId="0" applyFont="1" applyFill="1" applyBorder="1"/>
    <xf numFmtId="0" fontId="17" fillId="0" borderId="0" xfId="0" applyFont="1" applyFill="1" applyBorder="1"/>
    <xf numFmtId="0" fontId="17" fillId="0" borderId="0" xfId="0" applyFont="1" applyFill="1" applyBorder="1" applyAlignment="1">
      <alignment horizontal="center"/>
    </xf>
    <xf numFmtId="0" fontId="5" fillId="0" borderId="0" xfId="0" applyFont="1" applyFill="1" applyBorder="1" applyAlignment="1">
      <alignment horizontal="left"/>
    </xf>
    <xf numFmtId="10" fontId="5" fillId="0" borderId="0" xfId="3" applyNumberFormat="1" applyFont="1" applyFill="1" applyBorder="1"/>
    <xf numFmtId="10" fontId="5" fillId="0" borderId="0" xfId="0" applyNumberFormat="1" applyFont="1" applyFill="1" applyBorder="1" applyAlignment="1">
      <alignment horizontal="center"/>
    </xf>
    <xf numFmtId="170" fontId="5" fillId="0" borderId="0" xfId="0" applyNumberFormat="1" applyFont="1" applyFill="1" applyBorder="1" applyAlignment="1">
      <alignment horizontal="center"/>
    </xf>
    <xf numFmtId="170" fontId="5" fillId="0" borderId="0" xfId="0" applyNumberFormat="1" applyFont="1" applyFill="1" applyBorder="1"/>
    <xf numFmtId="166" fontId="5" fillId="0" borderId="0" xfId="0" applyNumberFormat="1" applyFont="1" applyFill="1" applyBorder="1" applyAlignment="1">
      <alignment horizontal="center"/>
    </xf>
    <xf numFmtId="166" fontId="5" fillId="0" borderId="0" xfId="0" applyNumberFormat="1" applyFont="1" applyFill="1" applyBorder="1"/>
    <xf numFmtId="10" fontId="5" fillId="0" borderId="0" xfId="0" applyNumberFormat="1" applyFont="1" applyFill="1" applyBorder="1"/>
    <xf numFmtId="9" fontId="13" fillId="0" borderId="0" xfId="3" applyFont="1" applyFill="1"/>
    <xf numFmtId="10" fontId="5" fillId="0" borderId="0" xfId="3" applyNumberFormat="1" applyFont="1" applyFill="1"/>
    <xf numFmtId="10" fontId="5" fillId="0" borderId="4" xfId="0" applyNumberFormat="1" applyFont="1" applyFill="1" applyBorder="1" applyAlignment="1">
      <alignment horizontal="center"/>
    </xf>
    <xf numFmtId="168" fontId="5" fillId="0" borderId="0" xfId="0" applyNumberFormat="1" applyFont="1" applyFill="1" applyBorder="1" applyAlignment="1">
      <alignment horizontal="center"/>
    </xf>
    <xf numFmtId="168" fontId="5" fillId="0" borderId="0" xfId="0" applyNumberFormat="1" applyFont="1" applyFill="1"/>
    <xf numFmtId="0" fontId="18" fillId="0" borderId="0" xfId="0" applyFont="1" applyFill="1"/>
    <xf numFmtId="0" fontId="5" fillId="0" borderId="0" xfId="0" applyFont="1" applyFill="1" applyAlignment="1">
      <alignment horizontal="right"/>
    </xf>
    <xf numFmtId="0" fontId="19" fillId="0" borderId="0" xfId="0" applyFont="1" applyFill="1" applyAlignment="1">
      <alignment horizontal="left"/>
    </xf>
    <xf numFmtId="0" fontId="19" fillId="0" borderId="0" xfId="0" applyFont="1" applyFill="1" applyAlignment="1">
      <alignment horizontal="centerContinuous"/>
    </xf>
    <xf numFmtId="0" fontId="20" fillId="0" borderId="0" xfId="0" applyFont="1" applyFill="1"/>
    <xf numFmtId="0" fontId="1" fillId="0" borderId="0" xfId="0" applyFont="1" applyFill="1" applyAlignment="1">
      <alignment horizontal="centerContinuous"/>
    </xf>
    <xf numFmtId="0" fontId="18" fillId="0" borderId="0" xfId="0" applyFont="1" applyFill="1" applyAlignment="1">
      <alignment horizontal="centerContinuous"/>
    </xf>
    <xf numFmtId="0" fontId="18" fillId="0" borderId="0" xfId="0" applyFont="1" applyFill="1" applyBorder="1" applyAlignment="1">
      <alignment horizontal="centerContinuous"/>
    </xf>
    <xf numFmtId="164" fontId="13" fillId="0" borderId="0" xfId="1" applyNumberFormat="1" applyFont="1" applyFill="1" applyBorder="1" applyAlignment="1">
      <alignment horizontal="left"/>
    </xf>
    <xf numFmtId="0" fontId="13" fillId="0" borderId="0" xfId="0" applyFont="1" applyFill="1" applyBorder="1"/>
    <xf numFmtId="0" fontId="5" fillId="0" borderId="1" xfId="0" applyFont="1" applyFill="1" applyBorder="1"/>
    <xf numFmtId="0" fontId="18" fillId="0" borderId="1" xfId="0" applyFont="1" applyFill="1" applyBorder="1"/>
    <xf numFmtId="0" fontId="18" fillId="0" borderId="1" xfId="0" applyFont="1" applyFill="1" applyBorder="1" applyAlignment="1">
      <alignment horizontal="center"/>
    </xf>
    <xf numFmtId="0" fontId="18" fillId="0" borderId="1" xfId="0" quotePrefix="1" applyFont="1" applyFill="1" applyBorder="1" applyAlignment="1">
      <alignment horizontal="center"/>
    </xf>
    <xf numFmtId="164" fontId="13" fillId="0" borderId="0" xfId="1" applyNumberFormat="1" applyFont="1" applyFill="1" applyBorder="1"/>
    <xf numFmtId="0" fontId="18" fillId="0" borderId="0" xfId="0" applyFont="1" applyFill="1" applyBorder="1" applyAlignment="1">
      <alignment horizontal="center"/>
    </xf>
    <xf numFmtId="0" fontId="13" fillId="0" borderId="1" xfId="0" applyFont="1" applyFill="1" applyBorder="1"/>
    <xf numFmtId="0" fontId="13" fillId="0" borderId="0" xfId="0" applyFont="1" applyFill="1" applyBorder="1" applyAlignment="1">
      <alignment horizontal="center"/>
    </xf>
    <xf numFmtId="0" fontId="13" fillId="0" borderId="0" xfId="0" applyFont="1" applyFill="1" applyAlignment="1">
      <alignment horizontal="center"/>
    </xf>
    <xf numFmtId="37" fontId="13" fillId="0" borderId="0" xfId="0" applyNumberFormat="1" applyFont="1" applyFill="1"/>
    <xf numFmtId="0" fontId="21" fillId="0" borderId="0" xfId="0" applyFont="1" applyFill="1" applyBorder="1" applyAlignment="1">
      <alignment horizontal="center"/>
    </xf>
    <xf numFmtId="0" fontId="21" fillId="0" borderId="0" xfId="0" applyFont="1" applyFill="1" applyBorder="1"/>
    <xf numFmtId="0" fontId="13" fillId="0" borderId="0" xfId="0" quotePrefix="1" applyFont="1" applyFill="1" applyAlignment="1">
      <alignment horizontal="left"/>
    </xf>
    <xf numFmtId="37" fontId="22" fillId="0" borderId="0" xfId="0" applyNumberFormat="1" applyFont="1" applyFill="1"/>
    <xf numFmtId="0" fontId="13" fillId="0" borderId="0" xfId="0" applyFont="1" applyFill="1" applyBorder="1" applyAlignment="1" applyProtection="1">
      <alignment horizontal="center"/>
      <protection locked="0"/>
    </xf>
    <xf numFmtId="37" fontId="13" fillId="0" borderId="0" xfId="0" applyNumberFormat="1" applyFont="1" applyFill="1" applyBorder="1"/>
    <xf numFmtId="164" fontId="23" fillId="0" borderId="0" xfId="1" applyNumberFormat="1" applyFont="1" applyFill="1" applyBorder="1"/>
    <xf numFmtId="164" fontId="24" fillId="0" borderId="0" xfId="1" applyNumberFormat="1" applyFont="1" applyFill="1" applyBorder="1"/>
    <xf numFmtId="10" fontId="13" fillId="0" borderId="0" xfId="3" applyNumberFormat="1" applyFont="1" applyFill="1" applyBorder="1"/>
    <xf numFmtId="37" fontId="25" fillId="0" borderId="0" xfId="0" applyNumberFormat="1" applyFont="1" applyFill="1" applyBorder="1"/>
    <xf numFmtId="37" fontId="13" fillId="0" borderId="1" xfId="0" applyNumberFormat="1" applyFont="1" applyFill="1" applyBorder="1"/>
    <xf numFmtId="0" fontId="13" fillId="0" borderId="0" xfId="0" applyFont="1" applyFill="1" applyAlignment="1" applyProtection="1">
      <alignment horizontal="center"/>
      <protection locked="0"/>
    </xf>
    <xf numFmtId="37" fontId="13" fillId="0" borderId="2" xfId="0" applyNumberFormat="1" applyFont="1" applyFill="1" applyBorder="1"/>
    <xf numFmtId="2" fontId="13" fillId="0" borderId="0" xfId="0" applyNumberFormat="1" applyFont="1" applyFill="1" applyAlignment="1" applyProtection="1">
      <alignment horizontal="center"/>
      <protection locked="0"/>
    </xf>
    <xf numFmtId="37" fontId="13" fillId="0" borderId="13" xfId="0" applyNumberFormat="1" applyFont="1" applyFill="1" applyBorder="1"/>
    <xf numFmtId="164" fontId="13" fillId="0" borderId="0" xfId="0" applyNumberFormat="1" applyFont="1" applyFill="1" applyBorder="1"/>
    <xf numFmtId="37" fontId="13" fillId="0" borderId="3" xfId="0" applyNumberFormat="1" applyFont="1" applyFill="1" applyBorder="1"/>
    <xf numFmtId="0" fontId="13" fillId="0" borderId="13" xfId="0" applyFont="1" applyFill="1" applyBorder="1"/>
    <xf numFmtId="0" fontId="26" fillId="0" borderId="0" xfId="0" applyFont="1" applyFill="1"/>
    <xf numFmtId="2" fontId="26" fillId="0" borderId="0" xfId="0" applyNumberFormat="1" applyFont="1" applyFill="1" applyAlignment="1" applyProtection="1">
      <alignment horizontal="center"/>
      <protection locked="0"/>
    </xf>
    <xf numFmtId="166" fontId="26" fillId="0" borderId="0" xfId="0" applyNumberFormat="1" applyFont="1" applyFill="1"/>
    <xf numFmtId="10" fontId="13" fillId="0" borderId="0" xfId="0" applyNumberFormat="1" applyFont="1" applyFill="1" applyBorder="1"/>
    <xf numFmtId="10" fontId="13" fillId="0" borderId="0" xfId="0" applyNumberFormat="1" applyFont="1" applyFill="1"/>
    <xf numFmtId="10" fontId="24" fillId="0" borderId="0" xfId="3" applyNumberFormat="1" applyFont="1" applyFill="1" applyBorder="1"/>
    <xf numFmtId="166" fontId="13" fillId="0" borderId="0" xfId="0" applyNumberFormat="1" applyFont="1" applyFill="1" applyBorder="1"/>
    <xf numFmtId="168" fontId="13" fillId="0" borderId="0" xfId="3" applyNumberFormat="1" applyFont="1" applyFill="1" applyBorder="1"/>
    <xf numFmtId="164" fontId="13" fillId="0" borderId="0" xfId="0" applyNumberFormat="1" applyFont="1" applyFill="1"/>
    <xf numFmtId="43" fontId="26" fillId="0" borderId="0" xfId="1" applyFont="1" applyFill="1"/>
    <xf numFmtId="37" fontId="26" fillId="0" borderId="0" xfId="0" applyNumberFormat="1" applyFont="1" applyFill="1"/>
    <xf numFmtId="43" fontId="27" fillId="0" borderId="0" xfId="1" applyFont="1" applyFill="1"/>
    <xf numFmtId="37" fontId="27" fillId="0" borderId="0" xfId="0" applyNumberFormat="1" applyFont="1" applyFill="1"/>
    <xf numFmtId="43" fontId="27" fillId="0" borderId="0" xfId="1" applyFont="1" applyFill="1" applyBorder="1"/>
    <xf numFmtId="0" fontId="26" fillId="0" borderId="0" xfId="0" applyFont="1" applyFill="1" applyAlignment="1" applyProtection="1">
      <alignment horizontal="center"/>
      <protection locked="0"/>
    </xf>
    <xf numFmtId="166" fontId="13" fillId="0" borderId="0" xfId="3" applyNumberFormat="1" applyFont="1" applyFill="1" applyBorder="1"/>
    <xf numFmtId="0" fontId="28" fillId="0" borderId="0" xfId="0" applyFont="1" applyFill="1" applyBorder="1"/>
    <xf numFmtId="0" fontId="28" fillId="0" borderId="0" xfId="0" applyFont="1" applyFill="1" applyBorder="1" applyAlignment="1" applyProtection="1">
      <alignment horizontal="center"/>
      <protection locked="0"/>
    </xf>
    <xf numFmtId="0" fontId="28" fillId="0" borderId="0" xfId="0" applyFont="1" applyFill="1" applyBorder="1" applyAlignment="1">
      <alignment horizontal="left"/>
    </xf>
    <xf numFmtId="0" fontId="29" fillId="0" borderId="0" xfId="0" applyFont="1" applyFill="1" applyBorder="1"/>
    <xf numFmtId="0" fontId="28" fillId="0" borderId="0" xfId="0" applyFont="1" applyFill="1" applyBorder="1" applyAlignment="1">
      <alignment horizontal="centerContinuous"/>
    </xf>
    <xf numFmtId="0" fontId="28" fillId="0" borderId="0" xfId="0" applyFont="1" applyFill="1" applyBorder="1" applyAlignment="1">
      <alignment horizontal="center"/>
    </xf>
    <xf numFmtId="0" fontId="28" fillId="0" borderId="0" xfId="0" quotePrefix="1" applyFont="1" applyFill="1" applyBorder="1" applyAlignment="1">
      <alignment horizontal="center"/>
    </xf>
    <xf numFmtId="0" fontId="28" fillId="0" borderId="1" xfId="0" applyFont="1" applyFill="1" applyBorder="1"/>
    <xf numFmtId="0" fontId="28" fillId="0" borderId="1" xfId="0" applyFont="1" applyFill="1" applyBorder="1" applyAlignment="1">
      <alignment horizontal="center"/>
    </xf>
    <xf numFmtId="0" fontId="28" fillId="0" borderId="1" xfId="0" applyFont="1" applyFill="1" applyBorder="1" applyAlignment="1" applyProtection="1">
      <alignment horizontal="center"/>
      <protection locked="0"/>
    </xf>
    <xf numFmtId="0" fontId="13" fillId="0" borderId="0" xfId="0" applyFont="1" applyFill="1" applyAlignment="1">
      <alignment horizontal="left"/>
    </xf>
    <xf numFmtId="164" fontId="13" fillId="0" borderId="0" xfId="1" quotePrefix="1" applyNumberFormat="1" applyFont="1" applyFill="1" applyAlignment="1">
      <alignment horizontal="left"/>
    </xf>
    <xf numFmtId="164" fontId="28" fillId="0" borderId="0" xfId="1" applyNumberFormat="1" applyFont="1" applyFill="1" applyBorder="1"/>
    <xf numFmtId="164" fontId="13" fillId="0" borderId="2" xfId="1" applyNumberFormat="1" applyFont="1" applyFill="1" applyBorder="1"/>
    <xf numFmtId="164" fontId="13" fillId="0" borderId="0" xfId="1" quotePrefix="1" applyNumberFormat="1" applyFont="1" applyFill="1" applyAlignment="1"/>
    <xf numFmtId="0" fontId="28" fillId="0" borderId="0" xfId="0" applyFont="1" applyFill="1" applyAlignment="1">
      <alignment horizontal="left"/>
    </xf>
    <xf numFmtId="0" fontId="28" fillId="0" borderId="0" xfId="0" applyFont="1" applyFill="1" applyAlignment="1" applyProtection="1">
      <alignment horizontal="center"/>
      <protection locked="0"/>
    </xf>
    <xf numFmtId="164" fontId="28" fillId="0" borderId="3" xfId="1" applyNumberFormat="1" applyFont="1" applyFill="1" applyBorder="1"/>
    <xf numFmtId="164" fontId="13" fillId="0" borderId="0" xfId="1" applyNumberFormat="1" applyFont="1" applyFill="1" applyAlignment="1">
      <alignment horizontal="centerContinuous"/>
    </xf>
    <xf numFmtId="164" fontId="13" fillId="0" borderId="0" xfId="1" applyNumberFormat="1" applyFont="1" applyFill="1" applyBorder="1" applyAlignment="1">
      <alignment horizontal="centerContinuous"/>
    </xf>
    <xf numFmtId="0" fontId="21" fillId="0" borderId="0" xfId="0" applyFont="1" applyFill="1" applyAlignment="1">
      <alignment horizontal="left"/>
    </xf>
    <xf numFmtId="0" fontId="21" fillId="0" borderId="0" xfId="0" applyFont="1" applyFill="1"/>
    <xf numFmtId="0" fontId="21" fillId="0" borderId="0" xfId="0" quotePrefix="1" applyFont="1" applyFill="1" applyAlignment="1">
      <alignment horizontal="left"/>
    </xf>
    <xf numFmtId="0" fontId="21" fillId="0" borderId="0" xfId="0" applyFont="1" applyFill="1" applyAlignment="1" applyProtection="1">
      <alignment horizontal="center"/>
      <protection locked="0"/>
    </xf>
    <xf numFmtId="164" fontId="21" fillId="0" borderId="0" xfId="1" applyNumberFormat="1" applyFont="1" applyFill="1" applyAlignment="1">
      <alignment horizontal="center"/>
    </xf>
    <xf numFmtId="164" fontId="21" fillId="0" borderId="0" xfId="1" applyNumberFormat="1" applyFont="1" applyFill="1" applyBorder="1" applyAlignment="1">
      <alignment horizontal="center"/>
    </xf>
    <xf numFmtId="0" fontId="28" fillId="0" borderId="0" xfId="0" applyFont="1" applyFill="1"/>
    <xf numFmtId="0" fontId="13" fillId="0" borderId="0" xfId="0" applyFont="1" applyFill="1" applyAlignment="1">
      <alignment horizontal="centerContinuous"/>
    </xf>
    <xf numFmtId="0" fontId="21" fillId="0" borderId="0" xfId="0" applyFont="1" applyFill="1" applyAlignment="1">
      <alignment horizontal="center"/>
    </xf>
    <xf numFmtId="164" fontId="13" fillId="0" borderId="4" xfId="1" applyNumberFormat="1" applyFont="1" applyFill="1" applyBorder="1"/>
    <xf numFmtId="164" fontId="28" fillId="0" borderId="1" xfId="1" applyNumberFormat="1" applyFont="1" applyFill="1" applyBorder="1"/>
    <xf numFmtId="164" fontId="13" fillId="0" borderId="0" xfId="1" applyNumberFormat="1" applyFont="1" applyFill="1" applyBorder="1" applyAlignment="1"/>
    <xf numFmtId="0" fontId="30" fillId="0" borderId="0" xfId="0" applyFont="1" applyFill="1"/>
    <xf numFmtId="0" fontId="30" fillId="0" borderId="0" xfId="0" applyFont="1" applyFill="1" applyAlignment="1" applyProtection="1">
      <alignment horizontal="center"/>
      <protection locked="0"/>
    </xf>
    <xf numFmtId="164" fontId="30" fillId="0" borderId="0" xfId="1" applyNumberFormat="1" applyFont="1" applyFill="1"/>
    <xf numFmtId="0" fontId="30" fillId="0" borderId="0" xfId="0" applyFont="1" applyFill="1" applyAlignment="1">
      <alignment horizontal="left" indent="1"/>
    </xf>
    <xf numFmtId="0" fontId="30" fillId="0" borderId="0" xfId="0" applyFont="1" applyFill="1" applyAlignment="1">
      <alignment horizontal="left"/>
    </xf>
    <xf numFmtId="164" fontId="30" fillId="0" borderId="0" xfId="1" quotePrefix="1" applyNumberFormat="1" applyFont="1" applyFill="1" applyAlignment="1">
      <alignment horizontal="left"/>
    </xf>
    <xf numFmtId="0" fontId="27" fillId="0" borderId="0" xfId="0" applyFont="1" applyFill="1" applyAlignment="1">
      <alignment horizontal="left"/>
    </xf>
    <xf numFmtId="0" fontId="27" fillId="0" borderId="0" xfId="0" applyFont="1" applyFill="1"/>
    <xf numFmtId="164" fontId="27" fillId="0" borderId="2" xfId="1" applyNumberFormat="1" applyFont="1" applyFill="1" applyBorder="1"/>
    <xf numFmtId="0" fontId="13" fillId="0" borderId="0" xfId="0" quotePrefix="1" applyFont="1" applyFill="1" applyAlignment="1" applyProtection="1">
      <alignment horizontal="center"/>
      <protection locked="0"/>
    </xf>
    <xf numFmtId="164" fontId="13" fillId="0" borderId="0" xfId="1" quotePrefix="1" applyNumberFormat="1" applyFont="1" applyFill="1" applyBorder="1" applyAlignment="1">
      <alignment horizontal="left"/>
    </xf>
    <xf numFmtId="164" fontId="28" fillId="0" borderId="4" xfId="1" applyNumberFormat="1" applyFont="1" applyFill="1" applyBorder="1"/>
    <xf numFmtId="1" fontId="13" fillId="0" borderId="0" xfId="0" applyNumberFormat="1" applyFont="1" applyFill="1" applyAlignment="1">
      <alignment horizontal="center"/>
    </xf>
    <xf numFmtId="0" fontId="31" fillId="0" borderId="0" xfId="0" applyFont="1" applyFill="1"/>
    <xf numFmtId="0" fontId="32" fillId="0" borderId="0" xfId="0" applyFont="1" applyFill="1"/>
    <xf numFmtId="0" fontId="33" fillId="0" borderId="0" xfId="0" applyFont="1" applyFill="1"/>
    <xf numFmtId="0" fontId="4" fillId="0" borderId="0" xfId="0" applyFont="1" applyFill="1" applyAlignment="1">
      <alignment horizontal="left"/>
    </xf>
    <xf numFmtId="164" fontId="13" fillId="0" borderId="3" xfId="1" applyNumberFormat="1" applyFont="1" applyFill="1" applyBorder="1"/>
    <xf numFmtId="10" fontId="13" fillId="0" borderId="0" xfId="3" applyNumberFormat="1" applyFont="1" applyFill="1"/>
    <xf numFmtId="164" fontId="13" fillId="0" borderId="1" xfId="1" applyNumberFormat="1" applyFont="1" applyFill="1" applyBorder="1"/>
    <xf numFmtId="171" fontId="13" fillId="0" borderId="0" xfId="3" applyNumberFormat="1" applyFont="1" applyFill="1"/>
    <xf numFmtId="171" fontId="13" fillId="0" borderId="0" xfId="3" applyNumberFormat="1" applyFont="1" applyFill="1" applyBorder="1"/>
    <xf numFmtId="0" fontId="13" fillId="0" borderId="0" xfId="0" applyFont="1" applyFill="1" applyAlignment="1">
      <alignment horizontal="right"/>
    </xf>
    <xf numFmtId="164" fontId="13" fillId="0" borderId="1" xfId="1" quotePrefix="1" applyNumberFormat="1" applyFont="1" applyFill="1" applyBorder="1" applyAlignment="1">
      <alignment horizontal="left"/>
    </xf>
    <xf numFmtId="164" fontId="13" fillId="0" borderId="13" xfId="1" applyNumberFormat="1" applyFont="1" applyFill="1" applyBorder="1"/>
    <xf numFmtId="12" fontId="13" fillId="0" borderId="0" xfId="1" applyNumberFormat="1" applyFont="1" applyBorder="1" applyAlignment="1" applyProtection="1">
      <alignment horizontal="center"/>
      <protection locked="0"/>
    </xf>
    <xf numFmtId="0" fontId="33" fillId="0" borderId="0" xfId="0" applyFont="1" applyFill="1" applyAlignment="1">
      <alignment horizontal="left"/>
    </xf>
    <xf numFmtId="0" fontId="4" fillId="0" borderId="0" xfId="0" applyFont="1" applyAlignment="1">
      <alignment horizontal="centerContinuous"/>
    </xf>
    <xf numFmtId="0" fontId="4" fillId="0" borderId="0" xfId="0" applyFont="1" applyAlignment="1">
      <alignment horizontal="right" vertical="center"/>
    </xf>
    <xf numFmtId="164" fontId="4" fillId="0" borderId="2" xfId="1" applyNumberFormat="1" applyFont="1" applyBorder="1"/>
    <xf numFmtId="164" fontId="4" fillId="0" borderId="1" xfId="1" applyNumberFormat="1" applyFont="1" applyBorder="1"/>
    <xf numFmtId="0" fontId="4" fillId="0" borderId="0" xfId="0" applyFont="1" applyAlignment="1"/>
    <xf numFmtId="164" fontId="4" fillId="0" borderId="3" xfId="1" applyNumberFormat="1" applyFont="1" applyBorder="1" applyAlignment="1"/>
    <xf numFmtId="164" fontId="4" fillId="0" borderId="3" xfId="1" applyNumberFormat="1" applyFont="1" applyBorder="1"/>
    <xf numFmtId="10" fontId="4" fillId="0" borderId="0" xfId="0" applyNumberFormat="1" applyFont="1"/>
    <xf numFmtId="10" fontId="4" fillId="0" borderId="0" xfId="3" applyNumberFormat="1" applyFont="1" applyAlignment="1">
      <alignment vertical="center"/>
    </xf>
    <xf numFmtId="164" fontId="4" fillId="0" borderId="1" xfId="1" applyNumberFormat="1" applyFont="1" applyBorder="1" applyAlignment="1">
      <alignment vertical="top"/>
    </xf>
    <xf numFmtId="164" fontId="4" fillId="0" borderId="4" xfId="1" applyNumberFormat="1" applyFont="1" applyBorder="1"/>
    <xf numFmtId="41" fontId="4" fillId="0" borderId="3" xfId="1" applyNumberFormat="1" applyFont="1" applyBorder="1"/>
    <xf numFmtId="0" fontId="1" fillId="0" borderId="0" xfId="0" applyFont="1" applyAlignment="1">
      <alignment horizontal="center"/>
    </xf>
    <xf numFmtId="0" fontId="0" fillId="0" borderId="0" xfId="0" applyAlignment="1"/>
    <xf numFmtId="164" fontId="6" fillId="0" borderId="0" xfId="1" applyNumberFormat="1" applyFont="1" applyFill="1" applyBorder="1" applyAlignment="1">
      <alignment horizontal="right"/>
    </xf>
    <xf numFmtId="164" fontId="7" fillId="0" borderId="0" xfId="1" applyNumberFormat="1" applyFont="1" applyFill="1" applyBorder="1" applyAlignment="1">
      <alignment horizontal="center"/>
    </xf>
    <xf numFmtId="0" fontId="5" fillId="0" borderId="5" xfId="0" applyFont="1" applyFill="1"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0" xfId="0"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cellXfs>
  <cellStyles count="52">
    <cellStyle name="Comma" xfId="1" builtinId="3"/>
    <cellStyle name="Comma0" xfId="4"/>
    <cellStyle name="Currency" xfId="2" builtinId="4"/>
    <cellStyle name="Currency No Comma" xfId="5"/>
    <cellStyle name="Currency0" xfId="6"/>
    <cellStyle name="Date" xfId="7"/>
    <cellStyle name="Fixed" xfId="8"/>
    <cellStyle name="MCP" xfId="9"/>
    <cellStyle name="noninput" xfId="10"/>
    <cellStyle name="Normal" xfId="0" builtinId="0"/>
    <cellStyle name="Normal 2" xfId="11"/>
    <cellStyle name="Normal 3" xfId="12"/>
    <cellStyle name="Password" xfId="13"/>
    <cellStyle name="Percent" xfId="3" builtinId="5"/>
    <cellStyle name="SAPBEXstdItem" xfId="14"/>
    <cellStyle name="SAPBorder" xfId="15"/>
    <cellStyle name="SAPDataCell" xfId="16"/>
    <cellStyle name="SAPDataTotalCell" xfId="17"/>
    <cellStyle name="SAPDimensionCell" xfId="18"/>
    <cellStyle name="SAPEditableDataCell" xfId="19"/>
    <cellStyle name="SAPEditableDataTotalCell" xfId="20"/>
    <cellStyle name="SAPEmphasized" xfId="21"/>
    <cellStyle name="SAPEmphasizedEditableDataCell" xfId="22"/>
    <cellStyle name="SAPEmphasizedEditableDataTotalCell" xfId="23"/>
    <cellStyle name="SAPEmphasizedLockedDataCell" xfId="24"/>
    <cellStyle name="SAPEmphasizedLockedDataTotalCell" xfId="25"/>
    <cellStyle name="SAPEmphasizedReadonlyDataCell" xfId="26"/>
    <cellStyle name="SAPEmphasizedReadonlyDataTotalCell" xfId="27"/>
    <cellStyle name="SAPEmphasizedTotal" xfId="28"/>
    <cellStyle name="SAPExceptionLevel1" xfId="29"/>
    <cellStyle name="SAPExceptionLevel2" xfId="30"/>
    <cellStyle name="SAPExceptionLevel3" xfId="31"/>
    <cellStyle name="SAPExceptionLevel4" xfId="32"/>
    <cellStyle name="SAPExceptionLevel5" xfId="33"/>
    <cellStyle name="SAPExceptionLevel6" xfId="34"/>
    <cellStyle name="SAPExceptionLevel7" xfId="35"/>
    <cellStyle name="SAPExceptionLevel8" xfId="36"/>
    <cellStyle name="SAPExceptionLevel9" xfId="37"/>
    <cellStyle name="SAPHierarchyCell0" xfId="38"/>
    <cellStyle name="SAPHierarchyCell1" xfId="39"/>
    <cellStyle name="SAPHierarchyCell2" xfId="40"/>
    <cellStyle name="SAPHierarchyCell3" xfId="41"/>
    <cellStyle name="SAPHierarchyCell4" xfId="42"/>
    <cellStyle name="SAPLockedDataCell" xfId="43"/>
    <cellStyle name="SAPLockedDataTotalCell" xfId="44"/>
    <cellStyle name="SAPMemberCell" xfId="45"/>
    <cellStyle name="SAPMemberTotalCell" xfId="46"/>
    <cellStyle name="SAPReadonlyDataCell" xfId="47"/>
    <cellStyle name="SAPReadonlyDataTotalCell" xfId="48"/>
    <cellStyle name="Unprot" xfId="49"/>
    <cellStyle name="Unprot$" xfId="50"/>
    <cellStyle name="Unprotect" xfId="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orkpapers%20-%20EOP/Models/WA%20JAM%20June%202015%20Results%20-%20BR.%20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sheetData sheetId="1">
        <row r="198">
          <cell r="F198" t="str">
            <v>P</v>
          </cell>
        </row>
        <row r="199">
          <cell r="F199" t="str">
            <v>PT</v>
          </cell>
        </row>
        <row r="215">
          <cell r="F215" t="str">
            <v>DPW</v>
          </cell>
        </row>
        <row r="216">
          <cell r="F216" t="str">
            <v>GP</v>
          </cell>
        </row>
        <row r="224">
          <cell r="F224" t="str">
            <v>P</v>
          </cell>
        </row>
        <row r="229">
          <cell r="F229" t="str">
            <v>P</v>
          </cell>
        </row>
        <row r="230">
          <cell r="F230" t="str">
            <v>P</v>
          </cell>
        </row>
        <row r="231">
          <cell r="F231" t="str">
            <v>P</v>
          </cell>
        </row>
        <row r="232">
          <cell r="F232" t="str">
            <v>P</v>
          </cell>
        </row>
        <row r="233">
          <cell r="F233" t="str">
            <v>P</v>
          </cell>
        </row>
        <row r="234">
          <cell r="F234" t="str">
            <v>P</v>
          </cell>
        </row>
        <row r="235">
          <cell r="F235" t="str">
            <v>P</v>
          </cell>
        </row>
        <row r="241">
          <cell r="F241" t="str">
            <v>P</v>
          </cell>
        </row>
        <row r="242">
          <cell r="F242" t="str">
            <v>P</v>
          </cell>
        </row>
        <row r="249">
          <cell r="F249" t="str">
            <v>CUST</v>
          </cell>
        </row>
        <row r="250">
          <cell r="F250" t="str">
            <v>CUST</v>
          </cell>
        </row>
        <row r="254">
          <cell r="F254" t="str">
            <v>CUST</v>
          </cell>
        </row>
        <row r="255">
          <cell r="F255" t="str">
            <v>GP</v>
          </cell>
        </row>
        <row r="256">
          <cell r="F256" t="str">
            <v>GP</v>
          </cell>
        </row>
        <row r="260">
          <cell r="F260" t="str">
            <v>P</v>
          </cell>
        </row>
        <row r="261">
          <cell r="F261" t="str">
            <v>P</v>
          </cell>
        </row>
        <row r="263">
          <cell r="F263" t="str">
            <v>P</v>
          </cell>
        </row>
        <row r="267">
          <cell r="F267" t="str">
            <v>DPW</v>
          </cell>
        </row>
        <row r="268">
          <cell r="F268" t="str">
            <v>T</v>
          </cell>
        </row>
        <row r="269">
          <cell r="F269" t="str">
            <v>T</v>
          </cell>
        </row>
        <row r="271">
          <cell r="F271" t="str">
            <v>T</v>
          </cell>
        </row>
        <row r="272">
          <cell r="F272" t="str">
            <v>GP</v>
          </cell>
        </row>
        <row r="278">
          <cell r="F278" t="str">
            <v>DMSC</v>
          </cell>
        </row>
        <row r="279">
          <cell r="F279" t="str">
            <v>CUST</v>
          </cell>
        </row>
        <row r="280">
          <cell r="F280" t="str">
            <v>OTHSE</v>
          </cell>
        </row>
        <row r="281">
          <cell r="F281" t="str">
            <v>OTHSO</v>
          </cell>
        </row>
        <row r="282">
          <cell r="F282" t="str">
            <v>OTHSGR</v>
          </cell>
        </row>
        <row r="284">
          <cell r="F284" t="str">
            <v>OTHSGR</v>
          </cell>
        </row>
        <row r="285">
          <cell r="F285" t="str">
            <v>OTHSGR</v>
          </cell>
        </row>
        <row r="286">
          <cell r="F286" t="str">
            <v>P</v>
          </cell>
        </row>
        <row r="287">
          <cell r="F287" t="str">
            <v>P</v>
          </cell>
        </row>
        <row r="309">
          <cell r="F309" t="str">
            <v>DPW</v>
          </cell>
        </row>
        <row r="310">
          <cell r="F310" t="str">
            <v>T</v>
          </cell>
        </row>
        <row r="311">
          <cell r="F311" t="str">
            <v>G</v>
          </cell>
        </row>
        <row r="312">
          <cell r="F312" t="str">
            <v>T</v>
          </cell>
        </row>
        <row r="313">
          <cell r="F313" t="str">
            <v>P</v>
          </cell>
        </row>
        <row r="317">
          <cell r="F317" t="str">
            <v>DPW</v>
          </cell>
        </row>
        <row r="318">
          <cell r="F318" t="str">
            <v>T</v>
          </cell>
        </row>
        <row r="319">
          <cell r="F319" t="str">
            <v>T</v>
          </cell>
        </row>
        <row r="320">
          <cell r="F320" t="str">
            <v>T</v>
          </cell>
        </row>
        <row r="324">
          <cell r="F324" t="str">
            <v>P</v>
          </cell>
        </row>
        <row r="325">
          <cell r="F325" t="str">
            <v>P</v>
          </cell>
        </row>
        <row r="326">
          <cell r="F326" t="str">
            <v>P</v>
          </cell>
        </row>
        <row r="327">
          <cell r="F327" t="str">
            <v>P</v>
          </cell>
        </row>
        <row r="331">
          <cell r="F331" t="str">
            <v>P</v>
          </cell>
        </row>
        <row r="335">
          <cell r="F335" t="str">
            <v>P</v>
          </cell>
        </row>
        <row r="339">
          <cell r="F339" t="str">
            <v>DPW</v>
          </cell>
        </row>
        <row r="340">
          <cell r="F340" t="str">
            <v>T</v>
          </cell>
        </row>
        <row r="341">
          <cell r="F341" t="str">
            <v>T</v>
          </cell>
        </row>
        <row r="342">
          <cell r="F342" t="str">
            <v>CUST</v>
          </cell>
        </row>
        <row r="343">
          <cell r="F343" t="str">
            <v>PTD</v>
          </cell>
        </row>
        <row r="344">
          <cell r="F344" t="str">
            <v>P</v>
          </cell>
        </row>
        <row r="345">
          <cell r="F345" t="str">
            <v>P</v>
          </cell>
        </row>
        <row r="346">
          <cell r="F346" t="str">
            <v>P</v>
          </cell>
        </row>
        <row r="352">
          <cell r="F352" t="str">
            <v>CUST</v>
          </cell>
        </row>
        <row r="359">
          <cell r="F359" t="str">
            <v>P</v>
          </cell>
        </row>
        <row r="360">
          <cell r="F360" t="str">
            <v>P</v>
          </cell>
        </row>
        <row r="361">
          <cell r="F361" t="str">
            <v>P</v>
          </cell>
        </row>
        <row r="363">
          <cell r="F363" t="str">
            <v>P</v>
          </cell>
        </row>
        <row r="367">
          <cell r="F367" t="str">
            <v>P</v>
          </cell>
        </row>
        <row r="368">
          <cell r="F368" t="str">
            <v>P</v>
          </cell>
        </row>
        <row r="369">
          <cell r="F369" t="str">
            <v>P</v>
          </cell>
        </row>
        <row r="370">
          <cell r="F370" t="str">
            <v>P</v>
          </cell>
        </row>
        <row r="371">
          <cell r="F371" t="str">
            <v>P</v>
          </cell>
        </row>
        <row r="372">
          <cell r="F372" t="str">
            <v>P</v>
          </cell>
        </row>
        <row r="373">
          <cell r="F373" t="str">
            <v>P</v>
          </cell>
        </row>
        <row r="375">
          <cell r="F375" t="str">
            <v>P</v>
          </cell>
        </row>
        <row r="376">
          <cell r="F376" t="str">
            <v>P</v>
          </cell>
        </row>
        <row r="395">
          <cell r="F395" t="str">
            <v>P</v>
          </cell>
        </row>
        <row r="396">
          <cell r="F396" t="str">
            <v>P</v>
          </cell>
        </row>
        <row r="397">
          <cell r="F397" t="str">
            <v>P</v>
          </cell>
        </row>
        <row r="399">
          <cell r="F399" t="str">
            <v>P</v>
          </cell>
        </row>
        <row r="403">
          <cell r="F403" t="str">
            <v>P</v>
          </cell>
        </row>
        <row r="404">
          <cell r="F404" t="str">
            <v>P</v>
          </cell>
        </row>
        <row r="405">
          <cell r="F405" t="str">
            <v>P</v>
          </cell>
        </row>
        <row r="415">
          <cell r="F415" t="str">
            <v>P</v>
          </cell>
        </row>
        <row r="416">
          <cell r="F416" t="str">
            <v>P</v>
          </cell>
        </row>
        <row r="417">
          <cell r="F417" t="str">
            <v>P</v>
          </cell>
        </row>
        <row r="419">
          <cell r="F419" t="str">
            <v>P</v>
          </cell>
        </row>
        <row r="423">
          <cell r="F423" t="str">
            <v>P</v>
          </cell>
        </row>
        <row r="424">
          <cell r="F424" t="str">
            <v>P</v>
          </cell>
        </row>
        <row r="425">
          <cell r="F425" t="str">
            <v>P</v>
          </cell>
        </row>
        <row r="426">
          <cell r="F426" t="str">
            <v>P</v>
          </cell>
        </row>
        <row r="428">
          <cell r="F428" t="str">
            <v>P</v>
          </cell>
        </row>
        <row r="432">
          <cell r="F432" t="str">
            <v>P</v>
          </cell>
        </row>
        <row r="433">
          <cell r="F433" t="str">
            <v>P</v>
          </cell>
        </row>
        <row r="434">
          <cell r="F434" t="str">
            <v>P</v>
          </cell>
        </row>
        <row r="436">
          <cell r="F436" t="str">
            <v>P</v>
          </cell>
        </row>
        <row r="440">
          <cell r="F440" t="str">
            <v>P</v>
          </cell>
        </row>
        <row r="441">
          <cell r="F441" t="str">
            <v>P</v>
          </cell>
        </row>
        <row r="442">
          <cell r="F442" t="str">
            <v>P</v>
          </cell>
        </row>
        <row r="444">
          <cell r="F444" t="str">
            <v>P</v>
          </cell>
        </row>
        <row r="450">
          <cell r="F450" t="str">
            <v>P</v>
          </cell>
        </row>
        <row r="451">
          <cell r="F451" t="str">
            <v>P</v>
          </cell>
        </row>
        <row r="452">
          <cell r="F452" t="str">
            <v>P</v>
          </cell>
        </row>
        <row r="454">
          <cell r="F454" t="str">
            <v>P</v>
          </cell>
        </row>
        <row r="458">
          <cell r="F458" t="str">
            <v>P</v>
          </cell>
        </row>
        <row r="459">
          <cell r="F459" t="str">
            <v>P</v>
          </cell>
        </row>
        <row r="460">
          <cell r="F460" t="str">
            <v>P</v>
          </cell>
        </row>
        <row r="462">
          <cell r="F462" t="str">
            <v>P</v>
          </cell>
        </row>
        <row r="466">
          <cell r="F466" t="str">
            <v>P</v>
          </cell>
        </row>
        <row r="467">
          <cell r="F467" t="str">
            <v>P</v>
          </cell>
        </row>
        <row r="468">
          <cell r="F468" t="str">
            <v>P</v>
          </cell>
        </row>
        <row r="470">
          <cell r="F470" t="str">
            <v>P</v>
          </cell>
        </row>
        <row r="474">
          <cell r="F474" t="str">
            <v>P</v>
          </cell>
        </row>
        <row r="475">
          <cell r="F475" t="str">
            <v>P</v>
          </cell>
        </row>
        <row r="476">
          <cell r="F476" t="str">
            <v>P</v>
          </cell>
        </row>
        <row r="478">
          <cell r="F478" t="str">
            <v>P</v>
          </cell>
        </row>
        <row r="483">
          <cell r="F483" t="str">
            <v>P</v>
          </cell>
        </row>
        <row r="487">
          <cell r="F487" t="str">
            <v>P</v>
          </cell>
        </row>
        <row r="492">
          <cell r="F492" t="str">
            <v>P</v>
          </cell>
        </row>
        <row r="496">
          <cell r="F496" t="str">
            <v>P</v>
          </cell>
        </row>
        <row r="502">
          <cell r="F502" t="str">
            <v>P</v>
          </cell>
        </row>
        <row r="506">
          <cell r="F506" t="str">
            <v>P</v>
          </cell>
        </row>
        <row r="510">
          <cell r="F510" t="str">
            <v>P</v>
          </cell>
        </row>
        <row r="514">
          <cell r="F514" t="str">
            <v>P</v>
          </cell>
        </row>
        <row r="518">
          <cell r="F518" t="str">
            <v>P</v>
          </cell>
        </row>
        <row r="522">
          <cell r="F522" t="str">
            <v>P</v>
          </cell>
        </row>
        <row r="526">
          <cell r="F526" t="str">
            <v>P</v>
          </cell>
        </row>
        <row r="532">
          <cell r="F532" t="str">
            <v>P</v>
          </cell>
        </row>
        <row r="533">
          <cell r="F533" t="str">
            <v>P</v>
          </cell>
        </row>
        <row r="534">
          <cell r="F534" t="str">
            <v>P</v>
          </cell>
        </row>
        <row r="535">
          <cell r="F535" t="str">
            <v>P</v>
          </cell>
        </row>
        <row r="536">
          <cell r="F536" t="str">
            <v>P</v>
          </cell>
        </row>
        <row r="540">
          <cell r="F540" t="str">
            <v>P</v>
          </cell>
        </row>
        <row r="541">
          <cell r="F541" t="str">
            <v>P</v>
          </cell>
        </row>
        <row r="542">
          <cell r="F542" t="str">
            <v>P</v>
          </cell>
        </row>
        <row r="543">
          <cell r="F543" t="str">
            <v>P</v>
          </cell>
        </row>
        <row r="544">
          <cell r="F544" t="str">
            <v>P</v>
          </cell>
        </row>
        <row r="548">
          <cell r="F548" t="str">
            <v>P</v>
          </cell>
        </row>
        <row r="549">
          <cell r="F549" t="str">
            <v>P</v>
          </cell>
        </row>
        <row r="550">
          <cell r="F550" t="str">
            <v>P</v>
          </cell>
        </row>
        <row r="551">
          <cell r="F551" t="str">
            <v>P</v>
          </cell>
        </row>
        <row r="552">
          <cell r="F552" t="str">
            <v>P</v>
          </cell>
        </row>
        <row r="556">
          <cell r="F556" t="str">
            <v>P</v>
          </cell>
        </row>
        <row r="557">
          <cell r="F557" t="str">
            <v>P</v>
          </cell>
        </row>
        <row r="558">
          <cell r="F558" t="str">
            <v>P</v>
          </cell>
        </row>
        <row r="559">
          <cell r="F559" t="str">
            <v>P</v>
          </cell>
        </row>
        <row r="560">
          <cell r="F560" t="str">
            <v>P</v>
          </cell>
        </row>
        <row r="564">
          <cell r="F564" t="str">
            <v>P</v>
          </cell>
        </row>
        <row r="565">
          <cell r="F565" t="str">
            <v>P</v>
          </cell>
        </row>
        <row r="566">
          <cell r="F566" t="str">
            <v>P</v>
          </cell>
        </row>
        <row r="567">
          <cell r="F567" t="str">
            <v>P</v>
          </cell>
        </row>
        <row r="568">
          <cell r="F568" t="str">
            <v>P</v>
          </cell>
        </row>
        <row r="572">
          <cell r="F572" t="str">
            <v>P</v>
          </cell>
        </row>
        <row r="573">
          <cell r="F573" t="str">
            <v>P</v>
          </cell>
        </row>
        <row r="574">
          <cell r="F574" t="str">
            <v>P</v>
          </cell>
        </row>
        <row r="575">
          <cell r="F575" t="str">
            <v>P</v>
          </cell>
        </row>
        <row r="576">
          <cell r="F576" t="str">
            <v>P</v>
          </cell>
        </row>
        <row r="580">
          <cell r="F580" t="str">
            <v>P</v>
          </cell>
        </row>
        <row r="581">
          <cell r="F581" t="str">
            <v>P</v>
          </cell>
        </row>
        <row r="582">
          <cell r="F582" t="str">
            <v>P</v>
          </cell>
        </row>
        <row r="583">
          <cell r="F583" t="str">
            <v>P</v>
          </cell>
        </row>
        <row r="584">
          <cell r="F584" t="str">
            <v>P</v>
          </cell>
        </row>
        <row r="588">
          <cell r="F588" t="str">
            <v>P</v>
          </cell>
        </row>
        <row r="589">
          <cell r="F589" t="str">
            <v>P</v>
          </cell>
        </row>
        <row r="590">
          <cell r="F590" t="str">
            <v>P</v>
          </cell>
        </row>
        <row r="591">
          <cell r="F591" t="str">
            <v>P</v>
          </cell>
        </row>
        <row r="592">
          <cell r="F592" t="str">
            <v>P</v>
          </cell>
        </row>
        <row r="599">
          <cell r="F599" t="str">
            <v>P</v>
          </cell>
        </row>
        <row r="600">
          <cell r="F600" t="str">
            <v>P</v>
          </cell>
        </row>
        <row r="601">
          <cell r="F601" t="str">
            <v>P</v>
          </cell>
        </row>
        <row r="602">
          <cell r="F602" t="str">
            <v>P</v>
          </cell>
        </row>
        <row r="603">
          <cell r="F603" t="str">
            <v>P</v>
          </cell>
        </row>
        <row r="607">
          <cell r="F607" t="str">
            <v>P</v>
          </cell>
        </row>
        <row r="608">
          <cell r="F608" t="str">
            <v>P</v>
          </cell>
        </row>
        <row r="609">
          <cell r="F609" t="str">
            <v>P</v>
          </cell>
        </row>
        <row r="610">
          <cell r="F610" t="str">
            <v>P</v>
          </cell>
        </row>
        <row r="611">
          <cell r="F611" t="str">
            <v>P</v>
          </cell>
        </row>
        <row r="615">
          <cell r="F615" t="str">
            <v>P</v>
          </cell>
        </row>
        <row r="616">
          <cell r="F616" t="str">
            <v>P</v>
          </cell>
        </row>
        <row r="617">
          <cell r="F617" t="str">
            <v>P</v>
          </cell>
        </row>
        <row r="618">
          <cell r="F618" t="str">
            <v>P</v>
          </cell>
        </row>
        <row r="619">
          <cell r="F619" t="str">
            <v>P</v>
          </cell>
        </row>
        <row r="625">
          <cell r="F625" t="str">
            <v>P</v>
          </cell>
        </row>
        <row r="626">
          <cell r="F626" t="str">
            <v>P</v>
          </cell>
        </row>
        <row r="627">
          <cell r="F627" t="str">
            <v>P</v>
          </cell>
        </row>
        <row r="628">
          <cell r="F628" t="str">
            <v>P</v>
          </cell>
        </row>
        <row r="629">
          <cell r="F629" t="str">
            <v>P</v>
          </cell>
        </row>
        <row r="633">
          <cell r="F633" t="str">
            <v>P</v>
          </cell>
        </row>
        <row r="634">
          <cell r="F634" t="str">
            <v>P</v>
          </cell>
        </row>
        <row r="635">
          <cell r="F635" t="str">
            <v>P</v>
          </cell>
        </row>
        <row r="636">
          <cell r="F636" t="str">
            <v>P</v>
          </cell>
        </row>
        <row r="647">
          <cell r="F647" t="str">
            <v>P</v>
          </cell>
        </row>
        <row r="648">
          <cell r="F648" t="str">
            <v>P</v>
          </cell>
        </row>
        <row r="649">
          <cell r="F649" t="str">
            <v>P</v>
          </cell>
        </row>
        <row r="650">
          <cell r="F650" t="str">
            <v>P</v>
          </cell>
        </row>
        <row r="654">
          <cell r="F654" t="str">
            <v>P</v>
          </cell>
        </row>
        <row r="655">
          <cell r="F655" t="str">
            <v>P</v>
          </cell>
        </row>
        <row r="656">
          <cell r="F656" t="str">
            <v>P</v>
          </cell>
        </row>
        <row r="657">
          <cell r="F657" t="str">
            <v>P</v>
          </cell>
        </row>
        <row r="664">
          <cell r="F664" t="str">
            <v>P</v>
          </cell>
        </row>
        <row r="665">
          <cell r="F665" t="str">
            <v>P</v>
          </cell>
        </row>
        <row r="666">
          <cell r="F666" t="str">
            <v>P</v>
          </cell>
        </row>
        <row r="667">
          <cell r="F667" t="str">
            <v>P</v>
          </cell>
        </row>
        <row r="671">
          <cell r="F671" t="str">
            <v>P</v>
          </cell>
        </row>
        <row r="672">
          <cell r="F672" t="str">
            <v>P</v>
          </cell>
        </row>
        <row r="673">
          <cell r="F673" t="str">
            <v>P</v>
          </cell>
        </row>
        <row r="677">
          <cell r="F677" t="str">
            <v>P</v>
          </cell>
        </row>
        <row r="678">
          <cell r="F678" t="str">
            <v>P</v>
          </cell>
        </row>
        <row r="679">
          <cell r="F679" t="str">
            <v>P</v>
          </cell>
        </row>
        <row r="680">
          <cell r="F680" t="str">
            <v>P</v>
          </cell>
        </row>
        <row r="684">
          <cell r="F684" t="str">
            <v>P</v>
          </cell>
        </row>
        <row r="685">
          <cell r="F685" t="str">
            <v>P</v>
          </cell>
        </row>
        <row r="686">
          <cell r="F686" t="str">
            <v>P</v>
          </cell>
        </row>
        <row r="687">
          <cell r="F687" t="str">
            <v>P</v>
          </cell>
        </row>
        <row r="691">
          <cell r="F691" t="str">
            <v>P</v>
          </cell>
        </row>
        <row r="692">
          <cell r="F692" t="str">
            <v>P</v>
          </cell>
        </row>
        <row r="693">
          <cell r="F693" t="str">
            <v>P</v>
          </cell>
        </row>
        <row r="694">
          <cell r="F694" t="str">
            <v>P</v>
          </cell>
        </row>
        <row r="701">
          <cell r="F701" t="str">
            <v>P</v>
          </cell>
        </row>
        <row r="706">
          <cell r="F706" t="str">
            <v>P</v>
          </cell>
        </row>
        <row r="707">
          <cell r="F707" t="str">
            <v>P</v>
          </cell>
        </row>
        <row r="708">
          <cell r="F708" t="str">
            <v>P</v>
          </cell>
        </row>
        <row r="709">
          <cell r="F709" t="str">
            <v>P</v>
          </cell>
        </row>
        <row r="710">
          <cell r="F710" t="str">
            <v>P</v>
          </cell>
        </row>
        <row r="711">
          <cell r="F711" t="str">
            <v>P</v>
          </cell>
        </row>
        <row r="712">
          <cell r="F712" t="str">
            <v>P</v>
          </cell>
        </row>
        <row r="720">
          <cell r="F720" t="str">
            <v>P</v>
          </cell>
        </row>
        <row r="721">
          <cell r="F721" t="str">
            <v>P</v>
          </cell>
        </row>
        <row r="722">
          <cell r="F722" t="str">
            <v>P</v>
          </cell>
        </row>
        <row r="729">
          <cell r="F729" t="str">
            <v>P</v>
          </cell>
        </row>
        <row r="730">
          <cell r="F730" t="str">
            <v>P</v>
          </cell>
        </row>
        <row r="731">
          <cell r="F731" t="str">
            <v>P</v>
          </cell>
        </row>
        <row r="732">
          <cell r="F732" t="str">
            <v>P</v>
          </cell>
        </row>
        <row r="733">
          <cell r="F733" t="str">
            <v>P</v>
          </cell>
        </row>
        <row r="734">
          <cell r="F734" t="str">
            <v>P</v>
          </cell>
        </row>
        <row r="735">
          <cell r="F735" t="str">
            <v>P</v>
          </cell>
        </row>
        <row r="736">
          <cell r="F736" t="str">
            <v>P</v>
          </cell>
        </row>
        <row r="738">
          <cell r="F738" t="str">
            <v>P</v>
          </cell>
        </row>
        <row r="739">
          <cell r="F739" t="str">
            <v>P</v>
          </cell>
        </row>
        <row r="782">
          <cell r="F782" t="str">
            <v>T</v>
          </cell>
        </row>
        <row r="783">
          <cell r="F783" t="str">
            <v>T</v>
          </cell>
        </row>
        <row r="784">
          <cell r="F784" t="str">
            <v>T</v>
          </cell>
        </row>
        <row r="785">
          <cell r="F785" t="str">
            <v>T</v>
          </cell>
        </row>
        <row r="789">
          <cell r="F789" t="str">
            <v>T</v>
          </cell>
        </row>
        <row r="790">
          <cell r="F790" t="str">
            <v>T</v>
          </cell>
        </row>
        <row r="791">
          <cell r="F791" t="str">
            <v>T</v>
          </cell>
        </row>
        <row r="794">
          <cell r="F794" t="str">
            <v>T</v>
          </cell>
        </row>
        <row r="796">
          <cell r="F796" t="str">
            <v>T</v>
          </cell>
        </row>
        <row r="797">
          <cell r="F797" t="str">
            <v>T</v>
          </cell>
        </row>
        <row r="801">
          <cell r="F801" t="str">
            <v>T</v>
          </cell>
        </row>
        <row r="802">
          <cell r="F802" t="str">
            <v>T</v>
          </cell>
        </row>
        <row r="803">
          <cell r="F803" t="str">
            <v>T</v>
          </cell>
        </row>
        <row r="807">
          <cell r="F807" t="str">
            <v>T</v>
          </cell>
        </row>
        <row r="808">
          <cell r="F808" t="str">
            <v>T</v>
          </cell>
        </row>
        <row r="809">
          <cell r="F809" t="str">
            <v>T</v>
          </cell>
        </row>
        <row r="813">
          <cell r="F813" t="str">
            <v>T</v>
          </cell>
        </row>
        <row r="814">
          <cell r="F814" t="str">
            <v>T</v>
          </cell>
        </row>
        <row r="815">
          <cell r="F815" t="str">
            <v>T</v>
          </cell>
        </row>
        <row r="816">
          <cell r="F816" t="str">
            <v>T</v>
          </cell>
        </row>
        <row r="817">
          <cell r="F817" t="str">
            <v>T</v>
          </cell>
        </row>
        <row r="818">
          <cell r="F818" t="str">
            <v>T</v>
          </cell>
        </row>
        <row r="833">
          <cell r="F833" t="str">
            <v>T</v>
          </cell>
        </row>
        <row r="834">
          <cell r="F834" t="str">
            <v>T</v>
          </cell>
        </row>
        <row r="835">
          <cell r="F835" t="str">
            <v>T</v>
          </cell>
        </row>
        <row r="839">
          <cell r="F839" t="str">
            <v>T</v>
          </cell>
        </row>
        <row r="840">
          <cell r="F840" t="str">
            <v>T</v>
          </cell>
        </row>
        <row r="841">
          <cell r="F841" t="str">
            <v>T</v>
          </cell>
        </row>
        <row r="845">
          <cell r="F845" t="str">
            <v>T</v>
          </cell>
        </row>
        <row r="846">
          <cell r="F846" t="str">
            <v>T</v>
          </cell>
        </row>
        <row r="847">
          <cell r="F847" t="str">
            <v>T</v>
          </cell>
        </row>
        <row r="851">
          <cell r="F851" t="str">
            <v>T</v>
          </cell>
        </row>
        <row r="852">
          <cell r="F852" t="str">
            <v>T</v>
          </cell>
        </row>
        <row r="853">
          <cell r="F853" t="str">
            <v>T</v>
          </cell>
        </row>
        <row r="857">
          <cell r="F857" t="str">
            <v>T</v>
          </cell>
        </row>
        <row r="859">
          <cell r="F859" t="str">
            <v>T</v>
          </cell>
        </row>
        <row r="860">
          <cell r="F860" t="str">
            <v>T</v>
          </cell>
        </row>
        <row r="864">
          <cell r="F864" t="str">
            <v>T</v>
          </cell>
        </row>
        <row r="866">
          <cell r="F866" t="str">
            <v>T</v>
          </cell>
        </row>
        <row r="867">
          <cell r="F867" t="str">
            <v>T</v>
          </cell>
        </row>
        <row r="871">
          <cell r="F871" t="str">
            <v>T</v>
          </cell>
        </row>
        <row r="872">
          <cell r="F872" t="str">
            <v>T</v>
          </cell>
        </row>
        <row r="873">
          <cell r="F873" t="str">
            <v>T</v>
          </cell>
        </row>
        <row r="877">
          <cell r="F877" t="str">
            <v>T</v>
          </cell>
        </row>
        <row r="878">
          <cell r="F878" t="str">
            <v>T</v>
          </cell>
        </row>
        <row r="879">
          <cell r="F879" t="str">
            <v>T</v>
          </cell>
        </row>
        <row r="892">
          <cell r="F892" t="str">
            <v>DPW</v>
          </cell>
        </row>
        <row r="893">
          <cell r="F893" t="str">
            <v>DPW</v>
          </cell>
        </row>
        <row r="897">
          <cell r="F897" t="str">
            <v>DPW</v>
          </cell>
        </row>
        <row r="898">
          <cell r="F898" t="str">
            <v>DPW</v>
          </cell>
        </row>
        <row r="902">
          <cell r="F902" t="str">
            <v>DPW</v>
          </cell>
        </row>
        <row r="903">
          <cell r="F903" t="str">
            <v>DPW</v>
          </cell>
        </row>
        <row r="907">
          <cell r="F907" t="str">
            <v>DPW</v>
          </cell>
        </row>
        <row r="908">
          <cell r="F908" t="str">
            <v>DPW</v>
          </cell>
        </row>
        <row r="912">
          <cell r="F912" t="str">
            <v>DPW</v>
          </cell>
        </row>
        <row r="913">
          <cell r="F913" t="str">
            <v>DPW</v>
          </cell>
        </row>
        <row r="917">
          <cell r="F917" t="str">
            <v>DPW</v>
          </cell>
        </row>
        <row r="918">
          <cell r="F918" t="str">
            <v>DPW</v>
          </cell>
        </row>
        <row r="922">
          <cell r="F922" t="str">
            <v>DPW</v>
          </cell>
        </row>
        <row r="923">
          <cell r="F923" t="str">
            <v>DPW</v>
          </cell>
        </row>
        <row r="927">
          <cell r="F927" t="str">
            <v>DPW</v>
          </cell>
        </row>
        <row r="928">
          <cell r="F928" t="str">
            <v>DPW</v>
          </cell>
        </row>
        <row r="932">
          <cell r="F932" t="str">
            <v>DPW</v>
          </cell>
        </row>
        <row r="933">
          <cell r="F933" t="str">
            <v>DPW</v>
          </cell>
        </row>
        <row r="937">
          <cell r="F937" t="str">
            <v>DPW</v>
          </cell>
        </row>
        <row r="938">
          <cell r="F938" t="str">
            <v>DPW</v>
          </cell>
        </row>
        <row r="942">
          <cell r="F942" t="str">
            <v>DPW</v>
          </cell>
        </row>
        <row r="943">
          <cell r="F943" t="str">
            <v>DPW</v>
          </cell>
        </row>
        <row r="947">
          <cell r="F947" t="str">
            <v>DPW</v>
          </cell>
        </row>
        <row r="948">
          <cell r="F948" t="str">
            <v>DPW</v>
          </cell>
        </row>
        <row r="952">
          <cell r="F952" t="str">
            <v>DPW</v>
          </cell>
        </row>
        <row r="953">
          <cell r="F953" t="str">
            <v>DPW</v>
          </cell>
        </row>
        <row r="956">
          <cell r="F956" t="str">
            <v>DPW</v>
          </cell>
        </row>
        <row r="957">
          <cell r="F957" t="str">
            <v>DPW</v>
          </cell>
        </row>
        <row r="961">
          <cell r="F961" t="str">
            <v>DPW</v>
          </cell>
        </row>
        <row r="962">
          <cell r="F962" t="str">
            <v>DPW</v>
          </cell>
        </row>
        <row r="966">
          <cell r="F966" t="str">
            <v>DPW</v>
          </cell>
        </row>
        <row r="967">
          <cell r="F967" t="str">
            <v>DPW</v>
          </cell>
        </row>
        <row r="971">
          <cell r="F971" t="str">
            <v>DPW</v>
          </cell>
        </row>
        <row r="972">
          <cell r="F972" t="str">
            <v>DPW</v>
          </cell>
        </row>
        <row r="976">
          <cell r="F976" t="str">
            <v>DPW</v>
          </cell>
        </row>
        <row r="977">
          <cell r="F977" t="str">
            <v>DPW</v>
          </cell>
        </row>
        <row r="981">
          <cell r="F981" t="str">
            <v>DPW</v>
          </cell>
        </row>
        <row r="982">
          <cell r="F982" t="str">
            <v>DPW</v>
          </cell>
        </row>
        <row r="995">
          <cell r="F995" t="str">
            <v>CUST</v>
          </cell>
        </row>
        <row r="996">
          <cell r="F996" t="str">
            <v>CUST</v>
          </cell>
        </row>
        <row r="1000">
          <cell r="F1000" t="str">
            <v>CUST</v>
          </cell>
        </row>
        <row r="1001">
          <cell r="F1001" t="str">
            <v>CUST</v>
          </cell>
        </row>
        <row r="1005">
          <cell r="F1005" t="str">
            <v>CUST</v>
          </cell>
        </row>
        <row r="1006">
          <cell r="F1006" t="str">
            <v>CUST</v>
          </cell>
        </row>
        <row r="1010">
          <cell r="F1010" t="str">
            <v>CUST</v>
          </cell>
        </row>
        <row r="1011">
          <cell r="F1011" t="str">
            <v>P</v>
          </cell>
        </row>
        <row r="1012">
          <cell r="F1012" t="str">
            <v>CUST</v>
          </cell>
        </row>
        <row r="1016">
          <cell r="F1016" t="str">
            <v>CUST</v>
          </cell>
        </row>
        <row r="1017">
          <cell r="F1017" t="str">
            <v>CUST</v>
          </cell>
        </row>
        <row r="1029">
          <cell r="F1029" t="str">
            <v>CUST</v>
          </cell>
        </row>
        <row r="1030">
          <cell r="F1030" t="str">
            <v>CUST</v>
          </cell>
        </row>
        <row r="1034">
          <cell r="F1034" t="str">
            <v>CUST</v>
          </cell>
        </row>
        <row r="1035">
          <cell r="F1035" t="str">
            <v>CUST</v>
          </cell>
        </row>
        <row r="1039">
          <cell r="F1039" t="str">
            <v>CUST</v>
          </cell>
        </row>
        <row r="1040">
          <cell r="F1040" t="str">
            <v>CUST</v>
          </cell>
        </row>
        <row r="1041">
          <cell r="F1041" t="str">
            <v>CUST</v>
          </cell>
        </row>
        <row r="1042">
          <cell r="F1042" t="str">
            <v>CUST</v>
          </cell>
        </row>
        <row r="1046">
          <cell r="F1046" t="str">
            <v>CUST</v>
          </cell>
        </row>
        <row r="1047">
          <cell r="F1047" t="str">
            <v>CUST</v>
          </cell>
        </row>
        <row r="1062">
          <cell r="F1062" t="str">
            <v>CUST</v>
          </cell>
        </row>
        <row r="1063">
          <cell r="F1063" t="str">
            <v>CUST</v>
          </cell>
        </row>
        <row r="1067">
          <cell r="F1067" t="str">
            <v>CUST</v>
          </cell>
        </row>
        <row r="1068">
          <cell r="F1068" t="str">
            <v>CUST</v>
          </cell>
        </row>
        <row r="1072">
          <cell r="F1072" t="str">
            <v>CUST</v>
          </cell>
        </row>
        <row r="1073">
          <cell r="F1073" t="str">
            <v>CUST</v>
          </cell>
        </row>
        <row r="1077">
          <cell r="F1077" t="str">
            <v>CUST</v>
          </cell>
        </row>
        <row r="1078">
          <cell r="F1078" t="str">
            <v>CUST</v>
          </cell>
        </row>
        <row r="1091">
          <cell r="F1091" t="str">
            <v>PTD</v>
          </cell>
        </row>
        <row r="1092">
          <cell r="F1092" t="str">
            <v>CUST</v>
          </cell>
        </row>
        <row r="1093">
          <cell r="F1093" t="str">
            <v>PTD</v>
          </cell>
        </row>
        <row r="1097">
          <cell r="F1097" t="str">
            <v>PTD</v>
          </cell>
        </row>
        <row r="1098">
          <cell r="F1098" t="str">
            <v>CUST</v>
          </cell>
        </row>
        <row r="1099">
          <cell r="F1099" t="str">
            <v>PTD</v>
          </cell>
        </row>
        <row r="1103">
          <cell r="F1103" t="str">
            <v>PTD</v>
          </cell>
        </row>
        <row r="1104">
          <cell r="F1104" t="str">
            <v>CUST</v>
          </cell>
        </row>
        <row r="1105">
          <cell r="F1105" t="str">
            <v>PTD</v>
          </cell>
        </row>
        <row r="1109">
          <cell r="F1109" t="str">
            <v>PTD</v>
          </cell>
        </row>
        <row r="1110">
          <cell r="F1110" t="str">
            <v>P</v>
          </cell>
        </row>
        <row r="1111">
          <cell r="F1111" t="str">
            <v>PTD</v>
          </cell>
        </row>
        <row r="1115">
          <cell r="F1115" t="str">
            <v>PTD</v>
          </cell>
        </row>
        <row r="1119">
          <cell r="F1119" t="str">
            <v>PTD</v>
          </cell>
        </row>
        <row r="1123">
          <cell r="F1123" t="str">
            <v>LABOR</v>
          </cell>
        </row>
        <row r="1124">
          <cell r="F1124" t="str">
            <v>CUST</v>
          </cell>
        </row>
        <row r="1125">
          <cell r="F1125" t="str">
            <v>LABOR</v>
          </cell>
        </row>
        <row r="1129">
          <cell r="F1129" t="str">
            <v>DMSC</v>
          </cell>
        </row>
        <row r="1130">
          <cell r="F1130" t="str">
            <v>DMSC</v>
          </cell>
        </row>
        <row r="1134">
          <cell r="F1134" t="str">
            <v>DMSC</v>
          </cell>
        </row>
        <row r="1135">
          <cell r="F1135" t="str">
            <v>CUST</v>
          </cell>
        </row>
        <row r="1136">
          <cell r="F1136" t="str">
            <v>DMSC</v>
          </cell>
        </row>
        <row r="1139">
          <cell r="F1139" t="str">
            <v>FERC</v>
          </cell>
        </row>
        <row r="1143">
          <cell r="F1143" t="str">
            <v>LABOR</v>
          </cell>
        </row>
        <row r="1144">
          <cell r="F1144" t="str">
            <v>LABOR</v>
          </cell>
        </row>
        <row r="1148">
          <cell r="F1148" t="str">
            <v>PTD</v>
          </cell>
        </row>
        <row r="1149">
          <cell r="F1149" t="str">
            <v>CUST</v>
          </cell>
        </row>
        <row r="1150">
          <cell r="F1150" t="str">
            <v>LABOR</v>
          </cell>
        </row>
        <row r="1154">
          <cell r="F1154" t="str">
            <v>PTD</v>
          </cell>
        </row>
        <row r="1155">
          <cell r="F1155" t="str">
            <v>PTD</v>
          </cell>
        </row>
        <row r="1159">
          <cell r="F1159" t="str">
            <v>G</v>
          </cell>
        </row>
        <row r="1160">
          <cell r="F1160" t="str">
            <v>CUST</v>
          </cell>
        </row>
        <row r="1161">
          <cell r="F1161" t="str">
            <v>G</v>
          </cell>
        </row>
        <row r="1177">
          <cell r="F1177" t="str">
            <v>P</v>
          </cell>
        </row>
        <row r="1178">
          <cell r="F1178" t="str">
            <v>P</v>
          </cell>
        </row>
        <row r="1179">
          <cell r="F1179" t="str">
            <v>P</v>
          </cell>
        </row>
        <row r="1180">
          <cell r="F1180" t="str">
            <v>P</v>
          </cell>
        </row>
        <row r="1181">
          <cell r="F1181" t="str">
            <v>P</v>
          </cell>
        </row>
        <row r="1183">
          <cell r="F1183" t="str">
            <v>P</v>
          </cell>
        </row>
        <row r="1187">
          <cell r="F1187" t="str">
            <v>P</v>
          </cell>
        </row>
        <row r="1191">
          <cell r="F1191" t="str">
            <v>P</v>
          </cell>
        </row>
        <row r="1192">
          <cell r="F1192" t="str">
            <v>P</v>
          </cell>
        </row>
        <row r="1193">
          <cell r="F1193" t="str">
            <v>P</v>
          </cell>
        </row>
        <row r="1194">
          <cell r="F1194" t="str">
            <v>P</v>
          </cell>
        </row>
        <row r="1195">
          <cell r="F1195" t="str">
            <v>P</v>
          </cell>
        </row>
        <row r="1196">
          <cell r="F1196" t="str">
            <v>P</v>
          </cell>
        </row>
        <row r="1200">
          <cell r="F1200" t="str">
            <v>P</v>
          </cell>
        </row>
        <row r="1201">
          <cell r="F1201" t="str">
            <v>P</v>
          </cell>
        </row>
        <row r="1202">
          <cell r="F1202" t="str">
            <v>P</v>
          </cell>
        </row>
        <row r="1203">
          <cell r="F1203" t="str">
            <v>P</v>
          </cell>
        </row>
        <row r="1204">
          <cell r="F1204" t="str">
            <v>P</v>
          </cell>
        </row>
        <row r="1205">
          <cell r="F1205" t="str">
            <v>P</v>
          </cell>
        </row>
        <row r="1209">
          <cell r="F1209" t="str">
            <v>T</v>
          </cell>
        </row>
        <row r="1210">
          <cell r="F1210" t="str">
            <v>T</v>
          </cell>
        </row>
        <row r="1211">
          <cell r="F1211" t="str">
            <v>T</v>
          </cell>
        </row>
        <row r="1212">
          <cell r="F1212" t="str">
            <v>T</v>
          </cell>
        </row>
        <row r="1214">
          <cell r="F1214" t="str">
            <v>T</v>
          </cell>
        </row>
        <row r="1220">
          <cell r="F1220" t="str">
            <v>DPW</v>
          </cell>
        </row>
        <row r="1221">
          <cell r="F1221" t="str">
            <v>DPW</v>
          </cell>
        </row>
        <row r="1222">
          <cell r="F1222" t="str">
            <v>DPW</v>
          </cell>
        </row>
        <row r="1223">
          <cell r="F1223" t="str">
            <v>DPW</v>
          </cell>
        </row>
        <row r="1224">
          <cell r="F1224" t="str">
            <v>DPW</v>
          </cell>
        </row>
        <row r="1225">
          <cell r="F1225" t="str">
            <v>DPW</v>
          </cell>
        </row>
        <row r="1226">
          <cell r="F1226" t="str">
            <v>DPW</v>
          </cell>
        </row>
        <row r="1227">
          <cell r="F1227" t="str">
            <v>DPW</v>
          </cell>
        </row>
        <row r="1228">
          <cell r="F1228" t="str">
            <v>DPW</v>
          </cell>
        </row>
        <row r="1229">
          <cell r="F1229" t="str">
            <v>DPW</v>
          </cell>
        </row>
        <row r="1230">
          <cell r="F1230" t="str">
            <v>DPW</v>
          </cell>
        </row>
        <row r="1231">
          <cell r="F1231" t="str">
            <v>DPW</v>
          </cell>
        </row>
        <row r="1232">
          <cell r="F1232" t="str">
            <v>DPW</v>
          </cell>
        </row>
        <row r="1233">
          <cell r="F1233" t="str">
            <v>DPW</v>
          </cell>
        </row>
        <row r="1237">
          <cell r="F1237" t="str">
            <v>G-SITUS</v>
          </cell>
        </row>
        <row r="1238">
          <cell r="F1238" t="str">
            <v>G-DGP</v>
          </cell>
        </row>
        <row r="1239">
          <cell r="F1239" t="str">
            <v>G-DGU</v>
          </cell>
        </row>
        <row r="1240">
          <cell r="F1240" t="str">
            <v>P</v>
          </cell>
        </row>
        <row r="1241">
          <cell r="F1241" t="str">
            <v>CUST</v>
          </cell>
        </row>
        <row r="1242">
          <cell r="F1242" t="str">
            <v>G-SG</v>
          </cell>
        </row>
        <row r="1243">
          <cell r="F1243" t="str">
            <v>PTD</v>
          </cell>
        </row>
        <row r="1244">
          <cell r="F1244" t="str">
            <v>G-SG</v>
          </cell>
        </row>
        <row r="1245">
          <cell r="F1245" t="str">
            <v>G-SG</v>
          </cell>
        </row>
        <row r="1247">
          <cell r="F1247" t="str">
            <v>P</v>
          </cell>
        </row>
        <row r="1248">
          <cell r="F1248" t="str">
            <v>P</v>
          </cell>
        </row>
        <row r="1249">
          <cell r="F1249" t="str">
            <v>G-SG</v>
          </cell>
        </row>
        <row r="1250">
          <cell r="F1250" t="str">
            <v>G-SG</v>
          </cell>
        </row>
        <row r="1254">
          <cell r="F1254" t="str">
            <v>G-SG</v>
          </cell>
        </row>
        <row r="1258">
          <cell r="F1258" t="str">
            <v>P</v>
          </cell>
        </row>
        <row r="1262">
          <cell r="F1262" t="str">
            <v>P</v>
          </cell>
        </row>
        <row r="1263">
          <cell r="F1263" t="str">
            <v>P</v>
          </cell>
        </row>
        <row r="1289">
          <cell r="F1289" t="str">
            <v>I-SITUS</v>
          </cell>
        </row>
        <row r="1290">
          <cell r="F1290" t="str">
            <v>I-SG</v>
          </cell>
        </row>
        <row r="1291">
          <cell r="F1291" t="str">
            <v>PTD</v>
          </cell>
        </row>
        <row r="1292">
          <cell r="F1292" t="str">
            <v>I-DGU</v>
          </cell>
        </row>
        <row r="1293">
          <cell r="F1293" t="str">
            <v>CUST</v>
          </cell>
        </row>
        <row r="1294">
          <cell r="F1294" t="str">
            <v>I-SG</v>
          </cell>
        </row>
        <row r="1295">
          <cell r="F1295" t="str">
            <v>I-SG</v>
          </cell>
        </row>
        <row r="1296">
          <cell r="F1296" t="str">
            <v>I-DGP</v>
          </cell>
        </row>
        <row r="1300">
          <cell r="F1300" t="str">
            <v>P</v>
          </cell>
        </row>
        <row r="1301">
          <cell r="F1301" t="str">
            <v>P</v>
          </cell>
        </row>
        <row r="1305">
          <cell r="F1305" t="str">
            <v>I-SITUS</v>
          </cell>
        </row>
        <row r="1306">
          <cell r="F1306" t="str">
            <v>P</v>
          </cell>
        </row>
        <row r="1307">
          <cell r="F1307" t="str">
            <v>I-SG</v>
          </cell>
        </row>
        <row r="1308">
          <cell r="F1308" t="str">
            <v>PTD</v>
          </cell>
        </row>
        <row r="1309">
          <cell r="F1309" t="str">
            <v>CUST</v>
          </cell>
        </row>
        <row r="1310">
          <cell r="F1310" t="str">
            <v>I-SG</v>
          </cell>
        </row>
        <row r="1311">
          <cell r="F1311" t="str">
            <v>I-SG</v>
          </cell>
        </row>
        <row r="1312">
          <cell r="F1312" t="str">
            <v>I-DGP</v>
          </cell>
        </row>
        <row r="1313">
          <cell r="F1313" t="str">
            <v>I-SG</v>
          </cell>
        </row>
        <row r="1314">
          <cell r="F1314" t="str">
            <v>I-SG</v>
          </cell>
        </row>
        <row r="1315">
          <cell r="F1315" t="str">
            <v>I-SG</v>
          </cell>
        </row>
        <row r="1316">
          <cell r="F1316" t="str">
            <v>I-SG</v>
          </cell>
        </row>
        <row r="1318">
          <cell r="F1318" t="str">
            <v>P</v>
          </cell>
        </row>
        <row r="1319">
          <cell r="F1319" t="str">
            <v>P</v>
          </cell>
        </row>
        <row r="1320">
          <cell r="F1320" t="str">
            <v>I-DGU</v>
          </cell>
        </row>
        <row r="1324">
          <cell r="F1324" t="str">
            <v>P</v>
          </cell>
        </row>
        <row r="1328">
          <cell r="F1328" t="str">
            <v>P</v>
          </cell>
        </row>
        <row r="1329">
          <cell r="F1329" t="str">
            <v>P</v>
          </cell>
        </row>
        <row r="1334">
          <cell r="F1334" t="str">
            <v>P</v>
          </cell>
        </row>
        <row r="1335">
          <cell r="F1335" t="str">
            <v>P</v>
          </cell>
        </row>
        <row r="1336">
          <cell r="F1336" t="str">
            <v>P</v>
          </cell>
        </row>
        <row r="1337">
          <cell r="F1337" t="str">
            <v>P</v>
          </cell>
        </row>
        <row r="1338">
          <cell r="F1338" t="str">
            <v>P</v>
          </cell>
        </row>
        <row r="1345">
          <cell r="F1345" t="str">
            <v>GP</v>
          </cell>
        </row>
        <row r="1350">
          <cell r="F1350" t="str">
            <v>P</v>
          </cell>
        </row>
        <row r="1351">
          <cell r="F1351" t="str">
            <v>P</v>
          </cell>
        </row>
        <row r="1352">
          <cell r="F1352" t="str">
            <v>P</v>
          </cell>
        </row>
        <row r="1353">
          <cell r="F1353" t="str">
            <v>P</v>
          </cell>
        </row>
        <row r="1354">
          <cell r="F1354" t="str">
            <v>P</v>
          </cell>
        </row>
        <row r="1355">
          <cell r="F1355" t="str">
            <v>P</v>
          </cell>
        </row>
        <row r="1356">
          <cell r="F1356" t="str">
            <v>P</v>
          </cell>
        </row>
        <row r="1359">
          <cell r="F1359" t="str">
            <v>DPW</v>
          </cell>
        </row>
        <row r="1360">
          <cell r="F1360" t="str">
            <v>GP</v>
          </cell>
        </row>
        <row r="1361">
          <cell r="F1361" t="str">
            <v>P</v>
          </cell>
        </row>
        <row r="1362">
          <cell r="F1362" t="str">
            <v>P</v>
          </cell>
        </row>
        <row r="1363">
          <cell r="F1363" t="str">
            <v>P</v>
          </cell>
        </row>
        <row r="1364">
          <cell r="F1364" t="str">
            <v>P</v>
          </cell>
        </row>
        <row r="1365">
          <cell r="F1365" t="str">
            <v>P</v>
          </cell>
        </row>
        <row r="1366">
          <cell r="F1366" t="str">
            <v>P</v>
          </cell>
        </row>
        <row r="1367">
          <cell r="F1367" t="str">
            <v>P</v>
          </cell>
        </row>
        <row r="1368">
          <cell r="F1368" t="str">
            <v>P</v>
          </cell>
        </row>
        <row r="1392">
          <cell r="F1392" t="str">
            <v>GP</v>
          </cell>
        </row>
        <row r="1393">
          <cell r="F1393" t="str">
            <v>GP</v>
          </cell>
        </row>
        <row r="1394">
          <cell r="F1394" t="str">
            <v>GP</v>
          </cell>
        </row>
        <row r="1395">
          <cell r="F1395" t="str">
            <v>P</v>
          </cell>
        </row>
        <row r="1396">
          <cell r="F1396" t="str">
            <v>P</v>
          </cell>
        </row>
        <row r="1397">
          <cell r="F1397" t="str">
            <v>DMSC</v>
          </cell>
        </row>
        <row r="1398">
          <cell r="F1398" t="str">
            <v>GP</v>
          </cell>
        </row>
        <row r="1399">
          <cell r="F1399" t="str">
            <v>GP</v>
          </cell>
        </row>
        <row r="1400">
          <cell r="F1400" t="str">
            <v>P</v>
          </cell>
        </row>
        <row r="1401">
          <cell r="F1401" t="str">
            <v>P</v>
          </cell>
        </row>
        <row r="1407">
          <cell r="F1407" t="str">
            <v>PTD</v>
          </cell>
        </row>
        <row r="1412">
          <cell r="F1412" t="str">
            <v>PTD</v>
          </cell>
        </row>
        <row r="1420">
          <cell r="F1420" t="str">
            <v>GP</v>
          </cell>
        </row>
        <row r="1421">
          <cell r="F1421" t="str">
            <v>GP</v>
          </cell>
        </row>
        <row r="1425">
          <cell r="F1425" t="str">
            <v>GP</v>
          </cell>
        </row>
        <row r="1429">
          <cell r="F1429" t="str">
            <v>GP</v>
          </cell>
        </row>
        <row r="1433">
          <cell r="F1433" t="str">
            <v>NUTIL</v>
          </cell>
        </row>
        <row r="1434">
          <cell r="F1434" t="str">
            <v>GP</v>
          </cell>
        </row>
        <row r="1435">
          <cell r="F1435" t="str">
            <v>GP</v>
          </cell>
        </row>
        <row r="1439">
          <cell r="F1439" t="str">
            <v>GP</v>
          </cell>
        </row>
        <row r="1445">
          <cell r="F1445" t="str">
            <v>NUTIL</v>
          </cell>
        </row>
        <row r="1446">
          <cell r="F1446" t="str">
            <v>NUTIL</v>
          </cell>
        </row>
        <row r="1447">
          <cell r="F1447" t="str">
            <v>NUTIL</v>
          </cell>
        </row>
        <row r="1448">
          <cell r="F1448" t="str">
            <v>NUTIL</v>
          </cell>
        </row>
        <row r="1456">
          <cell r="F1456" t="str">
            <v>GP</v>
          </cell>
        </row>
        <row r="1457">
          <cell r="F1457" t="str">
            <v>GP</v>
          </cell>
        </row>
        <row r="1462">
          <cell r="F1462" t="str">
            <v>P</v>
          </cell>
        </row>
        <row r="1463">
          <cell r="F1463" t="str">
            <v>P</v>
          </cell>
        </row>
        <row r="1464">
          <cell r="F1464" t="str">
            <v>IBT</v>
          </cell>
        </row>
        <row r="1465">
          <cell r="F1465" t="str">
            <v>LABOR</v>
          </cell>
        </row>
        <row r="1466">
          <cell r="F1466" t="str">
            <v>GP</v>
          </cell>
        </row>
        <row r="1467">
          <cell r="F1467" t="str">
            <v>P</v>
          </cell>
        </row>
        <row r="1468">
          <cell r="F1468" t="str">
            <v>PT</v>
          </cell>
        </row>
        <row r="1469">
          <cell r="F1469" t="str">
            <v>GP</v>
          </cell>
        </row>
        <row r="1470">
          <cell r="F1470" t="str">
            <v>TAXDEPR</v>
          </cell>
        </row>
        <row r="1471">
          <cell r="F1471" t="str">
            <v>CUST</v>
          </cell>
        </row>
        <row r="1472">
          <cell r="F1472" t="str">
            <v>CUST</v>
          </cell>
        </row>
        <row r="1473">
          <cell r="F1473" t="str">
            <v>P</v>
          </cell>
        </row>
        <row r="1474">
          <cell r="F1474" t="str">
            <v>PT</v>
          </cell>
        </row>
        <row r="1475">
          <cell r="F1475" t="str">
            <v>PT</v>
          </cell>
        </row>
        <row r="1476">
          <cell r="F1476" t="str">
            <v>P</v>
          </cell>
        </row>
        <row r="1477">
          <cell r="F1477" t="str">
            <v>P</v>
          </cell>
        </row>
        <row r="1478">
          <cell r="F1478" t="str">
            <v>DPW</v>
          </cell>
        </row>
        <row r="1484">
          <cell r="F1484" t="str">
            <v>GP</v>
          </cell>
        </row>
        <row r="1485">
          <cell r="F1485" t="str">
            <v>DPW</v>
          </cell>
        </row>
        <row r="1486">
          <cell r="F1486" t="str">
            <v>GP</v>
          </cell>
        </row>
        <row r="1487">
          <cell r="F1487" t="str">
            <v>GP</v>
          </cell>
        </row>
        <row r="1488">
          <cell r="F1488" t="str">
            <v>PT</v>
          </cell>
        </row>
        <row r="1489">
          <cell r="F1489" t="str">
            <v>PT</v>
          </cell>
        </row>
        <row r="1490">
          <cell r="F1490" t="str">
            <v>LABOR</v>
          </cell>
        </row>
        <row r="1491">
          <cell r="F1491" t="str">
            <v>IBT</v>
          </cell>
        </row>
        <row r="1492">
          <cell r="F1492" t="str">
            <v>CUST</v>
          </cell>
        </row>
        <row r="1493">
          <cell r="F1493" t="str">
            <v>CUST</v>
          </cell>
        </row>
        <row r="1494">
          <cell r="F1494" t="str">
            <v>GP</v>
          </cell>
        </row>
        <row r="1495">
          <cell r="F1495" t="str">
            <v>P</v>
          </cell>
        </row>
        <row r="1496">
          <cell r="F1496" t="str">
            <v>P</v>
          </cell>
        </row>
        <row r="1497">
          <cell r="F1497" t="str">
            <v>PT</v>
          </cell>
        </row>
        <row r="1498">
          <cell r="F1498" t="str">
            <v>PT</v>
          </cell>
        </row>
        <row r="1499">
          <cell r="F1499" t="str">
            <v>P</v>
          </cell>
        </row>
        <row r="1500">
          <cell r="F1500" t="str">
            <v>P</v>
          </cell>
        </row>
        <row r="1505">
          <cell r="F1505" t="str">
            <v>SCHMAF</v>
          </cell>
        </row>
        <row r="1506">
          <cell r="F1506" t="str">
            <v>SCHMAF</v>
          </cell>
        </row>
        <row r="1507">
          <cell r="F1507" t="str">
            <v>SCHMAF</v>
          </cell>
        </row>
        <row r="1508">
          <cell r="F1508" t="str">
            <v>SCHMAF</v>
          </cell>
        </row>
        <row r="1509">
          <cell r="F1509" t="str">
            <v>SCHMAF</v>
          </cell>
        </row>
        <row r="1510">
          <cell r="F1510" t="str">
            <v>SCHMAF</v>
          </cell>
        </row>
        <row r="1514">
          <cell r="F1514" t="str">
            <v>P</v>
          </cell>
        </row>
        <row r="1515">
          <cell r="F1515" t="str">
            <v>P</v>
          </cell>
        </row>
        <row r="1516">
          <cell r="F1516" t="str">
            <v>P</v>
          </cell>
        </row>
        <row r="1517">
          <cell r="F1517" t="str">
            <v>P</v>
          </cell>
        </row>
        <row r="1518">
          <cell r="F1518" t="str">
            <v>P</v>
          </cell>
        </row>
        <row r="1519">
          <cell r="F1519" t="str">
            <v>P</v>
          </cell>
        </row>
        <row r="1520">
          <cell r="F1520" t="str">
            <v>P</v>
          </cell>
        </row>
        <row r="1521">
          <cell r="F1521" t="str">
            <v>LABOR</v>
          </cell>
        </row>
        <row r="1522">
          <cell r="F1522" t="str">
            <v>SCHMAP-SO</v>
          </cell>
        </row>
        <row r="1527">
          <cell r="F1527" t="str">
            <v>SCHMAT-SITUS</v>
          </cell>
        </row>
        <row r="1528">
          <cell r="F1528" t="str">
            <v>P</v>
          </cell>
        </row>
        <row r="1529">
          <cell r="F1529" t="str">
            <v>DPW</v>
          </cell>
        </row>
        <row r="1530">
          <cell r="F1530" t="str">
            <v>SCHMAT-SNP</v>
          </cell>
        </row>
        <row r="1531">
          <cell r="F1531" t="str">
            <v>P</v>
          </cell>
        </row>
        <row r="1532">
          <cell r="F1532" t="str">
            <v>P</v>
          </cell>
        </row>
        <row r="1533">
          <cell r="F1533" t="str">
            <v>SCHMAT-SE</v>
          </cell>
        </row>
        <row r="1534">
          <cell r="F1534" t="str">
            <v>P</v>
          </cell>
        </row>
        <row r="1535">
          <cell r="F1535" t="str">
            <v>SCHMAT</v>
          </cell>
        </row>
        <row r="1536">
          <cell r="F1536" t="str">
            <v>SCHMAT-SO</v>
          </cell>
        </row>
        <row r="1537">
          <cell r="F1537" t="str">
            <v>SCHMAT-SNP</v>
          </cell>
        </row>
        <row r="1538">
          <cell r="F1538" t="str">
            <v>P</v>
          </cell>
        </row>
        <row r="1539">
          <cell r="F1539" t="str">
            <v>CUST</v>
          </cell>
        </row>
        <row r="1540">
          <cell r="F1540" t="str">
            <v>P</v>
          </cell>
        </row>
        <row r="1541">
          <cell r="F1541" t="str">
            <v>P</v>
          </cell>
        </row>
        <row r="1542">
          <cell r="F1542" t="str">
            <v>SCHMAT-SE</v>
          </cell>
        </row>
        <row r="1543">
          <cell r="F1543" t="str">
            <v>SCHMAT-SE</v>
          </cell>
        </row>
        <row r="1544">
          <cell r="F1544" t="str">
            <v>BOOKDEPR</v>
          </cell>
        </row>
        <row r="1550">
          <cell r="F1550" t="str">
            <v>SCHMDF</v>
          </cell>
        </row>
        <row r="1551">
          <cell r="F1551" t="str">
            <v>SCHMDF</v>
          </cell>
        </row>
        <row r="1552">
          <cell r="F1552" t="str">
            <v>SCHMDF</v>
          </cell>
        </row>
        <row r="1553">
          <cell r="F1553" t="str">
            <v>SCHMDF</v>
          </cell>
        </row>
        <row r="1554">
          <cell r="F1554" t="str">
            <v>SCHMDF</v>
          </cell>
        </row>
        <row r="1557">
          <cell r="F1557" t="str">
            <v>SCHMDP</v>
          </cell>
        </row>
        <row r="1558">
          <cell r="F1558" t="str">
            <v>P</v>
          </cell>
        </row>
        <row r="1559">
          <cell r="F1559" t="str">
            <v>P</v>
          </cell>
        </row>
        <row r="1560">
          <cell r="F1560" t="str">
            <v>P</v>
          </cell>
        </row>
        <row r="1561">
          <cell r="F1561" t="str">
            <v>PTD</v>
          </cell>
        </row>
        <row r="1562">
          <cell r="F1562" t="str">
            <v>SCHMDP</v>
          </cell>
        </row>
        <row r="1563">
          <cell r="F1563" t="str">
            <v>P</v>
          </cell>
        </row>
        <row r="1564">
          <cell r="F1564" t="str">
            <v>SCHMDP-SO</v>
          </cell>
        </row>
        <row r="1568">
          <cell r="F1568" t="str">
            <v>GP</v>
          </cell>
        </row>
        <row r="1569">
          <cell r="F1569" t="str">
            <v>CUST</v>
          </cell>
        </row>
        <row r="1570">
          <cell r="F1570" t="str">
            <v>CUST</v>
          </cell>
        </row>
        <row r="1571">
          <cell r="F1571" t="str">
            <v>SCHMDT-SNP</v>
          </cell>
        </row>
        <row r="1572">
          <cell r="F1572" t="str">
            <v>DPW</v>
          </cell>
        </row>
        <row r="1573">
          <cell r="F1573" t="str">
            <v>P</v>
          </cell>
        </row>
        <row r="1574">
          <cell r="F1574" t="str">
            <v>P</v>
          </cell>
        </row>
        <row r="1575">
          <cell r="F1575" t="str">
            <v>SCHMDT-SG</v>
          </cell>
        </row>
        <row r="1576">
          <cell r="F1576" t="str">
            <v>SCHMDT-GPS</v>
          </cell>
        </row>
        <row r="1577">
          <cell r="F1577" t="str">
            <v>SCHMDT-SO</v>
          </cell>
        </row>
        <row r="1578">
          <cell r="F1578" t="str">
            <v>TAXDEPR</v>
          </cell>
        </row>
        <row r="1579">
          <cell r="F1579" t="str">
            <v>SCHMDT-SG</v>
          </cell>
        </row>
        <row r="1580">
          <cell r="F1580" t="str">
            <v>SCHMDT-SG</v>
          </cell>
        </row>
        <row r="1581">
          <cell r="F1581" t="str">
            <v>P</v>
          </cell>
        </row>
        <row r="1582">
          <cell r="F1582" t="str">
            <v>P</v>
          </cell>
        </row>
        <row r="1583">
          <cell r="F1583" t="str">
            <v>P</v>
          </cell>
        </row>
        <row r="1592">
          <cell r="F1592" t="str">
            <v>IBT</v>
          </cell>
        </row>
        <row r="1593">
          <cell r="F1593" t="str">
            <v>IBT</v>
          </cell>
        </row>
        <row r="1595">
          <cell r="F1595" t="str">
            <v>IBT</v>
          </cell>
        </row>
        <row r="1625">
          <cell r="F1625" t="str">
            <v>P</v>
          </cell>
        </row>
        <row r="1626">
          <cell r="F1626" t="str">
            <v>P</v>
          </cell>
        </row>
        <row r="1627">
          <cell r="F1627" t="str">
            <v>P</v>
          </cell>
        </row>
        <row r="1628">
          <cell r="F1628" t="str">
            <v>P</v>
          </cell>
        </row>
        <row r="1635">
          <cell r="F1635" t="str">
            <v>P</v>
          </cell>
        </row>
        <row r="1636">
          <cell r="F1636" t="str">
            <v>P</v>
          </cell>
        </row>
        <row r="1637">
          <cell r="F1637" t="str">
            <v>P</v>
          </cell>
        </row>
        <row r="1638">
          <cell r="F1638" t="str">
            <v>P</v>
          </cell>
        </row>
        <row r="1639">
          <cell r="F1639" t="str">
            <v>P</v>
          </cell>
        </row>
        <row r="1641">
          <cell r="F1641" t="str">
            <v>P</v>
          </cell>
        </row>
        <row r="1642">
          <cell r="F1642" t="str">
            <v>P</v>
          </cell>
        </row>
        <row r="1646">
          <cell r="F1646" t="str">
            <v>P</v>
          </cell>
        </row>
        <row r="1647">
          <cell r="F1647" t="str">
            <v>P</v>
          </cell>
        </row>
        <row r="1648">
          <cell r="F1648" t="str">
            <v>P</v>
          </cell>
        </row>
        <row r="1649">
          <cell r="F1649" t="str">
            <v>P</v>
          </cell>
        </row>
        <row r="1650">
          <cell r="F1650" t="str">
            <v>P</v>
          </cell>
        </row>
        <row r="1652">
          <cell r="F1652" t="str">
            <v>P</v>
          </cell>
        </row>
        <row r="1656">
          <cell r="F1656" t="str">
            <v>P</v>
          </cell>
        </row>
        <row r="1657">
          <cell r="F1657" t="str">
            <v>P</v>
          </cell>
        </row>
        <row r="1658">
          <cell r="F1658" t="str">
            <v>P</v>
          </cell>
        </row>
        <row r="1659">
          <cell r="F1659" t="str">
            <v>P</v>
          </cell>
        </row>
        <row r="1660">
          <cell r="F1660" t="str">
            <v>P</v>
          </cell>
        </row>
        <row r="1662">
          <cell r="F1662" t="str">
            <v>P</v>
          </cell>
        </row>
        <row r="1666">
          <cell r="F1666" t="str">
            <v>P</v>
          </cell>
        </row>
        <row r="1667">
          <cell r="F1667" t="str">
            <v>P</v>
          </cell>
        </row>
        <row r="1668">
          <cell r="F1668" t="str">
            <v>P</v>
          </cell>
        </row>
        <row r="1669">
          <cell r="F1669" t="str">
            <v>P</v>
          </cell>
        </row>
        <row r="1670">
          <cell r="F1670" t="str">
            <v>P</v>
          </cell>
        </row>
        <row r="1672">
          <cell r="F1672" t="str">
            <v>P</v>
          </cell>
        </row>
        <row r="1676">
          <cell r="F1676" t="str">
            <v>P</v>
          </cell>
        </row>
        <row r="1677">
          <cell r="F1677" t="str">
            <v>P</v>
          </cell>
        </row>
        <row r="1678">
          <cell r="F1678" t="str">
            <v>P</v>
          </cell>
        </row>
        <row r="1679">
          <cell r="F1679" t="str">
            <v>P</v>
          </cell>
        </row>
        <row r="1680">
          <cell r="F1680" t="str">
            <v>P</v>
          </cell>
        </row>
        <row r="1682">
          <cell r="F1682" t="str">
            <v>P</v>
          </cell>
        </row>
        <row r="1688">
          <cell r="F1688" t="str">
            <v>P</v>
          </cell>
        </row>
        <row r="1689">
          <cell r="F1689" t="str">
            <v>P</v>
          </cell>
        </row>
        <row r="1690">
          <cell r="F1690" t="str">
            <v>P</v>
          </cell>
        </row>
        <row r="1691">
          <cell r="F1691" t="str">
            <v>P</v>
          </cell>
        </row>
        <row r="1692">
          <cell r="F1692" t="str">
            <v>P</v>
          </cell>
        </row>
        <row r="1694">
          <cell r="F1694" t="str">
            <v>P</v>
          </cell>
        </row>
        <row r="1698">
          <cell r="F1698" t="str">
            <v>P</v>
          </cell>
        </row>
        <row r="1702">
          <cell r="F1702" t="str">
            <v>P</v>
          </cell>
        </row>
        <row r="1704">
          <cell r="F1704" t="str">
            <v>P</v>
          </cell>
        </row>
        <row r="1721">
          <cell r="F1721" t="str">
            <v>P</v>
          </cell>
        </row>
        <row r="1722">
          <cell r="F1722" t="str">
            <v>P</v>
          </cell>
        </row>
        <row r="1726">
          <cell r="F1726" t="str">
            <v>P</v>
          </cell>
        </row>
        <row r="1727">
          <cell r="F1727" t="str">
            <v>P</v>
          </cell>
        </row>
        <row r="1731">
          <cell r="F1731" t="str">
            <v>P</v>
          </cell>
        </row>
        <row r="1732">
          <cell r="F1732" t="str">
            <v>P</v>
          </cell>
        </row>
        <row r="1736">
          <cell r="F1736" t="str">
            <v>P</v>
          </cell>
        </row>
        <row r="1737">
          <cell r="F1737" t="str">
            <v>P</v>
          </cell>
        </row>
        <row r="1741">
          <cell r="F1741" t="str">
            <v>P</v>
          </cell>
        </row>
        <row r="1742">
          <cell r="F1742" t="str">
            <v>P</v>
          </cell>
        </row>
        <row r="1746">
          <cell r="F1746" t="str">
            <v>P</v>
          </cell>
        </row>
        <row r="1747">
          <cell r="F1747" t="str">
            <v>P</v>
          </cell>
        </row>
        <row r="1752">
          <cell r="F1752" t="str">
            <v>P</v>
          </cell>
        </row>
        <row r="1768">
          <cell r="F1768" t="str">
            <v>P</v>
          </cell>
        </row>
        <row r="1769">
          <cell r="F1769" t="str">
            <v>P</v>
          </cell>
        </row>
        <row r="1770">
          <cell r="F1770" t="str">
            <v>P</v>
          </cell>
        </row>
        <row r="1771">
          <cell r="F1771" t="str">
            <v>P</v>
          </cell>
        </row>
        <row r="1772">
          <cell r="F1772" t="str">
            <v>P</v>
          </cell>
        </row>
        <row r="1773">
          <cell r="F1773" t="str">
            <v>P</v>
          </cell>
        </row>
        <row r="1777">
          <cell r="F1777" t="str">
            <v>P</v>
          </cell>
        </row>
        <row r="1778">
          <cell r="F1778" t="str">
            <v>P</v>
          </cell>
        </row>
        <row r="1779">
          <cell r="F1779" t="str">
            <v>P</v>
          </cell>
        </row>
        <row r="1780">
          <cell r="F1780" t="str">
            <v>P</v>
          </cell>
        </row>
        <row r="1781">
          <cell r="F1781" t="str">
            <v>P</v>
          </cell>
        </row>
        <row r="1782">
          <cell r="F1782" t="str">
            <v>P</v>
          </cell>
        </row>
        <row r="1786">
          <cell r="F1786" t="str">
            <v>P</v>
          </cell>
        </row>
        <row r="1787">
          <cell r="F1787" t="str">
            <v>P</v>
          </cell>
        </row>
        <row r="1788">
          <cell r="F1788" t="str">
            <v>P</v>
          </cell>
        </row>
        <row r="1789">
          <cell r="F1789" t="str">
            <v>P</v>
          </cell>
        </row>
        <row r="1790">
          <cell r="F1790" t="str">
            <v>P</v>
          </cell>
        </row>
        <row r="1791">
          <cell r="F1791" t="str">
            <v>P</v>
          </cell>
        </row>
        <row r="1795">
          <cell r="F1795" t="str">
            <v>P</v>
          </cell>
        </row>
        <row r="1796">
          <cell r="F1796" t="str">
            <v>P</v>
          </cell>
        </row>
        <row r="1797">
          <cell r="F1797" t="str">
            <v>P</v>
          </cell>
        </row>
        <row r="1798">
          <cell r="F1798" t="str">
            <v>P</v>
          </cell>
        </row>
        <row r="1799">
          <cell r="F1799" t="str">
            <v>P</v>
          </cell>
        </row>
        <row r="1800">
          <cell r="F1800" t="str">
            <v>P</v>
          </cell>
        </row>
        <row r="1804">
          <cell r="F1804" t="str">
            <v>P</v>
          </cell>
        </row>
        <row r="1805">
          <cell r="F1805" t="str">
            <v>P</v>
          </cell>
        </row>
        <row r="1806">
          <cell r="F1806" t="str">
            <v>P</v>
          </cell>
        </row>
        <row r="1807">
          <cell r="F1807" t="str">
            <v>P</v>
          </cell>
        </row>
        <row r="1808">
          <cell r="F1808" t="str">
            <v>P</v>
          </cell>
        </row>
        <row r="1809">
          <cell r="F1809" t="str">
            <v>P</v>
          </cell>
        </row>
        <row r="1815">
          <cell r="F1815" t="str">
            <v>P</v>
          </cell>
        </row>
        <row r="1816">
          <cell r="F1816" t="str">
            <v>P</v>
          </cell>
        </row>
        <row r="1817">
          <cell r="F1817" t="str">
            <v>P</v>
          </cell>
        </row>
        <row r="1818">
          <cell r="F1818" t="str">
            <v>P</v>
          </cell>
        </row>
        <row r="1819">
          <cell r="F1819" t="str">
            <v>P</v>
          </cell>
        </row>
        <row r="1820">
          <cell r="F1820" t="str">
            <v>P</v>
          </cell>
        </row>
        <row r="1824">
          <cell r="F1824" t="str">
            <v>P</v>
          </cell>
        </row>
        <row r="1825">
          <cell r="F1825" t="str">
            <v>P</v>
          </cell>
        </row>
        <row r="1826">
          <cell r="F1826" t="str">
            <v>P</v>
          </cell>
        </row>
        <row r="1827">
          <cell r="F1827" t="str">
            <v>P</v>
          </cell>
        </row>
        <row r="1828">
          <cell r="F1828" t="str">
            <v>P</v>
          </cell>
        </row>
        <row r="1829">
          <cell r="F1829" t="str">
            <v>P</v>
          </cell>
        </row>
        <row r="1833">
          <cell r="F1833" t="str">
            <v>P</v>
          </cell>
        </row>
        <row r="1837">
          <cell r="F1837" t="str">
            <v>P</v>
          </cell>
        </row>
        <row r="1838">
          <cell r="F1838" t="str">
            <v>P</v>
          </cell>
        </row>
        <row r="1839">
          <cell r="F1839" t="str">
            <v>P</v>
          </cell>
        </row>
        <row r="1840">
          <cell r="F1840" t="str">
            <v>P</v>
          </cell>
        </row>
        <row r="1841">
          <cell r="F1841" t="str">
            <v>P</v>
          </cell>
        </row>
        <row r="1842">
          <cell r="F1842" t="str">
            <v>P</v>
          </cell>
        </row>
        <row r="1857">
          <cell r="F1857" t="str">
            <v>P</v>
          </cell>
        </row>
        <row r="1858">
          <cell r="F1858" t="str">
            <v>P</v>
          </cell>
        </row>
        <row r="1859">
          <cell r="F1859" t="str">
            <v>P</v>
          </cell>
        </row>
        <row r="1860">
          <cell r="F1860" t="str">
            <v>P</v>
          </cell>
        </row>
        <row r="1861">
          <cell r="F1861" t="str">
            <v>P</v>
          </cell>
        </row>
        <row r="1865">
          <cell r="F1865" t="str">
            <v>P</v>
          </cell>
        </row>
        <row r="1866">
          <cell r="F1866" t="str">
            <v>P</v>
          </cell>
        </row>
        <row r="1867">
          <cell r="F1867" t="str">
            <v>P</v>
          </cell>
        </row>
        <row r="1868">
          <cell r="F1868" t="str">
            <v>P</v>
          </cell>
        </row>
        <row r="1869">
          <cell r="F1869" t="str">
            <v>P</v>
          </cell>
        </row>
        <row r="1873">
          <cell r="F1873" t="str">
            <v>P</v>
          </cell>
        </row>
        <row r="1874">
          <cell r="F1874" t="str">
            <v>P</v>
          </cell>
        </row>
        <row r="1875">
          <cell r="F1875" t="str">
            <v>P</v>
          </cell>
        </row>
        <row r="1876">
          <cell r="F1876" t="str">
            <v>P</v>
          </cell>
        </row>
        <row r="1877">
          <cell r="F1877" t="str">
            <v>P</v>
          </cell>
        </row>
        <row r="1881">
          <cell r="F1881" t="str">
            <v>P</v>
          </cell>
        </row>
        <row r="1882">
          <cell r="F1882" t="str">
            <v>P</v>
          </cell>
        </row>
        <row r="1883">
          <cell r="F1883" t="str">
            <v>P</v>
          </cell>
        </row>
        <row r="1884">
          <cell r="F1884" t="str">
            <v>P</v>
          </cell>
        </row>
        <row r="1885">
          <cell r="F1885" t="str">
            <v>P</v>
          </cell>
        </row>
        <row r="1886">
          <cell r="F1886" t="str">
            <v>P</v>
          </cell>
        </row>
        <row r="1890">
          <cell r="F1890" t="str">
            <v>P</v>
          </cell>
        </row>
        <row r="1891">
          <cell r="F1891" t="str">
            <v>P</v>
          </cell>
        </row>
        <row r="1892">
          <cell r="F1892" t="str">
            <v>P</v>
          </cell>
        </row>
        <row r="1893">
          <cell r="F1893" t="str">
            <v>P</v>
          </cell>
        </row>
        <row r="1894">
          <cell r="F1894" t="str">
            <v>P</v>
          </cell>
        </row>
        <row r="1895">
          <cell r="F1895" t="str">
            <v>P</v>
          </cell>
        </row>
        <row r="1899">
          <cell r="F1899" t="str">
            <v>P</v>
          </cell>
        </row>
        <row r="1900">
          <cell r="F1900" t="str">
            <v>P</v>
          </cell>
        </row>
        <row r="1901">
          <cell r="F1901" t="str">
            <v>P</v>
          </cell>
        </row>
        <row r="1902">
          <cell r="F1902" t="str">
            <v>P</v>
          </cell>
        </row>
        <row r="1903">
          <cell r="F1903" t="str">
            <v>P</v>
          </cell>
        </row>
        <row r="1909">
          <cell r="F1909" t="str">
            <v>P</v>
          </cell>
        </row>
        <row r="1910">
          <cell r="F1910" t="str">
            <v>P</v>
          </cell>
        </row>
        <row r="1911">
          <cell r="F1911" t="str">
            <v>P</v>
          </cell>
        </row>
        <row r="1912">
          <cell r="F1912" t="str">
            <v>P</v>
          </cell>
        </row>
        <row r="1916">
          <cell r="F1916" t="str">
            <v>P</v>
          </cell>
        </row>
        <row r="1920">
          <cell r="F1920" t="str">
            <v>P</v>
          </cell>
        </row>
        <row r="1921">
          <cell r="F1921" t="str">
            <v>P</v>
          </cell>
        </row>
        <row r="1922">
          <cell r="F1922" t="str">
            <v>P</v>
          </cell>
        </row>
        <row r="1923">
          <cell r="F1923" t="str">
            <v>P</v>
          </cell>
        </row>
        <row r="1939">
          <cell r="F1939" t="str">
            <v>P</v>
          </cell>
        </row>
        <row r="1944">
          <cell r="F1944" t="str">
            <v>T</v>
          </cell>
        </row>
        <row r="1945">
          <cell r="F1945" t="str">
            <v>T</v>
          </cell>
        </row>
        <row r="1946">
          <cell r="F1946" t="str">
            <v>T</v>
          </cell>
        </row>
        <row r="1947">
          <cell r="F1947" t="str">
            <v>T</v>
          </cell>
        </row>
        <row r="1949">
          <cell r="F1949" t="str">
            <v>T</v>
          </cell>
        </row>
        <row r="1953">
          <cell r="F1953" t="str">
            <v>T</v>
          </cell>
        </row>
        <row r="1954">
          <cell r="F1954" t="str">
            <v>T</v>
          </cell>
        </row>
        <row r="1955">
          <cell r="F1955" t="str">
            <v>T</v>
          </cell>
        </row>
        <row r="1956">
          <cell r="F1956" t="str">
            <v>T</v>
          </cell>
        </row>
        <row r="1957">
          <cell r="F1957" t="str">
            <v>T</v>
          </cell>
        </row>
        <row r="1959">
          <cell r="F1959" t="str">
            <v>T</v>
          </cell>
        </row>
        <row r="1963">
          <cell r="F1963" t="str">
            <v>T</v>
          </cell>
        </row>
        <row r="1964">
          <cell r="F1964" t="str">
            <v>T</v>
          </cell>
        </row>
        <row r="1965">
          <cell r="F1965" t="str">
            <v>T</v>
          </cell>
        </row>
        <row r="1966">
          <cell r="F1966" t="str">
            <v>T</v>
          </cell>
        </row>
        <row r="1968">
          <cell r="F1968" t="str">
            <v>T</v>
          </cell>
        </row>
        <row r="1972">
          <cell r="F1972" t="str">
            <v>T</v>
          </cell>
        </row>
        <row r="1973">
          <cell r="F1973" t="str">
            <v>T</v>
          </cell>
        </row>
        <row r="1974">
          <cell r="F1974" t="str">
            <v>T</v>
          </cell>
        </row>
        <row r="1975">
          <cell r="F1975" t="str">
            <v>T</v>
          </cell>
        </row>
        <row r="1977">
          <cell r="F1977" t="str">
            <v>T</v>
          </cell>
        </row>
        <row r="1981">
          <cell r="F1981" t="str">
            <v>T</v>
          </cell>
        </row>
        <row r="1982">
          <cell r="F1982" t="str">
            <v>T</v>
          </cell>
        </row>
        <row r="1983">
          <cell r="F1983" t="str">
            <v>T</v>
          </cell>
        </row>
        <row r="1984">
          <cell r="F1984" t="str">
            <v>T</v>
          </cell>
        </row>
        <row r="1986">
          <cell r="F1986" t="str">
            <v>T</v>
          </cell>
        </row>
        <row r="1990">
          <cell r="F1990" t="str">
            <v>T</v>
          </cell>
        </row>
        <row r="1991">
          <cell r="F1991" t="str">
            <v>T</v>
          </cell>
        </row>
        <row r="1992">
          <cell r="F1992" t="str">
            <v>T</v>
          </cell>
        </row>
        <row r="1993">
          <cell r="F1993" t="str">
            <v>T</v>
          </cell>
        </row>
        <row r="1995">
          <cell r="F1995" t="str">
            <v>T</v>
          </cell>
        </row>
        <row r="1999">
          <cell r="F1999" t="str">
            <v>T</v>
          </cell>
        </row>
        <row r="2000">
          <cell r="F2000" t="str">
            <v>T</v>
          </cell>
        </row>
        <row r="2001">
          <cell r="F2001" t="str">
            <v>T</v>
          </cell>
        </row>
        <row r="2002">
          <cell r="F2002" t="str">
            <v>T</v>
          </cell>
        </row>
        <row r="2003">
          <cell r="F2003" t="str">
            <v>T</v>
          </cell>
        </row>
        <row r="2007">
          <cell r="F2007" t="str">
            <v>T</v>
          </cell>
        </row>
        <row r="2008">
          <cell r="F2008" t="str">
            <v>T</v>
          </cell>
        </row>
        <row r="2009">
          <cell r="F2009" t="str">
            <v>T</v>
          </cell>
        </row>
        <row r="2010">
          <cell r="F2010" t="str">
            <v>T</v>
          </cell>
        </row>
        <row r="2011">
          <cell r="F2011" t="str">
            <v>T</v>
          </cell>
        </row>
        <row r="2015">
          <cell r="F2015" t="str">
            <v>T</v>
          </cell>
        </row>
        <row r="2016">
          <cell r="F2016" t="str">
            <v>T</v>
          </cell>
        </row>
        <row r="2017">
          <cell r="F2017" t="str">
            <v>T</v>
          </cell>
        </row>
        <row r="2018">
          <cell r="F2018" t="str">
            <v>T</v>
          </cell>
        </row>
        <row r="2019">
          <cell r="F2019" t="str">
            <v>T</v>
          </cell>
        </row>
        <row r="2023">
          <cell r="F2023" t="str">
            <v>T</v>
          </cell>
        </row>
        <row r="2024">
          <cell r="F2024" t="str">
            <v>T</v>
          </cell>
        </row>
        <row r="2025">
          <cell r="F2025" t="str">
            <v>T</v>
          </cell>
        </row>
        <row r="2029">
          <cell r="F2029" t="str">
            <v>T</v>
          </cell>
        </row>
        <row r="2041">
          <cell r="F2041" t="str">
            <v>DPW</v>
          </cell>
        </row>
        <row r="2045">
          <cell r="F2045" t="str">
            <v>DPW</v>
          </cell>
        </row>
        <row r="2049">
          <cell r="F2049" t="str">
            <v>DPW</v>
          </cell>
        </row>
        <row r="2053">
          <cell r="F2053" t="str">
            <v>DPW</v>
          </cell>
        </row>
        <row r="2057">
          <cell r="F2057" t="str">
            <v>DPW</v>
          </cell>
        </row>
        <row r="2061">
          <cell r="F2061" t="str">
            <v>DPW</v>
          </cell>
        </row>
        <row r="2065">
          <cell r="F2065" t="str">
            <v>DPW</v>
          </cell>
        </row>
        <row r="2072">
          <cell r="F2072" t="str">
            <v>DPW</v>
          </cell>
        </row>
        <row r="2076">
          <cell r="F2076" t="str">
            <v>DPW</v>
          </cell>
        </row>
        <row r="2080">
          <cell r="F2080" t="str">
            <v>DPW</v>
          </cell>
        </row>
        <row r="2084">
          <cell r="F2084" t="str">
            <v>DPW</v>
          </cell>
        </row>
        <row r="2088">
          <cell r="F2088" t="str">
            <v>DPW</v>
          </cell>
        </row>
        <row r="2092">
          <cell r="F2092" t="str">
            <v>DPW</v>
          </cell>
        </row>
        <row r="2096">
          <cell r="F2096" t="str">
            <v>DPW</v>
          </cell>
        </row>
        <row r="2100">
          <cell r="F2100" t="str">
            <v>DPW</v>
          </cell>
        </row>
        <row r="2104">
          <cell r="F2104" t="str">
            <v>DPW</v>
          </cell>
        </row>
        <row r="2115">
          <cell r="F2115" t="str">
            <v>G-SITUS</v>
          </cell>
        </row>
        <row r="2116">
          <cell r="F2116" t="str">
            <v>CUST</v>
          </cell>
        </row>
        <row r="2117">
          <cell r="F2117" t="str">
            <v>G-DGU</v>
          </cell>
        </row>
        <row r="2118">
          <cell r="F2118" t="str">
            <v>G-SG</v>
          </cell>
        </row>
        <row r="2119">
          <cell r="F2119" t="str">
            <v>G-SG</v>
          </cell>
        </row>
        <row r="2120">
          <cell r="F2120" t="str">
            <v>G-SG</v>
          </cell>
        </row>
        <row r="2121">
          <cell r="F2121" t="str">
            <v>PTD</v>
          </cell>
        </row>
        <row r="2125">
          <cell r="F2125" t="str">
            <v>G-SITUS</v>
          </cell>
        </row>
        <row r="2126">
          <cell r="F2126" t="str">
            <v>G-DGP</v>
          </cell>
        </row>
        <row r="2127">
          <cell r="F2127" t="str">
            <v>G-DGU</v>
          </cell>
        </row>
        <row r="2128">
          <cell r="F2128" t="str">
            <v>CUST</v>
          </cell>
        </row>
        <row r="2129">
          <cell r="F2129" t="str">
            <v>G-SG</v>
          </cell>
        </row>
        <row r="2130">
          <cell r="F2130" t="str">
            <v>G-SG</v>
          </cell>
        </row>
        <row r="2131">
          <cell r="F2131" t="str">
            <v>G-SG</v>
          </cell>
        </row>
        <row r="2133">
          <cell r="F2133" t="str">
            <v>PTD</v>
          </cell>
        </row>
        <row r="2137">
          <cell r="F2137" t="str">
            <v>G-SITUS</v>
          </cell>
        </row>
        <row r="2138">
          <cell r="F2138" t="str">
            <v>G-DGP</v>
          </cell>
        </row>
        <row r="2139">
          <cell r="F2139" t="str">
            <v>G-DGU</v>
          </cell>
        </row>
        <row r="2140">
          <cell r="F2140" t="str">
            <v>CUST</v>
          </cell>
        </row>
        <row r="2141">
          <cell r="F2141" t="str">
            <v>G-SG</v>
          </cell>
        </row>
        <row r="2142">
          <cell r="F2142" t="str">
            <v>P</v>
          </cell>
        </row>
        <row r="2143">
          <cell r="F2143" t="str">
            <v>PTD</v>
          </cell>
        </row>
        <row r="2144">
          <cell r="F2144" t="str">
            <v>G-SG</v>
          </cell>
        </row>
        <row r="2145">
          <cell r="F2145" t="str">
            <v>G-SG</v>
          </cell>
        </row>
        <row r="2147">
          <cell r="F2147" t="str">
            <v>P</v>
          </cell>
        </row>
        <row r="2148">
          <cell r="F2148" t="str">
            <v>P</v>
          </cell>
        </row>
        <row r="2149">
          <cell r="F2149" t="str">
            <v>G-SG</v>
          </cell>
        </row>
        <row r="2150">
          <cell r="F2150" t="str">
            <v>G-SG</v>
          </cell>
        </row>
        <row r="2154">
          <cell r="F2154" t="str">
            <v>G-SITUS</v>
          </cell>
        </row>
        <row r="2155">
          <cell r="F2155" t="str">
            <v>PTD</v>
          </cell>
        </row>
        <row r="2156">
          <cell r="F2156" t="str">
            <v>G-SG</v>
          </cell>
        </row>
        <row r="2157">
          <cell r="F2157" t="str">
            <v>CUST</v>
          </cell>
        </row>
        <row r="2158">
          <cell r="F2158" t="str">
            <v>G-DGU</v>
          </cell>
        </row>
        <row r="2159">
          <cell r="F2159" t="str">
            <v>P</v>
          </cell>
        </row>
        <row r="2160">
          <cell r="F2160" t="str">
            <v>G-DGP</v>
          </cell>
        </row>
        <row r="2161">
          <cell r="F2161" t="str">
            <v>G-SG</v>
          </cell>
        </row>
        <row r="2162">
          <cell r="F2162" t="str">
            <v>G-SG</v>
          </cell>
        </row>
        <row r="2164">
          <cell r="F2164" t="str">
            <v>P</v>
          </cell>
        </row>
        <row r="2165">
          <cell r="F2165" t="str">
            <v>P</v>
          </cell>
        </row>
        <row r="2166">
          <cell r="F2166" t="str">
            <v>G-SG</v>
          </cell>
        </row>
        <row r="2167">
          <cell r="F2167" t="str">
            <v>G-SG</v>
          </cell>
        </row>
        <row r="2171">
          <cell r="F2171" t="str">
            <v>G-SITUS</v>
          </cell>
        </row>
        <row r="2172">
          <cell r="F2172" t="str">
            <v>G-DGP</v>
          </cell>
        </row>
        <row r="2173">
          <cell r="F2173" t="str">
            <v>G-DGU</v>
          </cell>
        </row>
        <row r="2174">
          <cell r="F2174" t="str">
            <v>PTD</v>
          </cell>
        </row>
        <row r="2175">
          <cell r="F2175" t="str">
            <v>G-SG</v>
          </cell>
        </row>
        <row r="2176">
          <cell r="F2176" t="str">
            <v>G-SG</v>
          </cell>
        </row>
        <row r="2177">
          <cell r="F2177" t="str">
            <v>G-SG</v>
          </cell>
        </row>
        <row r="2179">
          <cell r="F2179" t="str">
            <v>G-SG</v>
          </cell>
        </row>
        <row r="2183">
          <cell r="F2183" t="str">
            <v>G-SITUS</v>
          </cell>
        </row>
        <row r="2184">
          <cell r="F2184" t="str">
            <v>G-DGP</v>
          </cell>
        </row>
        <row r="2185">
          <cell r="F2185" t="str">
            <v>G-SG</v>
          </cell>
        </row>
        <row r="2186">
          <cell r="F2186" t="str">
            <v>PTD</v>
          </cell>
        </row>
        <row r="2187">
          <cell r="F2187" t="str">
            <v>P</v>
          </cell>
        </row>
        <row r="2188">
          <cell r="F2188" t="str">
            <v>G-DGU</v>
          </cell>
        </row>
        <row r="2189">
          <cell r="F2189" t="str">
            <v>G-SG</v>
          </cell>
        </row>
        <row r="2190">
          <cell r="F2190" t="str">
            <v>G-SG</v>
          </cell>
        </row>
        <row r="2192">
          <cell r="F2192" t="str">
            <v>P</v>
          </cell>
        </row>
        <row r="2193">
          <cell r="F2193" t="str">
            <v>P</v>
          </cell>
        </row>
        <row r="2194">
          <cell r="F2194" t="str">
            <v>G-SG</v>
          </cell>
        </row>
        <row r="2195">
          <cell r="F2195" t="str">
            <v>G-SG</v>
          </cell>
        </row>
        <row r="2199">
          <cell r="F2199" t="str">
            <v>G-SITUS</v>
          </cell>
        </row>
        <row r="2200">
          <cell r="F2200" t="str">
            <v>G-DGP</v>
          </cell>
        </row>
        <row r="2201">
          <cell r="F2201" t="str">
            <v>G-DGU</v>
          </cell>
        </row>
        <row r="2202">
          <cell r="F2202" t="str">
            <v>PTD</v>
          </cell>
        </row>
        <row r="2203">
          <cell r="F2203" t="str">
            <v>P</v>
          </cell>
        </row>
        <row r="2204">
          <cell r="F2204" t="str">
            <v>G-SG</v>
          </cell>
        </row>
        <row r="2205">
          <cell r="F2205" t="str">
            <v>G-SG</v>
          </cell>
        </row>
        <row r="2206">
          <cell r="F2206" t="str">
            <v>G-SG</v>
          </cell>
        </row>
        <row r="2208">
          <cell r="F2208" t="str">
            <v>P</v>
          </cell>
        </row>
        <row r="2209">
          <cell r="F2209" t="str">
            <v>P</v>
          </cell>
        </row>
        <row r="2210">
          <cell r="F2210" t="str">
            <v>G-SG</v>
          </cell>
        </row>
        <row r="2211">
          <cell r="F2211" t="str">
            <v>G-SG</v>
          </cell>
        </row>
        <row r="2215">
          <cell r="F2215" t="str">
            <v>G-SITUS</v>
          </cell>
        </row>
        <row r="2216">
          <cell r="F2216" t="str">
            <v>G-DGP</v>
          </cell>
        </row>
        <row r="2217">
          <cell r="F2217" t="str">
            <v>G-SG</v>
          </cell>
        </row>
        <row r="2218">
          <cell r="F2218" t="str">
            <v>PTD</v>
          </cell>
        </row>
        <row r="2219">
          <cell r="F2219" t="str">
            <v>G-DGU</v>
          </cell>
        </row>
        <row r="2220">
          <cell r="F2220" t="str">
            <v>P</v>
          </cell>
        </row>
        <row r="2221">
          <cell r="F2221" t="str">
            <v>G-SG</v>
          </cell>
        </row>
        <row r="2222">
          <cell r="F2222" t="str">
            <v>G-SG</v>
          </cell>
        </row>
        <row r="2224">
          <cell r="F2224" t="str">
            <v>P</v>
          </cell>
        </row>
        <row r="2225">
          <cell r="F2225" t="str">
            <v>P</v>
          </cell>
        </row>
        <row r="2226">
          <cell r="F2226" t="str">
            <v>G-SG</v>
          </cell>
        </row>
        <row r="2227">
          <cell r="F2227" t="str">
            <v>G-SG</v>
          </cell>
        </row>
        <row r="2230">
          <cell r="F2230" t="str">
            <v>G-SITUS</v>
          </cell>
        </row>
        <row r="2231">
          <cell r="F2231" t="str">
            <v>COM_EQ</v>
          </cell>
        </row>
        <row r="2232">
          <cell r="F2232" t="str">
            <v>COM_EQ</v>
          </cell>
        </row>
        <row r="2233">
          <cell r="F2233" t="str">
            <v>PTD</v>
          </cell>
        </row>
        <row r="2234">
          <cell r="F2234" t="str">
            <v>CUST</v>
          </cell>
        </row>
        <row r="2235">
          <cell r="F2235" t="str">
            <v>G-SG</v>
          </cell>
        </row>
        <row r="2236">
          <cell r="F2236" t="str">
            <v>COM_EQ</v>
          </cell>
        </row>
        <row r="2237">
          <cell r="F2237" t="str">
            <v>G-SG</v>
          </cell>
        </row>
        <row r="2238">
          <cell r="F2238" t="str">
            <v>COM_EQ</v>
          </cell>
        </row>
        <row r="2240">
          <cell r="F2240" t="str">
            <v>COM_EQ</v>
          </cell>
        </row>
        <row r="2241">
          <cell r="F2241" t="str">
            <v>COM_EQ</v>
          </cell>
        </row>
        <row r="2242">
          <cell r="F2242" t="str">
            <v>COM_EQ</v>
          </cell>
        </row>
        <row r="2243">
          <cell r="F2243" t="str">
            <v>COM_EQ</v>
          </cell>
        </row>
        <row r="2247">
          <cell r="F2247" t="str">
            <v>G-SITUS</v>
          </cell>
        </row>
        <row r="2248">
          <cell r="F2248" t="str">
            <v>G-DGP</v>
          </cell>
        </row>
        <row r="2249">
          <cell r="F2249" t="str">
            <v>G-DGU</v>
          </cell>
        </row>
        <row r="2250">
          <cell r="F2250" t="str">
            <v>CUST</v>
          </cell>
        </row>
        <row r="2251">
          <cell r="F2251" t="str">
            <v>PTD</v>
          </cell>
        </row>
        <row r="2252">
          <cell r="F2252" t="str">
            <v>P</v>
          </cell>
        </row>
        <row r="2253">
          <cell r="F2253" t="str">
            <v>G-SG</v>
          </cell>
        </row>
        <row r="2254">
          <cell r="F2254" t="str">
            <v>G-SG</v>
          </cell>
        </row>
        <row r="2255">
          <cell r="F2255" t="str">
            <v>G-SG</v>
          </cell>
        </row>
        <row r="2257">
          <cell r="F2257" t="str">
            <v>P</v>
          </cell>
        </row>
        <row r="2258">
          <cell r="F2258" t="str">
            <v>P</v>
          </cell>
        </row>
        <row r="2259">
          <cell r="F2259" t="str">
            <v>G-SG</v>
          </cell>
        </row>
        <row r="2263">
          <cell r="F2263" t="str">
            <v>P</v>
          </cell>
        </row>
        <row r="2264">
          <cell r="F2264" t="str">
            <v>P</v>
          </cell>
        </row>
        <row r="2265">
          <cell r="F2265" t="str">
            <v>P</v>
          </cell>
        </row>
        <row r="2266">
          <cell r="F2266" t="str">
            <v>P</v>
          </cell>
        </row>
        <row r="2270">
          <cell r="F2270" t="str">
            <v>P</v>
          </cell>
        </row>
        <row r="2277">
          <cell r="F2277" t="str">
            <v>G-SITUS</v>
          </cell>
        </row>
        <row r="2278">
          <cell r="F2278" t="str">
            <v>P</v>
          </cell>
        </row>
        <row r="2279">
          <cell r="F2279" t="str">
            <v>P</v>
          </cell>
        </row>
        <row r="2280">
          <cell r="F2280" t="str">
            <v>PTD</v>
          </cell>
        </row>
        <row r="2287">
          <cell r="F2287" t="str">
            <v>LABOR</v>
          </cell>
        </row>
        <row r="2294">
          <cell r="F2294" t="str">
            <v>G-SITUS</v>
          </cell>
        </row>
        <row r="2295">
          <cell r="F2295" t="str">
            <v>PTD</v>
          </cell>
        </row>
        <row r="2296">
          <cell r="F2296" t="str">
            <v>CUST</v>
          </cell>
        </row>
        <row r="2297">
          <cell r="F2297" t="str">
            <v>G-SG</v>
          </cell>
        </row>
        <row r="2298">
          <cell r="F2298" t="str">
            <v>G-SG</v>
          </cell>
        </row>
        <row r="2299">
          <cell r="F2299" t="str">
            <v>G-DGU</v>
          </cell>
        </row>
        <row r="2303">
          <cell r="F2303" t="str">
            <v>G-SITUS</v>
          </cell>
        </row>
        <row r="2304">
          <cell r="F2304" t="str">
            <v>PTD</v>
          </cell>
        </row>
        <row r="2305">
          <cell r="F2305" t="str">
            <v>G-SG</v>
          </cell>
        </row>
        <row r="2306">
          <cell r="F2306" t="str">
            <v>G-DGP</v>
          </cell>
        </row>
        <row r="2307">
          <cell r="F2307" t="str">
            <v>G-DGU</v>
          </cell>
        </row>
        <row r="2330">
          <cell r="F2330" t="str">
            <v>I-SITUS</v>
          </cell>
        </row>
        <row r="2331">
          <cell r="F2331" t="str">
            <v>PTD</v>
          </cell>
        </row>
        <row r="2332">
          <cell r="F2332" t="str">
            <v>I-SG</v>
          </cell>
        </row>
        <row r="2333">
          <cell r="F2333" t="str">
            <v>I-SG</v>
          </cell>
        </row>
        <row r="2334">
          <cell r="F2334" t="str">
            <v>I-SG</v>
          </cell>
        </row>
        <row r="2337">
          <cell r="F2337" t="str">
            <v>I-SITUS</v>
          </cell>
        </row>
        <row r="2338">
          <cell r="F2338" t="str">
            <v>I-SG</v>
          </cell>
        </row>
        <row r="2339">
          <cell r="F2339" t="str">
            <v>I-SG</v>
          </cell>
        </row>
        <row r="2340">
          <cell r="F2340" t="str">
            <v>I-SG</v>
          </cell>
        </row>
        <row r="2341">
          <cell r="F2341" t="str">
            <v>I-SG</v>
          </cell>
        </row>
        <row r="2342">
          <cell r="F2342" t="str">
            <v>I-SG</v>
          </cell>
        </row>
        <row r="2343">
          <cell r="F2343" t="str">
            <v>I-DGP</v>
          </cell>
        </row>
        <row r="2344">
          <cell r="F2344" t="str">
            <v>I-DGU</v>
          </cell>
        </row>
        <row r="2348">
          <cell r="F2348" t="str">
            <v>I-SITUS</v>
          </cell>
        </row>
        <row r="2349">
          <cell r="F2349" t="str">
            <v>I-SG</v>
          </cell>
        </row>
        <row r="2350">
          <cell r="F2350" t="str">
            <v>PTD</v>
          </cell>
        </row>
        <row r="2351">
          <cell r="F2351" t="str">
            <v>P</v>
          </cell>
        </row>
        <row r="2352">
          <cell r="F2352" t="str">
            <v>CUST</v>
          </cell>
        </row>
        <row r="2353">
          <cell r="F2353" t="str">
            <v>I-SG</v>
          </cell>
        </row>
        <row r="2354">
          <cell r="F2354" t="str">
            <v>I-SG</v>
          </cell>
        </row>
        <row r="2356">
          <cell r="F2356" t="str">
            <v>P</v>
          </cell>
        </row>
        <row r="2357">
          <cell r="F2357" t="str">
            <v>P</v>
          </cell>
        </row>
        <row r="2358">
          <cell r="F2358" t="str">
            <v>I-SG</v>
          </cell>
        </row>
        <row r="2359">
          <cell r="F2359" t="str">
            <v>I-SG</v>
          </cell>
        </row>
        <row r="2362">
          <cell r="F2362" t="str">
            <v>I-SITUS</v>
          </cell>
        </row>
        <row r="2365">
          <cell r="F2365" t="str">
            <v>I-SITUS</v>
          </cell>
        </row>
        <row r="2366">
          <cell r="F2366" t="str">
            <v>I-SG</v>
          </cell>
        </row>
        <row r="2367">
          <cell r="F2367" t="str">
            <v>I-DGU</v>
          </cell>
        </row>
        <row r="2368">
          <cell r="F2368" t="str">
            <v>PTD</v>
          </cell>
        </row>
        <row r="2421">
          <cell r="F2421" t="str">
            <v>DPW</v>
          </cell>
        </row>
        <row r="2422">
          <cell r="F2422" t="str">
            <v>P</v>
          </cell>
        </row>
        <row r="2423">
          <cell r="F2423" t="str">
            <v>T</v>
          </cell>
        </row>
        <row r="2424">
          <cell r="F2424" t="str">
            <v>P</v>
          </cell>
        </row>
        <row r="2425">
          <cell r="F2425" t="str">
            <v>P</v>
          </cell>
        </row>
        <row r="2426">
          <cell r="F2426" t="str">
            <v>P</v>
          </cell>
        </row>
        <row r="2427">
          <cell r="F2427" t="str">
            <v>P</v>
          </cell>
        </row>
        <row r="2428">
          <cell r="F2428" t="str">
            <v>P</v>
          </cell>
        </row>
        <row r="2429">
          <cell r="F2429" t="str">
            <v>P</v>
          </cell>
        </row>
        <row r="2430">
          <cell r="F2430" t="str">
            <v>P</v>
          </cell>
        </row>
        <row r="2434">
          <cell r="F2434" t="str">
            <v>P</v>
          </cell>
        </row>
        <row r="2435">
          <cell r="F2435" t="str">
            <v>P</v>
          </cell>
        </row>
        <row r="2436">
          <cell r="F2436" t="str">
            <v>P</v>
          </cell>
        </row>
        <row r="2437">
          <cell r="F2437" t="str">
            <v>P</v>
          </cell>
        </row>
        <row r="2438">
          <cell r="F2438" t="str">
            <v>P</v>
          </cell>
        </row>
        <row r="2442">
          <cell r="F2442" t="str">
            <v>P</v>
          </cell>
        </row>
        <row r="2443">
          <cell r="F2443" t="str">
            <v>P</v>
          </cell>
        </row>
        <row r="2444">
          <cell r="F2444" t="str">
            <v>P</v>
          </cell>
        </row>
        <row r="2445">
          <cell r="F2445" t="str">
            <v>P</v>
          </cell>
        </row>
        <row r="2446">
          <cell r="F2446" t="str">
            <v>P</v>
          </cell>
        </row>
        <row r="2450">
          <cell r="F2450" t="str">
            <v>P</v>
          </cell>
        </row>
        <row r="2454">
          <cell r="F2454" t="str">
            <v>DMSC</v>
          </cell>
        </row>
        <row r="2455">
          <cell r="F2455" t="str">
            <v>DMSC</v>
          </cell>
        </row>
        <row r="2459">
          <cell r="F2459" t="str">
            <v>DMSC</v>
          </cell>
        </row>
        <row r="2460">
          <cell r="F2460" t="str">
            <v>DMSC</v>
          </cell>
        </row>
        <row r="2461">
          <cell r="F2461" t="str">
            <v>DMSC</v>
          </cell>
        </row>
        <row r="2462">
          <cell r="F2462" t="str">
            <v>DMSC</v>
          </cell>
        </row>
        <row r="2466">
          <cell r="F2466" t="str">
            <v>DMSC</v>
          </cell>
        </row>
        <row r="2467">
          <cell r="F2467" t="str">
            <v>DMSC</v>
          </cell>
        </row>
        <row r="2468">
          <cell r="F2468" t="str">
            <v>DMSC</v>
          </cell>
        </row>
        <row r="2469">
          <cell r="F2469" t="str">
            <v>DMSC</v>
          </cell>
        </row>
        <row r="2470">
          <cell r="F2470" t="str">
            <v>DMSC</v>
          </cell>
        </row>
        <row r="2476">
          <cell r="F2476" t="str">
            <v>P</v>
          </cell>
        </row>
        <row r="2477">
          <cell r="F2477" t="str">
            <v>P</v>
          </cell>
        </row>
        <row r="2478">
          <cell r="F2478" t="str">
            <v>P</v>
          </cell>
        </row>
        <row r="2479">
          <cell r="F2479" t="str">
            <v>P</v>
          </cell>
        </row>
        <row r="2481">
          <cell r="F2481" t="str">
            <v>P</v>
          </cell>
        </row>
        <row r="2482">
          <cell r="F2482" t="str">
            <v>P</v>
          </cell>
        </row>
        <row r="2486">
          <cell r="F2486" t="str">
            <v>P</v>
          </cell>
        </row>
        <row r="2487">
          <cell r="F2487" t="str">
            <v>P</v>
          </cell>
        </row>
        <row r="2488">
          <cell r="F2488" t="str">
            <v>P</v>
          </cell>
        </row>
        <row r="2492">
          <cell r="F2492" t="str">
            <v>P</v>
          </cell>
        </row>
        <row r="2493">
          <cell r="F2493" t="str">
            <v>P</v>
          </cell>
        </row>
        <row r="2494">
          <cell r="F2494" t="str">
            <v>P</v>
          </cell>
        </row>
        <row r="2498">
          <cell r="F2498" t="str">
            <v>P</v>
          </cell>
        </row>
        <row r="2499">
          <cell r="F2499" t="str">
            <v>P</v>
          </cell>
        </row>
        <row r="2500">
          <cell r="F2500" t="str">
            <v>P</v>
          </cell>
        </row>
        <row r="2504">
          <cell r="F2504" t="str">
            <v>P</v>
          </cell>
        </row>
        <row r="2505">
          <cell r="F2505" t="str">
            <v>P</v>
          </cell>
        </row>
        <row r="2506">
          <cell r="F2506" t="str">
            <v>P</v>
          </cell>
        </row>
        <row r="2511">
          <cell r="F2511" t="str">
            <v>MSS</v>
          </cell>
        </row>
        <row r="2512">
          <cell r="F2512" t="str">
            <v>MSS</v>
          </cell>
        </row>
        <row r="2513">
          <cell r="F2513" t="str">
            <v>MSS</v>
          </cell>
        </row>
        <row r="2514">
          <cell r="F2514" t="str">
            <v>MSS</v>
          </cell>
        </row>
        <row r="2515">
          <cell r="F2515" t="str">
            <v>MSS</v>
          </cell>
        </row>
        <row r="2516">
          <cell r="F2516" t="str">
            <v>MSS</v>
          </cell>
        </row>
        <row r="2517">
          <cell r="F2517" t="str">
            <v>MSS</v>
          </cell>
        </row>
        <row r="2518">
          <cell r="F2518" t="str">
            <v>MSS</v>
          </cell>
        </row>
        <row r="2519">
          <cell r="F2519" t="str">
            <v>MSS</v>
          </cell>
        </row>
        <row r="2520">
          <cell r="F2520" t="str">
            <v>MSS</v>
          </cell>
        </row>
        <row r="2521">
          <cell r="F2521" t="str">
            <v>MSS</v>
          </cell>
        </row>
        <row r="2522">
          <cell r="F2522" t="str">
            <v>MSS</v>
          </cell>
        </row>
        <row r="2523">
          <cell r="F2523" t="str">
            <v>MSS</v>
          </cell>
        </row>
        <row r="2524">
          <cell r="F2524" t="str">
            <v>MSS</v>
          </cell>
        </row>
        <row r="2526">
          <cell r="F2526" t="str">
            <v>MSS</v>
          </cell>
        </row>
        <row r="2527">
          <cell r="F2527" t="str">
            <v>MSS</v>
          </cell>
        </row>
        <row r="2528">
          <cell r="F2528" t="str">
            <v>MSS</v>
          </cell>
        </row>
        <row r="2532">
          <cell r="F2532" t="str">
            <v>MSS</v>
          </cell>
        </row>
        <row r="2537">
          <cell r="F2537" t="str">
            <v>MSS</v>
          </cell>
        </row>
        <row r="2538">
          <cell r="F2538" t="str">
            <v>MSS</v>
          </cell>
        </row>
        <row r="2539">
          <cell r="F2539" t="str">
            <v>MSS</v>
          </cell>
        </row>
        <row r="2545">
          <cell r="F2545" t="str">
            <v>DMSC</v>
          </cell>
        </row>
        <row r="2546">
          <cell r="F2546" t="str">
            <v>GP</v>
          </cell>
        </row>
        <row r="2547">
          <cell r="F2547" t="str">
            <v>PT</v>
          </cell>
        </row>
        <row r="2548">
          <cell r="F2548" t="str">
            <v>PT</v>
          </cell>
        </row>
        <row r="2549">
          <cell r="F2549" t="str">
            <v>PT</v>
          </cell>
        </row>
        <row r="2550">
          <cell r="F2550" t="str">
            <v>P</v>
          </cell>
        </row>
        <row r="2551">
          <cell r="F2551" t="str">
            <v>P</v>
          </cell>
        </row>
        <row r="2552">
          <cell r="F2552" t="str">
            <v>P</v>
          </cell>
        </row>
        <row r="2553">
          <cell r="F2553" t="str">
            <v>PTD</v>
          </cell>
        </row>
        <row r="2557">
          <cell r="F2557" t="str">
            <v>P</v>
          </cell>
        </row>
        <row r="2558">
          <cell r="F2558" t="str">
            <v>DEFSG</v>
          </cell>
        </row>
        <row r="2559">
          <cell r="F2559" t="str">
            <v>P</v>
          </cell>
        </row>
        <row r="2560">
          <cell r="F2560" t="str">
            <v>P</v>
          </cell>
        </row>
        <row r="2561">
          <cell r="F2561" t="str">
            <v>P</v>
          </cell>
        </row>
        <row r="2562">
          <cell r="F2562" t="str">
            <v>DEFSG</v>
          </cell>
        </row>
        <row r="2563">
          <cell r="F2563" t="str">
            <v>P</v>
          </cell>
        </row>
        <row r="2564">
          <cell r="F2564" t="str">
            <v>P</v>
          </cell>
        </row>
        <row r="2565">
          <cell r="F2565" t="str">
            <v>P</v>
          </cell>
        </row>
        <row r="2566">
          <cell r="F2566" t="str">
            <v>T</v>
          </cell>
        </row>
        <row r="2570">
          <cell r="F2570" t="str">
            <v>LABOR</v>
          </cell>
        </row>
        <row r="2571">
          <cell r="F2571" t="str">
            <v>P</v>
          </cell>
        </row>
        <row r="2572">
          <cell r="F2572" t="str">
            <v>P</v>
          </cell>
        </row>
        <row r="2573">
          <cell r="F2573" t="str">
            <v>P</v>
          </cell>
        </row>
        <row r="2574">
          <cell r="F2574" t="str">
            <v>LABOR</v>
          </cell>
        </row>
        <row r="2575">
          <cell r="F2575" t="str">
            <v>P</v>
          </cell>
        </row>
        <row r="2576">
          <cell r="F2576" t="str">
            <v>P</v>
          </cell>
        </row>
        <row r="2577">
          <cell r="F2577" t="str">
            <v>DEFSG</v>
          </cell>
        </row>
        <row r="2578">
          <cell r="F2578" t="str">
            <v>P</v>
          </cell>
        </row>
        <row r="2579">
          <cell r="F2579" t="str">
            <v>P</v>
          </cell>
        </row>
        <row r="2580">
          <cell r="F2580" t="str">
            <v>P</v>
          </cell>
        </row>
        <row r="2581">
          <cell r="F2581" t="str">
            <v>GP</v>
          </cell>
        </row>
        <row r="2586">
          <cell r="F2586" t="str">
            <v>CWC</v>
          </cell>
        </row>
        <row r="2587">
          <cell r="F2587" t="str">
            <v>CWC</v>
          </cell>
        </row>
        <row r="2588">
          <cell r="F2588" t="str">
            <v>CWC</v>
          </cell>
        </row>
        <row r="2592">
          <cell r="F2592" t="str">
            <v>GP</v>
          </cell>
        </row>
        <row r="2593">
          <cell r="F2593" t="str">
            <v>GP</v>
          </cell>
        </row>
        <row r="2594">
          <cell r="F2594" t="str">
            <v>GP</v>
          </cell>
        </row>
        <row r="2595">
          <cell r="F2595" t="str">
            <v>PTD</v>
          </cell>
        </row>
        <row r="2596">
          <cell r="F2596" t="str">
            <v>PTD</v>
          </cell>
        </row>
        <row r="2597">
          <cell r="F2597" t="str">
            <v>P</v>
          </cell>
        </row>
        <row r="2598">
          <cell r="F2598" t="str">
            <v>P</v>
          </cell>
        </row>
        <row r="2599">
          <cell r="F2599" t="str">
            <v>T</v>
          </cell>
        </row>
        <row r="2600">
          <cell r="F2600" t="str">
            <v>P</v>
          </cell>
        </row>
        <row r="2601">
          <cell r="F2601" t="str">
            <v>P</v>
          </cell>
        </row>
        <row r="2602">
          <cell r="F2602" t="str">
            <v>P</v>
          </cell>
        </row>
        <row r="2603">
          <cell r="F2603" t="str">
            <v>P</v>
          </cell>
        </row>
        <row r="2604">
          <cell r="F2604" t="str">
            <v>P</v>
          </cell>
        </row>
        <row r="2605">
          <cell r="F2605" t="str">
            <v>P</v>
          </cell>
        </row>
        <row r="2606">
          <cell r="F2606" t="str">
            <v>P</v>
          </cell>
        </row>
        <row r="2607">
          <cell r="F2607" t="str">
            <v>P</v>
          </cell>
        </row>
        <row r="2608">
          <cell r="F2608" t="str">
            <v>P</v>
          </cell>
        </row>
        <row r="2609">
          <cell r="F2609" t="str">
            <v>P</v>
          </cell>
        </row>
        <row r="2610">
          <cell r="F2610" t="str">
            <v>P</v>
          </cell>
        </row>
        <row r="2611">
          <cell r="F2611" t="str">
            <v>P</v>
          </cell>
        </row>
        <row r="2612">
          <cell r="F2612" t="str">
            <v>P</v>
          </cell>
        </row>
        <row r="2618">
          <cell r="F2618" t="str">
            <v>P</v>
          </cell>
        </row>
        <row r="2623">
          <cell r="F2623" t="str">
            <v>P</v>
          </cell>
        </row>
        <row r="2624">
          <cell r="F2624" t="str">
            <v>P</v>
          </cell>
        </row>
        <row r="2625">
          <cell r="F2625" t="str">
            <v>P</v>
          </cell>
        </row>
        <row r="2631">
          <cell r="F2631" t="str">
            <v>P</v>
          </cell>
        </row>
        <row r="2632">
          <cell r="F2632" t="str">
            <v>P</v>
          </cell>
        </row>
        <row r="2639">
          <cell r="F2639" t="str">
            <v>CUST</v>
          </cell>
        </row>
        <row r="2640">
          <cell r="F2640" t="str">
            <v>CUST</v>
          </cell>
        </row>
        <row r="2643">
          <cell r="F2643" t="str">
            <v>PTD</v>
          </cell>
        </row>
        <row r="2644">
          <cell r="F2644" t="str">
            <v>PTD</v>
          </cell>
        </row>
        <row r="2645">
          <cell r="F2645" t="str">
            <v>PTD</v>
          </cell>
        </row>
        <row r="2646">
          <cell r="F2646" t="str">
            <v>PTD</v>
          </cell>
        </row>
        <row r="2647">
          <cell r="F2647" t="str">
            <v>PTD</v>
          </cell>
        </row>
        <row r="2651">
          <cell r="F2651" t="str">
            <v>P</v>
          </cell>
        </row>
        <row r="2652">
          <cell r="F2652" t="str">
            <v>P</v>
          </cell>
        </row>
        <row r="2655">
          <cell r="F2655" t="str">
            <v>P</v>
          </cell>
        </row>
        <row r="2656">
          <cell r="F2656" t="str">
            <v>P</v>
          </cell>
        </row>
        <row r="2657">
          <cell r="F2657" t="str">
            <v>P</v>
          </cell>
        </row>
        <row r="2658">
          <cell r="F2658" t="str">
            <v>P</v>
          </cell>
        </row>
        <row r="2659">
          <cell r="F2659" t="str">
            <v>P</v>
          </cell>
        </row>
        <row r="2660">
          <cell r="F2660" t="str">
            <v>P</v>
          </cell>
        </row>
        <row r="2664">
          <cell r="F2664" t="str">
            <v>DPW</v>
          </cell>
        </row>
        <row r="2665">
          <cell r="F2665" t="str">
            <v>T</v>
          </cell>
        </row>
        <row r="2666">
          <cell r="F2666" t="str">
            <v>T</v>
          </cell>
        </row>
        <row r="2667">
          <cell r="F2667" t="str">
            <v>DPW</v>
          </cell>
        </row>
        <row r="2668">
          <cell r="F2668" t="str">
            <v>CUST</v>
          </cell>
        </row>
        <row r="2672">
          <cell r="F2672" t="str">
            <v>P</v>
          </cell>
        </row>
        <row r="2676">
          <cell r="F2676" t="str">
            <v>P</v>
          </cell>
        </row>
        <row r="2677">
          <cell r="F2677" t="str">
            <v>GP</v>
          </cell>
        </row>
        <row r="2678">
          <cell r="F2678" t="str">
            <v>GP</v>
          </cell>
        </row>
        <row r="2679">
          <cell r="F2679" t="str">
            <v>P</v>
          </cell>
        </row>
        <row r="2680">
          <cell r="F2680" t="str">
            <v>P</v>
          </cell>
        </row>
        <row r="2681">
          <cell r="F2681" t="str">
            <v>P</v>
          </cell>
        </row>
        <row r="2682">
          <cell r="F2682" t="str">
            <v>P</v>
          </cell>
        </row>
        <row r="2683">
          <cell r="F2683" t="str">
            <v>P</v>
          </cell>
        </row>
        <row r="2684">
          <cell r="F2684" t="str">
            <v>P</v>
          </cell>
        </row>
        <row r="2688">
          <cell r="F2688" t="str">
            <v>P</v>
          </cell>
        </row>
        <row r="2689">
          <cell r="F2689" t="str">
            <v>CUST</v>
          </cell>
        </row>
        <row r="2690">
          <cell r="F2690" t="str">
            <v>LABOR</v>
          </cell>
        </row>
        <row r="2691">
          <cell r="F2691" t="str">
            <v>P</v>
          </cell>
        </row>
        <row r="2692">
          <cell r="F2692" t="str">
            <v>CUST</v>
          </cell>
        </row>
        <row r="2693">
          <cell r="F2693" t="str">
            <v>P</v>
          </cell>
        </row>
        <row r="2694">
          <cell r="F2694" t="str">
            <v>P</v>
          </cell>
        </row>
        <row r="2695">
          <cell r="F2695" t="str">
            <v>P</v>
          </cell>
        </row>
        <row r="2696">
          <cell r="F2696" t="str">
            <v>PTD</v>
          </cell>
        </row>
        <row r="2697">
          <cell r="F2697" t="str">
            <v>P</v>
          </cell>
        </row>
        <row r="2698">
          <cell r="F2698" t="str">
            <v>P</v>
          </cell>
        </row>
        <row r="2699">
          <cell r="F2699" t="str">
            <v>P</v>
          </cell>
        </row>
        <row r="2700">
          <cell r="F2700" t="str">
            <v>P</v>
          </cell>
        </row>
        <row r="2702">
          <cell r="F2702" t="str">
            <v>DPW</v>
          </cell>
        </row>
        <row r="2707">
          <cell r="F2707" t="str">
            <v>P</v>
          </cell>
        </row>
        <row r="2708">
          <cell r="F2708" t="str">
            <v>PT</v>
          </cell>
        </row>
        <row r="2709">
          <cell r="F2709" t="str">
            <v>PT</v>
          </cell>
        </row>
        <row r="2710">
          <cell r="F2710" t="str">
            <v>PT</v>
          </cell>
        </row>
        <row r="2711">
          <cell r="F2711" t="str">
            <v>T</v>
          </cell>
        </row>
        <row r="2715">
          <cell r="F2715" t="str">
            <v>GP</v>
          </cell>
        </row>
        <row r="2716">
          <cell r="F2716" t="str">
            <v>ACCMDIT</v>
          </cell>
        </row>
        <row r="2717">
          <cell r="F2717" t="str">
            <v>GP</v>
          </cell>
        </row>
        <row r="2718">
          <cell r="F2718" t="str">
            <v>LABOR</v>
          </cell>
        </row>
        <row r="2719">
          <cell r="F2719" t="str">
            <v>PTD</v>
          </cell>
        </row>
        <row r="2720">
          <cell r="F2720" t="str">
            <v>P</v>
          </cell>
        </row>
        <row r="2721">
          <cell r="F2721" t="str">
            <v>P</v>
          </cell>
        </row>
        <row r="2722">
          <cell r="F2722" t="str">
            <v>P</v>
          </cell>
        </row>
        <row r="2723">
          <cell r="F2723" t="str">
            <v>P</v>
          </cell>
        </row>
        <row r="2724">
          <cell r="F2724" t="str">
            <v>P</v>
          </cell>
        </row>
        <row r="2726">
          <cell r="F2726" t="str">
            <v>P</v>
          </cell>
        </row>
        <row r="2730">
          <cell r="F2730" t="str">
            <v>GP</v>
          </cell>
        </row>
        <row r="2731">
          <cell r="F2731" t="str">
            <v>P</v>
          </cell>
        </row>
        <row r="2732">
          <cell r="F2732" t="str">
            <v>P</v>
          </cell>
        </row>
        <row r="2733">
          <cell r="F2733" t="str">
            <v>LABOR</v>
          </cell>
        </row>
        <row r="2734">
          <cell r="F2734" t="str">
            <v>GP</v>
          </cell>
        </row>
        <row r="2735">
          <cell r="F2735" t="str">
            <v>PTD</v>
          </cell>
        </row>
        <row r="2736">
          <cell r="F2736" t="str">
            <v>P</v>
          </cell>
        </row>
        <row r="2737">
          <cell r="F2737" t="str">
            <v>PTD</v>
          </cell>
        </row>
        <row r="2738">
          <cell r="F2738" t="str">
            <v>P</v>
          </cell>
        </row>
        <row r="2739">
          <cell r="F2739" t="str">
            <v>P</v>
          </cell>
        </row>
        <row r="2740">
          <cell r="F2740" t="str">
            <v>P</v>
          </cell>
        </row>
        <row r="2741">
          <cell r="F2741" t="str">
            <v>P</v>
          </cell>
        </row>
        <row r="2743">
          <cell r="F2743" t="str">
            <v>P</v>
          </cell>
        </row>
        <row r="2749">
          <cell r="F2749" t="str">
            <v>PTD</v>
          </cell>
        </row>
        <row r="2750">
          <cell r="F2750" t="str">
            <v>PTD</v>
          </cell>
        </row>
        <row r="2751">
          <cell r="F2751" t="str">
            <v>PTD</v>
          </cell>
        </row>
        <row r="2752">
          <cell r="F2752" t="str">
            <v>PTD</v>
          </cell>
        </row>
        <row r="2753">
          <cell r="F2753" t="str">
            <v>PTD</v>
          </cell>
        </row>
        <row r="2754">
          <cell r="F2754" t="str">
            <v>PTD</v>
          </cell>
        </row>
        <row r="2755">
          <cell r="F2755" t="str">
            <v>PTD</v>
          </cell>
        </row>
        <row r="2756">
          <cell r="F2756" t="str">
            <v>PTD</v>
          </cell>
        </row>
        <row r="2764">
          <cell r="F2764" t="str">
            <v>P</v>
          </cell>
        </row>
        <row r="2765">
          <cell r="F2765" t="str">
            <v>P</v>
          </cell>
        </row>
        <row r="2766">
          <cell r="F2766" t="str">
            <v>P</v>
          </cell>
        </row>
        <row r="2767">
          <cell r="F2767" t="str">
            <v>P</v>
          </cell>
        </row>
        <row r="2768">
          <cell r="F2768" t="str">
            <v>P</v>
          </cell>
        </row>
        <row r="2769">
          <cell r="F2769" t="str">
            <v>P</v>
          </cell>
        </row>
        <row r="2771">
          <cell r="F2771" t="str">
            <v>P</v>
          </cell>
        </row>
        <row r="2775">
          <cell r="F2775" t="str">
            <v>P</v>
          </cell>
        </row>
        <row r="2776">
          <cell r="F2776" t="str">
            <v>P</v>
          </cell>
        </row>
        <row r="2777">
          <cell r="F2777" t="str">
            <v>P</v>
          </cell>
        </row>
        <row r="2782">
          <cell r="F2782" t="str">
            <v>P</v>
          </cell>
        </row>
        <row r="2783">
          <cell r="F2783" t="str">
            <v>P</v>
          </cell>
        </row>
        <row r="2784">
          <cell r="F2784" t="str">
            <v>P</v>
          </cell>
        </row>
        <row r="2785">
          <cell r="F2785" t="str">
            <v>P</v>
          </cell>
        </row>
        <row r="2786">
          <cell r="F2786" t="str">
            <v>P</v>
          </cell>
        </row>
        <row r="2787">
          <cell r="F2787" t="str">
            <v>P</v>
          </cell>
        </row>
        <row r="2788">
          <cell r="F2788" t="str">
            <v>P</v>
          </cell>
        </row>
        <row r="2792">
          <cell r="F2792" t="str">
            <v>P</v>
          </cell>
        </row>
        <row r="2793">
          <cell r="F2793" t="str">
            <v>P</v>
          </cell>
        </row>
        <row r="2794">
          <cell r="F2794" t="str">
            <v>P</v>
          </cell>
        </row>
        <row r="2795">
          <cell r="F2795" t="str">
            <v>P</v>
          </cell>
        </row>
        <row r="2796">
          <cell r="F2796" t="str">
            <v>P</v>
          </cell>
        </row>
        <row r="2797">
          <cell r="F2797" t="str">
            <v>P</v>
          </cell>
        </row>
        <row r="2798">
          <cell r="F2798" t="str">
            <v>P</v>
          </cell>
        </row>
        <row r="2802">
          <cell r="F2802" t="str">
            <v>P</v>
          </cell>
        </row>
        <row r="2803">
          <cell r="F2803" t="str">
            <v>P</v>
          </cell>
        </row>
        <row r="2821">
          <cell r="F2821" t="str">
            <v>T</v>
          </cell>
        </row>
        <row r="2822">
          <cell r="F2822" t="str">
            <v>T</v>
          </cell>
        </row>
        <row r="2823">
          <cell r="F2823" t="str">
            <v>T</v>
          </cell>
        </row>
        <row r="2824">
          <cell r="F2824" t="str">
            <v>T</v>
          </cell>
        </row>
        <row r="2826">
          <cell r="F2826" t="str">
            <v>T</v>
          </cell>
        </row>
        <row r="2829">
          <cell r="F2829" t="str">
            <v>DPW</v>
          </cell>
        </row>
        <row r="2833">
          <cell r="F2833" t="str">
            <v>DPW</v>
          </cell>
        </row>
        <row r="2837">
          <cell r="F2837" t="str">
            <v>DPW</v>
          </cell>
        </row>
        <row r="2841">
          <cell r="F2841" t="str">
            <v>DPW</v>
          </cell>
        </row>
        <row r="2845">
          <cell r="F2845" t="str">
            <v>DPW</v>
          </cell>
        </row>
        <row r="2849">
          <cell r="F2849" t="str">
            <v>DPW</v>
          </cell>
        </row>
        <row r="2853">
          <cell r="F2853" t="str">
            <v>DPW</v>
          </cell>
        </row>
        <row r="2857">
          <cell r="F2857" t="str">
            <v>DPW</v>
          </cell>
        </row>
        <row r="2861">
          <cell r="F2861" t="str">
            <v>DPW</v>
          </cell>
        </row>
        <row r="2865">
          <cell r="F2865" t="str">
            <v>DPW</v>
          </cell>
        </row>
        <row r="2869">
          <cell r="F2869" t="str">
            <v>DPW</v>
          </cell>
        </row>
        <row r="2875">
          <cell r="F2875" t="str">
            <v>DPW</v>
          </cell>
        </row>
        <row r="2879">
          <cell r="F2879" t="str">
            <v>DPW</v>
          </cell>
        </row>
        <row r="2883">
          <cell r="F2883" t="str">
            <v>DPW</v>
          </cell>
        </row>
        <row r="2887">
          <cell r="F2887" t="str">
            <v>DPW</v>
          </cell>
        </row>
        <row r="2891">
          <cell r="F2891" t="str">
            <v>DPW</v>
          </cell>
        </row>
        <row r="2895">
          <cell r="F2895" t="str">
            <v>DPW</v>
          </cell>
        </row>
        <row r="2906">
          <cell r="F2906" t="str">
            <v>G-SITUS</v>
          </cell>
        </row>
        <row r="2907">
          <cell r="F2907" t="str">
            <v>G-DGP</v>
          </cell>
        </row>
        <row r="2908">
          <cell r="F2908" t="str">
            <v>G-DGU</v>
          </cell>
        </row>
        <row r="2909">
          <cell r="F2909" t="str">
            <v>G-SG</v>
          </cell>
        </row>
        <row r="2910">
          <cell r="F2910" t="str">
            <v>CUST</v>
          </cell>
        </row>
        <row r="2911">
          <cell r="F2911" t="str">
            <v>PTD</v>
          </cell>
        </row>
        <row r="2912">
          <cell r="F2912" t="str">
            <v>P</v>
          </cell>
        </row>
        <row r="2913">
          <cell r="F2913" t="str">
            <v>G-SG</v>
          </cell>
        </row>
        <row r="2914">
          <cell r="F2914" t="str">
            <v>G-SG</v>
          </cell>
        </row>
        <row r="2916">
          <cell r="F2916" t="str">
            <v>P</v>
          </cell>
        </row>
        <row r="2917">
          <cell r="F2917" t="str">
            <v>P</v>
          </cell>
        </row>
        <row r="2918">
          <cell r="F2918" t="str">
            <v>G-SG</v>
          </cell>
        </row>
        <row r="2919">
          <cell r="F2919" t="str">
            <v>G-SG</v>
          </cell>
        </row>
        <row r="2924">
          <cell r="F2924" t="str">
            <v>P</v>
          </cell>
        </row>
        <row r="2925">
          <cell r="F2925" t="str">
            <v>P</v>
          </cell>
        </row>
        <row r="2926">
          <cell r="F2926" t="str">
            <v>P</v>
          </cell>
        </row>
        <row r="2927">
          <cell r="F2927" t="str">
            <v>P</v>
          </cell>
        </row>
        <row r="2930">
          <cell r="F2930" t="str">
            <v>P</v>
          </cell>
        </row>
        <row r="2934">
          <cell r="F2934" t="str">
            <v>PTD</v>
          </cell>
        </row>
        <row r="2941">
          <cell r="F2941" t="str">
            <v>P</v>
          </cell>
        </row>
        <row r="2942">
          <cell r="F2942" t="str">
            <v>P</v>
          </cell>
        </row>
        <row r="2974">
          <cell r="F2974" t="str">
            <v>P</v>
          </cell>
        </row>
        <row r="2975">
          <cell r="F2975" t="str">
            <v>P</v>
          </cell>
        </row>
        <row r="2976">
          <cell r="F2976" t="str">
            <v>P</v>
          </cell>
        </row>
        <row r="2977">
          <cell r="F2977" t="str">
            <v>P</v>
          </cell>
        </row>
        <row r="2982">
          <cell r="F2982" t="str">
            <v>G-SITUS</v>
          </cell>
        </row>
        <row r="2983">
          <cell r="F2983" t="str">
            <v>CUST</v>
          </cell>
        </row>
        <row r="2984">
          <cell r="F2984" t="str">
            <v>I-SG</v>
          </cell>
        </row>
        <row r="2985">
          <cell r="F2985" t="str">
            <v>PTD</v>
          </cell>
        </row>
        <row r="2986">
          <cell r="F2986" t="str">
            <v>I-SG</v>
          </cell>
        </row>
        <row r="2987">
          <cell r="F2987" t="str">
            <v>I-SG</v>
          </cell>
        </row>
        <row r="2988">
          <cell r="F2988" t="str">
            <v>P</v>
          </cell>
        </row>
        <row r="2989">
          <cell r="F2989" t="str">
            <v>P</v>
          </cell>
        </row>
        <row r="2990">
          <cell r="F2990" t="str">
            <v>P</v>
          </cell>
        </row>
        <row r="2995">
          <cell r="F2995" t="str">
            <v>P</v>
          </cell>
        </row>
        <row r="2996">
          <cell r="F2996" t="str">
            <v>P</v>
          </cell>
        </row>
        <row r="2997">
          <cell r="F2997" t="str">
            <v>P</v>
          </cell>
        </row>
        <row r="2998">
          <cell r="F2998" t="str">
            <v>P</v>
          </cell>
        </row>
        <row r="2999">
          <cell r="F2999" t="str">
            <v>P</v>
          </cell>
        </row>
        <row r="3000">
          <cell r="F3000" t="str">
            <v>P</v>
          </cell>
        </row>
        <row r="3005">
          <cell r="F3005" t="str">
            <v>I-SITUS</v>
          </cell>
        </row>
        <row r="3006">
          <cell r="F3006" t="str">
            <v>I-DGP</v>
          </cell>
        </row>
        <row r="3007">
          <cell r="F3007" t="str">
            <v>I-DGU</v>
          </cell>
        </row>
        <row r="3008">
          <cell r="F3008" t="str">
            <v>P</v>
          </cell>
        </row>
        <row r="3009">
          <cell r="F3009" t="str">
            <v>P</v>
          </cell>
        </row>
        <row r="3010">
          <cell r="F3010" t="str">
            <v>P</v>
          </cell>
        </row>
        <row r="3011">
          <cell r="F3011" t="str">
            <v>I-SG</v>
          </cell>
        </row>
        <row r="3012">
          <cell r="F3012" t="str">
            <v>I-SG</v>
          </cell>
        </row>
        <row r="3013">
          <cell r="F3013" t="str">
            <v>I-SG</v>
          </cell>
        </row>
        <row r="3014">
          <cell r="F3014" t="str">
            <v>CUST</v>
          </cell>
        </row>
        <row r="3015">
          <cell r="F3015" t="str">
            <v>P</v>
          </cell>
        </row>
        <row r="3016">
          <cell r="F3016" t="str">
            <v>P</v>
          </cell>
        </row>
        <row r="3017">
          <cell r="F3017" t="str">
            <v>I-SG</v>
          </cell>
        </row>
        <row r="3018">
          <cell r="F3018" t="str">
            <v>I-SG</v>
          </cell>
        </row>
        <row r="3020">
          <cell r="F3020" t="str">
            <v>PTD</v>
          </cell>
        </row>
        <row r="3023">
          <cell r="F3023" t="str">
            <v>NUTIL</v>
          </cell>
        </row>
        <row r="3027">
          <cell r="F3027" t="str">
            <v>G-SITUS</v>
          </cell>
        </row>
        <row r="3028">
          <cell r="F3028" t="str">
            <v>P</v>
          </cell>
        </row>
        <row r="3030">
          <cell r="F3030" t="str">
            <v>PTD</v>
          </cell>
        </row>
      </sheetData>
      <sheetData sheetId="2">
        <row r="6">
          <cell r="E6" t="str">
            <v>ACCMDIT</v>
          </cell>
          <cell r="F6" t="str">
            <v>Deferred Income Tax - Balance</v>
          </cell>
          <cell r="I6">
            <v>0.78840028646628024</v>
          </cell>
          <cell r="J6">
            <v>8.2274550308820915E-2</v>
          </cell>
          <cell r="K6">
            <v>0.11995990635911674</v>
          </cell>
          <cell r="L6">
            <v>0</v>
          </cell>
          <cell r="M6">
            <v>2.7054527288444962E-3</v>
          </cell>
          <cell r="N6">
            <v>4.8140021537427889E-3</v>
          </cell>
          <cell r="O6">
            <v>1.845801983194766E-3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0.97339337888858857</v>
          </cell>
          <cell r="L8">
            <v>0</v>
          </cell>
          <cell r="M8">
            <v>0</v>
          </cell>
          <cell r="N8">
            <v>2.6606621111411467E-2</v>
          </cell>
          <cell r="O8">
            <v>0</v>
          </cell>
          <cell r="P8">
            <v>0</v>
          </cell>
        </row>
        <row r="9">
          <cell r="E9" t="str">
            <v>DITEXP</v>
          </cell>
          <cell r="F9" t="str">
            <v>Deferred Income Tax - Expense</v>
          </cell>
          <cell r="I9">
            <v>0.94225794501207949</v>
          </cell>
          <cell r="J9">
            <v>-1.3892773897178048E-2</v>
          </cell>
          <cell r="K9">
            <v>6.5226636045194852E-2</v>
          </cell>
          <cell r="L9">
            <v>0</v>
          </cell>
          <cell r="M9">
            <v>2.0560185550872923E-3</v>
          </cell>
          <cell r="N9">
            <v>2.9494504131314203E-3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0.51355490796374703</v>
          </cell>
          <cell r="J11">
            <v>0.18566132706006694</v>
          </cell>
          <cell r="K11">
            <v>0.28094592566397314</v>
          </cell>
          <cell r="L11">
            <v>0</v>
          </cell>
          <cell r="M11">
            <v>5.5195997884238254E-3</v>
          </cell>
          <cell r="N11">
            <v>1.0547175658829759E-2</v>
          </cell>
          <cell r="O11">
            <v>3.7710638649592846E-3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0.5200544206880604</v>
          </cell>
          <cell r="J13">
            <v>0.20875790570671748</v>
          </cell>
          <cell r="K13">
            <v>0.25817014669896426</v>
          </cell>
          <cell r="L13">
            <v>0</v>
          </cell>
          <cell r="M13">
            <v>1.5618627338641531E-3</v>
          </cell>
          <cell r="N13">
            <v>9.25465153515816E-3</v>
          </cell>
          <cell r="O13">
            <v>2.2010126372355265E-3</v>
          </cell>
          <cell r="P13">
            <v>0</v>
          </cell>
        </row>
        <row r="14">
          <cell r="E14" t="str">
            <v>PT</v>
          </cell>
          <cell r="F14" t="str">
            <v>Production / Transmission</v>
          </cell>
          <cell r="I14">
            <v>0.70950843583728507</v>
          </cell>
          <cell r="J14">
            <v>0.29049156416271493</v>
          </cell>
          <cell r="K14">
            <v>0</v>
          </cell>
          <cell r="L14">
            <v>0</v>
          </cell>
          <cell r="M14">
            <v>0</v>
          </cell>
          <cell r="N14">
            <v>0</v>
          </cell>
          <cell r="O14">
            <v>0</v>
          </cell>
          <cell r="P14">
            <v>0</v>
          </cell>
        </row>
        <row r="15">
          <cell r="E15" t="str">
            <v>PTD</v>
          </cell>
          <cell r="F15" t="str">
            <v>Prod, Trans, Dist Plant</v>
          </cell>
          <cell r="I15">
            <v>0.50451494777306849</v>
          </cell>
          <cell r="J15">
            <v>0.20656179534936464</v>
          </cell>
          <cell r="K15">
            <v>0.28123598525155047</v>
          </cell>
          <cell r="L15">
            <v>0</v>
          </cell>
          <cell r="M15">
            <v>0</v>
          </cell>
          <cell r="N15">
            <v>7.6872716260164295E-3</v>
          </cell>
          <cell r="O15">
            <v>0</v>
          </cell>
          <cell r="P15">
            <v>0</v>
          </cell>
        </row>
        <row r="16">
          <cell r="E16" t="str">
            <v>REVREQ</v>
          </cell>
          <cell r="F16" t="str">
            <v>Revenue Requirement</v>
          </cell>
          <cell r="I16">
            <v>2.0850564593066094</v>
          </cell>
          <cell r="J16">
            <v>0.35758073755681841</v>
          </cell>
          <cell r="K16">
            <v>0.66817033627468625</v>
          </cell>
          <cell r="L16">
            <v>5.3267526121364957E-10</v>
          </cell>
          <cell r="M16">
            <v>9.9569988585638397E-2</v>
          </cell>
          <cell r="N16">
            <v>0.10494470998686241</v>
          </cell>
          <cell r="O16">
            <v>4.0073644428104717E-2</v>
          </cell>
          <cell r="P16">
            <v>9.2586992377818514E-233</v>
          </cell>
        </row>
        <row r="17">
          <cell r="E17" t="str">
            <v>T_SPLIT</v>
          </cell>
          <cell r="F17" t="str">
            <v>Transmission Split</v>
          </cell>
          <cell r="I17">
            <v>2.3491182184406156E-2</v>
          </cell>
          <cell r="J17">
            <v>0.97650881781559384</v>
          </cell>
          <cell r="K17">
            <v>0</v>
          </cell>
          <cell r="L17">
            <v>0</v>
          </cell>
          <cell r="M17">
            <v>0</v>
          </cell>
          <cell r="N17">
            <v>0</v>
          </cell>
          <cell r="O17">
            <v>0</v>
          </cell>
          <cell r="P17">
            <v>0</v>
          </cell>
        </row>
        <row r="18">
          <cell r="E18" t="str">
            <v>TD</v>
          </cell>
          <cell r="F18" t="str">
            <v>Transmission / Distribution</v>
          </cell>
          <cell r="I18">
            <v>0</v>
          </cell>
          <cell r="J18">
            <v>0.41688804621044268</v>
          </cell>
          <cell r="K18">
            <v>0.56759731496954369</v>
          </cell>
          <cell r="L18">
            <v>0</v>
          </cell>
          <cell r="M18">
            <v>0</v>
          </cell>
          <cell r="N18">
            <v>1.5514638820013624E-2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sheetData sheetId="4"/>
      <sheetData sheetId="5"/>
      <sheetData sheetId="6">
        <row r="7">
          <cell r="J7">
            <v>2.634098E-2</v>
          </cell>
          <cell r="L7">
            <v>2.634098E-2</v>
          </cell>
        </row>
        <row r="12">
          <cell r="J12">
            <v>1.3500000000000001E-5</v>
          </cell>
          <cell r="L12">
            <v>1.3500000000000001E-5</v>
          </cell>
        </row>
        <row r="15">
          <cell r="J15">
            <v>0.49099999999999999</v>
          </cell>
          <cell r="L15">
            <v>0.49099999999999999</v>
          </cell>
        </row>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1.56824028584839E-2</v>
          </cell>
          <cell r="L24">
            <v>0.25592680565191639</v>
          </cell>
          <cell r="M24">
            <v>8.2285226967736394E-2</v>
          </cell>
          <cell r="N24">
            <v>0</v>
          </cell>
          <cell r="O24">
            <v>0.12640881630177533</v>
          </cell>
          <cell r="P24">
            <v>0.43295353225946065</v>
          </cell>
          <cell r="Q24">
            <v>5.641316521923026E-2</v>
          </cell>
          <cell r="R24">
            <v>2.6697792313303763E-2</v>
          </cell>
          <cell r="S24">
            <v>3.6322584280934532E-3</v>
          </cell>
          <cell r="AC24" t="str">
            <v>SG</v>
          </cell>
          <cell r="AF24">
            <v>0.99999999999999989</v>
          </cell>
          <cell r="AG24">
            <v>1.56824028584839E-2</v>
          </cell>
          <cell r="AH24">
            <v>0.25592680565191639</v>
          </cell>
          <cell r="AI24">
            <v>8.2285226967736394E-2</v>
          </cell>
          <cell r="AJ24">
            <v>0</v>
          </cell>
          <cell r="AK24">
            <v>0.12640881630177533</v>
          </cell>
          <cell r="AL24">
            <v>0.43295353225946065</v>
          </cell>
          <cell r="AM24">
            <v>5.641316521923026E-2</v>
          </cell>
          <cell r="AN24">
            <v>2.6697792313303763E-2</v>
          </cell>
          <cell r="AO24">
            <v>3.6322584280934532E-3</v>
          </cell>
        </row>
        <row r="25">
          <cell r="G25" t="str">
            <v>SG-P</v>
          </cell>
          <cell r="J25">
            <v>0.99999999999999989</v>
          </cell>
          <cell r="K25">
            <v>1.56824028584839E-2</v>
          </cell>
          <cell r="L25">
            <v>0.25592680565191639</v>
          </cell>
          <cell r="M25">
            <v>8.2285226967736394E-2</v>
          </cell>
          <cell r="N25">
            <v>0</v>
          </cell>
          <cell r="O25">
            <v>0.12640881630177533</v>
          </cell>
          <cell r="P25">
            <v>0.43295353225946065</v>
          </cell>
          <cell r="Q25">
            <v>5.641316521923026E-2</v>
          </cell>
          <cell r="R25">
            <v>2.6697792313303763E-2</v>
          </cell>
          <cell r="S25">
            <v>3.6322584280934532E-3</v>
          </cell>
          <cell r="AC25" t="str">
            <v>SG-P</v>
          </cell>
          <cell r="AF25">
            <v>0.99999999999999989</v>
          </cell>
          <cell r="AG25">
            <v>1.56824028584839E-2</v>
          </cell>
          <cell r="AH25">
            <v>0.25592680565191639</v>
          </cell>
          <cell r="AI25">
            <v>8.2285226967736394E-2</v>
          </cell>
          <cell r="AJ25">
            <v>0</v>
          </cell>
          <cell r="AK25">
            <v>0.12640881630177533</v>
          </cell>
          <cell r="AL25">
            <v>0.43295353225946065</v>
          </cell>
          <cell r="AM25">
            <v>5.641316521923026E-2</v>
          </cell>
          <cell r="AN25">
            <v>2.6697792313303763E-2</v>
          </cell>
          <cell r="AO25">
            <v>3.6322584280934532E-3</v>
          </cell>
        </row>
        <row r="26">
          <cell r="G26" t="str">
            <v>SG-U</v>
          </cell>
          <cell r="J26">
            <v>0.99999999999999989</v>
          </cell>
          <cell r="K26">
            <v>1.56824028584839E-2</v>
          </cell>
          <cell r="L26">
            <v>0.25592680565191639</v>
          </cell>
          <cell r="M26">
            <v>8.2285226967736394E-2</v>
          </cell>
          <cell r="N26">
            <v>0</v>
          </cell>
          <cell r="O26">
            <v>0.12640881630177533</v>
          </cell>
          <cell r="P26">
            <v>0.43295353225946065</v>
          </cell>
          <cell r="Q26">
            <v>5.641316521923026E-2</v>
          </cell>
          <cell r="R26">
            <v>2.6697792313303763E-2</v>
          </cell>
          <cell r="S26">
            <v>3.6322584280934532E-3</v>
          </cell>
          <cell r="AC26" t="str">
            <v>SG-U</v>
          </cell>
          <cell r="AF26">
            <v>0.99999999999999989</v>
          </cell>
          <cell r="AG26">
            <v>1.56824028584839E-2</v>
          </cell>
          <cell r="AH26">
            <v>0.25592680565191639</v>
          </cell>
          <cell r="AI26">
            <v>8.2285226967736394E-2</v>
          </cell>
          <cell r="AJ26">
            <v>0</v>
          </cell>
          <cell r="AK26">
            <v>0.12640881630177533</v>
          </cell>
          <cell r="AL26">
            <v>0.43295353225946065</v>
          </cell>
          <cell r="AM26">
            <v>5.641316521923026E-2</v>
          </cell>
          <cell r="AN26">
            <v>2.6697792313303763E-2</v>
          </cell>
          <cell r="AO26">
            <v>3.6322584280934532E-3</v>
          </cell>
        </row>
        <row r="27">
          <cell r="G27" t="str">
            <v>DGP</v>
          </cell>
          <cell r="J27">
            <v>0.99999999999999989</v>
          </cell>
          <cell r="K27">
            <v>3.2651044523158888E-2</v>
          </cell>
          <cell r="L27">
            <v>0.53284420770315544</v>
          </cell>
          <cell r="M27">
            <v>0.17131932099731387</v>
          </cell>
          <cell r="N27">
            <v>0</v>
          </cell>
          <cell r="O27">
            <v>0.26318542677637191</v>
          </cell>
          <cell r="P27">
            <v>0</v>
          </cell>
          <cell r="Q27">
            <v>0</v>
          </cell>
          <cell r="R27">
            <v>0</v>
          </cell>
          <cell r="S27">
            <v>0</v>
          </cell>
          <cell r="AC27" t="str">
            <v>DGP</v>
          </cell>
          <cell r="AF27">
            <v>0.99999999999999989</v>
          </cell>
          <cell r="AG27">
            <v>3.2651044523158888E-2</v>
          </cell>
          <cell r="AH27">
            <v>0.53284420770315544</v>
          </cell>
          <cell r="AI27">
            <v>0.17131932099731387</v>
          </cell>
          <cell r="AJ27">
            <v>0</v>
          </cell>
          <cell r="AK27">
            <v>0.26318542677637191</v>
          </cell>
          <cell r="AL27">
            <v>0</v>
          </cell>
          <cell r="AM27">
            <v>0</v>
          </cell>
          <cell r="AN27">
            <v>0</v>
          </cell>
          <cell r="AO27">
            <v>0</v>
          </cell>
        </row>
        <row r="28">
          <cell r="G28" t="str">
            <v>DGU</v>
          </cell>
          <cell r="J28">
            <v>1</v>
          </cell>
          <cell r="K28">
            <v>0</v>
          </cell>
          <cell r="L28">
            <v>0</v>
          </cell>
          <cell r="M28">
            <v>0</v>
          </cell>
          <cell r="N28">
            <v>0</v>
          </cell>
          <cell r="O28">
            <v>0</v>
          </cell>
          <cell r="P28">
            <v>0.83308878445417511</v>
          </cell>
          <cell r="Q28">
            <v>0.10855016009324667</v>
          </cell>
          <cell r="R28">
            <v>5.1371867160495355E-2</v>
          </cell>
          <cell r="S28">
            <v>6.9891882920830135E-3</v>
          </cell>
          <cell r="AC28" t="str">
            <v>DGU</v>
          </cell>
          <cell r="AF28">
            <v>1</v>
          </cell>
          <cell r="AG28">
            <v>0</v>
          </cell>
          <cell r="AH28">
            <v>0</v>
          </cell>
          <cell r="AI28">
            <v>0</v>
          </cell>
          <cell r="AJ28">
            <v>0</v>
          </cell>
          <cell r="AK28">
            <v>0</v>
          </cell>
          <cell r="AL28">
            <v>0.83308878445417511</v>
          </cell>
          <cell r="AM28">
            <v>0.10855016009324667</v>
          </cell>
          <cell r="AN28">
            <v>5.1371867160495355E-2</v>
          </cell>
          <cell r="AO28">
            <v>6.9891882920830135E-3</v>
          </cell>
        </row>
        <row r="29">
          <cell r="G29" t="str">
            <v>SC</v>
          </cell>
          <cell r="J29">
            <v>0.99999999999999978</v>
          </cell>
          <cell r="K29">
            <v>1.5770820700621791E-2</v>
          </cell>
          <cell r="L29">
            <v>0.25999137699325009</v>
          </cell>
          <cell r="M29">
            <v>8.4113449570768828E-2</v>
          </cell>
          <cell r="N29">
            <v>0</v>
          </cell>
          <cell r="O29">
            <v>0.12244986788486978</v>
          </cell>
          <cell r="P29">
            <v>0.43410202882533905</v>
          </cell>
          <cell r="Q29">
            <v>5.4389589567435968E-2</v>
          </cell>
          <cell r="R29">
            <v>2.5495916544115618E-2</v>
          </cell>
          <cell r="S29">
            <v>3.6869499135989319E-3</v>
          </cell>
          <cell r="AC29" t="str">
            <v>SC</v>
          </cell>
          <cell r="AF29">
            <v>0.99999999999999978</v>
          </cell>
          <cell r="AG29">
            <v>1.5770820700621791E-2</v>
          </cell>
          <cell r="AH29">
            <v>0.25999137699325009</v>
          </cell>
          <cell r="AI29">
            <v>8.4113449570768828E-2</v>
          </cell>
          <cell r="AJ29">
            <v>0</v>
          </cell>
          <cell r="AK29">
            <v>0.12244986788486978</v>
          </cell>
          <cell r="AL29">
            <v>0.43410202882533905</v>
          </cell>
          <cell r="AM29">
            <v>5.4389589567435968E-2</v>
          </cell>
          <cell r="AN29">
            <v>2.5495916544115618E-2</v>
          </cell>
          <cell r="AO29">
            <v>3.6869499135989319E-3</v>
          </cell>
        </row>
        <row r="30">
          <cell r="G30" t="str">
            <v>SE</v>
          </cell>
          <cell r="J30">
            <v>0.99999999999999989</v>
          </cell>
          <cell r="K30">
            <v>1.5417149332070222E-2</v>
          </cell>
          <cell r="L30">
            <v>0.24373309162791518</v>
          </cell>
          <cell r="M30">
            <v>7.6800559158639092E-2</v>
          </cell>
          <cell r="N30">
            <v>0</v>
          </cell>
          <cell r="O30">
            <v>0.13828566155249197</v>
          </cell>
          <cell r="P30">
            <v>0.42950804256182529</v>
          </cell>
          <cell r="Q30">
            <v>6.248389217461315E-2</v>
          </cell>
          <cell r="R30">
            <v>3.0303419620868206E-2</v>
          </cell>
          <cell r="S30">
            <v>3.4681839715770173E-3</v>
          </cell>
          <cell r="AC30" t="str">
            <v>SE</v>
          </cell>
          <cell r="AF30">
            <v>0.99999999999999989</v>
          </cell>
          <cell r="AG30">
            <v>1.5417149332070222E-2</v>
          </cell>
          <cell r="AH30">
            <v>0.24373309162791518</v>
          </cell>
          <cell r="AI30">
            <v>7.6800559158639092E-2</v>
          </cell>
          <cell r="AJ30">
            <v>0</v>
          </cell>
          <cell r="AK30">
            <v>0.13828566155249197</v>
          </cell>
          <cell r="AL30">
            <v>0.42950804256182529</v>
          </cell>
          <cell r="AM30">
            <v>6.248389217461315E-2</v>
          </cell>
          <cell r="AN30">
            <v>3.0303419620868206E-2</v>
          </cell>
          <cell r="AO30">
            <v>3.4681839715770173E-3</v>
          </cell>
        </row>
        <row r="31">
          <cell r="G31" t="str">
            <v>CAEW</v>
          </cell>
          <cell r="J31">
            <v>1</v>
          </cell>
          <cell r="K31">
            <v>4.5891092763066542E-2</v>
          </cell>
          <cell r="L31">
            <v>0.72550234005054559</v>
          </cell>
          <cell r="M31">
            <v>0.22860656718638789</v>
          </cell>
          <cell r="N31">
            <v>0</v>
          </cell>
          <cell r="O31">
            <v>0</v>
          </cell>
          <cell r="P31">
            <v>0</v>
          </cell>
          <cell r="Q31">
            <v>0</v>
          </cell>
          <cell r="R31">
            <v>0</v>
          </cell>
          <cell r="S31">
            <v>0</v>
          </cell>
          <cell r="AC31" t="str">
            <v>CAEW</v>
          </cell>
          <cell r="AF31">
            <v>1</v>
          </cell>
          <cell r="AG31">
            <v>4.5891092763066542E-2</v>
          </cell>
          <cell r="AH31">
            <v>0.72550234005054559</v>
          </cell>
          <cell r="AI31">
            <v>0.22860656718638789</v>
          </cell>
          <cell r="AJ31">
            <v>0</v>
          </cell>
          <cell r="AK31">
            <v>0</v>
          </cell>
          <cell r="AL31">
            <v>0</v>
          </cell>
          <cell r="AM31">
            <v>0</v>
          </cell>
          <cell r="AN31">
            <v>0</v>
          </cell>
          <cell r="AO31">
            <v>0</v>
          </cell>
        </row>
        <row r="32">
          <cell r="G32" t="str">
            <v>CAEE</v>
          </cell>
          <cell r="J32">
            <v>1</v>
          </cell>
          <cell r="K32">
            <v>0</v>
          </cell>
          <cell r="L32">
            <v>0</v>
          </cell>
          <cell r="M32">
            <v>0</v>
          </cell>
          <cell r="N32">
            <v>0</v>
          </cell>
          <cell r="O32">
            <v>0.20824610823594855</v>
          </cell>
          <cell r="P32">
            <v>0.646801536149056</v>
          </cell>
          <cell r="Q32">
            <v>9.4095275147948604E-2</v>
          </cell>
          <cell r="R32">
            <v>4.5634298823463003E-2</v>
          </cell>
          <cell r="S32">
            <v>5.2227816435838894E-3</v>
          </cell>
          <cell r="AC32" t="str">
            <v>CAEE</v>
          </cell>
          <cell r="AF32">
            <v>1</v>
          </cell>
          <cell r="AG32">
            <v>0</v>
          </cell>
          <cell r="AH32">
            <v>0</v>
          </cell>
          <cell r="AI32">
            <v>0</v>
          </cell>
          <cell r="AJ32">
            <v>0</v>
          </cell>
          <cell r="AK32">
            <v>0.20824610823594855</v>
          </cell>
          <cell r="AL32">
            <v>0.646801536149056</v>
          </cell>
          <cell r="AM32">
            <v>9.4095275147948604E-2</v>
          </cell>
          <cell r="AN32">
            <v>4.5634298823463003E-2</v>
          </cell>
          <cell r="AO32">
            <v>5.2227816435838894E-3</v>
          </cell>
        </row>
        <row r="33">
          <cell r="G33" t="str">
            <v>DEP</v>
          </cell>
          <cell r="J33">
            <v>1</v>
          </cell>
          <cell r="K33">
            <v>3.2509413716826426E-2</v>
          </cell>
          <cell r="L33">
            <v>0.51394844413491003</v>
          </cell>
          <cell r="M33">
            <v>0.16194570718583923</v>
          </cell>
          <cell r="N33">
            <v>0</v>
          </cell>
          <cell r="O33">
            <v>0.29159643496242438</v>
          </cell>
          <cell r="P33">
            <v>0</v>
          </cell>
          <cell r="Q33">
            <v>0</v>
          </cell>
          <cell r="R33">
            <v>0</v>
          </cell>
          <cell r="S33">
            <v>0</v>
          </cell>
          <cell r="AC33" t="str">
            <v>DEP</v>
          </cell>
          <cell r="AF33">
            <v>1</v>
          </cell>
          <cell r="AG33">
            <v>3.2509413716826426E-2</v>
          </cell>
          <cell r="AH33">
            <v>0.51394844413491003</v>
          </cell>
          <cell r="AI33">
            <v>0.16194570718583923</v>
          </cell>
          <cell r="AJ33">
            <v>0</v>
          </cell>
          <cell r="AK33">
            <v>0.29159643496242438</v>
          </cell>
          <cell r="AL33">
            <v>0</v>
          </cell>
          <cell r="AM33">
            <v>0</v>
          </cell>
          <cell r="AN33">
            <v>0</v>
          </cell>
          <cell r="AO33">
            <v>0</v>
          </cell>
        </row>
        <row r="34">
          <cell r="G34" t="str">
            <v>DEU</v>
          </cell>
          <cell r="J34">
            <v>0.99999999999999978</v>
          </cell>
          <cell r="K34">
            <v>0</v>
          </cell>
          <cell r="L34">
            <v>0</v>
          </cell>
          <cell r="M34">
            <v>0</v>
          </cell>
          <cell r="N34">
            <v>0</v>
          </cell>
          <cell r="O34">
            <v>0</v>
          </cell>
          <cell r="P34">
            <v>0.81692245895749593</v>
          </cell>
          <cell r="Q34">
            <v>0.11884409552860105</v>
          </cell>
          <cell r="R34">
            <v>5.7636974441373959E-2</v>
          </cell>
          <cell r="S34">
            <v>6.5964710725290839E-3</v>
          </cell>
          <cell r="AC34" t="str">
            <v>DEU</v>
          </cell>
          <cell r="AF34">
            <v>0.99999999999999978</v>
          </cell>
          <cell r="AG34">
            <v>0</v>
          </cell>
          <cell r="AH34">
            <v>0</v>
          </cell>
          <cell r="AI34">
            <v>0</v>
          </cell>
          <cell r="AJ34">
            <v>0</v>
          </cell>
          <cell r="AK34">
            <v>0</v>
          </cell>
          <cell r="AL34">
            <v>0.81692245895749593</v>
          </cell>
          <cell r="AM34">
            <v>0.11884409552860105</v>
          </cell>
          <cell r="AN34">
            <v>5.7636974441373959E-2</v>
          </cell>
          <cell r="AO34">
            <v>6.5964710725290839E-3</v>
          </cell>
        </row>
        <row r="35">
          <cell r="G35" t="str">
            <v>SO</v>
          </cell>
          <cell r="J35">
            <v>1</v>
          </cell>
          <cell r="K35">
            <v>1.9895131859357866E-2</v>
          </cell>
          <cell r="L35">
            <v>0.23500243969896045</v>
          </cell>
          <cell r="M35">
            <v>6.6548046661184135E-2</v>
          </cell>
          <cell r="N35">
            <v>0</v>
          </cell>
          <cell r="O35">
            <v>0.12411062113094487</v>
          </cell>
          <cell r="P35">
            <v>0.46582196059765707</v>
          </cell>
          <cell r="Q35">
            <v>5.9544529937811085E-2</v>
          </cell>
          <cell r="R35">
            <v>2.6215357502840975E-2</v>
          </cell>
          <cell r="S35">
            <v>2.8619126112435049E-3</v>
          </cell>
          <cell r="AC35" t="str">
            <v>SO</v>
          </cell>
          <cell r="AF35">
            <v>1</v>
          </cell>
          <cell r="AG35">
            <v>1.9895131859357866E-2</v>
          </cell>
          <cell r="AH35">
            <v>0.23500243969896045</v>
          </cell>
          <cell r="AI35">
            <v>6.6548046661184135E-2</v>
          </cell>
          <cell r="AJ35">
            <v>0</v>
          </cell>
          <cell r="AK35">
            <v>0.12411062113094487</v>
          </cell>
          <cell r="AL35">
            <v>0.46582196059765707</v>
          </cell>
          <cell r="AM35">
            <v>5.9544529937811085E-2</v>
          </cell>
          <cell r="AN35">
            <v>2.6215357502840975E-2</v>
          </cell>
          <cell r="AO35">
            <v>2.8619126112435049E-3</v>
          </cell>
        </row>
        <row r="36">
          <cell r="G36" t="str">
            <v>SO-P</v>
          </cell>
          <cell r="J36">
            <v>1</v>
          </cell>
          <cell r="K36">
            <v>1.9895131859357866E-2</v>
          </cell>
          <cell r="L36">
            <v>0.23500243969896045</v>
          </cell>
          <cell r="M36">
            <v>6.6548046661184135E-2</v>
          </cell>
          <cell r="N36">
            <v>0</v>
          </cell>
          <cell r="O36">
            <v>0.12411062113094487</v>
          </cell>
          <cell r="P36">
            <v>0.46582196059765707</v>
          </cell>
          <cell r="Q36">
            <v>5.9544529937811085E-2</v>
          </cell>
          <cell r="R36">
            <v>2.6215357502840975E-2</v>
          </cell>
          <cell r="S36">
            <v>2.8619126112435049E-3</v>
          </cell>
          <cell r="AC36" t="str">
            <v>SO-P</v>
          </cell>
          <cell r="AF36">
            <v>1</v>
          </cell>
          <cell r="AG36">
            <v>1.9895131859357866E-2</v>
          </cell>
          <cell r="AH36">
            <v>0.23500243969896045</v>
          </cell>
          <cell r="AI36">
            <v>6.6548046661184135E-2</v>
          </cell>
          <cell r="AJ36">
            <v>0</v>
          </cell>
          <cell r="AK36">
            <v>0.12411062113094487</v>
          </cell>
          <cell r="AL36">
            <v>0.46582196059765707</v>
          </cell>
          <cell r="AM36">
            <v>5.9544529937811085E-2</v>
          </cell>
          <cell r="AN36">
            <v>2.6215357502840975E-2</v>
          </cell>
          <cell r="AO36">
            <v>2.8619126112435049E-3</v>
          </cell>
        </row>
        <row r="37">
          <cell r="G37" t="str">
            <v>SO-U</v>
          </cell>
          <cell r="J37">
            <v>1</v>
          </cell>
          <cell r="K37">
            <v>1.9895131859357866E-2</v>
          </cell>
          <cell r="L37">
            <v>0.23500243969896045</v>
          </cell>
          <cell r="M37">
            <v>6.6548046661184135E-2</v>
          </cell>
          <cell r="N37">
            <v>0</v>
          </cell>
          <cell r="O37">
            <v>0.12411062113094487</v>
          </cell>
          <cell r="P37">
            <v>0.46582196059765707</v>
          </cell>
          <cell r="Q37">
            <v>5.9544529937811085E-2</v>
          </cell>
          <cell r="R37">
            <v>2.6215357502840975E-2</v>
          </cell>
          <cell r="S37">
            <v>2.8619126112435049E-3</v>
          </cell>
          <cell r="AC37" t="str">
            <v>SO-U</v>
          </cell>
          <cell r="AF37">
            <v>1</v>
          </cell>
          <cell r="AG37">
            <v>1.9895131859357866E-2</v>
          </cell>
          <cell r="AH37">
            <v>0.23500243969896045</v>
          </cell>
          <cell r="AI37">
            <v>6.6548046661184135E-2</v>
          </cell>
          <cell r="AJ37">
            <v>0</v>
          </cell>
          <cell r="AK37">
            <v>0.12411062113094487</v>
          </cell>
          <cell r="AL37">
            <v>0.46582196059765707</v>
          </cell>
          <cell r="AM37">
            <v>5.9544529937811085E-2</v>
          </cell>
          <cell r="AN37">
            <v>2.6215357502840975E-2</v>
          </cell>
          <cell r="AO37">
            <v>2.8619126112435049E-3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1.9895131859357863E-2</v>
          </cell>
          <cell r="L40">
            <v>0.2350024396989604</v>
          </cell>
          <cell r="M40">
            <v>6.6548046661184135E-2</v>
          </cell>
          <cell r="N40">
            <v>0</v>
          </cell>
          <cell r="O40">
            <v>0.12411062113094486</v>
          </cell>
          <cell r="P40">
            <v>0.46582196059765707</v>
          </cell>
          <cell r="Q40">
            <v>5.9544529937811091E-2</v>
          </cell>
          <cell r="R40">
            <v>2.6215357502840972E-2</v>
          </cell>
          <cell r="S40">
            <v>2.8619126112435058E-3</v>
          </cell>
          <cell r="AC40" t="str">
            <v>GPS</v>
          </cell>
          <cell r="AF40">
            <v>1</v>
          </cell>
          <cell r="AG40">
            <v>1.9895131859357863E-2</v>
          </cell>
          <cell r="AH40">
            <v>0.2350024396989604</v>
          </cell>
          <cell r="AI40">
            <v>6.6548046661184135E-2</v>
          </cell>
          <cell r="AJ40">
            <v>0</v>
          </cell>
          <cell r="AK40">
            <v>0.12411062113094486</v>
          </cell>
          <cell r="AL40">
            <v>0.46582196059765707</v>
          </cell>
          <cell r="AM40">
            <v>5.9544529937811091E-2</v>
          </cell>
          <cell r="AN40">
            <v>2.6215357502840972E-2</v>
          </cell>
          <cell r="AO40">
            <v>2.8619126112435058E-3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1.7445925849422943E-2</v>
          </cell>
          <cell r="L43">
            <v>0.20950964807316241</v>
          </cell>
          <cell r="M43">
            <v>5.9885991094907359E-2</v>
          </cell>
          <cell r="N43">
            <v>0</v>
          </cell>
          <cell r="O43">
            <v>0.12926501958045133</v>
          </cell>
          <cell r="P43">
            <v>0.49246015233860996</v>
          </cell>
          <cell r="Q43">
            <v>6.1175097813842526E-2</v>
          </cell>
          <cell r="R43">
            <v>2.7151622536152095E-2</v>
          </cell>
          <cell r="S43">
            <v>3.0770295081573346E-3</v>
          </cell>
          <cell r="T43">
            <v>2.9513205293839512E-5</v>
          </cell>
          <cell r="AC43" t="str">
            <v>SNP</v>
          </cell>
          <cell r="AF43">
            <v>0.99999999999999989</v>
          </cell>
          <cell r="AG43">
            <v>1.7445925849422943E-2</v>
          </cell>
          <cell r="AH43">
            <v>0.20950964807316241</v>
          </cell>
          <cell r="AI43">
            <v>5.9885991094907359E-2</v>
          </cell>
          <cell r="AJ43">
            <v>0</v>
          </cell>
          <cell r="AK43">
            <v>0.12926501958045133</v>
          </cell>
          <cell r="AL43">
            <v>0.49246015233860996</v>
          </cell>
          <cell r="AM43">
            <v>6.1175097813842526E-2</v>
          </cell>
          <cell r="AN43">
            <v>2.7151622536152095E-2</v>
          </cell>
          <cell r="AO43">
            <v>3.0770295081573346E-3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3.5759652256885592E-2</v>
          </cell>
          <cell r="L54">
            <v>0.26461653474081032</v>
          </cell>
          <cell r="M54">
            <v>6.3308872574412173E-2</v>
          </cell>
          <cell r="N54">
            <v>0</v>
          </cell>
          <cell r="O54">
            <v>9.182452175357031E-2</v>
          </cell>
          <cell r="P54">
            <v>0.47864820664456531</v>
          </cell>
          <cell r="Q54">
            <v>4.7955801021475508E-2</v>
          </cell>
          <cell r="R54">
            <v>1.7886411008280735E-2</v>
          </cell>
          <cell r="S54">
            <v>0</v>
          </cell>
          <cell r="AC54" t="str">
            <v>SNPD</v>
          </cell>
          <cell r="AF54">
            <v>1.0000000000000002</v>
          </cell>
          <cell r="AG54">
            <v>3.5759652256885592E-2</v>
          </cell>
          <cell r="AH54">
            <v>0.26461653474081032</v>
          </cell>
          <cell r="AI54">
            <v>6.3308872574412173E-2</v>
          </cell>
          <cell r="AJ54">
            <v>0</v>
          </cell>
          <cell r="AK54">
            <v>9.182452175357031E-2</v>
          </cell>
          <cell r="AL54">
            <v>0.47864820664456531</v>
          </cell>
          <cell r="AM54">
            <v>4.7955801021475508E-2</v>
          </cell>
          <cell r="AN54">
            <v>1.7886411008280735E-2</v>
          </cell>
          <cell r="AO54">
            <v>0</v>
          </cell>
        </row>
        <row r="55">
          <cell r="G55" t="str">
            <v>CAGW</v>
          </cell>
          <cell r="J55">
            <v>1</v>
          </cell>
          <cell r="K55">
            <v>4.4288595114896571E-2</v>
          </cell>
          <cell r="L55">
            <v>0.73006088091256849</v>
          </cell>
          <cell r="M55">
            <v>0.22565052397253504</v>
          </cell>
          <cell r="N55">
            <v>0</v>
          </cell>
          <cell r="O55">
            <v>0</v>
          </cell>
          <cell r="P55">
            <v>0</v>
          </cell>
          <cell r="Q55">
            <v>0</v>
          </cell>
          <cell r="R55">
            <v>0</v>
          </cell>
          <cell r="S55">
            <v>0</v>
          </cell>
          <cell r="AC55" t="str">
            <v>CAGW</v>
          </cell>
          <cell r="AF55">
            <v>1</v>
          </cell>
          <cell r="AG55">
            <v>4.4288595114896571E-2</v>
          </cell>
          <cell r="AH55">
            <v>0.73006088091256849</v>
          </cell>
          <cell r="AI55">
            <v>0.22565052397253504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0.18990995294907181</v>
          </cell>
          <cell r="P56">
            <v>0.67711944784793054</v>
          </cell>
          <cell r="Q56">
            <v>8.702915149255025E-2</v>
          </cell>
          <cell r="R56">
            <v>4.0416557147584395E-2</v>
          </cell>
          <cell r="S56">
            <v>5.5248905628631478E-3</v>
          </cell>
          <cell r="AC56" t="str">
            <v>CAGE</v>
          </cell>
          <cell r="AF56">
            <v>0.99999999999999989</v>
          </cell>
          <cell r="AG56">
            <v>0</v>
          </cell>
          <cell r="AH56">
            <v>0</v>
          </cell>
          <cell r="AI56">
            <v>0</v>
          </cell>
          <cell r="AJ56">
            <v>0</v>
          </cell>
          <cell r="AK56">
            <v>0.18990995294907181</v>
          </cell>
          <cell r="AL56">
            <v>0.67711944784793054</v>
          </cell>
          <cell r="AM56">
            <v>8.702915149255025E-2</v>
          </cell>
          <cell r="AN56">
            <v>4.0416557147584395E-2</v>
          </cell>
          <cell r="AO56">
            <v>5.5248905628631478E-3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0.20824610823594852</v>
          </cell>
          <cell r="P58">
            <v>0.64680153614905611</v>
          </cell>
          <cell r="Q58">
            <v>9.4095275147948632E-2</v>
          </cell>
          <cell r="R58">
            <v>4.5634298823462989E-2</v>
          </cell>
          <cell r="S58">
            <v>5.2227816435838903E-3</v>
          </cell>
          <cell r="AC58" t="str">
            <v>DNPGMU</v>
          </cell>
          <cell r="AF58">
            <v>0.99999999999999978</v>
          </cell>
          <cell r="AG58">
            <v>0</v>
          </cell>
          <cell r="AH58">
            <v>0</v>
          </cell>
          <cell r="AI58">
            <v>0</v>
          </cell>
          <cell r="AJ58">
            <v>0</v>
          </cell>
          <cell r="AK58">
            <v>0.20824610823594852</v>
          </cell>
          <cell r="AL58">
            <v>0.64680153614905611</v>
          </cell>
          <cell r="AM58">
            <v>9.4095275147948632E-2</v>
          </cell>
          <cell r="AN58">
            <v>4.5634298823462989E-2</v>
          </cell>
          <cell r="AO58">
            <v>5.2227816435838903E-3</v>
          </cell>
        </row>
        <row r="59">
          <cell r="G59" t="str">
            <v>JBG</v>
          </cell>
          <cell r="J59">
            <v>0.99999999999999978</v>
          </cell>
          <cell r="K59">
            <v>4.403727390947719E-2</v>
          </cell>
          <cell r="L59">
            <v>0.72591805858676461</v>
          </cell>
          <cell r="M59">
            <v>0.22437004168265501</v>
          </cell>
          <cell r="N59">
            <v>0</v>
          </cell>
          <cell r="O59">
            <v>1.0776679226893234E-3</v>
          </cell>
          <cell r="P59">
            <v>3.8423995027291034E-3</v>
          </cell>
          <cell r="Q59">
            <v>4.9385787024833997E-4</v>
          </cell>
          <cell r="R59">
            <v>2.2934883878978119E-4</v>
          </cell>
          <cell r="S59">
            <v>3.1351686646793391E-5</v>
          </cell>
          <cell r="AC59" t="str">
            <v>JBG</v>
          </cell>
          <cell r="AF59">
            <v>0.99999999999999978</v>
          </cell>
          <cell r="AG59">
            <v>4.403727390947719E-2</v>
          </cell>
          <cell r="AH59">
            <v>0.72591805858676461</v>
          </cell>
          <cell r="AI59">
            <v>0.22437004168265501</v>
          </cell>
          <cell r="AJ59">
            <v>0</v>
          </cell>
          <cell r="AK59">
            <v>1.0776679226893234E-3</v>
          </cell>
          <cell r="AL59">
            <v>3.8423995027291034E-3</v>
          </cell>
          <cell r="AM59">
            <v>4.9385787024833997E-4</v>
          </cell>
          <cell r="AN59">
            <v>2.2934883878978119E-4</v>
          </cell>
          <cell r="AO59">
            <v>3.1351686646793391E-5</v>
          </cell>
        </row>
        <row r="60">
          <cell r="G60" t="str">
            <v>JBE</v>
          </cell>
          <cell r="J60">
            <v>1</v>
          </cell>
          <cell r="K60">
            <v>4.5630677983114598E-2</v>
          </cell>
          <cell r="L60">
            <v>0.72138538573842392</v>
          </cell>
          <cell r="M60">
            <v>0.22730931045735822</v>
          </cell>
          <cell r="N60">
            <v>0</v>
          </cell>
          <cell r="O60">
            <v>1.1817187429399947E-3</v>
          </cell>
          <cell r="P60">
            <v>3.6703566981607389E-3</v>
          </cell>
          <cell r="Q60">
            <v>5.3395547799837257E-4</v>
          </cell>
          <cell r="R60">
            <v>2.5895757043156893E-4</v>
          </cell>
          <cell r="S60">
            <v>2.9637331572665684E-5</v>
          </cell>
          <cell r="AC60" t="str">
            <v>JBE</v>
          </cell>
          <cell r="AF60">
            <v>1</v>
          </cell>
          <cell r="AG60">
            <v>4.5630677983114598E-2</v>
          </cell>
          <cell r="AH60">
            <v>0.72138538573842392</v>
          </cell>
          <cell r="AI60">
            <v>0.22730931045735822</v>
          </cell>
          <cell r="AJ60">
            <v>0</v>
          </cell>
          <cell r="AK60">
            <v>1.1817187429399947E-3</v>
          </cell>
          <cell r="AL60">
            <v>3.6703566981607389E-3</v>
          </cell>
          <cell r="AM60">
            <v>5.3395547799837257E-4</v>
          </cell>
          <cell r="AN60">
            <v>2.5895757043156893E-4</v>
          </cell>
          <cell r="AO60">
            <v>2.9637331572665684E-5</v>
          </cell>
        </row>
        <row r="61">
          <cell r="G61" t="str">
            <v>WRG</v>
          </cell>
          <cell r="J61">
            <v>0.99999999999999978</v>
          </cell>
          <cell r="K61">
            <v>9.5865090998301389E-3</v>
          </cell>
          <cell r="L61">
            <v>0.15802567817158655</v>
          </cell>
          <cell r="M61">
            <v>4.8843292405916679E-2</v>
          </cell>
          <cell r="N61">
            <v>0</v>
          </cell>
          <cell r="O61">
            <v>0.14880290298798074</v>
          </cell>
          <cell r="P61">
            <v>0.53055323296515589</v>
          </cell>
          <cell r="Q61">
            <v>6.8191214760319002E-2</v>
          </cell>
          <cell r="R61">
            <v>3.1668171883297673E-2</v>
          </cell>
          <cell r="S61">
            <v>4.3289977259138345E-3</v>
          </cell>
          <cell r="AC61" t="str">
            <v>WRG</v>
          </cell>
          <cell r="AF61">
            <v>0.99999999999999978</v>
          </cell>
          <cell r="AG61">
            <v>9.5865090998301389E-3</v>
          </cell>
          <cell r="AH61">
            <v>0.15802567817158655</v>
          </cell>
          <cell r="AI61">
            <v>4.8843292405916679E-2</v>
          </cell>
          <cell r="AJ61">
            <v>0</v>
          </cell>
          <cell r="AK61">
            <v>0.14880290298798074</v>
          </cell>
          <cell r="AL61">
            <v>0.53055323296515589</v>
          </cell>
          <cell r="AM61">
            <v>6.8191214760319002E-2</v>
          </cell>
          <cell r="AN61">
            <v>3.1668171883297673E-2</v>
          </cell>
          <cell r="AO61">
            <v>4.3289977259138345E-3</v>
          </cell>
        </row>
        <row r="62">
          <cell r="G62" t="str">
            <v>WRE</v>
          </cell>
          <cell r="J62">
            <v>0.99999999999999978</v>
          </cell>
          <cell r="K62">
            <v>9.9333784969465686E-3</v>
          </cell>
          <cell r="L62">
            <v>0.15703895702266865</v>
          </cell>
          <cell r="M62">
            <v>4.9483144157718123E-2</v>
          </cell>
          <cell r="N62">
            <v>0</v>
          </cell>
          <cell r="O62">
            <v>0.16317009698679849</v>
          </cell>
          <cell r="P62">
            <v>0.50679779938587621</v>
          </cell>
          <cell r="Q62">
            <v>7.372783723042875E-2</v>
          </cell>
          <cell r="R62">
            <v>3.5756504781891567E-2</v>
          </cell>
          <cell r="S62">
            <v>4.0922819376719693E-3</v>
          </cell>
          <cell r="AC62" t="str">
            <v>WRE</v>
          </cell>
          <cell r="AF62">
            <v>0.99999999999999978</v>
          </cell>
          <cell r="AG62">
            <v>9.9333784969465686E-3</v>
          </cell>
          <cell r="AH62">
            <v>0.15703895702266865</v>
          </cell>
          <cell r="AI62">
            <v>4.9483144157718123E-2</v>
          </cell>
          <cell r="AJ62">
            <v>0</v>
          </cell>
          <cell r="AK62">
            <v>0.16317009698679849</v>
          </cell>
          <cell r="AL62">
            <v>0.50679779938587621</v>
          </cell>
          <cell r="AM62">
            <v>7.372783723042875E-2</v>
          </cell>
          <cell r="AN62">
            <v>3.5756504781891567E-2</v>
          </cell>
          <cell r="AO62">
            <v>4.0922819376719693E-3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3.718722443883353E-2</v>
          </cell>
          <cell r="L65">
            <v>0.61300065540748228</v>
          </cell>
          <cell r="M65">
            <v>0.18946901923480994</v>
          </cell>
          <cell r="N65">
            <v>0</v>
          </cell>
          <cell r="O65">
            <v>3.0311149452160978E-2</v>
          </cell>
          <cell r="P65">
            <v>0.10807368682876421</v>
          </cell>
          <cell r="Q65">
            <v>1.3890549582163654E-2</v>
          </cell>
          <cell r="R65">
            <v>6.4508062111455671E-3</v>
          </cell>
          <cell r="S65">
            <v>8.818167818865606E-4</v>
          </cell>
          <cell r="AC65" t="str">
            <v>SNPPH-P</v>
          </cell>
          <cell r="AF65">
            <v>1.0000000000000002</v>
          </cell>
          <cell r="AG65">
            <v>3.7214580581637798E-2</v>
          </cell>
          <cell r="AH65">
            <v>0.61345159880864997</v>
          </cell>
          <cell r="AI65">
            <v>0.18960839886384614</v>
          </cell>
          <cell r="AJ65">
            <v>0</v>
          </cell>
          <cell r="AK65">
            <v>3.0333447328528131E-2</v>
          </cell>
          <cell r="AL65">
            <v>0.10815318937983882</v>
          </cell>
          <cell r="AM65">
            <v>1.3900767926332481E-2</v>
          </cell>
          <cell r="AN65">
            <v>6.4555516359138237E-3</v>
          </cell>
          <cell r="AO65">
            <v>8.8246547525307314E-4</v>
          </cell>
        </row>
        <row r="66">
          <cell r="G66" t="str">
            <v>SNPPH-U</v>
          </cell>
          <cell r="J66">
            <v>1.0000000000000002</v>
          </cell>
          <cell r="K66">
            <v>3.718722443883353E-2</v>
          </cell>
          <cell r="L66">
            <v>0.61300065540748228</v>
          </cell>
          <cell r="M66">
            <v>0.18946901923480994</v>
          </cell>
          <cell r="N66">
            <v>0</v>
          </cell>
          <cell r="O66">
            <v>3.0311149452160978E-2</v>
          </cell>
          <cell r="P66">
            <v>0.10807368682876421</v>
          </cell>
          <cell r="Q66">
            <v>1.3890549582163654E-2</v>
          </cell>
          <cell r="R66">
            <v>6.4508062111455671E-3</v>
          </cell>
          <cell r="S66">
            <v>8.818167818865606E-4</v>
          </cell>
          <cell r="AC66" t="str">
            <v>SNPPH-U</v>
          </cell>
          <cell r="AF66">
            <v>1.0000000000000002</v>
          </cell>
          <cell r="AG66">
            <v>3.7214580581637798E-2</v>
          </cell>
          <cell r="AH66">
            <v>0.61345159880864997</v>
          </cell>
          <cell r="AI66">
            <v>0.18960839886384614</v>
          </cell>
          <cell r="AJ66">
            <v>0</v>
          </cell>
          <cell r="AK66">
            <v>3.0333447328528131E-2</v>
          </cell>
          <cell r="AL66">
            <v>0.10815318937983882</v>
          </cell>
          <cell r="AM66">
            <v>1.3900767926332481E-2</v>
          </cell>
          <cell r="AN66">
            <v>6.4555516359138237E-3</v>
          </cell>
          <cell r="AO66">
            <v>8.8246547525307314E-4</v>
          </cell>
        </row>
        <row r="67">
          <cell r="G67" t="str">
            <v>CN</v>
          </cell>
          <cell r="J67">
            <v>0.99999999999999989</v>
          </cell>
          <cell r="K67">
            <v>2.4136350365629448E-2</v>
          </cell>
          <cell r="L67">
            <v>0.3027514155704929</v>
          </cell>
          <cell r="M67">
            <v>6.8836744172887168E-2</v>
          </cell>
          <cell r="N67">
            <v>0</v>
          </cell>
          <cell r="O67">
            <v>6.6313407325350238E-2</v>
          </cell>
          <cell r="P67">
            <v>0.49041945453999319</v>
          </cell>
          <cell r="Q67">
            <v>3.9191236341890728E-2</v>
          </cell>
          <cell r="R67">
            <v>8.3513916837563099E-3</v>
          </cell>
          <cell r="S67">
            <v>0</v>
          </cell>
          <cell r="T67">
            <v>0</v>
          </cell>
          <cell r="U67">
            <v>0</v>
          </cell>
          <cell r="AC67" t="str">
            <v>CN</v>
          </cell>
          <cell r="AF67">
            <v>0.99999999999999989</v>
          </cell>
          <cell r="AG67">
            <v>2.4136350365629448E-2</v>
          </cell>
          <cell r="AH67">
            <v>0.3027514155704929</v>
          </cell>
          <cell r="AI67">
            <v>6.8836744172887168E-2</v>
          </cell>
          <cell r="AJ67">
            <v>0</v>
          </cell>
          <cell r="AK67">
            <v>6.6313407325350238E-2</v>
          </cell>
          <cell r="AL67">
            <v>0.49041945453999319</v>
          </cell>
          <cell r="AM67">
            <v>3.9191236341890728E-2</v>
          </cell>
          <cell r="AN67">
            <v>8.3513916837563099E-3</v>
          </cell>
          <cell r="AO67">
            <v>0</v>
          </cell>
          <cell r="AP67">
            <v>0</v>
          </cell>
          <cell r="AQ67">
            <v>0</v>
          </cell>
        </row>
        <row r="68">
          <cell r="G68" t="str">
            <v>CNP</v>
          </cell>
          <cell r="J68">
            <v>0.99999999999999978</v>
          </cell>
          <cell r="K68">
            <v>5.2238895239714658E-2</v>
          </cell>
          <cell r="L68">
            <v>0.65525231619871072</v>
          </cell>
          <cell r="M68">
            <v>0.14898505420319014</v>
          </cell>
          <cell r="N68">
            <v>0</v>
          </cell>
          <cell r="O68">
            <v>0.1435237343583845</v>
          </cell>
          <cell r="P68">
            <v>0</v>
          </cell>
          <cell r="Q68">
            <v>0</v>
          </cell>
          <cell r="R68">
            <v>0</v>
          </cell>
          <cell r="S68">
            <v>0</v>
          </cell>
          <cell r="T68">
            <v>0</v>
          </cell>
          <cell r="U68">
            <v>0</v>
          </cell>
          <cell r="AC68" t="str">
            <v>CNP</v>
          </cell>
          <cell r="AF68">
            <v>0.99999999999999978</v>
          </cell>
          <cell r="AG68">
            <v>5.2238895239714658E-2</v>
          </cell>
          <cell r="AH68">
            <v>0.65525231619871072</v>
          </cell>
          <cell r="AI68">
            <v>0.14898505420319014</v>
          </cell>
          <cell r="AJ68">
            <v>0</v>
          </cell>
          <cell r="AK68">
            <v>0.1435237343583845</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0.91162457435864719</v>
          </cell>
          <cell r="Q69">
            <v>7.2851298654694224E-2</v>
          </cell>
          <cell r="R69">
            <v>1.5524126986658587E-2</v>
          </cell>
          <cell r="S69">
            <v>0</v>
          </cell>
          <cell r="T69">
            <v>0</v>
          </cell>
          <cell r="U69">
            <v>0</v>
          </cell>
          <cell r="AC69" t="str">
            <v>CNU</v>
          </cell>
          <cell r="AF69">
            <v>1</v>
          </cell>
          <cell r="AG69">
            <v>0</v>
          </cell>
          <cell r="AH69">
            <v>0</v>
          </cell>
          <cell r="AI69">
            <v>0</v>
          </cell>
          <cell r="AJ69">
            <v>0</v>
          </cell>
          <cell r="AK69">
            <v>0</v>
          </cell>
          <cell r="AL69">
            <v>0.91162457435864719</v>
          </cell>
          <cell r="AM69">
            <v>7.2851298654694224E-2</v>
          </cell>
          <cell r="AN69">
            <v>1.5524126986658587E-2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1.406870802865238E-2</v>
          </cell>
          <cell r="L73">
            <v>9.7558587615814374E-2</v>
          </cell>
          <cell r="M73">
            <v>2.7511312120885992E-2</v>
          </cell>
          <cell r="N73">
            <v>0</v>
          </cell>
          <cell r="O73">
            <v>0.16517959284176856</v>
          </cell>
          <cell r="P73">
            <v>0.5562568721856378</v>
          </cell>
          <cell r="Q73">
            <v>8.0169819121175878E-2</v>
          </cell>
          <cell r="R73">
            <v>4.7253302110987855E-2</v>
          </cell>
          <cell r="S73">
            <v>1.9522568237314343E-3</v>
          </cell>
          <cell r="T73">
            <v>3.500955999140426E-2</v>
          </cell>
          <cell r="U73">
            <v>-2.4960010840058583E-2</v>
          </cell>
          <cell r="AC73" t="str">
            <v>EXCTAX</v>
          </cell>
          <cell r="AF73">
            <v>0</v>
          </cell>
          <cell r="AG73">
            <v>1.40687127223693E-2</v>
          </cell>
          <cell r="AH73">
            <v>9.7558620164104701E-2</v>
          </cell>
          <cell r="AI73">
            <v>2.7511321299433938E-2</v>
          </cell>
          <cell r="AJ73">
            <v>0</v>
          </cell>
          <cell r="AK73">
            <v>0.16517964795032922</v>
          </cell>
          <cell r="AL73">
            <v>0.55625705776858458</v>
          </cell>
          <cell r="AM73">
            <v>8.0169845868083678E-2</v>
          </cell>
          <cell r="AN73">
            <v>4.7253317876019239E-2</v>
          </cell>
          <cell r="AO73">
            <v>1.952257475059251E-3</v>
          </cell>
          <cell r="AP73">
            <v>3.5016586680924472E-2</v>
          </cell>
          <cell r="AQ73">
            <v>-2.4960019167420622E-2</v>
          </cell>
        </row>
        <row r="74">
          <cell r="G74" t="str">
            <v>INT</v>
          </cell>
          <cell r="J74">
            <v>0.99999999999999989</v>
          </cell>
          <cell r="K74">
            <v>1.7445925849422943E-2</v>
          </cell>
          <cell r="L74">
            <v>0.20950964807316241</v>
          </cell>
          <cell r="M74">
            <v>5.9885991094907359E-2</v>
          </cell>
          <cell r="N74">
            <v>0</v>
          </cell>
          <cell r="O74">
            <v>0.12926501958045133</v>
          </cell>
          <cell r="P74">
            <v>0.49246015233860996</v>
          </cell>
          <cell r="Q74">
            <v>6.1175097813842526E-2</v>
          </cell>
          <cell r="R74">
            <v>2.7151622536152095E-2</v>
          </cell>
          <cell r="S74">
            <v>3.0770295081573346E-3</v>
          </cell>
          <cell r="U74">
            <v>0</v>
          </cell>
          <cell r="AC74" t="str">
            <v>INT</v>
          </cell>
          <cell r="AF74">
            <v>0.99999999999999989</v>
          </cell>
          <cell r="AG74">
            <v>1.7445925849422943E-2</v>
          </cell>
          <cell r="AH74">
            <v>0.20950964807316241</v>
          </cell>
          <cell r="AI74">
            <v>5.9885991094907359E-2</v>
          </cell>
          <cell r="AJ74">
            <v>0</v>
          </cell>
          <cell r="AK74">
            <v>0.12926501958045133</v>
          </cell>
          <cell r="AL74">
            <v>0.49246015233860996</v>
          </cell>
          <cell r="AM74">
            <v>6.1175097813842526E-2</v>
          </cell>
          <cell r="AN74">
            <v>2.7151622536152095E-2</v>
          </cell>
          <cell r="AO74">
            <v>3.0770295081573346E-3</v>
          </cell>
          <cell r="AQ74">
            <v>0</v>
          </cell>
        </row>
        <row r="75">
          <cell r="G75" t="str">
            <v>CIAC</v>
          </cell>
          <cell r="J75">
            <v>1.0000000000000002</v>
          </cell>
          <cell r="K75">
            <v>3.5759652256885592E-2</v>
          </cell>
          <cell r="L75">
            <v>0.26461653474081032</v>
          </cell>
          <cell r="M75">
            <v>6.3308872574412173E-2</v>
          </cell>
          <cell r="N75">
            <v>0</v>
          </cell>
          <cell r="O75">
            <v>9.182452175357031E-2</v>
          </cell>
          <cell r="P75">
            <v>0.47864820664456531</v>
          </cell>
          <cell r="Q75">
            <v>4.7955801021475508E-2</v>
          </cell>
          <cell r="R75">
            <v>1.7886411008280735E-2</v>
          </cell>
          <cell r="S75">
            <v>0</v>
          </cell>
          <cell r="AC75" t="str">
            <v>CIAC</v>
          </cell>
          <cell r="AF75">
            <v>1.0000000000000002</v>
          </cell>
          <cell r="AG75">
            <v>3.5759652256885592E-2</v>
          </cell>
          <cell r="AH75">
            <v>0.26461653474081032</v>
          </cell>
          <cell r="AI75">
            <v>6.3308872574412173E-2</v>
          </cell>
          <cell r="AJ75">
            <v>0</v>
          </cell>
          <cell r="AK75">
            <v>9.182452175357031E-2</v>
          </cell>
          <cell r="AL75">
            <v>0.47864820664456531</v>
          </cell>
          <cell r="AM75">
            <v>4.7955801021475508E-2</v>
          </cell>
          <cell r="AN75">
            <v>1.7886411008280735E-2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3.6107972386250652E-2</v>
          </cell>
          <cell r="L78">
            <v>0.38500169829594505</v>
          </cell>
          <cell r="M78">
            <v>0.14128261921377361</v>
          </cell>
          <cell r="N78">
            <v>0</v>
          </cell>
          <cell r="O78">
            <v>6.3510838481362214E-2</v>
          </cell>
          <cell r="P78">
            <v>0.33650004197499506</v>
          </cell>
          <cell r="Q78">
            <v>3.7576617240706732E-2</v>
          </cell>
          <cell r="R78">
            <v>2.021240696648343E-5</v>
          </cell>
          <cell r="S78">
            <v>0</v>
          </cell>
          <cell r="T78">
            <v>0</v>
          </cell>
          <cell r="U78">
            <v>0</v>
          </cell>
          <cell r="AC78" t="str">
            <v>BADDEBT</v>
          </cell>
          <cell r="AF78">
            <v>1.0000000000000002</v>
          </cell>
          <cell r="AG78">
            <v>3.6107972386250652E-2</v>
          </cell>
          <cell r="AH78">
            <v>0.38500169829594505</v>
          </cell>
          <cell r="AI78">
            <v>0.14128261921377361</v>
          </cell>
          <cell r="AJ78">
            <v>0</v>
          </cell>
          <cell r="AK78">
            <v>6.3510838481362214E-2</v>
          </cell>
          <cell r="AL78">
            <v>0.33650004197499506</v>
          </cell>
          <cell r="AM78">
            <v>3.7576617240706732E-2</v>
          </cell>
          <cell r="AN78">
            <v>2.021240696648343E-5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7.5264964837594185E-3</v>
          </cell>
          <cell r="L89">
            <v>0.12406113387241412</v>
          </cell>
          <cell r="M89">
            <v>3.835392069617502E-2</v>
          </cell>
          <cell r="N89">
            <v>0</v>
          </cell>
          <cell r="O89">
            <v>0.15775475004455783</v>
          </cell>
          <cell r="P89">
            <v>0.56201791542979895</v>
          </cell>
          <cell r="Q89">
            <v>7.2258461597280346E-2</v>
          </cell>
          <cell r="R89">
            <v>3.3454220121893252E-2</v>
          </cell>
          <cell r="S89">
            <v>4.5731017541213569E-3</v>
          </cell>
          <cell r="AC89" t="str">
            <v>SNPPS</v>
          </cell>
          <cell r="AF89">
            <v>1</v>
          </cell>
          <cell r="AG89">
            <v>7.5264964837594185E-3</v>
          </cell>
          <cell r="AH89">
            <v>0.12406113387241412</v>
          </cell>
          <cell r="AI89">
            <v>3.835392069617502E-2</v>
          </cell>
          <cell r="AJ89">
            <v>0</v>
          </cell>
          <cell r="AK89">
            <v>0.15775475004455783</v>
          </cell>
          <cell r="AL89">
            <v>0.56201791542979895</v>
          </cell>
          <cell r="AM89">
            <v>7.2258461597280346E-2</v>
          </cell>
          <cell r="AN89">
            <v>3.3454220121893252E-2</v>
          </cell>
          <cell r="AO89">
            <v>4.5731017541213569E-3</v>
          </cell>
        </row>
        <row r="90">
          <cell r="G90" t="str">
            <v>SNPT</v>
          </cell>
          <cell r="J90">
            <v>0.99999999999999978</v>
          </cell>
          <cell r="K90">
            <v>9.5865142444241797E-3</v>
          </cell>
          <cell r="L90">
            <v>0.15802427153449494</v>
          </cell>
          <cell r="M90">
            <v>4.8844693898414199E-2</v>
          </cell>
          <cell r="N90">
            <v>0</v>
          </cell>
          <cell r="O90">
            <v>0.14880504203937886</v>
          </cell>
          <cell r="P90">
            <v>0.53055061487151134</v>
          </cell>
          <cell r="Q90">
            <v>6.8191320442949538E-2</v>
          </cell>
          <cell r="R90">
            <v>3.1668509122590928E-2</v>
          </cell>
          <cell r="S90">
            <v>4.329033846236412E-3</v>
          </cell>
          <cell r="AC90" t="str">
            <v>SNPT</v>
          </cell>
          <cell r="AF90">
            <v>0.99999999999999978</v>
          </cell>
          <cell r="AG90">
            <v>9.5865142444241797E-3</v>
          </cell>
          <cell r="AH90">
            <v>0.15802427153449494</v>
          </cell>
          <cell r="AI90">
            <v>4.8844693898414199E-2</v>
          </cell>
          <cell r="AJ90">
            <v>0</v>
          </cell>
          <cell r="AK90">
            <v>0.14880504203937886</v>
          </cell>
          <cell r="AL90">
            <v>0.53055061487151134</v>
          </cell>
          <cell r="AM90">
            <v>6.8191320442949538E-2</v>
          </cell>
          <cell r="AN90">
            <v>3.1668509122590928E-2</v>
          </cell>
          <cell r="AO90">
            <v>4.329033846236412E-3</v>
          </cell>
        </row>
        <row r="91">
          <cell r="G91" t="str">
            <v>SNPP</v>
          </cell>
          <cell r="J91">
            <v>1</v>
          </cell>
          <cell r="K91">
            <v>1.1899612431696521E-2</v>
          </cell>
          <cell r="L91">
            <v>0.19616105272356593</v>
          </cell>
          <cell r="M91">
            <v>6.0631847897534452E-2</v>
          </cell>
          <cell r="N91">
            <v>0</v>
          </cell>
          <cell r="O91">
            <v>0.13893161707352691</v>
          </cell>
          <cell r="P91">
            <v>0.49512472496599269</v>
          </cell>
          <cell r="Q91">
            <v>6.3649528035764152E-2</v>
          </cell>
          <cell r="R91">
            <v>2.9506195314929023E-2</v>
          </cell>
          <cell r="S91">
            <v>4.0334345000263474E-3</v>
          </cell>
          <cell r="AC91" t="str">
            <v>SNPP</v>
          </cell>
          <cell r="AF91">
            <v>1</v>
          </cell>
          <cell r="AG91">
            <v>1.1899612431696521E-2</v>
          </cell>
          <cell r="AH91">
            <v>0.19616105272356593</v>
          </cell>
          <cell r="AI91">
            <v>6.0631847897534452E-2</v>
          </cell>
          <cell r="AJ91">
            <v>0</v>
          </cell>
          <cell r="AK91">
            <v>0.13893161707352691</v>
          </cell>
          <cell r="AL91">
            <v>0.49512472496599269</v>
          </cell>
          <cell r="AM91">
            <v>6.3649528035764152E-2</v>
          </cell>
          <cell r="AN91">
            <v>2.9506195314929023E-2</v>
          </cell>
          <cell r="AO91">
            <v>4.0334345000263474E-3</v>
          </cell>
        </row>
        <row r="92">
          <cell r="G92" t="str">
            <v>SNPPH</v>
          </cell>
          <cell r="J92">
            <v>1.0000000000000002</v>
          </cell>
          <cell r="K92">
            <v>3.718722443883353E-2</v>
          </cell>
          <cell r="L92">
            <v>0.61300065540748228</v>
          </cell>
          <cell r="M92">
            <v>0.18946901923480994</v>
          </cell>
          <cell r="N92">
            <v>0</v>
          </cell>
          <cell r="O92">
            <v>3.0311149452160978E-2</v>
          </cell>
          <cell r="P92">
            <v>0.10807368682876421</v>
          </cell>
          <cell r="Q92">
            <v>1.3890549582163654E-2</v>
          </cell>
          <cell r="R92">
            <v>6.4508062111455671E-3</v>
          </cell>
          <cell r="S92">
            <v>8.818167818865606E-4</v>
          </cell>
          <cell r="AC92" t="str">
            <v>SNPPH</v>
          </cell>
          <cell r="AF92">
            <v>1.0000000000000002</v>
          </cell>
          <cell r="AG92">
            <v>3.7214580581637798E-2</v>
          </cell>
          <cell r="AH92">
            <v>0.61345159880864997</v>
          </cell>
          <cell r="AI92">
            <v>0.18960839886384614</v>
          </cell>
          <cell r="AJ92">
            <v>0</v>
          </cell>
          <cell r="AK92">
            <v>3.0333447328528131E-2</v>
          </cell>
          <cell r="AL92">
            <v>0.10815318937983882</v>
          </cell>
          <cell r="AM92">
            <v>1.3900767926332481E-2</v>
          </cell>
          <cell r="AN92">
            <v>6.4555516359138237E-3</v>
          </cell>
          <cell r="AO92">
            <v>8.8246547525307314E-4</v>
          </cell>
        </row>
        <row r="93">
          <cell r="G93" t="str">
            <v>SNPPN</v>
          </cell>
          <cell r="J93">
            <v>1</v>
          </cell>
          <cell r="K93">
            <v>4.4288595114896578E-2</v>
          </cell>
          <cell r="L93">
            <v>0.73006088091256849</v>
          </cell>
          <cell r="M93">
            <v>0.22565052397253507</v>
          </cell>
          <cell r="N93">
            <v>0</v>
          </cell>
          <cell r="O93">
            <v>0</v>
          </cell>
          <cell r="P93">
            <v>0</v>
          </cell>
          <cell r="Q93">
            <v>0</v>
          </cell>
          <cell r="R93">
            <v>0</v>
          </cell>
          <cell r="S93">
            <v>0</v>
          </cell>
          <cell r="AC93" t="str">
            <v>SNPPN</v>
          </cell>
          <cell r="AF93">
            <v>1</v>
          </cell>
          <cell r="AG93">
            <v>4.4288595114896578E-2</v>
          </cell>
          <cell r="AH93">
            <v>0.73006088091256849</v>
          </cell>
          <cell r="AI93">
            <v>0.22565052397253507</v>
          </cell>
          <cell r="AJ93">
            <v>0</v>
          </cell>
          <cell r="AK93">
            <v>0</v>
          </cell>
          <cell r="AL93">
            <v>0</v>
          </cell>
          <cell r="AM93">
            <v>0</v>
          </cell>
          <cell r="AN93">
            <v>0</v>
          </cell>
          <cell r="AO93">
            <v>0</v>
          </cell>
        </row>
        <row r="94">
          <cell r="G94" t="str">
            <v>SNPPO</v>
          </cell>
          <cell r="J94">
            <v>0.99999999999999989</v>
          </cell>
          <cell r="K94">
            <v>1.2183613983122362E-2</v>
          </cell>
          <cell r="L94">
            <v>0.2008600490343134</v>
          </cell>
          <cell r="M94">
            <v>6.2075549518750786E-2</v>
          </cell>
          <cell r="N94">
            <v>0</v>
          </cell>
          <cell r="O94">
            <v>0.13766207624093893</v>
          </cell>
          <cell r="P94">
            <v>0.49083087856307034</v>
          </cell>
          <cell r="Q94">
            <v>6.3085759866227331E-2</v>
          </cell>
          <cell r="R94">
            <v>2.9297185771717194E-2</v>
          </cell>
          <cell r="S94">
            <v>4.0048870218596299E-3</v>
          </cell>
          <cell r="AC94" t="str">
            <v>SNPPO</v>
          </cell>
          <cell r="AF94">
            <v>0.99999999999999989</v>
          </cell>
          <cell r="AG94">
            <v>1.2183613983122362E-2</v>
          </cell>
          <cell r="AH94">
            <v>0.2008600490343134</v>
          </cell>
          <cell r="AI94">
            <v>6.2075549518750786E-2</v>
          </cell>
          <cell r="AJ94">
            <v>0</v>
          </cell>
          <cell r="AK94">
            <v>0.13766207624093893</v>
          </cell>
          <cell r="AL94">
            <v>0.49083087856307034</v>
          </cell>
          <cell r="AM94">
            <v>6.3085759866227331E-2</v>
          </cell>
          <cell r="AN94">
            <v>2.9297185771717194E-2</v>
          </cell>
          <cell r="AO94">
            <v>4.0048870218596299E-3</v>
          </cell>
        </row>
        <row r="95">
          <cell r="G95" t="str">
            <v>SNPG</v>
          </cell>
          <cell r="J95">
            <v>0.99999999999999944</v>
          </cell>
          <cell r="K95">
            <v>2.4965042729868551E-2</v>
          </cell>
          <cell r="L95">
            <v>0.27039225034693787</v>
          </cell>
          <cell r="M95">
            <v>6.5694317503927083E-2</v>
          </cell>
          <cell r="N95">
            <v>0</v>
          </cell>
          <cell r="O95">
            <v>0.12070577845773306</v>
          </cell>
          <cell r="P95">
            <v>0.42371309748419006</v>
          </cell>
          <cell r="Q95">
            <v>6.6219136796991193E-2</v>
          </cell>
          <cell r="R95">
            <v>2.6681187394869188E-2</v>
          </cell>
          <cell r="S95">
            <v>1.6291892854825242E-3</v>
          </cell>
          <cell r="AC95" t="str">
            <v>SNPG</v>
          </cell>
          <cell r="AF95">
            <v>0.99999999999999944</v>
          </cell>
          <cell r="AG95">
            <v>2.4965042729868551E-2</v>
          </cell>
          <cell r="AH95">
            <v>0.27039225034693787</v>
          </cell>
          <cell r="AI95">
            <v>6.5694317503927083E-2</v>
          </cell>
          <cell r="AJ95">
            <v>0</v>
          </cell>
          <cell r="AK95">
            <v>0.12070577845773306</v>
          </cell>
          <cell r="AL95">
            <v>0.42371309748419006</v>
          </cell>
          <cell r="AM95">
            <v>6.6219136796991193E-2</v>
          </cell>
          <cell r="AN95">
            <v>2.6681187394869188E-2</v>
          </cell>
          <cell r="AO95">
            <v>1.6291892854825242E-3</v>
          </cell>
        </row>
        <row r="96">
          <cell r="G96" t="str">
            <v>SNPI</v>
          </cell>
          <cell r="J96">
            <v>0.99999999999999978</v>
          </cell>
          <cell r="K96">
            <v>3.199659968362039E-2</v>
          </cell>
          <cell r="L96">
            <v>0.49114426231304248</v>
          </cell>
          <cell r="M96">
            <v>0.14941261347738263</v>
          </cell>
          <cell r="N96">
            <v>0</v>
          </cell>
          <cell r="O96">
            <v>6.7106091947660845E-2</v>
          </cell>
          <cell r="P96">
            <v>0.20394876872646803</v>
          </cell>
          <cell r="Q96">
            <v>4.1441478437073478E-2</v>
          </cell>
          <cell r="R96">
            <v>1.3363140408613946E-2</v>
          </cell>
          <cell r="S96">
            <v>1.5870450061385795E-3</v>
          </cell>
          <cell r="AC96" t="str">
            <v>SNPI</v>
          </cell>
          <cell r="AF96">
            <v>0.99999999999999978</v>
          </cell>
          <cell r="AG96">
            <v>3.199659968362039E-2</v>
          </cell>
          <cell r="AH96">
            <v>0.49114426231304248</v>
          </cell>
          <cell r="AI96">
            <v>0.14941261347738263</v>
          </cell>
          <cell r="AJ96">
            <v>0</v>
          </cell>
          <cell r="AK96">
            <v>6.7106091947660845E-2</v>
          </cell>
          <cell r="AL96">
            <v>0.20394876872646803</v>
          </cell>
          <cell r="AM96">
            <v>4.1441478437073478E-2</v>
          </cell>
          <cell r="AN96">
            <v>1.3363140408613946E-2</v>
          </cell>
          <cell r="AO96">
            <v>1.5870450061385795E-3</v>
          </cell>
        </row>
        <row r="97">
          <cell r="G97" t="str">
            <v>TROJP</v>
          </cell>
          <cell r="J97">
            <v>0.99999999999999989</v>
          </cell>
          <cell r="K97">
            <v>4.4532026771772905E-2</v>
          </cell>
          <cell r="L97">
            <v>0.72936840366853151</v>
          </cell>
          <cell r="M97">
            <v>0.22609956955969582</v>
          </cell>
          <cell r="N97">
            <v>0</v>
          </cell>
          <cell r="O97">
            <v>0</v>
          </cell>
          <cell r="P97">
            <v>0</v>
          </cell>
          <cell r="Q97">
            <v>0</v>
          </cell>
          <cell r="R97">
            <v>0</v>
          </cell>
          <cell r="S97">
            <v>0</v>
          </cell>
          <cell r="AC97" t="str">
            <v>TROJP</v>
          </cell>
          <cell r="AF97">
            <v>0.99999999999999989</v>
          </cell>
          <cell r="AG97">
            <v>4.4532026771772905E-2</v>
          </cell>
          <cell r="AH97">
            <v>0.72936840366853151</v>
          </cell>
          <cell r="AI97">
            <v>0.22609956955969582</v>
          </cell>
          <cell r="AJ97">
            <v>0</v>
          </cell>
          <cell r="AK97">
            <v>0</v>
          </cell>
          <cell r="AL97">
            <v>0</v>
          </cell>
          <cell r="AM97">
            <v>0</v>
          </cell>
          <cell r="AN97">
            <v>0</v>
          </cell>
          <cell r="AO97">
            <v>0</v>
          </cell>
        </row>
        <row r="98">
          <cell r="G98" t="str">
            <v>TROJD</v>
          </cell>
          <cell r="J98">
            <v>1</v>
          </cell>
          <cell r="K98">
            <v>4.4575021722145149E-2</v>
          </cell>
          <cell r="L98">
            <v>0.72924609819222919</v>
          </cell>
          <cell r="M98">
            <v>0.22617888008562573</v>
          </cell>
          <cell r="N98">
            <v>0</v>
          </cell>
          <cell r="O98">
            <v>0</v>
          </cell>
          <cell r="P98">
            <v>0</v>
          </cell>
          <cell r="Q98">
            <v>0</v>
          </cell>
          <cell r="R98">
            <v>0</v>
          </cell>
          <cell r="S98">
            <v>0</v>
          </cell>
          <cell r="AC98" t="str">
            <v>TROJD</v>
          </cell>
          <cell r="AF98">
            <v>1</v>
          </cell>
          <cell r="AG98">
            <v>4.4575021722145149E-2</v>
          </cell>
          <cell r="AH98">
            <v>0.72924609819222919</v>
          </cell>
          <cell r="AI98">
            <v>0.22617888008562573</v>
          </cell>
          <cell r="AJ98">
            <v>0</v>
          </cell>
          <cell r="AK98">
            <v>0</v>
          </cell>
          <cell r="AL98">
            <v>0</v>
          </cell>
          <cell r="AM98">
            <v>0</v>
          </cell>
          <cell r="AN98">
            <v>0</v>
          </cell>
          <cell r="AO98">
            <v>0</v>
          </cell>
        </row>
        <row r="99">
          <cell r="G99" t="str">
            <v>IBT</v>
          </cell>
          <cell r="J99">
            <v>0</v>
          </cell>
          <cell r="K99">
            <v>1.4915357227796409E-2</v>
          </cell>
          <cell r="L99">
            <v>0.10602489492010607</v>
          </cell>
          <cell r="M99">
            <v>0</v>
          </cell>
          <cell r="N99">
            <v>0</v>
          </cell>
          <cell r="O99">
            <v>0.16872385731057876</v>
          </cell>
          <cell r="P99">
            <v>0.56763777764368795</v>
          </cell>
          <cell r="Q99">
            <v>8.1960981866060365E-2</v>
          </cell>
          <cell r="R99">
            <v>4.8397861776343594E-2</v>
          </cell>
          <cell r="S99">
            <v>1.9932268127822259E-3</v>
          </cell>
          <cell r="T99">
            <v>3.6024094825639133E-2</v>
          </cell>
          <cell r="U99">
            <v>-2.5678052382994514E-2</v>
          </cell>
          <cell r="AC99" t="str">
            <v>IBT</v>
          </cell>
          <cell r="AF99">
            <v>0</v>
          </cell>
          <cell r="AG99">
            <v>1.4915359827387746E-2</v>
          </cell>
          <cell r="AH99">
            <v>0.10602491339914041</v>
          </cell>
          <cell r="AI99">
            <v>0</v>
          </cell>
          <cell r="AJ99">
            <v>0</v>
          </cell>
          <cell r="AK99">
            <v>0.16872388671738889</v>
          </cell>
          <cell r="AL99">
            <v>0.56763787657703746</v>
          </cell>
          <cell r="AM99">
            <v>8.1960996151005425E-2</v>
          </cell>
          <cell r="AN99">
            <v>4.8397870211586563E-2</v>
          </cell>
          <cell r="AO99">
            <v>1.9932271601808887E-3</v>
          </cell>
          <cell r="AP99">
            <v>3.6023926814684068E-2</v>
          </cell>
          <cell r="AQ99">
            <v>-2.5678056858411465E-2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2.1676539570530021E-2</v>
          </cell>
          <cell r="L101">
            <v>0.26635044437250482</v>
          </cell>
          <cell r="M101">
            <v>5.9046547227373083E-2</v>
          </cell>
          <cell r="N101">
            <v>0</v>
          </cell>
          <cell r="O101">
            <v>0.11665804961845797</v>
          </cell>
          <cell r="P101">
            <v>0.43528210677585316</v>
          </cell>
          <cell r="Q101">
            <v>5.6202333516659438E-2</v>
          </cell>
          <cell r="R101">
            <v>2.4560727993607624E-2</v>
          </cell>
          <cell r="S101">
            <v>2.8952912803151534E-3</v>
          </cell>
          <cell r="T101">
            <v>0</v>
          </cell>
          <cell r="U101">
            <v>1.7327959644698774E-2</v>
          </cell>
          <cell r="AC101" t="str">
            <v>DITBAL</v>
          </cell>
          <cell r="AF101">
            <v>1</v>
          </cell>
          <cell r="AG101">
            <v>2.1676539570530021E-2</v>
          </cell>
          <cell r="AH101">
            <v>0.26635044437250482</v>
          </cell>
          <cell r="AI101">
            <v>5.9046547227373083E-2</v>
          </cell>
          <cell r="AJ101">
            <v>0</v>
          </cell>
          <cell r="AK101">
            <v>0.11665804961845797</v>
          </cell>
          <cell r="AL101">
            <v>0.43528210677585316</v>
          </cell>
          <cell r="AM101">
            <v>5.6202333516659438E-2</v>
          </cell>
          <cell r="AN101">
            <v>2.4560727993607624E-2</v>
          </cell>
          <cell r="AO101">
            <v>2.8952912803151534E-3</v>
          </cell>
          <cell r="AP101">
            <v>0</v>
          </cell>
          <cell r="AQ101">
            <v>1.7327959644698774E-2</v>
          </cell>
        </row>
        <row r="102">
          <cell r="G102" t="str">
            <v>TAXDEPR</v>
          </cell>
          <cell r="J102">
            <v>1</v>
          </cell>
          <cell r="K102">
            <v>1.9671146163937149E-2</v>
          </cell>
          <cell r="L102">
            <v>0.25698362087991283</v>
          </cell>
          <cell r="M102">
            <v>4.520006230547325E-2</v>
          </cell>
          <cell r="N102">
            <v>0</v>
          </cell>
          <cell r="O102">
            <v>0.11928736171020378</v>
          </cell>
          <cell r="P102">
            <v>0.44265253244095432</v>
          </cell>
          <cell r="Q102">
            <v>5.7104343548327385E-2</v>
          </cell>
          <cell r="R102">
            <v>2.5576344758261798E-2</v>
          </cell>
          <cell r="S102">
            <v>3.0163538762903283E-3</v>
          </cell>
          <cell r="T102">
            <v>0</v>
          </cell>
          <cell r="U102">
            <v>3.0508234316639144E-2</v>
          </cell>
          <cell r="AC102" t="str">
            <v>TAXDEPR</v>
          </cell>
          <cell r="AF102">
            <v>1</v>
          </cell>
          <cell r="AG102">
            <v>1.9671146163937149E-2</v>
          </cell>
          <cell r="AH102">
            <v>0.25698362087991283</v>
          </cell>
          <cell r="AI102">
            <v>4.520006230547325E-2</v>
          </cell>
          <cell r="AJ102">
            <v>0</v>
          </cell>
          <cell r="AK102">
            <v>0.11928736171020378</v>
          </cell>
          <cell r="AL102">
            <v>0.44265253244095432</v>
          </cell>
          <cell r="AM102">
            <v>5.7104343548327385E-2</v>
          </cell>
          <cell r="AN102">
            <v>2.5576344758261798E-2</v>
          </cell>
          <cell r="AO102">
            <v>3.0163538762903283E-3</v>
          </cell>
          <cell r="AP102">
            <v>0</v>
          </cell>
          <cell r="AQ102">
            <v>3.0508234316639144E-2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2.0535982178677473E-2</v>
          </cell>
          <cell r="L106">
            <v>0.22737344358647074</v>
          </cell>
          <cell r="M106">
            <v>6.6320859295176629E-2</v>
          </cell>
          <cell r="N106">
            <v>0</v>
          </cell>
          <cell r="O106">
            <v>0.13266251442493548</v>
          </cell>
          <cell r="P106">
            <v>0.46166483999270386</v>
          </cell>
          <cell r="Q106">
            <v>5.9729329129644536E-2</v>
          </cell>
          <cell r="R106">
            <v>2.8591038707183773E-2</v>
          </cell>
          <cell r="S106">
            <v>3.1219926852073215E-3</v>
          </cell>
          <cell r="T106">
            <v>0</v>
          </cell>
          <cell r="U106">
            <v>0</v>
          </cell>
          <cell r="AC106" t="str">
            <v>SCHMDEXP</v>
          </cell>
          <cell r="AF106">
            <v>0.99999999999999989</v>
          </cell>
          <cell r="AG106">
            <v>2.0535982178677473E-2</v>
          </cell>
          <cell r="AH106">
            <v>0.22737344358647074</v>
          </cell>
          <cell r="AI106">
            <v>6.6320859295176629E-2</v>
          </cell>
          <cell r="AJ106">
            <v>0</v>
          </cell>
          <cell r="AK106">
            <v>0.13266251442493548</v>
          </cell>
          <cell r="AL106">
            <v>0.46166483999270386</v>
          </cell>
          <cell r="AM106">
            <v>5.9729329129644536E-2</v>
          </cell>
          <cell r="AN106">
            <v>2.8591038707183773E-2</v>
          </cell>
          <cell r="AO106">
            <v>3.1219926852073215E-3</v>
          </cell>
          <cell r="AP106">
            <v>0</v>
          </cell>
          <cell r="AQ106">
            <v>0</v>
          </cell>
        </row>
        <row r="107">
          <cell r="G107" t="str">
            <v>SCHMAEXP</v>
          </cell>
          <cell r="J107">
            <v>1</v>
          </cell>
          <cell r="K107">
            <v>2.613438150038375E-2</v>
          </cell>
          <cell r="L107">
            <v>0.35413868199652043</v>
          </cell>
          <cell r="M107">
            <v>0.10548082199781467</v>
          </cell>
          <cell r="N107">
            <v>0</v>
          </cell>
          <cell r="O107">
            <v>9.9958068446021425E-2</v>
          </cell>
          <cell r="P107">
            <v>0.26701580622936644</v>
          </cell>
          <cell r="Q107">
            <v>5.0213251886790725E-2</v>
          </cell>
          <cell r="R107">
            <v>1.8673055880226254E-2</v>
          </cell>
          <cell r="S107">
            <v>2.2752547889412999E-3</v>
          </cell>
          <cell r="T107">
            <v>7.6110677273935112E-2</v>
          </cell>
          <cell r="U107">
            <v>0</v>
          </cell>
          <cell r="AC107" t="str">
            <v>SCHMAEXP</v>
          </cell>
          <cell r="AF107">
            <v>1</v>
          </cell>
          <cell r="AG107">
            <v>2.613438150038375E-2</v>
          </cell>
          <cell r="AH107">
            <v>0.35413868199652043</v>
          </cell>
          <cell r="AI107">
            <v>0.10548082199781467</v>
          </cell>
          <cell r="AJ107">
            <v>0</v>
          </cell>
          <cell r="AK107">
            <v>9.9958068446021425E-2</v>
          </cell>
          <cell r="AL107">
            <v>0.26701580622936644</v>
          </cell>
          <cell r="AM107">
            <v>5.0213251886790725E-2</v>
          </cell>
          <cell r="AN107">
            <v>1.8673055880226254E-2</v>
          </cell>
          <cell r="AO107">
            <v>2.2752547889412999E-3</v>
          </cell>
          <cell r="AP107">
            <v>7.6110677273935112E-2</v>
          </cell>
          <cell r="AQ107">
            <v>0</v>
          </cell>
        </row>
        <row r="108">
          <cell r="G108" t="str">
            <v>SGCT</v>
          </cell>
          <cell r="J108">
            <v>1</v>
          </cell>
          <cell r="K108">
            <v>1.5739573055368855E-2</v>
          </cell>
          <cell r="L108">
            <v>0.25685978677727644</v>
          </cell>
          <cell r="M108">
            <v>8.2585197748293399E-2</v>
          </cell>
          <cell r="N108">
            <v>0</v>
          </cell>
          <cell r="O108">
            <v>0.12686963961955264</v>
          </cell>
          <cell r="P108">
            <v>0.43453186428578788</v>
          </cell>
          <cell r="Q108">
            <v>5.661881940319622E-2</v>
          </cell>
          <cell r="R108">
            <v>2.6795119110524734E-2</v>
          </cell>
          <cell r="AC108" t="str">
            <v>SGCT</v>
          </cell>
          <cell r="AF108">
            <v>1</v>
          </cell>
          <cell r="AG108">
            <v>1.5739573055368855E-2</v>
          </cell>
          <cell r="AH108">
            <v>0.25685978677727644</v>
          </cell>
          <cell r="AI108">
            <v>8.2585197748293399E-2</v>
          </cell>
          <cell r="AJ108">
            <v>0</v>
          </cell>
          <cell r="AK108">
            <v>0.12686963961955264</v>
          </cell>
          <cell r="AL108">
            <v>0.43453186428578788</v>
          </cell>
          <cell r="AM108">
            <v>5.661881940319622E-2</v>
          </cell>
          <cell r="AN108">
            <v>2.6795119110524734E-2</v>
          </cell>
        </row>
        <row r="192">
          <cell r="H192" t="str">
            <v>S</v>
          </cell>
          <cell r="J192">
            <v>1743238827.9799998</v>
          </cell>
          <cell r="K192">
            <v>43021713.390000001</v>
          </cell>
          <cell r="L192">
            <v>608752863.03999996</v>
          </cell>
          <cell r="M192">
            <v>142120909.03</v>
          </cell>
          <cell r="N192">
            <v>0</v>
          </cell>
          <cell r="O192">
            <v>100843437.17</v>
          </cell>
          <cell r="P192">
            <v>758030259.20000005</v>
          </cell>
          <cell r="Q192">
            <v>72615092.799999997</v>
          </cell>
          <cell r="R192">
            <v>12608902.77</v>
          </cell>
          <cell r="S192">
            <v>0</v>
          </cell>
          <cell r="T192">
            <v>5245650.58</v>
          </cell>
          <cell r="U192">
            <v>0</v>
          </cell>
          <cell r="AF192">
            <v>1743238827.9799998</v>
          </cell>
          <cell r="AG192">
            <v>43021713.390000001</v>
          </cell>
          <cell r="AH192">
            <v>608752863.03999996</v>
          </cell>
          <cell r="AI192">
            <v>142120909.03</v>
          </cell>
          <cell r="AJ192">
            <v>0</v>
          </cell>
          <cell r="AK192">
            <v>100843437.17</v>
          </cell>
          <cell r="AL192">
            <v>758030259.20000005</v>
          </cell>
          <cell r="AM192">
            <v>72615092.799999997</v>
          </cell>
          <cell r="AN192">
            <v>12608902.77</v>
          </cell>
          <cell r="AO192">
            <v>0</v>
          </cell>
          <cell r="AP192">
            <v>5245650.58</v>
          </cell>
          <cell r="AQ192">
            <v>0</v>
          </cell>
        </row>
        <row r="197">
          <cell r="H197" t="str">
            <v>S</v>
          </cell>
          <cell r="J197">
            <v>2989359103.8800001</v>
          </cell>
          <cell r="K197">
            <v>55700914.829999998</v>
          </cell>
          <cell r="L197">
            <v>650408334.60000002</v>
          </cell>
          <cell r="M197">
            <v>193405947.93000001</v>
          </cell>
          <cell r="N197">
            <v>0</v>
          </cell>
          <cell r="O197">
            <v>476255098.02999997</v>
          </cell>
          <cell r="P197">
            <v>1281049870.53</v>
          </cell>
          <cell r="Q197">
            <v>205384115.56999999</v>
          </cell>
          <cell r="R197">
            <v>121360870.23</v>
          </cell>
          <cell r="S197">
            <v>0</v>
          </cell>
          <cell r="T197">
            <v>5793952.1600000001</v>
          </cell>
          <cell r="U197">
            <v>0</v>
          </cell>
          <cell r="AF197">
            <v>2989359103.8800001</v>
          </cell>
          <cell r="AG197">
            <v>55700914.829999998</v>
          </cell>
          <cell r="AH197">
            <v>650408334.60000002</v>
          </cell>
          <cell r="AI197">
            <v>193405947.93000001</v>
          </cell>
          <cell r="AJ197">
            <v>0</v>
          </cell>
          <cell r="AK197">
            <v>476255098.02999997</v>
          </cell>
          <cell r="AL197">
            <v>1281049870.53</v>
          </cell>
          <cell r="AM197">
            <v>205384115.56999999</v>
          </cell>
          <cell r="AN197">
            <v>121360870.23</v>
          </cell>
          <cell r="AO197">
            <v>0</v>
          </cell>
          <cell r="AP197">
            <v>5793952.1600000001</v>
          </cell>
          <cell r="AQ197">
            <v>0</v>
          </cell>
        </row>
        <row r="198">
          <cell r="H198" t="str">
            <v>SE</v>
          </cell>
          <cell r="J198">
            <v>0</v>
          </cell>
          <cell r="K198">
            <v>0</v>
          </cell>
          <cell r="L198">
            <v>0</v>
          </cell>
          <cell r="M198">
            <v>0</v>
          </cell>
          <cell r="N198">
            <v>0</v>
          </cell>
          <cell r="O198">
            <v>0</v>
          </cell>
          <cell r="P198">
            <v>0</v>
          </cell>
          <cell r="Q198">
            <v>0</v>
          </cell>
          <cell r="R198">
            <v>0</v>
          </cell>
          <cell r="S198">
            <v>0</v>
          </cell>
          <cell r="T198">
            <v>0</v>
          </cell>
          <cell r="U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H199" t="str">
            <v>SG</v>
          </cell>
          <cell r="J199">
            <v>0</v>
          </cell>
          <cell r="K199">
            <v>0</v>
          </cell>
          <cell r="L199">
            <v>0</v>
          </cell>
          <cell r="M199">
            <v>0</v>
          </cell>
          <cell r="N199">
            <v>0</v>
          </cell>
          <cell r="O199">
            <v>0</v>
          </cell>
          <cell r="P199">
            <v>0</v>
          </cell>
          <cell r="Q199">
            <v>0</v>
          </cell>
          <cell r="R199">
            <v>0</v>
          </cell>
          <cell r="S199">
            <v>0</v>
          </cell>
          <cell r="T199">
            <v>0</v>
          </cell>
          <cell r="U199">
            <v>0</v>
          </cell>
          <cell r="AF199">
            <v>0</v>
          </cell>
          <cell r="AG199">
            <v>0</v>
          </cell>
          <cell r="AH199">
            <v>0</v>
          </cell>
          <cell r="AI199">
            <v>0</v>
          </cell>
          <cell r="AJ199">
            <v>0</v>
          </cell>
          <cell r="AK199">
            <v>0</v>
          </cell>
          <cell r="AL199">
            <v>0</v>
          </cell>
          <cell r="AM199">
            <v>0</v>
          </cell>
          <cell r="AN199">
            <v>0</v>
          </cell>
          <cell r="AO199">
            <v>0</v>
          </cell>
          <cell r="AP199">
            <v>0</v>
          </cell>
          <cell r="AQ199">
            <v>0</v>
          </cell>
        </row>
        <row r="205">
          <cell r="H205" t="str">
            <v>S</v>
          </cell>
          <cell r="J205">
            <v>20145201.640000001</v>
          </cell>
          <cell r="K205">
            <v>529389.34</v>
          </cell>
          <cell r="L205">
            <v>6063127.1100000003</v>
          </cell>
          <cell r="M205">
            <v>1340251.18</v>
          </cell>
          <cell r="N205">
            <v>0</v>
          </cell>
          <cell r="O205">
            <v>1768990.77</v>
          </cell>
          <cell r="P205">
            <v>9428581.6500000004</v>
          </cell>
          <cell r="Q205">
            <v>515870.05</v>
          </cell>
          <cell r="R205">
            <v>470860.83</v>
          </cell>
          <cell r="S205">
            <v>0</v>
          </cell>
          <cell r="T205">
            <v>28130.71</v>
          </cell>
          <cell r="U205">
            <v>0</v>
          </cell>
          <cell r="AF205">
            <v>20145201.640000001</v>
          </cell>
          <cell r="AG205">
            <v>529389.34</v>
          </cell>
          <cell r="AH205">
            <v>6063127.1100000003</v>
          </cell>
          <cell r="AI205">
            <v>1340251.18</v>
          </cell>
          <cell r="AJ205">
            <v>0</v>
          </cell>
          <cell r="AK205">
            <v>1768990.77</v>
          </cell>
          <cell r="AL205">
            <v>9428581.6500000004</v>
          </cell>
          <cell r="AM205">
            <v>515870.05</v>
          </cell>
          <cell r="AN205">
            <v>470860.83</v>
          </cell>
          <cell r="AO205">
            <v>0</v>
          </cell>
          <cell r="AP205">
            <v>28130.71</v>
          </cell>
          <cell r="AQ205">
            <v>0</v>
          </cell>
        </row>
        <row r="206">
          <cell r="H206" t="str">
            <v>SO</v>
          </cell>
          <cell r="J206">
            <v>0</v>
          </cell>
          <cell r="K206">
            <v>0</v>
          </cell>
          <cell r="L206">
            <v>0</v>
          </cell>
          <cell r="M206">
            <v>0</v>
          </cell>
          <cell r="N206">
            <v>0</v>
          </cell>
          <cell r="O206">
            <v>0</v>
          </cell>
          <cell r="P206">
            <v>0</v>
          </cell>
          <cell r="Q206">
            <v>0</v>
          </cell>
          <cell r="R206">
            <v>0</v>
          </cell>
          <cell r="S206">
            <v>0</v>
          </cell>
          <cell r="T206">
            <v>0</v>
          </cell>
          <cell r="U206">
            <v>0</v>
          </cell>
          <cell r="AF206">
            <v>0</v>
          </cell>
          <cell r="AG206">
            <v>0</v>
          </cell>
          <cell r="AH206">
            <v>0</v>
          </cell>
          <cell r="AI206">
            <v>0</v>
          </cell>
          <cell r="AJ206">
            <v>0</v>
          </cell>
          <cell r="AK206">
            <v>0</v>
          </cell>
          <cell r="AL206">
            <v>0</v>
          </cell>
          <cell r="AM206">
            <v>0</v>
          </cell>
          <cell r="AN206">
            <v>0</v>
          </cell>
          <cell r="AO206">
            <v>0</v>
          </cell>
          <cell r="AP206">
            <v>0</v>
          </cell>
          <cell r="AQ206">
            <v>0</v>
          </cell>
        </row>
        <row r="210">
          <cell r="H210" t="str">
            <v>S</v>
          </cell>
          <cell r="J210">
            <v>17715081.949999999</v>
          </cell>
          <cell r="K210">
            <v>0</v>
          </cell>
          <cell r="L210">
            <v>0</v>
          </cell>
          <cell r="M210">
            <v>0</v>
          </cell>
          <cell r="N210">
            <v>0</v>
          </cell>
          <cell r="O210">
            <v>0</v>
          </cell>
          <cell r="P210">
            <v>17685829.41</v>
          </cell>
          <cell r="Q210">
            <v>0</v>
          </cell>
          <cell r="R210">
            <v>0</v>
          </cell>
          <cell r="S210">
            <v>0</v>
          </cell>
          <cell r="T210">
            <v>29252.54</v>
          </cell>
          <cell r="U210">
            <v>0</v>
          </cell>
          <cell r="AF210">
            <v>17715081.949999999</v>
          </cell>
          <cell r="AG210">
            <v>0</v>
          </cell>
          <cell r="AH210">
            <v>0</v>
          </cell>
          <cell r="AI210">
            <v>0</v>
          </cell>
          <cell r="AJ210">
            <v>0</v>
          </cell>
          <cell r="AK210">
            <v>0</v>
          </cell>
          <cell r="AL210">
            <v>17685829.41</v>
          </cell>
          <cell r="AM210">
            <v>0</v>
          </cell>
          <cell r="AN210">
            <v>0</v>
          </cell>
          <cell r="AO210">
            <v>0</v>
          </cell>
          <cell r="AP210">
            <v>29252.54</v>
          </cell>
          <cell r="AQ210">
            <v>0</v>
          </cell>
        </row>
        <row r="215">
          <cell r="H215" t="str">
            <v>S</v>
          </cell>
          <cell r="J215">
            <v>0</v>
          </cell>
          <cell r="K215">
            <v>0</v>
          </cell>
          <cell r="L215">
            <v>0</v>
          </cell>
          <cell r="M215">
            <v>0</v>
          </cell>
          <cell r="N215">
            <v>0</v>
          </cell>
          <cell r="O215">
            <v>0</v>
          </cell>
          <cell r="P215">
            <v>0</v>
          </cell>
          <cell r="Q215">
            <v>0</v>
          </cell>
          <cell r="R215">
            <v>0</v>
          </cell>
          <cell r="S215">
            <v>0</v>
          </cell>
          <cell r="T215">
            <v>0</v>
          </cell>
          <cell r="U215">
            <v>0</v>
          </cell>
          <cell r="AF215">
            <v>0</v>
          </cell>
          <cell r="AG215">
            <v>0</v>
          </cell>
          <cell r="AH215">
            <v>0</v>
          </cell>
          <cell r="AI215">
            <v>0</v>
          </cell>
          <cell r="AJ215">
            <v>0</v>
          </cell>
          <cell r="AK215">
            <v>0</v>
          </cell>
          <cell r="AL215">
            <v>0</v>
          </cell>
          <cell r="AM215">
            <v>0</v>
          </cell>
          <cell r="AN215">
            <v>0</v>
          </cell>
          <cell r="AO215">
            <v>0</v>
          </cell>
          <cell r="AP215">
            <v>0</v>
          </cell>
          <cell r="AQ215">
            <v>0</v>
          </cell>
        </row>
        <row r="216">
          <cell r="H216" t="str">
            <v>SO</v>
          </cell>
          <cell r="J216">
            <v>0</v>
          </cell>
          <cell r="K216">
            <v>0</v>
          </cell>
          <cell r="L216">
            <v>0</v>
          </cell>
          <cell r="M216">
            <v>0</v>
          </cell>
          <cell r="N216">
            <v>0</v>
          </cell>
          <cell r="O216">
            <v>0</v>
          </cell>
          <cell r="P216">
            <v>0</v>
          </cell>
          <cell r="Q216">
            <v>0</v>
          </cell>
          <cell r="R216">
            <v>0</v>
          </cell>
          <cell r="S216">
            <v>0</v>
          </cell>
          <cell r="T216">
            <v>0</v>
          </cell>
          <cell r="U216">
            <v>0</v>
          </cell>
          <cell r="AF216">
            <v>0</v>
          </cell>
          <cell r="AG216">
            <v>0</v>
          </cell>
          <cell r="AH216">
            <v>0</v>
          </cell>
          <cell r="AI216">
            <v>0</v>
          </cell>
          <cell r="AJ216">
            <v>0</v>
          </cell>
          <cell r="AK216">
            <v>0</v>
          </cell>
          <cell r="AL216">
            <v>0</v>
          </cell>
          <cell r="AM216">
            <v>0</v>
          </cell>
          <cell r="AN216">
            <v>0</v>
          </cell>
          <cell r="AO216">
            <v>0</v>
          </cell>
          <cell r="AP216">
            <v>0</v>
          </cell>
          <cell r="AQ216">
            <v>0</v>
          </cell>
        </row>
        <row r="224">
          <cell r="H224" t="str">
            <v>S</v>
          </cell>
          <cell r="J224">
            <v>11883415.189999999</v>
          </cell>
          <cell r="K224">
            <v>0</v>
          </cell>
          <cell r="L224">
            <v>1154567.81</v>
          </cell>
          <cell r="M224">
            <v>0</v>
          </cell>
          <cell r="N224">
            <v>0</v>
          </cell>
          <cell r="O224">
            <v>11535.1</v>
          </cell>
          <cell r="P224">
            <v>0</v>
          </cell>
          <cell r="Q224">
            <v>0</v>
          </cell>
          <cell r="R224">
            <v>0</v>
          </cell>
          <cell r="S224">
            <v>10717312.279999999</v>
          </cell>
          <cell r="T224">
            <v>0</v>
          </cell>
          <cell r="U224">
            <v>0</v>
          </cell>
          <cell r="AF224">
            <v>11883415.189999999</v>
          </cell>
          <cell r="AG224">
            <v>0</v>
          </cell>
          <cell r="AH224">
            <v>1154567.81</v>
          </cell>
          <cell r="AI224">
            <v>0</v>
          </cell>
          <cell r="AJ224">
            <v>0</v>
          </cell>
          <cell r="AK224">
            <v>11535.1</v>
          </cell>
          <cell r="AL224">
            <v>0</v>
          </cell>
          <cell r="AM224">
            <v>0</v>
          </cell>
          <cell r="AN224">
            <v>0</v>
          </cell>
          <cell r="AO224">
            <v>10717312.279999999</v>
          </cell>
          <cell r="AP224">
            <v>0</v>
          </cell>
          <cell r="AQ224">
            <v>0</v>
          </cell>
        </row>
        <row r="225">
          <cell r="H225" t="str">
            <v>SG</v>
          </cell>
          <cell r="J225">
            <v>0</v>
          </cell>
          <cell r="K225">
            <v>0</v>
          </cell>
          <cell r="L225">
            <v>0</v>
          </cell>
          <cell r="M225">
            <v>0</v>
          </cell>
          <cell r="N225">
            <v>0</v>
          </cell>
          <cell r="O225">
            <v>0</v>
          </cell>
          <cell r="P225">
            <v>0</v>
          </cell>
          <cell r="Q225">
            <v>0</v>
          </cell>
          <cell r="R225">
            <v>0</v>
          </cell>
          <cell r="S225">
            <v>0</v>
          </cell>
          <cell r="T225">
            <v>0</v>
          </cell>
          <cell r="U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H226" t="str">
            <v>CAGW</v>
          </cell>
          <cell r="J226">
            <v>0</v>
          </cell>
          <cell r="K226">
            <v>0</v>
          </cell>
          <cell r="L226">
            <v>0</v>
          </cell>
          <cell r="M226">
            <v>0</v>
          </cell>
          <cell r="N226">
            <v>0</v>
          </cell>
          <cell r="O226">
            <v>0</v>
          </cell>
          <cell r="P226">
            <v>0</v>
          </cell>
          <cell r="Q226">
            <v>0</v>
          </cell>
          <cell r="R226">
            <v>0</v>
          </cell>
          <cell r="S226">
            <v>0</v>
          </cell>
          <cell r="T226">
            <v>0</v>
          </cell>
          <cell r="U226">
            <v>0</v>
          </cell>
          <cell r="AF226">
            <v>0</v>
          </cell>
          <cell r="AG226">
            <v>0</v>
          </cell>
          <cell r="AH226">
            <v>0</v>
          </cell>
          <cell r="AI226">
            <v>0</v>
          </cell>
          <cell r="AJ226">
            <v>0</v>
          </cell>
          <cell r="AK226">
            <v>0</v>
          </cell>
          <cell r="AL226">
            <v>0</v>
          </cell>
          <cell r="AM226">
            <v>0</v>
          </cell>
          <cell r="AN226">
            <v>0</v>
          </cell>
          <cell r="AO226">
            <v>0</v>
          </cell>
          <cell r="AP226">
            <v>0</v>
          </cell>
          <cell r="AQ226">
            <v>0</v>
          </cell>
        </row>
        <row r="230">
          <cell r="H230" t="str">
            <v>SG</v>
          </cell>
          <cell r="J230">
            <v>0</v>
          </cell>
          <cell r="K230">
            <v>0</v>
          </cell>
          <cell r="L230">
            <v>0</v>
          </cell>
          <cell r="M230">
            <v>0</v>
          </cell>
          <cell r="N230">
            <v>0</v>
          </cell>
          <cell r="O230">
            <v>0</v>
          </cell>
          <cell r="P230">
            <v>0</v>
          </cell>
          <cell r="Q230">
            <v>0</v>
          </cell>
          <cell r="R230">
            <v>0</v>
          </cell>
          <cell r="S230">
            <v>0</v>
          </cell>
          <cell r="T230">
            <v>0</v>
          </cell>
          <cell r="U230">
            <v>0</v>
          </cell>
          <cell r="AF230">
            <v>0</v>
          </cell>
          <cell r="AG230">
            <v>0</v>
          </cell>
          <cell r="AH230">
            <v>0</v>
          </cell>
          <cell r="AI230">
            <v>0</v>
          </cell>
          <cell r="AJ230">
            <v>0</v>
          </cell>
          <cell r="AK230">
            <v>0</v>
          </cell>
          <cell r="AL230">
            <v>0</v>
          </cell>
          <cell r="AM230">
            <v>0</v>
          </cell>
          <cell r="AN230">
            <v>0</v>
          </cell>
          <cell r="AO230">
            <v>0</v>
          </cell>
          <cell r="AP230">
            <v>0</v>
          </cell>
          <cell r="AQ230">
            <v>0</v>
          </cell>
        </row>
        <row r="231">
          <cell r="H231" t="str">
            <v>SE</v>
          </cell>
          <cell r="J231">
            <v>0</v>
          </cell>
          <cell r="K231">
            <v>0</v>
          </cell>
          <cell r="L231">
            <v>0</v>
          </cell>
          <cell r="M231">
            <v>0</v>
          </cell>
          <cell r="N231">
            <v>0</v>
          </cell>
          <cell r="O231">
            <v>0</v>
          </cell>
          <cell r="P231">
            <v>0</v>
          </cell>
          <cell r="Q231">
            <v>0</v>
          </cell>
          <cell r="R231">
            <v>0</v>
          </cell>
          <cell r="S231">
            <v>0</v>
          </cell>
          <cell r="T231">
            <v>0</v>
          </cell>
          <cell r="U231">
            <v>0</v>
          </cell>
          <cell r="AF231">
            <v>0</v>
          </cell>
          <cell r="AG231">
            <v>0</v>
          </cell>
          <cell r="AH231">
            <v>0</v>
          </cell>
          <cell r="AI231">
            <v>0</v>
          </cell>
          <cell r="AJ231">
            <v>0</v>
          </cell>
          <cell r="AK231">
            <v>0</v>
          </cell>
          <cell r="AL231">
            <v>0</v>
          </cell>
          <cell r="AM231">
            <v>0</v>
          </cell>
          <cell r="AN231">
            <v>0</v>
          </cell>
          <cell r="AO231">
            <v>0</v>
          </cell>
          <cell r="AP231">
            <v>0</v>
          </cell>
          <cell r="AQ231">
            <v>0</v>
          </cell>
        </row>
        <row r="232">
          <cell r="H232" t="str">
            <v>DGP</v>
          </cell>
          <cell r="J232">
            <v>0</v>
          </cell>
          <cell r="K232">
            <v>0</v>
          </cell>
          <cell r="L232">
            <v>0</v>
          </cell>
          <cell r="M232">
            <v>0</v>
          </cell>
          <cell r="N232">
            <v>0</v>
          </cell>
          <cell r="O232">
            <v>0</v>
          </cell>
          <cell r="P232">
            <v>0</v>
          </cell>
          <cell r="Q232">
            <v>0</v>
          </cell>
          <cell r="R232">
            <v>0</v>
          </cell>
          <cell r="S232">
            <v>0</v>
          </cell>
          <cell r="T232">
            <v>0</v>
          </cell>
          <cell r="U232">
            <v>0</v>
          </cell>
          <cell r="AF232">
            <v>0</v>
          </cell>
          <cell r="AG232">
            <v>0</v>
          </cell>
          <cell r="AH232">
            <v>0</v>
          </cell>
          <cell r="AI232">
            <v>0</v>
          </cell>
          <cell r="AJ232">
            <v>0</v>
          </cell>
          <cell r="AK232">
            <v>0</v>
          </cell>
          <cell r="AL232">
            <v>0</v>
          </cell>
          <cell r="AM232">
            <v>0</v>
          </cell>
          <cell r="AN232">
            <v>0</v>
          </cell>
          <cell r="AO232">
            <v>0</v>
          </cell>
          <cell r="AP232">
            <v>0</v>
          </cell>
          <cell r="AQ232">
            <v>0</v>
          </cell>
        </row>
        <row r="233">
          <cell r="H233" t="str">
            <v>CAGW</v>
          </cell>
          <cell r="J233">
            <v>59484831.289999999</v>
          </cell>
          <cell r="K233">
            <v>2634499.6084807408</v>
          </cell>
          <cell r="L233">
            <v>43427548.332512915</v>
          </cell>
          <cell r="M233">
            <v>13422783.349006347</v>
          </cell>
          <cell r="N233">
            <v>0</v>
          </cell>
          <cell r="O233">
            <v>0</v>
          </cell>
          <cell r="P233">
            <v>0</v>
          </cell>
          <cell r="Q233">
            <v>0</v>
          </cell>
          <cell r="R233">
            <v>0</v>
          </cell>
          <cell r="S233">
            <v>0</v>
          </cell>
          <cell r="T233">
            <v>0</v>
          </cell>
          <cell r="U233">
            <v>0</v>
          </cell>
          <cell r="AF233">
            <v>59484831.289999999</v>
          </cell>
          <cell r="AG233">
            <v>2634499.6084807408</v>
          </cell>
          <cell r="AH233">
            <v>43427548.332512915</v>
          </cell>
          <cell r="AI233">
            <v>13422783.349006347</v>
          </cell>
          <cell r="AJ233">
            <v>0</v>
          </cell>
          <cell r="AK233">
            <v>0</v>
          </cell>
          <cell r="AL233">
            <v>0</v>
          </cell>
          <cell r="AM233">
            <v>0</v>
          </cell>
          <cell r="AN233">
            <v>0</v>
          </cell>
          <cell r="AO233">
            <v>0</v>
          </cell>
          <cell r="AP233">
            <v>0</v>
          </cell>
          <cell r="AQ233">
            <v>0</v>
          </cell>
        </row>
        <row r="234">
          <cell r="H234" t="str">
            <v>CAGE</v>
          </cell>
          <cell r="J234">
            <v>0</v>
          </cell>
          <cell r="K234">
            <v>0</v>
          </cell>
          <cell r="L234">
            <v>0</v>
          </cell>
          <cell r="M234">
            <v>0</v>
          </cell>
          <cell r="N234">
            <v>0</v>
          </cell>
          <cell r="O234">
            <v>0</v>
          </cell>
          <cell r="P234">
            <v>0</v>
          </cell>
          <cell r="Q234">
            <v>0</v>
          </cell>
          <cell r="R234">
            <v>0</v>
          </cell>
          <cell r="S234">
            <v>0</v>
          </cell>
          <cell r="T234">
            <v>0</v>
          </cell>
          <cell r="U234">
            <v>0</v>
          </cell>
          <cell r="AF234">
            <v>0</v>
          </cell>
          <cell r="AG234">
            <v>0</v>
          </cell>
          <cell r="AH234">
            <v>0</v>
          </cell>
          <cell r="AI234">
            <v>0</v>
          </cell>
          <cell r="AJ234">
            <v>0</v>
          </cell>
          <cell r="AK234">
            <v>0</v>
          </cell>
          <cell r="AL234">
            <v>0</v>
          </cell>
          <cell r="AM234">
            <v>0</v>
          </cell>
          <cell r="AN234">
            <v>0</v>
          </cell>
          <cell r="AO234">
            <v>0</v>
          </cell>
          <cell r="AP234">
            <v>0</v>
          </cell>
          <cell r="AQ234">
            <v>0</v>
          </cell>
        </row>
        <row r="235">
          <cell r="H235" t="str">
            <v>CAEW</v>
          </cell>
          <cell r="J235">
            <v>0</v>
          </cell>
          <cell r="K235">
            <v>0</v>
          </cell>
          <cell r="L235">
            <v>0</v>
          </cell>
          <cell r="M235">
            <v>0</v>
          </cell>
          <cell r="N235">
            <v>0</v>
          </cell>
          <cell r="O235">
            <v>0</v>
          </cell>
          <cell r="P235">
            <v>0</v>
          </cell>
          <cell r="Q235">
            <v>0</v>
          </cell>
          <cell r="R235">
            <v>0</v>
          </cell>
          <cell r="S235">
            <v>0</v>
          </cell>
          <cell r="T235">
            <v>0</v>
          </cell>
          <cell r="U235">
            <v>0</v>
          </cell>
          <cell r="AF235">
            <v>0</v>
          </cell>
          <cell r="AG235">
            <v>0</v>
          </cell>
          <cell r="AH235">
            <v>0</v>
          </cell>
          <cell r="AI235">
            <v>0</v>
          </cell>
          <cell r="AJ235">
            <v>0</v>
          </cell>
          <cell r="AK235">
            <v>0</v>
          </cell>
          <cell r="AL235">
            <v>0</v>
          </cell>
          <cell r="AM235">
            <v>0</v>
          </cell>
          <cell r="AN235">
            <v>0</v>
          </cell>
          <cell r="AO235">
            <v>0</v>
          </cell>
          <cell r="AP235">
            <v>0</v>
          </cell>
          <cell r="AQ235">
            <v>0</v>
          </cell>
        </row>
        <row r="236">
          <cell r="H236" t="str">
            <v>CAEE</v>
          </cell>
          <cell r="J236">
            <v>0</v>
          </cell>
          <cell r="K236">
            <v>0</v>
          </cell>
          <cell r="L236">
            <v>0</v>
          </cell>
          <cell r="M236">
            <v>0</v>
          </cell>
          <cell r="N236">
            <v>0</v>
          </cell>
          <cell r="O236">
            <v>0</v>
          </cell>
          <cell r="P236">
            <v>0</v>
          </cell>
          <cell r="Q236">
            <v>0</v>
          </cell>
          <cell r="R236">
            <v>0</v>
          </cell>
          <cell r="S236">
            <v>0</v>
          </cell>
          <cell r="T236">
            <v>0</v>
          </cell>
          <cell r="U236">
            <v>0</v>
          </cell>
          <cell r="AF236">
            <v>0</v>
          </cell>
          <cell r="AG236">
            <v>0</v>
          </cell>
          <cell r="AH236">
            <v>0</v>
          </cell>
          <cell r="AI236">
            <v>0</v>
          </cell>
          <cell r="AJ236">
            <v>0</v>
          </cell>
          <cell r="AK236">
            <v>0</v>
          </cell>
          <cell r="AL236">
            <v>0</v>
          </cell>
          <cell r="AM236">
            <v>0</v>
          </cell>
          <cell r="AN236">
            <v>0</v>
          </cell>
          <cell r="AO236">
            <v>0</v>
          </cell>
          <cell r="AP236">
            <v>0</v>
          </cell>
          <cell r="AQ236">
            <v>0</v>
          </cell>
        </row>
        <row r="242">
          <cell r="H242" t="str">
            <v>S</v>
          </cell>
          <cell r="J242">
            <v>0.05</v>
          </cell>
          <cell r="K242">
            <v>0</v>
          </cell>
          <cell r="L242">
            <v>0</v>
          </cell>
          <cell r="M242">
            <v>0</v>
          </cell>
          <cell r="N242">
            <v>0</v>
          </cell>
          <cell r="O242">
            <v>0</v>
          </cell>
          <cell r="P242">
            <v>0.05</v>
          </cell>
          <cell r="Q242">
            <v>0</v>
          </cell>
          <cell r="R242">
            <v>0</v>
          </cell>
          <cell r="S242">
            <v>0</v>
          </cell>
          <cell r="T242">
            <v>0</v>
          </cell>
          <cell r="U242">
            <v>0</v>
          </cell>
          <cell r="AF242">
            <v>0.05</v>
          </cell>
          <cell r="AG242">
            <v>0</v>
          </cell>
          <cell r="AH242">
            <v>0</v>
          </cell>
          <cell r="AI242">
            <v>0</v>
          </cell>
          <cell r="AJ242">
            <v>0</v>
          </cell>
          <cell r="AK242">
            <v>0</v>
          </cell>
          <cell r="AL242">
            <v>0.05</v>
          </cell>
          <cell r="AM242">
            <v>0</v>
          </cell>
          <cell r="AN242">
            <v>0</v>
          </cell>
          <cell r="AO242">
            <v>0</v>
          </cell>
          <cell r="AP242">
            <v>0</v>
          </cell>
          <cell r="AQ242">
            <v>0</v>
          </cell>
        </row>
        <row r="243">
          <cell r="H243" t="str">
            <v>SG</v>
          </cell>
          <cell r="J243">
            <v>0</v>
          </cell>
          <cell r="K243">
            <v>0</v>
          </cell>
          <cell r="L243">
            <v>0</v>
          </cell>
          <cell r="M243">
            <v>0</v>
          </cell>
          <cell r="N243">
            <v>0</v>
          </cell>
          <cell r="O243">
            <v>0</v>
          </cell>
          <cell r="P243">
            <v>0</v>
          </cell>
          <cell r="Q243">
            <v>0</v>
          </cell>
          <cell r="R243">
            <v>0</v>
          </cell>
          <cell r="S243">
            <v>0</v>
          </cell>
          <cell r="T243">
            <v>0</v>
          </cell>
          <cell r="U243">
            <v>0</v>
          </cell>
          <cell r="AF243">
            <v>0</v>
          </cell>
          <cell r="AG243">
            <v>0</v>
          </cell>
          <cell r="AH243">
            <v>0</v>
          </cell>
          <cell r="AI243">
            <v>0</v>
          </cell>
          <cell r="AJ243">
            <v>0</v>
          </cell>
          <cell r="AK243">
            <v>0</v>
          </cell>
          <cell r="AL243">
            <v>0</v>
          </cell>
          <cell r="AM243">
            <v>0</v>
          </cell>
          <cell r="AN243">
            <v>0</v>
          </cell>
          <cell r="AO243">
            <v>0</v>
          </cell>
          <cell r="AP243">
            <v>0</v>
          </cell>
          <cell r="AQ243">
            <v>0</v>
          </cell>
        </row>
        <row r="250">
          <cell r="H250" t="str">
            <v>S</v>
          </cell>
          <cell r="J250">
            <v>9132278.6500000004</v>
          </cell>
          <cell r="K250">
            <v>233169.95</v>
          </cell>
          <cell r="L250">
            <v>3747826.05</v>
          </cell>
          <cell r="M250">
            <v>620490.56000000006</v>
          </cell>
          <cell r="N250">
            <v>0</v>
          </cell>
          <cell r="O250">
            <v>614477.93999999994</v>
          </cell>
          <cell r="P250">
            <v>3395170.12</v>
          </cell>
          <cell r="Q250">
            <v>440753.78</v>
          </cell>
          <cell r="R250">
            <v>80390.25</v>
          </cell>
          <cell r="S250">
            <v>0</v>
          </cell>
          <cell r="T250">
            <v>0</v>
          </cell>
          <cell r="U250">
            <v>0</v>
          </cell>
          <cell r="AF250">
            <v>9132278.6500000004</v>
          </cell>
          <cell r="AG250">
            <v>233169.95</v>
          </cell>
          <cell r="AH250">
            <v>3747826.05</v>
          </cell>
          <cell r="AI250">
            <v>620490.56000000006</v>
          </cell>
          <cell r="AJ250">
            <v>0</v>
          </cell>
          <cell r="AK250">
            <v>614477.93999999994</v>
          </cell>
          <cell r="AL250">
            <v>3395170.12</v>
          </cell>
          <cell r="AM250">
            <v>440753.78</v>
          </cell>
          <cell r="AN250">
            <v>80390.25</v>
          </cell>
          <cell r="AO250">
            <v>0</v>
          </cell>
          <cell r="AP250">
            <v>0</v>
          </cell>
          <cell r="AQ250">
            <v>0</v>
          </cell>
        </row>
        <row r="251">
          <cell r="H251" t="str">
            <v>SO</v>
          </cell>
          <cell r="J251">
            <v>0</v>
          </cell>
          <cell r="K251">
            <v>0</v>
          </cell>
          <cell r="L251">
            <v>0</v>
          </cell>
          <cell r="M251">
            <v>0</v>
          </cell>
          <cell r="N251">
            <v>0</v>
          </cell>
          <cell r="O251">
            <v>0</v>
          </cell>
          <cell r="P251">
            <v>0</v>
          </cell>
          <cell r="Q251">
            <v>0</v>
          </cell>
          <cell r="R251">
            <v>0</v>
          </cell>
          <cell r="S251">
            <v>0</v>
          </cell>
          <cell r="T251">
            <v>0</v>
          </cell>
          <cell r="U251">
            <v>0</v>
          </cell>
          <cell r="AF251">
            <v>0</v>
          </cell>
          <cell r="AG251">
            <v>0</v>
          </cell>
          <cell r="AH251">
            <v>0</v>
          </cell>
          <cell r="AI251">
            <v>0</v>
          </cell>
          <cell r="AJ251">
            <v>0</v>
          </cell>
          <cell r="AK251">
            <v>0</v>
          </cell>
          <cell r="AL251">
            <v>0</v>
          </cell>
          <cell r="AM251">
            <v>0</v>
          </cell>
          <cell r="AN251">
            <v>0</v>
          </cell>
          <cell r="AO251">
            <v>0</v>
          </cell>
          <cell r="AP251">
            <v>0</v>
          </cell>
          <cell r="AQ251">
            <v>0</v>
          </cell>
        </row>
        <row r="255">
          <cell r="H255" t="str">
            <v>S</v>
          </cell>
          <cell r="J255">
            <v>5766249.9500000002</v>
          </cell>
          <cell r="K255">
            <v>82303.740000000005</v>
          </cell>
          <cell r="L255">
            <v>1315486.3</v>
          </cell>
          <cell r="M255">
            <v>159870.76999999999</v>
          </cell>
          <cell r="N255">
            <v>0</v>
          </cell>
          <cell r="O255">
            <v>354169.72</v>
          </cell>
          <cell r="P255">
            <v>3704752.63</v>
          </cell>
          <cell r="Q255">
            <v>97969.65</v>
          </cell>
          <cell r="R255">
            <v>51697.14</v>
          </cell>
          <cell r="S255">
            <v>0</v>
          </cell>
          <cell r="T255">
            <v>0</v>
          </cell>
          <cell r="U255">
            <v>0</v>
          </cell>
          <cell r="AF255">
            <v>5766249.9500000002</v>
          </cell>
          <cell r="AG255">
            <v>82303.740000000005</v>
          </cell>
          <cell r="AH255">
            <v>1315486.3</v>
          </cell>
          <cell r="AI255">
            <v>159870.76999999999</v>
          </cell>
          <cell r="AJ255">
            <v>0</v>
          </cell>
          <cell r="AK255">
            <v>354169.72</v>
          </cell>
          <cell r="AL255">
            <v>3704752.63</v>
          </cell>
          <cell r="AM255">
            <v>97969.65</v>
          </cell>
          <cell r="AN255">
            <v>51697.14</v>
          </cell>
          <cell r="AO255">
            <v>0</v>
          </cell>
          <cell r="AP255">
            <v>0</v>
          </cell>
          <cell r="AQ255">
            <v>0</v>
          </cell>
        </row>
        <row r="256">
          <cell r="H256" t="str">
            <v>SG</v>
          </cell>
          <cell r="J256">
            <v>0</v>
          </cell>
          <cell r="K256">
            <v>0</v>
          </cell>
          <cell r="L256">
            <v>0</v>
          </cell>
          <cell r="M256">
            <v>0</v>
          </cell>
          <cell r="N256">
            <v>0</v>
          </cell>
          <cell r="O256">
            <v>0</v>
          </cell>
          <cell r="P256">
            <v>0</v>
          </cell>
          <cell r="Q256">
            <v>0</v>
          </cell>
          <cell r="R256">
            <v>0</v>
          </cell>
          <cell r="S256">
            <v>0</v>
          </cell>
          <cell r="T256">
            <v>0</v>
          </cell>
          <cell r="U256">
            <v>0</v>
          </cell>
          <cell r="AF256">
            <v>0</v>
          </cell>
          <cell r="AG256">
            <v>0</v>
          </cell>
          <cell r="AH256">
            <v>0</v>
          </cell>
          <cell r="AI256">
            <v>0</v>
          </cell>
          <cell r="AJ256">
            <v>0</v>
          </cell>
          <cell r="AK256">
            <v>0</v>
          </cell>
          <cell r="AL256">
            <v>0</v>
          </cell>
          <cell r="AM256">
            <v>0</v>
          </cell>
          <cell r="AN256">
            <v>0</v>
          </cell>
          <cell r="AO256">
            <v>0</v>
          </cell>
          <cell r="AP256">
            <v>0</v>
          </cell>
          <cell r="AQ256">
            <v>0</v>
          </cell>
        </row>
        <row r="257">
          <cell r="H257" t="str">
            <v>SO</v>
          </cell>
          <cell r="J257">
            <v>356</v>
          </cell>
          <cell r="K257">
            <v>7.0826669419314001</v>
          </cell>
          <cell r="L257">
            <v>83.660868532829923</v>
          </cell>
          <cell r="M257">
            <v>23.691104611381551</v>
          </cell>
          <cell r="N257">
            <v>0</v>
          </cell>
          <cell r="O257">
            <v>44.183381122616375</v>
          </cell>
          <cell r="P257">
            <v>165.83261797276592</v>
          </cell>
          <cell r="Q257">
            <v>21.197852657860746</v>
          </cell>
          <cell r="R257">
            <v>9.3326672710113865</v>
          </cell>
          <cell r="S257">
            <v>1.0188408896026877</v>
          </cell>
          <cell r="T257">
            <v>0</v>
          </cell>
          <cell r="U257">
            <v>0</v>
          </cell>
          <cell r="AF257">
            <v>356</v>
          </cell>
          <cell r="AG257">
            <v>7.0826669419314001</v>
          </cell>
          <cell r="AH257">
            <v>83.660868532829923</v>
          </cell>
          <cell r="AI257">
            <v>23.691104611381551</v>
          </cell>
          <cell r="AJ257">
            <v>0</v>
          </cell>
          <cell r="AK257">
            <v>44.183381122616375</v>
          </cell>
          <cell r="AL257">
            <v>165.83261797276592</v>
          </cell>
          <cell r="AM257">
            <v>21.197852657860746</v>
          </cell>
          <cell r="AN257">
            <v>9.3326672710113865</v>
          </cell>
          <cell r="AO257">
            <v>1.0188408896026877</v>
          </cell>
          <cell r="AP257">
            <v>0</v>
          </cell>
          <cell r="AQ257">
            <v>0</v>
          </cell>
        </row>
        <row r="261">
          <cell r="H261" t="str">
            <v>CAGW</v>
          </cell>
          <cell r="J261">
            <v>0</v>
          </cell>
          <cell r="K261">
            <v>0</v>
          </cell>
          <cell r="L261">
            <v>0</v>
          </cell>
          <cell r="M261">
            <v>0</v>
          </cell>
          <cell r="N261">
            <v>0</v>
          </cell>
          <cell r="O261">
            <v>0</v>
          </cell>
          <cell r="P261">
            <v>0</v>
          </cell>
          <cell r="Q261">
            <v>0</v>
          </cell>
          <cell r="R261">
            <v>0</v>
          </cell>
          <cell r="S261">
            <v>0</v>
          </cell>
          <cell r="T261">
            <v>0</v>
          </cell>
          <cell r="U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H262" t="str">
            <v>CAGE</v>
          </cell>
          <cell r="J262">
            <v>0</v>
          </cell>
          <cell r="K262">
            <v>0</v>
          </cell>
          <cell r="L262">
            <v>0</v>
          </cell>
          <cell r="M262">
            <v>0</v>
          </cell>
          <cell r="N262">
            <v>0</v>
          </cell>
          <cell r="O262">
            <v>0</v>
          </cell>
          <cell r="P262">
            <v>0</v>
          </cell>
          <cell r="Q262">
            <v>0</v>
          </cell>
          <cell r="R262">
            <v>0</v>
          </cell>
          <cell r="S262">
            <v>0</v>
          </cell>
          <cell r="T262">
            <v>0</v>
          </cell>
          <cell r="U262">
            <v>0</v>
          </cell>
          <cell r="AF262">
            <v>0</v>
          </cell>
          <cell r="AG262">
            <v>0</v>
          </cell>
          <cell r="AH262">
            <v>0</v>
          </cell>
          <cell r="AI262">
            <v>0</v>
          </cell>
          <cell r="AJ262">
            <v>0</v>
          </cell>
          <cell r="AK262">
            <v>0</v>
          </cell>
          <cell r="AL262">
            <v>0</v>
          </cell>
          <cell r="AM262">
            <v>0</v>
          </cell>
          <cell r="AN262">
            <v>0</v>
          </cell>
          <cell r="AO262">
            <v>0</v>
          </cell>
          <cell r="AP262">
            <v>0</v>
          </cell>
          <cell r="AQ262">
            <v>0</v>
          </cell>
        </row>
        <row r="263">
          <cell r="H263" t="str">
            <v>JBG</v>
          </cell>
          <cell r="J263">
            <v>0</v>
          </cell>
          <cell r="K263">
            <v>0</v>
          </cell>
          <cell r="L263">
            <v>0</v>
          </cell>
          <cell r="M263">
            <v>0</v>
          </cell>
          <cell r="N263">
            <v>0</v>
          </cell>
          <cell r="O263">
            <v>0</v>
          </cell>
          <cell r="P263">
            <v>0</v>
          </cell>
          <cell r="Q263">
            <v>0</v>
          </cell>
          <cell r="R263">
            <v>0</v>
          </cell>
          <cell r="S263">
            <v>0</v>
          </cell>
          <cell r="T263">
            <v>0</v>
          </cell>
          <cell r="U263">
            <v>0</v>
          </cell>
          <cell r="AF263">
            <v>0</v>
          </cell>
          <cell r="AG263">
            <v>0</v>
          </cell>
          <cell r="AH263">
            <v>0</v>
          </cell>
          <cell r="AI263">
            <v>0</v>
          </cell>
          <cell r="AJ263">
            <v>0</v>
          </cell>
          <cell r="AK263">
            <v>0</v>
          </cell>
          <cell r="AL263">
            <v>0</v>
          </cell>
          <cell r="AM263">
            <v>0</v>
          </cell>
          <cell r="AN263">
            <v>0</v>
          </cell>
          <cell r="AO263">
            <v>0</v>
          </cell>
          <cell r="AP263">
            <v>0</v>
          </cell>
          <cell r="AQ263">
            <v>0</v>
          </cell>
        </row>
        <row r="264">
          <cell r="H264" t="str">
            <v>SG</v>
          </cell>
          <cell r="J264">
            <v>0</v>
          </cell>
          <cell r="K264">
            <v>0</v>
          </cell>
          <cell r="L264">
            <v>0</v>
          </cell>
          <cell r="M264">
            <v>0</v>
          </cell>
          <cell r="N264">
            <v>0</v>
          </cell>
          <cell r="O264">
            <v>0</v>
          </cell>
          <cell r="P264">
            <v>0</v>
          </cell>
          <cell r="Q264">
            <v>0</v>
          </cell>
          <cell r="R264">
            <v>0</v>
          </cell>
          <cell r="S264">
            <v>0</v>
          </cell>
          <cell r="T264">
            <v>0</v>
          </cell>
          <cell r="U264">
            <v>0</v>
          </cell>
          <cell r="AF264">
            <v>0</v>
          </cell>
          <cell r="AG264">
            <v>0</v>
          </cell>
          <cell r="AH264">
            <v>0</v>
          </cell>
          <cell r="AI264">
            <v>0</v>
          </cell>
          <cell r="AJ264">
            <v>0</v>
          </cell>
          <cell r="AK264">
            <v>0</v>
          </cell>
          <cell r="AL264">
            <v>0</v>
          </cell>
          <cell r="AM264">
            <v>0</v>
          </cell>
          <cell r="AN264">
            <v>0</v>
          </cell>
          <cell r="AO264">
            <v>0</v>
          </cell>
          <cell r="AP264">
            <v>0</v>
          </cell>
          <cell r="AQ264">
            <v>0</v>
          </cell>
        </row>
        <row r="268">
          <cell r="H268" t="str">
            <v>S</v>
          </cell>
          <cell r="J268">
            <v>8899778.9000000004</v>
          </cell>
          <cell r="K268">
            <v>545307.84</v>
          </cell>
          <cell r="L268">
            <v>3630536.75</v>
          </cell>
          <cell r="M268">
            <v>870454.53</v>
          </cell>
          <cell r="N268">
            <v>0</v>
          </cell>
          <cell r="O268">
            <v>357440.61</v>
          </cell>
          <cell r="P268">
            <v>3328858.25</v>
          </cell>
          <cell r="Q268">
            <v>148836.42000000001</v>
          </cell>
          <cell r="R268">
            <v>18344.5</v>
          </cell>
          <cell r="S268">
            <v>0</v>
          </cell>
          <cell r="T268">
            <v>0</v>
          </cell>
          <cell r="U268">
            <v>0</v>
          </cell>
          <cell r="AF268">
            <v>8899778.9000000004</v>
          </cell>
          <cell r="AG268">
            <v>545307.84</v>
          </cell>
          <cell r="AH268">
            <v>3630536.75</v>
          </cell>
          <cell r="AI268">
            <v>870454.53</v>
          </cell>
          <cell r="AJ268">
            <v>0</v>
          </cell>
          <cell r="AK268">
            <v>357440.61</v>
          </cell>
          <cell r="AL268">
            <v>3328858.25</v>
          </cell>
          <cell r="AM268">
            <v>148836.42000000001</v>
          </cell>
          <cell r="AN268">
            <v>18344.5</v>
          </cell>
          <cell r="AO268">
            <v>0</v>
          </cell>
          <cell r="AP268">
            <v>0</v>
          </cell>
          <cell r="AQ268">
            <v>0</v>
          </cell>
        </row>
        <row r="269">
          <cell r="H269" t="str">
            <v>CAGW</v>
          </cell>
          <cell r="J269">
            <v>424009.1</v>
          </cell>
          <cell r="K269">
            <v>18778.76735493169</v>
          </cell>
          <cell r="L269">
            <v>309552.45706094534</v>
          </cell>
          <cell r="M269">
            <v>95677.875584123001</v>
          </cell>
          <cell r="N269">
            <v>0</v>
          </cell>
          <cell r="O269">
            <v>0</v>
          </cell>
          <cell r="P269">
            <v>0</v>
          </cell>
          <cell r="Q269">
            <v>0</v>
          </cell>
          <cell r="R269">
            <v>0</v>
          </cell>
          <cell r="S269">
            <v>0</v>
          </cell>
          <cell r="T269">
            <v>0</v>
          </cell>
          <cell r="U269">
            <v>0</v>
          </cell>
          <cell r="AF269">
            <v>424009.1</v>
          </cell>
          <cell r="AG269">
            <v>18778.76735493169</v>
          </cell>
          <cell r="AH269">
            <v>309552.45706094534</v>
          </cell>
          <cell r="AI269">
            <v>95677.875584123001</v>
          </cell>
          <cell r="AJ269">
            <v>0</v>
          </cell>
          <cell r="AK269">
            <v>0</v>
          </cell>
          <cell r="AL269">
            <v>0</v>
          </cell>
          <cell r="AM269">
            <v>0</v>
          </cell>
          <cell r="AN269">
            <v>0</v>
          </cell>
          <cell r="AO269">
            <v>0</v>
          </cell>
          <cell r="AP269">
            <v>0</v>
          </cell>
          <cell r="AQ269">
            <v>0</v>
          </cell>
        </row>
        <row r="270">
          <cell r="H270" t="str">
            <v>CAGE</v>
          </cell>
          <cell r="J270">
            <v>3831023.31</v>
          </cell>
          <cell r="K270">
            <v>0</v>
          </cell>
          <cell r="L270">
            <v>0</v>
          </cell>
          <cell r="M270">
            <v>0</v>
          </cell>
          <cell r="N270">
            <v>0</v>
          </cell>
          <cell r="O270">
            <v>727549.45654889732</v>
          </cell>
          <cell r="P270">
            <v>2594060.3883597511</v>
          </cell>
          <cell r="Q270">
            <v>333410.70801748132</v>
          </cell>
          <cell r="R270">
            <v>154836.77254234292</v>
          </cell>
          <cell r="S270">
            <v>21165.984531527738</v>
          </cell>
          <cell r="T270">
            <v>0</v>
          </cell>
          <cell r="U270">
            <v>0</v>
          </cell>
          <cell r="AF270">
            <v>3831023.31</v>
          </cell>
          <cell r="AG270">
            <v>0</v>
          </cell>
          <cell r="AH270">
            <v>0</v>
          </cell>
          <cell r="AI270">
            <v>0</v>
          </cell>
          <cell r="AJ270">
            <v>0</v>
          </cell>
          <cell r="AK270">
            <v>727549.45654889732</v>
          </cell>
          <cell r="AL270">
            <v>2594060.3883597511</v>
          </cell>
          <cell r="AM270">
            <v>333410.70801748132</v>
          </cell>
          <cell r="AN270">
            <v>154836.77254234292</v>
          </cell>
          <cell r="AO270">
            <v>21165.984531527738</v>
          </cell>
          <cell r="AP270">
            <v>0</v>
          </cell>
          <cell r="AQ270">
            <v>0</v>
          </cell>
        </row>
        <row r="271">
          <cell r="H271" t="str">
            <v>JBG</v>
          </cell>
          <cell r="J271">
            <v>3520</v>
          </cell>
          <cell r="K271">
            <v>155.0112041613597</v>
          </cell>
          <cell r="L271">
            <v>2555.2315662254114</v>
          </cell>
          <cell r="M271">
            <v>789.78254672294565</v>
          </cell>
          <cell r="N271">
            <v>0</v>
          </cell>
          <cell r="O271">
            <v>3.7933910878664183</v>
          </cell>
          <cell r="P271">
            <v>13.525246249606443</v>
          </cell>
          <cell r="Q271">
            <v>1.7383797032741566</v>
          </cell>
          <cell r="R271">
            <v>0.80730791254002976</v>
          </cell>
          <cell r="S271">
            <v>0.11035793699671274</v>
          </cell>
          <cell r="T271">
            <v>0</v>
          </cell>
          <cell r="U271">
            <v>0</v>
          </cell>
          <cell r="AF271">
            <v>3520</v>
          </cell>
          <cell r="AG271">
            <v>155.0112041613597</v>
          </cell>
          <cell r="AH271">
            <v>2555.2315662254114</v>
          </cell>
          <cell r="AI271">
            <v>789.78254672294565</v>
          </cell>
          <cell r="AJ271">
            <v>0</v>
          </cell>
          <cell r="AK271">
            <v>3.7933910878664183</v>
          </cell>
          <cell r="AL271">
            <v>13.525246249606443</v>
          </cell>
          <cell r="AM271">
            <v>1.7383797032741566</v>
          </cell>
          <cell r="AN271">
            <v>0.80730791254002976</v>
          </cell>
          <cell r="AO271">
            <v>0.11035793699671274</v>
          </cell>
          <cell r="AP271">
            <v>0</v>
          </cell>
          <cell r="AQ271">
            <v>0</v>
          </cell>
        </row>
        <row r="272">
          <cell r="H272" t="str">
            <v>SG</v>
          </cell>
          <cell r="J272">
            <v>1119934.28</v>
          </cell>
          <cell r="K272">
            <v>17563.260553986111</v>
          </cell>
          <cell r="L272">
            <v>286621.20282047894</v>
          </cell>
          <cell r="M272">
            <v>92154.046418748447</v>
          </cell>
          <cell r="N272">
            <v>0</v>
          </cell>
          <cell r="O272">
            <v>141569.56667058103</v>
          </cell>
          <cell r="P272">
            <v>484879.50242445583</v>
          </cell>
          <cell r="Q272">
            <v>63179.037572319685</v>
          </cell>
          <cell r="R272">
            <v>29899.772811989384</v>
          </cell>
          <cell r="S272">
            <v>4067.8907274407734</v>
          </cell>
          <cell r="T272">
            <v>0</v>
          </cell>
          <cell r="U272">
            <v>0</v>
          </cell>
          <cell r="AF272">
            <v>1119934.28</v>
          </cell>
          <cell r="AG272">
            <v>17563.260553986111</v>
          </cell>
          <cell r="AH272">
            <v>286621.20282047894</v>
          </cell>
          <cell r="AI272">
            <v>92154.046418748447</v>
          </cell>
          <cell r="AJ272">
            <v>0</v>
          </cell>
          <cell r="AK272">
            <v>141569.56667058103</v>
          </cell>
          <cell r="AL272">
            <v>484879.50242445583</v>
          </cell>
          <cell r="AM272">
            <v>63179.037572319685</v>
          </cell>
          <cell r="AN272">
            <v>29899.772811989384</v>
          </cell>
          <cell r="AO272">
            <v>4067.8907274407734</v>
          </cell>
          <cell r="AP272">
            <v>0</v>
          </cell>
          <cell r="AQ272">
            <v>0</v>
          </cell>
        </row>
        <row r="273">
          <cell r="H273" t="str">
            <v>SO</v>
          </cell>
          <cell r="J273">
            <v>3798925.54</v>
          </cell>
          <cell r="K273">
            <v>75580.124542182282</v>
          </cell>
          <cell r="L273">
            <v>892756.7701346908</v>
          </cell>
          <cell r="M273">
            <v>252811.07409828415</v>
          </cell>
          <cell r="N273">
            <v>0</v>
          </cell>
          <cell r="O273">
            <v>471487.00839961017</v>
          </cell>
          <cell r="P273">
            <v>1769622.9432073131</v>
          </cell>
          <cell r="Q273">
            <v>226205.23554804514</v>
          </cell>
          <cell r="R273">
            <v>99590.19115777321</v>
          </cell>
          <cell r="S273">
            <v>10872.192912101042</v>
          </cell>
          <cell r="T273">
            <v>0</v>
          </cell>
          <cell r="U273">
            <v>0</v>
          </cell>
          <cell r="AF273">
            <v>3798925.54</v>
          </cell>
          <cell r="AG273">
            <v>75580.124542182282</v>
          </cell>
          <cell r="AH273">
            <v>892756.7701346908</v>
          </cell>
          <cell r="AI273">
            <v>252811.07409828415</v>
          </cell>
          <cell r="AJ273">
            <v>0</v>
          </cell>
          <cell r="AK273">
            <v>471487.00839961017</v>
          </cell>
          <cell r="AL273">
            <v>1769622.9432073131</v>
          </cell>
          <cell r="AM273">
            <v>226205.23554804514</v>
          </cell>
          <cell r="AN273">
            <v>99590.19115777321</v>
          </cell>
          <cell r="AO273">
            <v>10872.192912101042</v>
          </cell>
          <cell r="AP273">
            <v>0</v>
          </cell>
          <cell r="AQ273">
            <v>0</v>
          </cell>
        </row>
        <row r="279">
          <cell r="H279" t="str">
            <v>S</v>
          </cell>
          <cell r="J279">
            <v>-1761165.0699999998</v>
          </cell>
          <cell r="K279">
            <v>-55.27</v>
          </cell>
          <cell r="L279">
            <v>9056.9699999999993</v>
          </cell>
          <cell r="M279">
            <v>-52194.46</v>
          </cell>
          <cell r="N279">
            <v>0</v>
          </cell>
          <cell r="O279">
            <v>307931.65000000002</v>
          </cell>
          <cell r="P279">
            <v>-834852.86</v>
          </cell>
          <cell r="Q279">
            <v>-1916.67</v>
          </cell>
          <cell r="R279">
            <v>0</v>
          </cell>
          <cell r="S279">
            <v>0</v>
          </cell>
          <cell r="T279">
            <v>-1189134.43</v>
          </cell>
          <cell r="U279">
            <v>0</v>
          </cell>
          <cell r="AF279">
            <v>-1761165.0699999998</v>
          </cell>
          <cell r="AG279">
            <v>-55.27</v>
          </cell>
          <cell r="AH279">
            <v>9056.9699999999993</v>
          </cell>
          <cell r="AI279">
            <v>-52194.46</v>
          </cell>
          <cell r="AJ279">
            <v>0</v>
          </cell>
          <cell r="AK279">
            <v>307931.65000000002</v>
          </cell>
          <cell r="AL279">
            <v>-834852.86</v>
          </cell>
          <cell r="AM279">
            <v>-1916.67</v>
          </cell>
          <cell r="AN279">
            <v>0</v>
          </cell>
          <cell r="AO279">
            <v>0</v>
          </cell>
          <cell r="AP279">
            <v>-1189134.43</v>
          </cell>
          <cell r="AQ279">
            <v>0</v>
          </cell>
        </row>
        <row r="280">
          <cell r="H280" t="str">
            <v>CAGE</v>
          </cell>
          <cell r="J280">
            <v>14678636.740000002</v>
          </cell>
          <cell r="K280">
            <v>0</v>
          </cell>
          <cell r="L280">
            <v>0</v>
          </cell>
          <cell r="M280">
            <v>0</v>
          </cell>
          <cell r="N280">
            <v>0</v>
          </cell>
          <cell r="O280">
            <v>2787619.2126499172</v>
          </cell>
          <cell r="P280">
            <v>9939190.4045491479</v>
          </cell>
          <cell r="Q280">
            <v>1277469.3005495742</v>
          </cell>
          <cell r="R280">
            <v>593259.96065084194</v>
          </cell>
          <cell r="S280">
            <v>81097.861600522287</v>
          </cell>
          <cell r="T280">
            <v>0</v>
          </cell>
          <cell r="U280">
            <v>0</v>
          </cell>
          <cell r="AF280">
            <v>14678636.740000002</v>
          </cell>
          <cell r="AG280">
            <v>0</v>
          </cell>
          <cell r="AH280">
            <v>0</v>
          </cell>
          <cell r="AI280">
            <v>0</v>
          </cell>
          <cell r="AJ280">
            <v>0</v>
          </cell>
          <cell r="AK280">
            <v>2787619.2126499172</v>
          </cell>
          <cell r="AL280">
            <v>9939190.4045491479</v>
          </cell>
          <cell r="AM280">
            <v>1277469.3005495742</v>
          </cell>
          <cell r="AN280">
            <v>593259.96065084194</v>
          </cell>
          <cell r="AO280">
            <v>81097.861600522287</v>
          </cell>
          <cell r="AP280">
            <v>0</v>
          </cell>
          <cell r="AQ280">
            <v>0</v>
          </cell>
        </row>
        <row r="281">
          <cell r="H281" t="str">
            <v>CAGW</v>
          </cell>
          <cell r="J281">
            <v>10051505.429999998</v>
          </cell>
          <cell r="K281">
            <v>445167.05428445427</v>
          </cell>
          <cell r="L281">
            <v>7338210.908723264</v>
          </cell>
          <cell r="M281">
            <v>2268127.4669922809</v>
          </cell>
          <cell r="N281">
            <v>0</v>
          </cell>
          <cell r="O281">
            <v>0</v>
          </cell>
          <cell r="P281">
            <v>0</v>
          </cell>
          <cell r="Q281">
            <v>0</v>
          </cell>
          <cell r="R281">
            <v>0</v>
          </cell>
          <cell r="S281">
            <v>0</v>
          </cell>
          <cell r="T281">
            <v>0</v>
          </cell>
          <cell r="U281">
            <v>0</v>
          </cell>
          <cell r="AF281">
            <v>10051505.429999998</v>
          </cell>
          <cell r="AG281">
            <v>445167.05428445427</v>
          </cell>
          <cell r="AH281">
            <v>7338210.908723264</v>
          </cell>
          <cell r="AI281">
            <v>2268127.4669922809</v>
          </cell>
          <cell r="AJ281">
            <v>0</v>
          </cell>
          <cell r="AK281">
            <v>0</v>
          </cell>
          <cell r="AL281">
            <v>0</v>
          </cell>
          <cell r="AM281">
            <v>0</v>
          </cell>
          <cell r="AN281">
            <v>0</v>
          </cell>
          <cell r="AO281">
            <v>0</v>
          </cell>
          <cell r="AP281">
            <v>0</v>
          </cell>
          <cell r="AQ281">
            <v>0</v>
          </cell>
        </row>
        <row r="282">
          <cell r="H282" t="str">
            <v>SO</v>
          </cell>
          <cell r="J282">
            <v>752709.71</v>
          </cell>
          <cell r="K282">
            <v>14975.25893226902</v>
          </cell>
          <cell r="L282">
            <v>176888.618235097</v>
          </cell>
          <cell r="M282">
            <v>50091.360903406377</v>
          </cell>
          <cell r="N282">
            <v>0</v>
          </cell>
          <cell r="O282">
            <v>93419.269639393387</v>
          </cell>
          <cell r="P282">
            <v>350628.71287309384</v>
          </cell>
          <cell r="Q282">
            <v>44819.745861576099</v>
          </cell>
          <cell r="R282">
            <v>19732.554143509755</v>
          </cell>
          <cell r="S282">
            <v>2154.1894116544413</v>
          </cell>
          <cell r="T282">
            <v>0</v>
          </cell>
          <cell r="U282">
            <v>0</v>
          </cell>
          <cell r="AF282">
            <v>752709.71</v>
          </cell>
          <cell r="AG282">
            <v>14975.25893226902</v>
          </cell>
          <cell r="AH282">
            <v>176888.618235097</v>
          </cell>
          <cell r="AI282">
            <v>50091.360903406377</v>
          </cell>
          <cell r="AJ282">
            <v>0</v>
          </cell>
          <cell r="AK282">
            <v>93419.269639393387</v>
          </cell>
          <cell r="AL282">
            <v>350628.71287309384</v>
          </cell>
          <cell r="AM282">
            <v>44819.745861576099</v>
          </cell>
          <cell r="AN282">
            <v>19732.554143509755</v>
          </cell>
          <cell r="AO282">
            <v>2154.1894116544413</v>
          </cell>
          <cell r="AP282">
            <v>0</v>
          </cell>
          <cell r="AQ282">
            <v>0</v>
          </cell>
        </row>
        <row r="283">
          <cell r="H283" t="str">
            <v>SG</v>
          </cell>
          <cell r="J283">
            <v>5767192.2600000016</v>
          </cell>
          <cell r="K283">
            <v>90443.432383650244</v>
          </cell>
          <cell r="L283">
            <v>1475979.0926822568</v>
          </cell>
          <cell r="M283">
            <v>474554.72408067272</v>
          </cell>
          <cell r="N283">
            <v>0</v>
          </cell>
          <cell r="O283">
            <v>729023.94697136071</v>
          </cell>
          <cell r="P283">
            <v>2496926.2601864226</v>
          </cell>
          <cell r="Q283">
            <v>325345.56981444603</v>
          </cell>
          <cell r="R283">
            <v>153971.30118837301</v>
          </cell>
          <cell r="S283">
            <v>20947.932692820337</v>
          </cell>
          <cell r="T283">
            <v>0</v>
          </cell>
          <cell r="U283">
            <v>0</v>
          </cell>
          <cell r="AF283">
            <v>5767192.2600000016</v>
          </cell>
          <cell r="AG283">
            <v>90443.432383650244</v>
          </cell>
          <cell r="AH283">
            <v>1475979.0926822568</v>
          </cell>
          <cell r="AI283">
            <v>474554.72408067272</v>
          </cell>
          <cell r="AJ283">
            <v>0</v>
          </cell>
          <cell r="AK283">
            <v>729023.94697136071</v>
          </cell>
          <cell r="AL283">
            <v>2496926.2601864226</v>
          </cell>
          <cell r="AM283">
            <v>325345.56981444603</v>
          </cell>
          <cell r="AN283">
            <v>153971.30118837301</v>
          </cell>
          <cell r="AO283">
            <v>20947.932692820337</v>
          </cell>
          <cell r="AP283">
            <v>0</v>
          </cell>
          <cell r="AQ283">
            <v>0</v>
          </cell>
        </row>
        <row r="284">
          <cell r="H284" t="str">
            <v>JBG</v>
          </cell>
          <cell r="J284">
            <v>2587991.8199999998</v>
          </cell>
          <cell r="K284">
            <v>113968.10465282638</v>
          </cell>
          <cell r="L284">
            <v>1878669.9976128275</v>
          </cell>
          <cell r="M284">
            <v>580667.8325277702</v>
          </cell>
          <cell r="N284">
            <v>0</v>
          </cell>
          <cell r="O284">
            <v>2788.9957685963614</v>
          </cell>
          <cell r="P284">
            <v>9944.0984822349874</v>
          </cell>
          <cell r="Q284">
            <v>1278.100128445325</v>
          </cell>
          <cell r="R284">
            <v>593.5529187144524</v>
          </cell>
          <cell r="S284">
            <v>81.137908585104526</v>
          </cell>
          <cell r="T284">
            <v>0</v>
          </cell>
          <cell r="U284">
            <v>0</v>
          </cell>
          <cell r="AF284">
            <v>2587991.8199999998</v>
          </cell>
          <cell r="AG284">
            <v>113968.10465282638</v>
          </cell>
          <cell r="AH284">
            <v>1878669.9976128275</v>
          </cell>
          <cell r="AI284">
            <v>580667.8325277702</v>
          </cell>
          <cell r="AJ284">
            <v>0</v>
          </cell>
          <cell r="AK284">
            <v>2788.9957685963614</v>
          </cell>
          <cell r="AL284">
            <v>9944.0984822349874</v>
          </cell>
          <cell r="AM284">
            <v>1278.100128445325</v>
          </cell>
          <cell r="AN284">
            <v>593.5529187144524</v>
          </cell>
          <cell r="AO284">
            <v>81.137908585104526</v>
          </cell>
          <cell r="AP284">
            <v>0</v>
          </cell>
          <cell r="AQ284">
            <v>0</v>
          </cell>
        </row>
        <row r="285">
          <cell r="H285" t="str">
            <v>WRG</v>
          </cell>
          <cell r="J285">
            <v>79559196.219999999</v>
          </cell>
          <cell r="K285">
            <v>762694.95853820164</v>
          </cell>
          <cell r="L285">
            <v>12572395.937451825</v>
          </cell>
          <cell r="M285">
            <v>3885933.0845531607</v>
          </cell>
          <cell r="N285">
            <v>0</v>
          </cell>
          <cell r="O285">
            <v>11838639.356926383</v>
          </cell>
          <cell r="P285">
            <v>42210388.76663021</v>
          </cell>
          <cell r="Q285">
            <v>5425238.2355963793</v>
          </cell>
          <cell r="R285">
            <v>2519494.3007919663</v>
          </cell>
          <cell r="S285">
            <v>344411.57951191254</v>
          </cell>
          <cell r="T285">
            <v>0</v>
          </cell>
          <cell r="U285">
            <v>0</v>
          </cell>
          <cell r="AF285">
            <v>79559196.219999999</v>
          </cell>
          <cell r="AG285">
            <v>762694.95853820164</v>
          </cell>
          <cell r="AH285">
            <v>12572395.937451825</v>
          </cell>
          <cell r="AI285">
            <v>3885933.0845531607</v>
          </cell>
          <cell r="AJ285">
            <v>0</v>
          </cell>
          <cell r="AK285">
            <v>11838639.356926383</v>
          </cell>
          <cell r="AL285">
            <v>42210388.76663021</v>
          </cell>
          <cell r="AM285">
            <v>5425238.2355963793</v>
          </cell>
          <cell r="AN285">
            <v>2519494.3007919663</v>
          </cell>
          <cell r="AO285">
            <v>344411.57951191254</v>
          </cell>
          <cell r="AP285">
            <v>0</v>
          </cell>
          <cell r="AQ285">
            <v>0</v>
          </cell>
        </row>
        <row r="286">
          <cell r="H286" t="str">
            <v>WRE</v>
          </cell>
          <cell r="J286">
            <v>8906115.3200000003</v>
          </cell>
          <cell r="K286">
            <v>88467.814411014406</v>
          </cell>
          <cell r="L286">
            <v>1398607.060976411</v>
          </cell>
          <cell r="M286">
            <v>440702.58826482191</v>
          </cell>
          <cell r="N286">
            <v>0</v>
          </cell>
          <cell r="O286">
            <v>1453211.700540012</v>
          </cell>
          <cell r="P286">
            <v>4513599.6452528387</v>
          </cell>
          <cell r="Q286">
            <v>656628.62066838786</v>
          </cell>
          <cell r="R286">
            <v>318451.55502765777</v>
          </cell>
          <cell r="S286">
            <v>36446.334858859613</v>
          </cell>
          <cell r="T286">
            <v>0</v>
          </cell>
          <cell r="U286">
            <v>0</v>
          </cell>
          <cell r="AF286">
            <v>8906115.3200000003</v>
          </cell>
          <cell r="AG286">
            <v>88467.814411014406</v>
          </cell>
          <cell r="AH286">
            <v>1398607.060976411</v>
          </cell>
          <cell r="AI286">
            <v>440702.58826482191</v>
          </cell>
          <cell r="AJ286">
            <v>0</v>
          </cell>
          <cell r="AK286">
            <v>1453211.700540012</v>
          </cell>
          <cell r="AL286">
            <v>4513599.6452528387</v>
          </cell>
          <cell r="AM286">
            <v>656628.62066838786</v>
          </cell>
          <cell r="AN286">
            <v>318451.55502765777</v>
          </cell>
          <cell r="AO286">
            <v>36446.334858859613</v>
          </cell>
          <cell r="AP286">
            <v>0</v>
          </cell>
          <cell r="AQ286">
            <v>0</v>
          </cell>
        </row>
        <row r="287">
          <cell r="H287" t="str">
            <v>CAEW</v>
          </cell>
          <cell r="J287">
            <v>0</v>
          </cell>
          <cell r="K287">
            <v>0</v>
          </cell>
          <cell r="L287">
            <v>0</v>
          </cell>
          <cell r="M287">
            <v>0</v>
          </cell>
          <cell r="N287">
            <v>0</v>
          </cell>
          <cell r="O287">
            <v>0</v>
          </cell>
          <cell r="P287">
            <v>0</v>
          </cell>
          <cell r="Q287">
            <v>0</v>
          </cell>
          <cell r="R287">
            <v>0</v>
          </cell>
          <cell r="S287">
            <v>0</v>
          </cell>
          <cell r="T287">
            <v>0</v>
          </cell>
          <cell r="U287">
            <v>0</v>
          </cell>
          <cell r="AF287">
            <v>0</v>
          </cell>
          <cell r="AG287">
            <v>0</v>
          </cell>
          <cell r="AH287">
            <v>0</v>
          </cell>
          <cell r="AI287">
            <v>0</v>
          </cell>
          <cell r="AJ287">
            <v>0</v>
          </cell>
          <cell r="AK287">
            <v>0</v>
          </cell>
          <cell r="AL287">
            <v>0</v>
          </cell>
          <cell r="AM287">
            <v>0</v>
          </cell>
          <cell r="AN287">
            <v>0</v>
          </cell>
          <cell r="AO287">
            <v>0</v>
          </cell>
          <cell r="AP287">
            <v>0</v>
          </cell>
          <cell r="AQ287">
            <v>0</v>
          </cell>
        </row>
        <row r="288">
          <cell r="H288" t="str">
            <v>SE</v>
          </cell>
          <cell r="J288">
            <v>0</v>
          </cell>
          <cell r="K288">
            <v>0</v>
          </cell>
          <cell r="L288">
            <v>0</v>
          </cell>
          <cell r="M288">
            <v>0</v>
          </cell>
          <cell r="N288">
            <v>0</v>
          </cell>
          <cell r="O288">
            <v>0</v>
          </cell>
          <cell r="P288">
            <v>0</v>
          </cell>
          <cell r="Q288">
            <v>0</v>
          </cell>
          <cell r="R288">
            <v>0</v>
          </cell>
          <cell r="S288">
            <v>0</v>
          </cell>
          <cell r="T288">
            <v>0</v>
          </cell>
          <cell r="U288">
            <v>0</v>
          </cell>
          <cell r="AF288">
            <v>0</v>
          </cell>
          <cell r="AG288">
            <v>0</v>
          </cell>
          <cell r="AH288">
            <v>0</v>
          </cell>
          <cell r="AI288">
            <v>0</v>
          </cell>
          <cell r="AJ288">
            <v>0</v>
          </cell>
          <cell r="AK288">
            <v>0</v>
          </cell>
          <cell r="AL288">
            <v>0</v>
          </cell>
          <cell r="AM288">
            <v>0</v>
          </cell>
          <cell r="AN288">
            <v>0</v>
          </cell>
          <cell r="AO288">
            <v>0</v>
          </cell>
          <cell r="AP288">
            <v>0</v>
          </cell>
          <cell r="AQ288">
            <v>0</v>
          </cell>
        </row>
        <row r="296">
          <cell r="E296" t="str">
            <v>S</v>
          </cell>
          <cell r="J296">
            <v>4804378773.1199989</v>
          </cell>
          <cell r="K296">
            <v>100112743.82000001</v>
          </cell>
          <cell r="L296">
            <v>1275081798.6299996</v>
          </cell>
          <cell r="M296">
            <v>338465729.54000002</v>
          </cell>
          <cell r="N296">
            <v>0</v>
          </cell>
          <cell r="O296">
            <v>580513080.99000001</v>
          </cell>
          <cell r="P296">
            <v>2075788468.9800003</v>
          </cell>
          <cell r="Q296">
            <v>279200721.59999996</v>
          </cell>
          <cell r="R296">
            <v>134591065.72</v>
          </cell>
          <cell r="S296">
            <v>10717312.279999999</v>
          </cell>
          <cell r="T296">
            <v>9907851.5600000005</v>
          </cell>
          <cell r="U296">
            <v>0</v>
          </cell>
          <cell r="AF296">
            <v>4804378773.1199989</v>
          </cell>
          <cell r="AG296">
            <v>100112743.82000001</v>
          </cell>
          <cell r="AH296">
            <v>1275081798.6299996</v>
          </cell>
          <cell r="AI296">
            <v>338465729.54000002</v>
          </cell>
          <cell r="AJ296">
            <v>0</v>
          </cell>
          <cell r="AK296">
            <v>580513080.99000001</v>
          </cell>
          <cell r="AL296">
            <v>2075788468.9800003</v>
          </cell>
          <cell r="AM296">
            <v>279200721.59999996</v>
          </cell>
          <cell r="AN296">
            <v>134591065.72</v>
          </cell>
          <cell r="AO296">
            <v>10717312.279999999</v>
          </cell>
          <cell r="AP296">
            <v>9907851.5600000005</v>
          </cell>
          <cell r="AQ296">
            <v>0</v>
          </cell>
        </row>
        <row r="297">
          <cell r="E297" t="str">
            <v>JBG</v>
          </cell>
          <cell r="J297">
            <v>2591511.8199999998</v>
          </cell>
          <cell r="K297">
            <v>114123.11585698774</v>
          </cell>
          <cell r="L297">
            <v>1881225.2291790529</v>
          </cell>
          <cell r="M297">
            <v>581457.61507449311</v>
          </cell>
          <cell r="N297">
            <v>0</v>
          </cell>
          <cell r="O297">
            <v>2792.7891596842278</v>
          </cell>
          <cell r="P297">
            <v>9957.6237284845938</v>
          </cell>
          <cell r="Q297">
            <v>1279.8385081485992</v>
          </cell>
          <cell r="R297">
            <v>594.36022662699247</v>
          </cell>
          <cell r="S297">
            <v>81.248266522101233</v>
          </cell>
          <cell r="T297">
            <v>0</v>
          </cell>
          <cell r="U297">
            <v>0</v>
          </cell>
          <cell r="AF297">
            <v>2591511.8199999998</v>
          </cell>
          <cell r="AG297">
            <v>114123.11585698774</v>
          </cell>
          <cell r="AH297">
            <v>1881225.2291790529</v>
          </cell>
          <cell r="AI297">
            <v>581457.61507449311</v>
          </cell>
          <cell r="AJ297">
            <v>0</v>
          </cell>
          <cell r="AK297">
            <v>2792.7891596842278</v>
          </cell>
          <cell r="AL297">
            <v>9957.6237284845938</v>
          </cell>
          <cell r="AM297">
            <v>1279.8385081485992</v>
          </cell>
          <cell r="AN297">
            <v>594.36022662699247</v>
          </cell>
          <cell r="AO297">
            <v>81.248266522101233</v>
          </cell>
          <cell r="AP297">
            <v>0</v>
          </cell>
          <cell r="AQ297">
            <v>0</v>
          </cell>
        </row>
        <row r="298">
          <cell r="E298" t="str">
            <v>SE</v>
          </cell>
          <cell r="J298">
            <v>0</v>
          </cell>
          <cell r="K298">
            <v>0</v>
          </cell>
          <cell r="L298">
            <v>0</v>
          </cell>
          <cell r="M298">
            <v>0</v>
          </cell>
          <cell r="N298">
            <v>0</v>
          </cell>
          <cell r="O298">
            <v>0</v>
          </cell>
          <cell r="P298">
            <v>0</v>
          </cell>
          <cell r="Q298">
            <v>0</v>
          </cell>
          <cell r="R298">
            <v>0</v>
          </cell>
          <cell r="S298">
            <v>0</v>
          </cell>
          <cell r="T298">
            <v>0</v>
          </cell>
          <cell r="U298">
            <v>0</v>
          </cell>
          <cell r="AF298">
            <v>0</v>
          </cell>
          <cell r="AG298">
            <v>0</v>
          </cell>
          <cell r="AH298">
            <v>0</v>
          </cell>
          <cell r="AI298">
            <v>0</v>
          </cell>
          <cell r="AJ298">
            <v>0</v>
          </cell>
          <cell r="AK298">
            <v>0</v>
          </cell>
          <cell r="AL298">
            <v>0</v>
          </cell>
          <cell r="AM298">
            <v>0</v>
          </cell>
          <cell r="AN298">
            <v>0</v>
          </cell>
          <cell r="AO298">
            <v>0</v>
          </cell>
          <cell r="AP298">
            <v>0</v>
          </cell>
          <cell r="AQ298">
            <v>0</v>
          </cell>
        </row>
        <row r="299">
          <cell r="E299" t="str">
            <v>SO</v>
          </cell>
          <cell r="J299">
            <v>4551991.25</v>
          </cell>
          <cell r="K299">
            <v>90562.466141393234</v>
          </cell>
          <cell r="L299">
            <v>1069729.0492383207</v>
          </cell>
          <cell r="M299">
            <v>302926.1261063019</v>
          </cell>
          <cell r="N299">
            <v>0</v>
          </cell>
          <cell r="O299">
            <v>564950.46142012614</v>
          </cell>
          <cell r="P299">
            <v>2120417.4886983796</v>
          </cell>
          <cell r="Q299">
            <v>271046.17926227913</v>
          </cell>
          <cell r="R299">
            <v>119332.07796855397</v>
          </cell>
          <cell r="S299">
            <v>13027.401164645085</v>
          </cell>
          <cell r="T299">
            <v>0</v>
          </cell>
          <cell r="U299">
            <v>0</v>
          </cell>
          <cell r="AF299">
            <v>4551991.25</v>
          </cell>
          <cell r="AG299">
            <v>90562.466141393234</v>
          </cell>
          <cell r="AH299">
            <v>1069729.0492383207</v>
          </cell>
          <cell r="AI299">
            <v>302926.1261063019</v>
          </cell>
          <cell r="AJ299">
            <v>0</v>
          </cell>
          <cell r="AK299">
            <v>564950.46142012614</v>
          </cell>
          <cell r="AL299">
            <v>2120417.4886983796</v>
          </cell>
          <cell r="AM299">
            <v>271046.17926227913</v>
          </cell>
          <cell r="AN299">
            <v>119332.07796855397</v>
          </cell>
          <cell r="AO299">
            <v>13027.401164645085</v>
          </cell>
          <cell r="AP299">
            <v>0</v>
          </cell>
          <cell r="AQ299">
            <v>0</v>
          </cell>
        </row>
        <row r="300">
          <cell r="E300" t="str">
            <v>SG</v>
          </cell>
          <cell r="J300">
            <v>6887126.5400000019</v>
          </cell>
          <cell r="K300">
            <v>108006.69293763636</v>
          </cell>
          <cell r="L300">
            <v>1762600.2955027358</v>
          </cell>
          <cell r="M300">
            <v>566708.77049942117</v>
          </cell>
          <cell r="N300">
            <v>0</v>
          </cell>
          <cell r="O300">
            <v>870593.51364194171</v>
          </cell>
          <cell r="P300">
            <v>2981805.7626108783</v>
          </cell>
          <cell r="Q300">
            <v>388524.60738676571</v>
          </cell>
          <cell r="R300">
            <v>183871.07400036239</v>
          </cell>
          <cell r="S300">
            <v>25015.823420261109</v>
          </cell>
          <cell r="T300">
            <v>0</v>
          </cell>
          <cell r="U300">
            <v>0</v>
          </cell>
          <cell r="AF300">
            <v>6887126.5400000019</v>
          </cell>
          <cell r="AG300">
            <v>108006.69293763636</v>
          </cell>
          <cell r="AH300">
            <v>1762600.2955027358</v>
          </cell>
          <cell r="AI300">
            <v>566708.77049942117</v>
          </cell>
          <cell r="AJ300">
            <v>0</v>
          </cell>
          <cell r="AK300">
            <v>870593.51364194171</v>
          </cell>
          <cell r="AL300">
            <v>2981805.7626108783</v>
          </cell>
          <cell r="AM300">
            <v>388524.60738676571</v>
          </cell>
          <cell r="AN300">
            <v>183871.07400036239</v>
          </cell>
          <cell r="AO300">
            <v>25015.823420261109</v>
          </cell>
          <cell r="AP300">
            <v>0</v>
          </cell>
          <cell r="AQ300">
            <v>0</v>
          </cell>
        </row>
        <row r="301">
          <cell r="E301" t="str">
            <v>CAEW</v>
          </cell>
          <cell r="J301">
            <v>0</v>
          </cell>
          <cell r="K301">
            <v>0</v>
          </cell>
          <cell r="L301">
            <v>0</v>
          </cell>
          <cell r="M301">
            <v>0</v>
          </cell>
          <cell r="N301">
            <v>0</v>
          </cell>
          <cell r="O301">
            <v>0</v>
          </cell>
          <cell r="P301">
            <v>0</v>
          </cell>
          <cell r="Q301">
            <v>0</v>
          </cell>
          <cell r="R301">
            <v>0</v>
          </cell>
          <cell r="S301">
            <v>0</v>
          </cell>
          <cell r="T301">
            <v>0</v>
          </cell>
          <cell r="U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E302" t="str">
            <v>CAEE</v>
          </cell>
          <cell r="J302">
            <v>0</v>
          </cell>
          <cell r="K302">
            <v>0</v>
          </cell>
          <cell r="L302">
            <v>0</v>
          </cell>
          <cell r="M302">
            <v>0</v>
          </cell>
          <cell r="N302">
            <v>0</v>
          </cell>
          <cell r="O302">
            <v>0</v>
          </cell>
          <cell r="P302">
            <v>0</v>
          </cell>
          <cell r="Q302">
            <v>0</v>
          </cell>
          <cell r="R302">
            <v>0</v>
          </cell>
          <cell r="S302">
            <v>0</v>
          </cell>
          <cell r="T302">
            <v>0</v>
          </cell>
          <cell r="U302">
            <v>0</v>
          </cell>
          <cell r="AF302">
            <v>0</v>
          </cell>
          <cell r="AG302">
            <v>0</v>
          </cell>
          <cell r="AH302">
            <v>0</v>
          </cell>
          <cell r="AI302">
            <v>0</v>
          </cell>
          <cell r="AJ302">
            <v>0</v>
          </cell>
          <cell r="AK302">
            <v>0</v>
          </cell>
          <cell r="AL302">
            <v>0</v>
          </cell>
          <cell r="AM302">
            <v>0</v>
          </cell>
          <cell r="AN302">
            <v>0</v>
          </cell>
          <cell r="AO302">
            <v>0</v>
          </cell>
          <cell r="AP302">
            <v>0</v>
          </cell>
          <cell r="AQ302">
            <v>0</v>
          </cell>
        </row>
        <row r="303">
          <cell r="E303" t="str">
            <v>CAGW</v>
          </cell>
          <cell r="J303">
            <v>69960345.819999993</v>
          </cell>
          <cell r="K303">
            <v>3098445.4301201268</v>
          </cell>
          <cell r="L303">
            <v>51075311.698297128</v>
          </cell>
          <cell r="M303">
            <v>15786588.691582752</v>
          </cell>
          <cell r="N303">
            <v>0</v>
          </cell>
          <cell r="O303">
            <v>0</v>
          </cell>
          <cell r="P303">
            <v>0</v>
          </cell>
          <cell r="Q303">
            <v>0</v>
          </cell>
          <cell r="R303">
            <v>0</v>
          </cell>
          <cell r="S303">
            <v>0</v>
          </cell>
          <cell r="T303">
            <v>0</v>
          </cell>
          <cell r="U303">
            <v>0</v>
          </cell>
          <cell r="AF303">
            <v>69960345.819999993</v>
          </cell>
          <cell r="AG303">
            <v>3098445.4301201268</v>
          </cell>
          <cell r="AH303">
            <v>51075311.698297128</v>
          </cell>
          <cell r="AI303">
            <v>15786588.691582752</v>
          </cell>
          <cell r="AJ303">
            <v>0</v>
          </cell>
          <cell r="AK303">
            <v>0</v>
          </cell>
          <cell r="AL303">
            <v>0</v>
          </cell>
          <cell r="AM303">
            <v>0</v>
          </cell>
          <cell r="AN303">
            <v>0</v>
          </cell>
          <cell r="AO303">
            <v>0</v>
          </cell>
          <cell r="AP303">
            <v>0</v>
          </cell>
          <cell r="AQ303">
            <v>0</v>
          </cell>
        </row>
        <row r="304">
          <cell r="E304" t="str">
            <v>CAGE</v>
          </cell>
          <cell r="J304">
            <v>18509660.050000001</v>
          </cell>
          <cell r="K304">
            <v>0</v>
          </cell>
          <cell r="L304">
            <v>0</v>
          </cell>
          <cell r="M304">
            <v>0</v>
          </cell>
          <cell r="N304">
            <v>0</v>
          </cell>
          <cell r="O304">
            <v>3515168.6691988148</v>
          </cell>
          <cell r="P304">
            <v>12533250.792908899</v>
          </cell>
          <cell r="Q304">
            <v>1610880.0085670555</v>
          </cell>
          <cell r="R304">
            <v>748096.73319318483</v>
          </cell>
          <cell r="S304">
            <v>102263.84613205002</v>
          </cell>
          <cell r="T304">
            <v>0</v>
          </cell>
          <cell r="U304">
            <v>0</v>
          </cell>
          <cell r="AF304">
            <v>18509660.050000001</v>
          </cell>
          <cell r="AG304">
            <v>0</v>
          </cell>
          <cell r="AH304">
            <v>0</v>
          </cell>
          <cell r="AI304">
            <v>0</v>
          </cell>
          <cell r="AJ304">
            <v>0</v>
          </cell>
          <cell r="AK304">
            <v>3515168.6691988148</v>
          </cell>
          <cell r="AL304">
            <v>12533250.792908899</v>
          </cell>
          <cell r="AM304">
            <v>1610880.0085670555</v>
          </cell>
          <cell r="AN304">
            <v>748096.73319318483</v>
          </cell>
          <cell r="AO304">
            <v>102263.84613205002</v>
          </cell>
          <cell r="AP304">
            <v>0</v>
          </cell>
          <cell r="AQ304">
            <v>0</v>
          </cell>
        </row>
        <row r="305">
          <cell r="E305" t="str">
            <v>WRG</v>
          </cell>
          <cell r="J305">
            <v>79559196.219999999</v>
          </cell>
          <cell r="K305">
            <v>762694.95853820164</v>
          </cell>
          <cell r="L305">
            <v>12572395.937451825</v>
          </cell>
          <cell r="M305">
            <v>3885933.0845531607</v>
          </cell>
          <cell r="N305">
            <v>0</v>
          </cell>
          <cell r="O305">
            <v>11838639.356926383</v>
          </cell>
          <cell r="P305">
            <v>42210388.76663021</v>
          </cell>
          <cell r="Q305">
            <v>5425238.2355963793</v>
          </cell>
          <cell r="R305">
            <v>2519494.3007919663</v>
          </cell>
          <cell r="S305">
            <v>344411.57951191254</v>
          </cell>
          <cell r="T305">
            <v>0</v>
          </cell>
          <cell r="U305">
            <v>0</v>
          </cell>
          <cell r="AF305">
            <v>79559196.219999999</v>
          </cell>
          <cell r="AG305">
            <v>762694.95853820164</v>
          </cell>
          <cell r="AH305">
            <v>12572395.937451825</v>
          </cell>
          <cell r="AI305">
            <v>3885933.0845531607</v>
          </cell>
          <cell r="AJ305">
            <v>0</v>
          </cell>
          <cell r="AK305">
            <v>11838639.356926383</v>
          </cell>
          <cell r="AL305">
            <v>42210388.76663021</v>
          </cell>
          <cell r="AM305">
            <v>5425238.2355963793</v>
          </cell>
          <cell r="AN305">
            <v>2519494.3007919663</v>
          </cell>
          <cell r="AO305">
            <v>344411.57951191254</v>
          </cell>
          <cell r="AP305">
            <v>0</v>
          </cell>
          <cell r="AQ305">
            <v>0</v>
          </cell>
        </row>
        <row r="306">
          <cell r="E306" t="str">
            <v>WRE</v>
          </cell>
          <cell r="J306">
            <v>8906115.3200000003</v>
          </cell>
          <cell r="K306">
            <v>88467.814411014406</v>
          </cell>
          <cell r="L306">
            <v>1398607.060976411</v>
          </cell>
          <cell r="M306">
            <v>440702.58826482191</v>
          </cell>
          <cell r="N306">
            <v>0</v>
          </cell>
          <cell r="O306">
            <v>1453211.700540012</v>
          </cell>
          <cell r="P306">
            <v>4513599.6452528387</v>
          </cell>
          <cell r="Q306">
            <v>656628.62066838786</v>
          </cell>
          <cell r="R306">
            <v>318451.55502765777</v>
          </cell>
          <cell r="S306">
            <v>36446.334858859613</v>
          </cell>
          <cell r="T306">
            <v>0</v>
          </cell>
          <cell r="U306">
            <v>0</v>
          </cell>
          <cell r="AF306">
            <v>8906115.3200000003</v>
          </cell>
          <cell r="AG306">
            <v>88467.814411014406</v>
          </cell>
          <cell r="AH306">
            <v>1398607.060976411</v>
          </cell>
          <cell r="AI306">
            <v>440702.58826482191</v>
          </cell>
          <cell r="AJ306">
            <v>0</v>
          </cell>
          <cell r="AK306">
            <v>1453211.700540012</v>
          </cell>
          <cell r="AL306">
            <v>4513599.6452528387</v>
          </cell>
          <cell r="AM306">
            <v>656628.62066838786</v>
          </cell>
          <cell r="AN306">
            <v>318451.55502765777</v>
          </cell>
          <cell r="AO306">
            <v>36446.334858859613</v>
          </cell>
          <cell r="AP306">
            <v>0</v>
          </cell>
          <cell r="AQ306">
            <v>0</v>
          </cell>
        </row>
        <row r="310">
          <cell r="H310" t="str">
            <v>S</v>
          </cell>
          <cell r="J310">
            <v>0</v>
          </cell>
          <cell r="K310">
            <v>0</v>
          </cell>
          <cell r="L310">
            <v>0</v>
          </cell>
          <cell r="M310">
            <v>0</v>
          </cell>
          <cell r="N310">
            <v>0</v>
          </cell>
          <cell r="O310">
            <v>0</v>
          </cell>
          <cell r="P310">
            <v>0</v>
          </cell>
          <cell r="Q310">
            <v>0</v>
          </cell>
          <cell r="R310">
            <v>0</v>
          </cell>
          <cell r="S310">
            <v>0</v>
          </cell>
          <cell r="T310">
            <v>0</v>
          </cell>
          <cell r="U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H311" t="str">
            <v>SG</v>
          </cell>
          <cell r="J311">
            <v>0</v>
          </cell>
          <cell r="K311">
            <v>0</v>
          </cell>
          <cell r="L311">
            <v>0</v>
          </cell>
          <cell r="M311">
            <v>0</v>
          </cell>
          <cell r="N311">
            <v>0</v>
          </cell>
          <cell r="O311">
            <v>0</v>
          </cell>
          <cell r="P311">
            <v>0</v>
          </cell>
          <cell r="Q311">
            <v>0</v>
          </cell>
          <cell r="R311">
            <v>0</v>
          </cell>
          <cell r="S311">
            <v>0</v>
          </cell>
          <cell r="T311">
            <v>0</v>
          </cell>
          <cell r="U311">
            <v>0</v>
          </cell>
          <cell r="AF311">
            <v>0</v>
          </cell>
          <cell r="AG311">
            <v>0</v>
          </cell>
          <cell r="AH311">
            <v>0</v>
          </cell>
          <cell r="AI311">
            <v>0</v>
          </cell>
          <cell r="AJ311">
            <v>0</v>
          </cell>
          <cell r="AK311">
            <v>0</v>
          </cell>
          <cell r="AL311">
            <v>0</v>
          </cell>
          <cell r="AM311">
            <v>0</v>
          </cell>
          <cell r="AN311">
            <v>0</v>
          </cell>
          <cell r="AO311">
            <v>0</v>
          </cell>
          <cell r="AP311">
            <v>0</v>
          </cell>
          <cell r="AQ311">
            <v>0</v>
          </cell>
        </row>
        <row r="312">
          <cell r="H312" t="str">
            <v>SO</v>
          </cell>
          <cell r="J312">
            <v>0</v>
          </cell>
          <cell r="K312">
            <v>0</v>
          </cell>
          <cell r="L312">
            <v>0</v>
          </cell>
          <cell r="M312">
            <v>0</v>
          </cell>
          <cell r="N312">
            <v>0</v>
          </cell>
          <cell r="O312">
            <v>0</v>
          </cell>
          <cell r="P312">
            <v>0</v>
          </cell>
          <cell r="Q312">
            <v>0</v>
          </cell>
          <cell r="R312">
            <v>0</v>
          </cell>
          <cell r="S312">
            <v>0</v>
          </cell>
          <cell r="T312">
            <v>0</v>
          </cell>
          <cell r="U312">
            <v>0</v>
          </cell>
          <cell r="AF312">
            <v>0</v>
          </cell>
          <cell r="AG312">
            <v>0</v>
          </cell>
          <cell r="AH312">
            <v>0</v>
          </cell>
          <cell r="AI312">
            <v>0</v>
          </cell>
          <cell r="AJ312">
            <v>0</v>
          </cell>
          <cell r="AK312">
            <v>0</v>
          </cell>
          <cell r="AL312">
            <v>0</v>
          </cell>
          <cell r="AM312">
            <v>0</v>
          </cell>
          <cell r="AN312">
            <v>0</v>
          </cell>
          <cell r="AO312">
            <v>0</v>
          </cell>
          <cell r="AP312">
            <v>0</v>
          </cell>
          <cell r="AQ312">
            <v>0</v>
          </cell>
        </row>
        <row r="313">
          <cell r="H313" t="str">
            <v>DGU</v>
          </cell>
          <cell r="J313">
            <v>0</v>
          </cell>
          <cell r="K313">
            <v>0</v>
          </cell>
          <cell r="L313">
            <v>0</v>
          </cell>
          <cell r="M313">
            <v>0</v>
          </cell>
          <cell r="N313">
            <v>0</v>
          </cell>
          <cell r="O313">
            <v>0</v>
          </cell>
          <cell r="P313">
            <v>0</v>
          </cell>
          <cell r="Q313">
            <v>0</v>
          </cell>
          <cell r="R313">
            <v>0</v>
          </cell>
          <cell r="S313">
            <v>0</v>
          </cell>
          <cell r="T313">
            <v>0</v>
          </cell>
          <cell r="U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H314" t="str">
            <v>DGP</v>
          </cell>
          <cell r="J314">
            <v>0</v>
          </cell>
          <cell r="K314">
            <v>0</v>
          </cell>
          <cell r="L314">
            <v>0</v>
          </cell>
          <cell r="M314">
            <v>0</v>
          </cell>
          <cell r="N314">
            <v>0</v>
          </cell>
          <cell r="O314">
            <v>0</v>
          </cell>
          <cell r="P314">
            <v>0</v>
          </cell>
          <cell r="Q314">
            <v>0</v>
          </cell>
          <cell r="R314">
            <v>0</v>
          </cell>
          <cell r="S314">
            <v>0</v>
          </cell>
          <cell r="T314">
            <v>0</v>
          </cell>
          <cell r="U314">
            <v>0</v>
          </cell>
          <cell r="AF314">
            <v>0</v>
          </cell>
          <cell r="AG314">
            <v>0</v>
          </cell>
          <cell r="AH314">
            <v>0</v>
          </cell>
          <cell r="AI314">
            <v>0</v>
          </cell>
          <cell r="AJ314">
            <v>0</v>
          </cell>
          <cell r="AK314">
            <v>0</v>
          </cell>
          <cell r="AL314">
            <v>0</v>
          </cell>
          <cell r="AM314">
            <v>0</v>
          </cell>
          <cell r="AN314">
            <v>0</v>
          </cell>
          <cell r="AO314">
            <v>0</v>
          </cell>
          <cell r="AP314">
            <v>0</v>
          </cell>
          <cell r="AQ314">
            <v>0</v>
          </cell>
        </row>
        <row r="318">
          <cell r="H318" t="str">
            <v>S</v>
          </cell>
          <cell r="J318">
            <v>0</v>
          </cell>
          <cell r="K318">
            <v>0</v>
          </cell>
          <cell r="L318">
            <v>0</v>
          </cell>
          <cell r="M318">
            <v>0</v>
          </cell>
          <cell r="N318">
            <v>0</v>
          </cell>
          <cell r="O318">
            <v>0</v>
          </cell>
          <cell r="P318">
            <v>0</v>
          </cell>
          <cell r="Q318">
            <v>0</v>
          </cell>
          <cell r="R318">
            <v>0</v>
          </cell>
          <cell r="S318">
            <v>0</v>
          </cell>
          <cell r="T318">
            <v>0</v>
          </cell>
          <cell r="U318">
            <v>0</v>
          </cell>
          <cell r="AF318">
            <v>0</v>
          </cell>
          <cell r="AG318">
            <v>0</v>
          </cell>
          <cell r="AH318">
            <v>0</v>
          </cell>
          <cell r="AI318">
            <v>0</v>
          </cell>
          <cell r="AJ318">
            <v>0</v>
          </cell>
          <cell r="AK318">
            <v>0</v>
          </cell>
          <cell r="AL318">
            <v>0</v>
          </cell>
          <cell r="AM318">
            <v>0</v>
          </cell>
          <cell r="AN318">
            <v>0</v>
          </cell>
          <cell r="AO318">
            <v>0</v>
          </cell>
          <cell r="AP318">
            <v>0</v>
          </cell>
          <cell r="AQ318">
            <v>0</v>
          </cell>
        </row>
        <row r="319">
          <cell r="H319" t="str">
            <v>CAGW</v>
          </cell>
          <cell r="J319">
            <v>0</v>
          </cell>
          <cell r="K319">
            <v>0</v>
          </cell>
          <cell r="L319">
            <v>0</v>
          </cell>
          <cell r="M319">
            <v>0</v>
          </cell>
          <cell r="N319">
            <v>0</v>
          </cell>
          <cell r="O319">
            <v>0</v>
          </cell>
          <cell r="P319">
            <v>0</v>
          </cell>
          <cell r="Q319">
            <v>0</v>
          </cell>
          <cell r="R319">
            <v>0</v>
          </cell>
          <cell r="S319">
            <v>0</v>
          </cell>
          <cell r="T319">
            <v>0</v>
          </cell>
          <cell r="U319">
            <v>0</v>
          </cell>
          <cell r="AF319">
            <v>0</v>
          </cell>
          <cell r="AG319">
            <v>0</v>
          </cell>
          <cell r="AH319">
            <v>0</v>
          </cell>
          <cell r="AI319">
            <v>0</v>
          </cell>
          <cell r="AJ319">
            <v>0</v>
          </cell>
          <cell r="AK319">
            <v>0</v>
          </cell>
          <cell r="AL319">
            <v>0</v>
          </cell>
          <cell r="AM319">
            <v>0</v>
          </cell>
          <cell r="AN319">
            <v>0</v>
          </cell>
          <cell r="AO319">
            <v>0</v>
          </cell>
          <cell r="AP319">
            <v>0</v>
          </cell>
          <cell r="AQ319">
            <v>0</v>
          </cell>
        </row>
        <row r="320">
          <cell r="H320" t="str">
            <v>CAGE</v>
          </cell>
          <cell r="J320">
            <v>0</v>
          </cell>
          <cell r="K320">
            <v>0</v>
          </cell>
          <cell r="L320">
            <v>0</v>
          </cell>
          <cell r="M320">
            <v>0</v>
          </cell>
          <cell r="N320">
            <v>0</v>
          </cell>
          <cell r="O320">
            <v>0</v>
          </cell>
          <cell r="P320">
            <v>0</v>
          </cell>
          <cell r="Q320">
            <v>0</v>
          </cell>
          <cell r="R320">
            <v>0</v>
          </cell>
          <cell r="S320">
            <v>0</v>
          </cell>
          <cell r="T320">
            <v>0</v>
          </cell>
          <cell r="U320">
            <v>0</v>
          </cell>
          <cell r="AF320">
            <v>0</v>
          </cell>
          <cell r="AG320">
            <v>0</v>
          </cell>
          <cell r="AH320">
            <v>0</v>
          </cell>
          <cell r="AI320">
            <v>0</v>
          </cell>
          <cell r="AJ320">
            <v>0</v>
          </cell>
          <cell r="AK320">
            <v>0</v>
          </cell>
          <cell r="AL320">
            <v>0</v>
          </cell>
          <cell r="AM320">
            <v>0</v>
          </cell>
          <cell r="AN320">
            <v>0</v>
          </cell>
          <cell r="AO320">
            <v>0</v>
          </cell>
          <cell r="AP320">
            <v>0</v>
          </cell>
          <cell r="AQ320">
            <v>0</v>
          </cell>
        </row>
        <row r="321">
          <cell r="H321" t="str">
            <v>SG</v>
          </cell>
          <cell r="J321">
            <v>0</v>
          </cell>
          <cell r="K321">
            <v>0</v>
          </cell>
          <cell r="L321">
            <v>0</v>
          </cell>
          <cell r="M321">
            <v>0</v>
          </cell>
          <cell r="N321">
            <v>0</v>
          </cell>
          <cell r="O321">
            <v>0</v>
          </cell>
          <cell r="P321">
            <v>0</v>
          </cell>
          <cell r="Q321">
            <v>0</v>
          </cell>
          <cell r="R321">
            <v>0</v>
          </cell>
          <cell r="S321">
            <v>0</v>
          </cell>
          <cell r="T321">
            <v>0</v>
          </cell>
          <cell r="U321">
            <v>0</v>
          </cell>
          <cell r="AF321">
            <v>0</v>
          </cell>
          <cell r="AG321">
            <v>0</v>
          </cell>
          <cell r="AH321">
            <v>0</v>
          </cell>
          <cell r="AI321">
            <v>0</v>
          </cell>
          <cell r="AJ321">
            <v>0</v>
          </cell>
          <cell r="AK321">
            <v>0</v>
          </cell>
          <cell r="AL321">
            <v>0</v>
          </cell>
          <cell r="AM321">
            <v>0</v>
          </cell>
          <cell r="AN321">
            <v>0</v>
          </cell>
          <cell r="AO321">
            <v>0</v>
          </cell>
          <cell r="AP321">
            <v>0</v>
          </cell>
          <cell r="AQ321">
            <v>0</v>
          </cell>
        </row>
        <row r="325">
          <cell r="H325" t="str">
            <v>S</v>
          </cell>
          <cell r="J325">
            <v>0</v>
          </cell>
          <cell r="K325">
            <v>0</v>
          </cell>
          <cell r="L325">
            <v>0</v>
          </cell>
          <cell r="M325">
            <v>0</v>
          </cell>
          <cell r="N325">
            <v>0</v>
          </cell>
          <cell r="O325">
            <v>0</v>
          </cell>
          <cell r="P325">
            <v>0</v>
          </cell>
          <cell r="Q325">
            <v>0</v>
          </cell>
          <cell r="R325">
            <v>0</v>
          </cell>
          <cell r="S325">
            <v>0</v>
          </cell>
          <cell r="T325">
            <v>0</v>
          </cell>
          <cell r="U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H326" t="str">
            <v>CAEW</v>
          </cell>
          <cell r="J326">
            <v>0</v>
          </cell>
          <cell r="K326">
            <v>0</v>
          </cell>
          <cell r="L326">
            <v>0</v>
          </cell>
          <cell r="M326">
            <v>0</v>
          </cell>
          <cell r="N326">
            <v>0</v>
          </cell>
          <cell r="O326">
            <v>0</v>
          </cell>
          <cell r="P326">
            <v>0</v>
          </cell>
          <cell r="Q326">
            <v>0</v>
          </cell>
          <cell r="R326">
            <v>0</v>
          </cell>
          <cell r="S326">
            <v>0</v>
          </cell>
          <cell r="T326">
            <v>0</v>
          </cell>
          <cell r="U326">
            <v>0</v>
          </cell>
          <cell r="AF326">
            <v>0</v>
          </cell>
          <cell r="AG326">
            <v>0</v>
          </cell>
          <cell r="AH326">
            <v>0</v>
          </cell>
          <cell r="AI326">
            <v>0</v>
          </cell>
          <cell r="AJ326">
            <v>0</v>
          </cell>
          <cell r="AK326">
            <v>0</v>
          </cell>
          <cell r="AL326">
            <v>0</v>
          </cell>
          <cell r="AM326">
            <v>0</v>
          </cell>
          <cell r="AN326">
            <v>0</v>
          </cell>
          <cell r="AO326">
            <v>0</v>
          </cell>
          <cell r="AP326">
            <v>0</v>
          </cell>
          <cell r="AQ326">
            <v>0</v>
          </cell>
        </row>
        <row r="327">
          <cell r="H327" t="str">
            <v>CAEE</v>
          </cell>
          <cell r="J327">
            <v>0</v>
          </cell>
          <cell r="K327">
            <v>0</v>
          </cell>
          <cell r="L327">
            <v>0</v>
          </cell>
          <cell r="M327">
            <v>0</v>
          </cell>
          <cell r="N327">
            <v>0</v>
          </cell>
          <cell r="O327">
            <v>0</v>
          </cell>
          <cell r="P327">
            <v>0</v>
          </cell>
          <cell r="Q327">
            <v>0</v>
          </cell>
          <cell r="R327">
            <v>0</v>
          </cell>
          <cell r="S327">
            <v>0</v>
          </cell>
          <cell r="T327">
            <v>0</v>
          </cell>
          <cell r="U327">
            <v>0</v>
          </cell>
          <cell r="AF327">
            <v>0</v>
          </cell>
          <cell r="AG327">
            <v>0</v>
          </cell>
          <cell r="AH327">
            <v>0</v>
          </cell>
          <cell r="AI327">
            <v>0</v>
          </cell>
          <cell r="AJ327">
            <v>0</v>
          </cell>
          <cell r="AK327">
            <v>0</v>
          </cell>
          <cell r="AL327">
            <v>0</v>
          </cell>
          <cell r="AM327">
            <v>0</v>
          </cell>
          <cell r="AN327">
            <v>0</v>
          </cell>
          <cell r="AO327">
            <v>0</v>
          </cell>
          <cell r="AP327">
            <v>0</v>
          </cell>
          <cell r="AQ327">
            <v>0</v>
          </cell>
        </row>
        <row r="328">
          <cell r="H328" t="str">
            <v>SE</v>
          </cell>
          <cell r="J328">
            <v>-320.29000000000002</v>
          </cell>
          <cell r="K328">
            <v>-4.9379587595687715</v>
          </cell>
          <cell r="L328">
            <v>-78.065271917504958</v>
          </cell>
          <cell r="M328">
            <v>-24.598451092920516</v>
          </cell>
          <cell r="N328">
            <v>0</v>
          </cell>
          <cell r="O328">
            <v>-44.291514538647654</v>
          </cell>
          <cell r="P328">
            <v>-137.56713095212703</v>
          </cell>
          <cell r="Q328">
            <v>-20.012965824606848</v>
          </cell>
          <cell r="R328">
            <v>-9.7058822703678782</v>
          </cell>
          <cell r="S328">
            <v>-1.1108246442564029</v>
          </cell>
          <cell r="T328">
            <v>0</v>
          </cell>
          <cell r="U328">
            <v>0</v>
          </cell>
          <cell r="AF328">
            <v>-320.29000000000002</v>
          </cell>
          <cell r="AG328">
            <v>-4.9379587595687715</v>
          </cell>
          <cell r="AH328">
            <v>-78.065271917504958</v>
          </cell>
          <cell r="AI328">
            <v>-24.598451092920516</v>
          </cell>
          <cell r="AJ328">
            <v>0</v>
          </cell>
          <cell r="AK328">
            <v>-44.291514538647654</v>
          </cell>
          <cell r="AL328">
            <v>-137.56713095212703</v>
          </cell>
          <cell r="AM328">
            <v>-20.012965824606848</v>
          </cell>
          <cell r="AN328">
            <v>-9.7058822703678782</v>
          </cell>
          <cell r="AO328">
            <v>-1.1108246442564029</v>
          </cell>
          <cell r="AP328">
            <v>0</v>
          </cell>
          <cell r="AQ328">
            <v>0</v>
          </cell>
        </row>
        <row r="332">
          <cell r="H332" t="str">
            <v>SE</v>
          </cell>
          <cell r="J332">
            <v>0</v>
          </cell>
          <cell r="K332">
            <v>0</v>
          </cell>
          <cell r="L332">
            <v>0</v>
          </cell>
          <cell r="M332">
            <v>0</v>
          </cell>
          <cell r="N332">
            <v>0</v>
          </cell>
          <cell r="O332">
            <v>0</v>
          </cell>
          <cell r="P332">
            <v>0</v>
          </cell>
          <cell r="Q332">
            <v>0</v>
          </cell>
          <cell r="R332">
            <v>0</v>
          </cell>
          <cell r="S332">
            <v>0</v>
          </cell>
          <cell r="T332">
            <v>0</v>
          </cell>
          <cell r="U332">
            <v>0</v>
          </cell>
          <cell r="AF332">
            <v>0</v>
          </cell>
          <cell r="AG332">
            <v>0</v>
          </cell>
          <cell r="AH332">
            <v>0</v>
          </cell>
          <cell r="AI332">
            <v>0</v>
          </cell>
          <cell r="AJ332">
            <v>0</v>
          </cell>
          <cell r="AK332">
            <v>0</v>
          </cell>
          <cell r="AL332">
            <v>0</v>
          </cell>
          <cell r="AM332">
            <v>0</v>
          </cell>
          <cell r="AN332">
            <v>0</v>
          </cell>
          <cell r="AO332">
            <v>0</v>
          </cell>
          <cell r="AP332">
            <v>0</v>
          </cell>
          <cell r="AQ332">
            <v>0</v>
          </cell>
        </row>
        <row r="336">
          <cell r="H336" t="str">
            <v>DGU</v>
          </cell>
          <cell r="J336">
            <v>0</v>
          </cell>
          <cell r="K336">
            <v>0</v>
          </cell>
          <cell r="L336">
            <v>0</v>
          </cell>
          <cell r="M336">
            <v>0</v>
          </cell>
          <cell r="N336">
            <v>0</v>
          </cell>
          <cell r="O336">
            <v>0</v>
          </cell>
          <cell r="P336">
            <v>0</v>
          </cell>
          <cell r="Q336">
            <v>0</v>
          </cell>
          <cell r="R336">
            <v>0</v>
          </cell>
          <cell r="S336">
            <v>0</v>
          </cell>
          <cell r="T336">
            <v>0</v>
          </cell>
          <cell r="U336">
            <v>0</v>
          </cell>
          <cell r="AF336">
            <v>0</v>
          </cell>
          <cell r="AG336">
            <v>0</v>
          </cell>
          <cell r="AH336">
            <v>0</v>
          </cell>
          <cell r="AI336">
            <v>0</v>
          </cell>
          <cell r="AJ336">
            <v>0</v>
          </cell>
          <cell r="AK336">
            <v>0</v>
          </cell>
          <cell r="AL336">
            <v>0</v>
          </cell>
          <cell r="AM336">
            <v>0</v>
          </cell>
          <cell r="AN336">
            <v>0</v>
          </cell>
          <cell r="AO336">
            <v>0</v>
          </cell>
          <cell r="AP336">
            <v>0</v>
          </cell>
          <cell r="AQ336">
            <v>0</v>
          </cell>
        </row>
        <row r="340">
          <cell r="H340" t="str">
            <v>S</v>
          </cell>
          <cell r="J340">
            <v>-96695.539999999979</v>
          </cell>
          <cell r="K340">
            <v>0</v>
          </cell>
          <cell r="L340">
            <v>122717.44</v>
          </cell>
          <cell r="M340">
            <v>7361.07</v>
          </cell>
          <cell r="N340">
            <v>0</v>
          </cell>
          <cell r="O340">
            <v>30.24</v>
          </cell>
          <cell r="P340">
            <v>-226804.3</v>
          </cell>
          <cell r="Q340">
            <v>0</v>
          </cell>
          <cell r="R340">
            <v>0</v>
          </cell>
          <cell r="S340">
            <v>0</v>
          </cell>
          <cell r="T340">
            <v>0.01</v>
          </cell>
          <cell r="U340">
            <v>0</v>
          </cell>
          <cell r="AF340">
            <v>-96695.539999999979</v>
          </cell>
          <cell r="AG340">
            <v>0</v>
          </cell>
          <cell r="AH340">
            <v>122717.44</v>
          </cell>
          <cell r="AI340">
            <v>7361.07</v>
          </cell>
          <cell r="AJ340">
            <v>0</v>
          </cell>
          <cell r="AK340">
            <v>30.24</v>
          </cell>
          <cell r="AL340">
            <v>-226804.3</v>
          </cell>
          <cell r="AM340">
            <v>0</v>
          </cell>
          <cell r="AN340">
            <v>0</v>
          </cell>
          <cell r="AO340">
            <v>0</v>
          </cell>
          <cell r="AP340">
            <v>0.01</v>
          </cell>
          <cell r="AQ340">
            <v>0</v>
          </cell>
        </row>
        <row r="341">
          <cell r="H341" t="str">
            <v>DGP</v>
          </cell>
          <cell r="J341">
            <v>0</v>
          </cell>
          <cell r="K341">
            <v>0</v>
          </cell>
          <cell r="L341">
            <v>0</v>
          </cell>
          <cell r="M341">
            <v>0</v>
          </cell>
          <cell r="N341">
            <v>0</v>
          </cell>
          <cell r="O341">
            <v>0</v>
          </cell>
          <cell r="P341">
            <v>0</v>
          </cell>
          <cell r="Q341">
            <v>0</v>
          </cell>
          <cell r="R341">
            <v>0</v>
          </cell>
          <cell r="S341">
            <v>0</v>
          </cell>
          <cell r="T341">
            <v>0</v>
          </cell>
          <cell r="U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H342" t="str">
            <v>DGU</v>
          </cell>
          <cell r="J342">
            <v>0</v>
          </cell>
          <cell r="K342">
            <v>0</v>
          </cell>
          <cell r="L342">
            <v>0</v>
          </cell>
          <cell r="M342">
            <v>0</v>
          </cell>
          <cell r="N342">
            <v>0</v>
          </cell>
          <cell r="O342">
            <v>0</v>
          </cell>
          <cell r="P342">
            <v>0</v>
          </cell>
          <cell r="Q342">
            <v>0</v>
          </cell>
          <cell r="R342">
            <v>0</v>
          </cell>
          <cell r="S342">
            <v>0</v>
          </cell>
          <cell r="T342">
            <v>0</v>
          </cell>
          <cell r="U342">
            <v>0</v>
          </cell>
          <cell r="AF342">
            <v>0</v>
          </cell>
          <cell r="AG342">
            <v>0</v>
          </cell>
          <cell r="AH342">
            <v>0</v>
          </cell>
          <cell r="AI342">
            <v>0</v>
          </cell>
          <cell r="AJ342">
            <v>0</v>
          </cell>
          <cell r="AK342">
            <v>0</v>
          </cell>
          <cell r="AL342">
            <v>0</v>
          </cell>
          <cell r="AM342">
            <v>0</v>
          </cell>
          <cell r="AN342">
            <v>0</v>
          </cell>
          <cell r="AO342">
            <v>0</v>
          </cell>
          <cell r="AP342">
            <v>0</v>
          </cell>
          <cell r="AQ342">
            <v>0</v>
          </cell>
        </row>
        <row r="343">
          <cell r="H343" t="str">
            <v>CN</v>
          </cell>
          <cell r="J343">
            <v>0</v>
          </cell>
          <cell r="K343">
            <v>0</v>
          </cell>
          <cell r="L343">
            <v>0</v>
          </cell>
          <cell r="M343">
            <v>0</v>
          </cell>
          <cell r="N343">
            <v>0</v>
          </cell>
          <cell r="O343">
            <v>0</v>
          </cell>
          <cell r="P343">
            <v>0</v>
          </cell>
          <cell r="Q343">
            <v>0</v>
          </cell>
          <cell r="R343">
            <v>0</v>
          </cell>
          <cell r="S343">
            <v>0</v>
          </cell>
          <cell r="T343">
            <v>0</v>
          </cell>
          <cell r="U343">
            <v>0</v>
          </cell>
          <cell r="AF343">
            <v>0</v>
          </cell>
          <cell r="AG343">
            <v>0</v>
          </cell>
          <cell r="AH343">
            <v>0</v>
          </cell>
          <cell r="AI343">
            <v>0</v>
          </cell>
          <cell r="AJ343">
            <v>0</v>
          </cell>
          <cell r="AK343">
            <v>0</v>
          </cell>
          <cell r="AL343">
            <v>0</v>
          </cell>
          <cell r="AM343">
            <v>0</v>
          </cell>
          <cell r="AN343">
            <v>0</v>
          </cell>
          <cell r="AO343">
            <v>0</v>
          </cell>
          <cell r="AP343">
            <v>0</v>
          </cell>
          <cell r="AQ343">
            <v>0</v>
          </cell>
        </row>
        <row r="344">
          <cell r="H344" t="str">
            <v>SO</v>
          </cell>
          <cell r="J344">
            <v>-190856.12</v>
          </cell>
          <cell r="K344">
            <v>-3797.1076735654278</v>
          </cell>
          <cell r="L344">
            <v>-44851.653831477561</v>
          </cell>
          <cell r="M344">
            <v>-12701.101979332558</v>
          </cell>
          <cell r="N344">
            <v>0</v>
          </cell>
          <cell r="O344">
            <v>-23687.271599842148</v>
          </cell>
          <cell r="P344">
            <v>-88904.972010461701</v>
          </cell>
          <cell r="Q344">
            <v>-11364.437951154465</v>
          </cell>
          <cell r="R344">
            <v>-5003.3614174051172</v>
          </cell>
          <cell r="S344">
            <v>-546.21353676100375</v>
          </cell>
          <cell r="T344">
            <v>0</v>
          </cell>
          <cell r="U344">
            <v>0</v>
          </cell>
          <cell r="AF344">
            <v>-190856.12</v>
          </cell>
          <cell r="AG344">
            <v>-3797.1076735654278</v>
          </cell>
          <cell r="AH344">
            <v>-44851.653831477561</v>
          </cell>
          <cell r="AI344">
            <v>-12701.101979332558</v>
          </cell>
          <cell r="AJ344">
            <v>0</v>
          </cell>
          <cell r="AK344">
            <v>-23687.271599842148</v>
          </cell>
          <cell r="AL344">
            <v>-88904.972010461701</v>
          </cell>
          <cell r="AM344">
            <v>-11364.437951154465</v>
          </cell>
          <cell r="AN344">
            <v>-5003.3614174051172</v>
          </cell>
          <cell r="AO344">
            <v>-546.21353676100375</v>
          </cell>
          <cell r="AP344">
            <v>0</v>
          </cell>
          <cell r="AQ344">
            <v>0</v>
          </cell>
        </row>
        <row r="345">
          <cell r="H345" t="str">
            <v>CAGW</v>
          </cell>
          <cell r="J345">
            <v>0</v>
          </cell>
          <cell r="K345">
            <v>0</v>
          </cell>
          <cell r="L345">
            <v>0</v>
          </cell>
          <cell r="M345">
            <v>0</v>
          </cell>
          <cell r="N345">
            <v>0</v>
          </cell>
          <cell r="O345">
            <v>0</v>
          </cell>
          <cell r="P345">
            <v>0</v>
          </cell>
          <cell r="Q345">
            <v>0</v>
          </cell>
          <cell r="R345">
            <v>0</v>
          </cell>
          <cell r="S345">
            <v>0</v>
          </cell>
          <cell r="T345">
            <v>0</v>
          </cell>
          <cell r="U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H346" t="str">
            <v>CAGE</v>
          </cell>
          <cell r="J346">
            <v>0</v>
          </cell>
          <cell r="K346">
            <v>0</v>
          </cell>
          <cell r="L346">
            <v>0</v>
          </cell>
          <cell r="M346">
            <v>0</v>
          </cell>
          <cell r="N346">
            <v>0</v>
          </cell>
          <cell r="O346">
            <v>0</v>
          </cell>
          <cell r="P346">
            <v>0</v>
          </cell>
          <cell r="Q346">
            <v>0</v>
          </cell>
          <cell r="R346">
            <v>0</v>
          </cell>
          <cell r="S346">
            <v>0</v>
          </cell>
          <cell r="T346">
            <v>0</v>
          </cell>
          <cell r="U346">
            <v>0</v>
          </cell>
          <cell r="AF346">
            <v>0</v>
          </cell>
          <cell r="AG346">
            <v>0</v>
          </cell>
          <cell r="AH346">
            <v>0</v>
          </cell>
          <cell r="AI346">
            <v>0</v>
          </cell>
          <cell r="AJ346">
            <v>0</v>
          </cell>
          <cell r="AK346">
            <v>0</v>
          </cell>
          <cell r="AL346">
            <v>0</v>
          </cell>
          <cell r="AM346">
            <v>0</v>
          </cell>
          <cell r="AN346">
            <v>0</v>
          </cell>
          <cell r="AO346">
            <v>0</v>
          </cell>
          <cell r="AP346">
            <v>0</v>
          </cell>
          <cell r="AQ346">
            <v>0</v>
          </cell>
        </row>
        <row r="347">
          <cell r="H347" t="str">
            <v>SG</v>
          </cell>
          <cell r="J347">
            <v>0</v>
          </cell>
          <cell r="K347">
            <v>0</v>
          </cell>
          <cell r="L347">
            <v>0</v>
          </cell>
          <cell r="M347">
            <v>0</v>
          </cell>
          <cell r="N347">
            <v>0</v>
          </cell>
          <cell r="O347">
            <v>0</v>
          </cell>
          <cell r="P347">
            <v>0</v>
          </cell>
          <cell r="Q347">
            <v>0</v>
          </cell>
          <cell r="R347">
            <v>0</v>
          </cell>
          <cell r="S347">
            <v>0</v>
          </cell>
          <cell r="T347">
            <v>0</v>
          </cell>
          <cell r="U347">
            <v>0</v>
          </cell>
          <cell r="AF347">
            <v>0</v>
          </cell>
          <cell r="AG347">
            <v>0</v>
          </cell>
          <cell r="AH347">
            <v>0</v>
          </cell>
          <cell r="AI347">
            <v>0</v>
          </cell>
          <cell r="AJ347">
            <v>0</v>
          </cell>
          <cell r="AK347">
            <v>0</v>
          </cell>
          <cell r="AL347">
            <v>0</v>
          </cell>
          <cell r="AM347">
            <v>0</v>
          </cell>
          <cell r="AN347">
            <v>0</v>
          </cell>
          <cell r="AO347">
            <v>0</v>
          </cell>
          <cell r="AP347">
            <v>0</v>
          </cell>
          <cell r="AQ347">
            <v>0</v>
          </cell>
        </row>
        <row r="353">
          <cell r="H353" t="str">
            <v>S</v>
          </cell>
          <cell r="J353">
            <v>0</v>
          </cell>
          <cell r="K353">
            <v>0</v>
          </cell>
          <cell r="L353">
            <v>0</v>
          </cell>
          <cell r="M353">
            <v>0</v>
          </cell>
          <cell r="N353">
            <v>0</v>
          </cell>
          <cell r="O353">
            <v>0</v>
          </cell>
          <cell r="P353">
            <v>0</v>
          </cell>
          <cell r="Q353">
            <v>0</v>
          </cell>
          <cell r="R353">
            <v>0</v>
          </cell>
          <cell r="S353">
            <v>0</v>
          </cell>
          <cell r="T353">
            <v>0</v>
          </cell>
          <cell r="U353">
            <v>0</v>
          </cell>
          <cell r="AF353">
            <v>0</v>
          </cell>
          <cell r="AG353">
            <v>0</v>
          </cell>
          <cell r="AH353">
            <v>0</v>
          </cell>
          <cell r="AI353">
            <v>0</v>
          </cell>
          <cell r="AJ353">
            <v>0</v>
          </cell>
          <cell r="AK353">
            <v>0</v>
          </cell>
          <cell r="AL353">
            <v>0</v>
          </cell>
          <cell r="AM353">
            <v>0</v>
          </cell>
          <cell r="AN353">
            <v>0</v>
          </cell>
          <cell r="AO353">
            <v>0</v>
          </cell>
          <cell r="AP353">
            <v>0</v>
          </cell>
          <cell r="AQ353">
            <v>0</v>
          </cell>
        </row>
        <row r="360">
          <cell r="H360" t="str">
            <v>SG</v>
          </cell>
          <cell r="J360">
            <v>6695.04</v>
          </cell>
          <cell r="K360">
            <v>104.99431443366404</v>
          </cell>
          <cell r="L360">
            <v>1713.4402009118062</v>
          </cell>
          <cell r="M360">
            <v>550.90288595807385</v>
          </cell>
          <cell r="N360">
            <v>0</v>
          </cell>
          <cell r="O360">
            <v>846.31208149303791</v>
          </cell>
          <cell r="P360">
            <v>2898.6412166183795</v>
          </cell>
          <cell r="Q360">
            <v>377.68839766935537</v>
          </cell>
          <cell r="R360">
            <v>178.74278744926121</v>
          </cell>
          <cell r="S360">
            <v>24.318115466422793</v>
          </cell>
          <cell r="T360">
            <v>0</v>
          </cell>
          <cell r="U360">
            <v>0</v>
          </cell>
          <cell r="AF360">
            <v>6695.04</v>
          </cell>
          <cell r="AG360">
            <v>104.99431443366404</v>
          </cell>
          <cell r="AH360">
            <v>1713.4402009118062</v>
          </cell>
          <cell r="AI360">
            <v>550.90288595807385</v>
          </cell>
          <cell r="AJ360">
            <v>0</v>
          </cell>
          <cell r="AK360">
            <v>846.31208149303791</v>
          </cell>
          <cell r="AL360">
            <v>2898.6412166183795</v>
          </cell>
          <cell r="AM360">
            <v>377.68839766935537</v>
          </cell>
          <cell r="AN360">
            <v>178.74278744926121</v>
          </cell>
          <cell r="AO360">
            <v>24.318115466422793</v>
          </cell>
          <cell r="AP360">
            <v>0</v>
          </cell>
          <cell r="AQ360">
            <v>0</v>
          </cell>
        </row>
        <row r="361">
          <cell r="H361" t="str">
            <v>CAGW</v>
          </cell>
          <cell r="J361">
            <v>21620.35</v>
          </cell>
          <cell r="K361">
            <v>957.53492739235401</v>
          </cell>
          <cell r="L361">
            <v>15784.171766638048</v>
          </cell>
          <cell r="M361">
            <v>4878.6433059695973</v>
          </cell>
          <cell r="N361">
            <v>0</v>
          </cell>
          <cell r="O361">
            <v>0</v>
          </cell>
          <cell r="P361">
            <v>0</v>
          </cell>
          <cell r="Q361">
            <v>0</v>
          </cell>
          <cell r="R361">
            <v>0</v>
          </cell>
          <cell r="S361">
            <v>0</v>
          </cell>
          <cell r="T361">
            <v>0</v>
          </cell>
          <cell r="U361">
            <v>0</v>
          </cell>
          <cell r="AF361">
            <v>21620.35</v>
          </cell>
          <cell r="AG361">
            <v>957.53492739235401</v>
          </cell>
          <cell r="AH361">
            <v>15784.171766638048</v>
          </cell>
          <cell r="AI361">
            <v>4878.6433059695973</v>
          </cell>
          <cell r="AJ361">
            <v>0</v>
          </cell>
          <cell r="AK361">
            <v>0</v>
          </cell>
          <cell r="AL361">
            <v>0</v>
          </cell>
          <cell r="AM361">
            <v>0</v>
          </cell>
          <cell r="AN361">
            <v>0</v>
          </cell>
          <cell r="AO361">
            <v>0</v>
          </cell>
          <cell r="AP361">
            <v>0</v>
          </cell>
          <cell r="AQ361">
            <v>0</v>
          </cell>
        </row>
        <row r="362">
          <cell r="H362" t="str">
            <v>CAGE</v>
          </cell>
          <cell r="J362">
            <v>2732649.78</v>
          </cell>
          <cell r="K362">
            <v>0</v>
          </cell>
          <cell r="L362">
            <v>0</v>
          </cell>
          <cell r="M362">
            <v>0</v>
          </cell>
          <cell r="N362">
            <v>0</v>
          </cell>
          <cell r="O362">
            <v>518957.3911460914</v>
          </cell>
          <cell r="P362">
            <v>1850330.3101953687</v>
          </cell>
          <cell r="Q362">
            <v>237820.19167970409</v>
          </cell>
          <cell r="R362">
            <v>110444.29599770391</v>
          </cell>
          <cell r="S362">
            <v>15097.590981132056</v>
          </cell>
          <cell r="T362">
            <v>0</v>
          </cell>
          <cell r="U362">
            <v>0</v>
          </cell>
          <cell r="AF362">
            <v>2732649.78</v>
          </cell>
          <cell r="AG362">
            <v>0</v>
          </cell>
          <cell r="AH362">
            <v>0</v>
          </cell>
          <cell r="AI362">
            <v>0</v>
          </cell>
          <cell r="AJ362">
            <v>0</v>
          </cell>
          <cell r="AK362">
            <v>518957.3911460914</v>
          </cell>
          <cell r="AL362">
            <v>1850330.3101953687</v>
          </cell>
          <cell r="AM362">
            <v>237820.19167970409</v>
          </cell>
          <cell r="AN362">
            <v>110444.29599770391</v>
          </cell>
          <cell r="AO362">
            <v>15097.590981132056</v>
          </cell>
          <cell r="AP362">
            <v>0</v>
          </cell>
          <cell r="AQ362">
            <v>0</v>
          </cell>
        </row>
        <row r="363">
          <cell r="H363" t="str">
            <v>JBG</v>
          </cell>
          <cell r="J363">
            <v>13192803.220000001</v>
          </cell>
          <cell r="K363">
            <v>580975.0890329727</v>
          </cell>
          <cell r="L363">
            <v>9576894.1007796172</v>
          </cell>
          <cell r="M363">
            <v>2960069.8083824655</v>
          </cell>
          <cell r="N363">
            <v>0</v>
          </cell>
          <cell r="O363">
            <v>14217.460840546417</v>
          </cell>
          <cell r="P363">
            <v>50692.020532130919</v>
          </cell>
          <cell r="Q363">
            <v>6515.3697008346417</v>
          </cell>
          <cell r="R363">
            <v>3025.7540988890864</v>
          </cell>
          <cell r="S363">
            <v>413.61663254624688</v>
          </cell>
          <cell r="T363">
            <v>0</v>
          </cell>
          <cell r="U363">
            <v>0</v>
          </cell>
          <cell r="AF363">
            <v>13192803.220000001</v>
          </cell>
          <cell r="AG363">
            <v>580975.0890329727</v>
          </cell>
          <cell r="AH363">
            <v>9576894.1007796172</v>
          </cell>
          <cell r="AI363">
            <v>2960069.8083824655</v>
          </cell>
          <cell r="AJ363">
            <v>0</v>
          </cell>
          <cell r="AK363">
            <v>14217.460840546417</v>
          </cell>
          <cell r="AL363">
            <v>50692.020532130919</v>
          </cell>
          <cell r="AM363">
            <v>6515.3697008346417</v>
          </cell>
          <cell r="AN363">
            <v>3025.7540988890864</v>
          </cell>
          <cell r="AO363">
            <v>413.61663254624688</v>
          </cell>
          <cell r="AP363">
            <v>0</v>
          </cell>
          <cell r="AQ363">
            <v>0</v>
          </cell>
        </row>
        <row r="364">
          <cell r="H364" t="str">
            <v>CAGE</v>
          </cell>
          <cell r="J364">
            <v>0</v>
          </cell>
          <cell r="K364">
            <v>0</v>
          </cell>
          <cell r="L364">
            <v>0</v>
          </cell>
          <cell r="M364">
            <v>0</v>
          </cell>
          <cell r="N364">
            <v>0</v>
          </cell>
          <cell r="O364">
            <v>0</v>
          </cell>
          <cell r="P364">
            <v>0</v>
          </cell>
          <cell r="Q364">
            <v>0</v>
          </cell>
          <cell r="R364">
            <v>0</v>
          </cell>
          <cell r="S364">
            <v>0</v>
          </cell>
          <cell r="T364">
            <v>0</v>
          </cell>
          <cell r="U364">
            <v>0</v>
          </cell>
          <cell r="AF364">
            <v>0</v>
          </cell>
          <cell r="AG364">
            <v>0</v>
          </cell>
          <cell r="AH364">
            <v>0</v>
          </cell>
          <cell r="AI364">
            <v>0</v>
          </cell>
          <cell r="AJ364">
            <v>0</v>
          </cell>
          <cell r="AK364">
            <v>0</v>
          </cell>
          <cell r="AL364">
            <v>0</v>
          </cell>
          <cell r="AM364">
            <v>0</v>
          </cell>
          <cell r="AN364">
            <v>0</v>
          </cell>
          <cell r="AO364">
            <v>0</v>
          </cell>
          <cell r="AP364">
            <v>0</v>
          </cell>
          <cell r="AQ364">
            <v>0</v>
          </cell>
        </row>
        <row r="368">
          <cell r="H368" t="str">
            <v>SE</v>
          </cell>
          <cell r="J368">
            <v>142634.66</v>
          </cell>
          <cell r="K368">
            <v>2199.0198531490632</v>
          </cell>
          <cell r="L368">
            <v>34764.786655096526</v>
          </cell>
          <cell r="M368">
            <v>10954.421643402373</v>
          </cell>
          <cell r="N368">
            <v>0</v>
          </cell>
          <cell r="O368">
            <v>19724.328318414766</v>
          </cell>
          <cell r="P368">
            <v>61262.733618071477</v>
          </cell>
          <cell r="Q368">
            <v>8912.3687158026078</v>
          </cell>
          <cell r="R368">
            <v>4322.3179544598652</v>
          </cell>
          <cell r="S368">
            <v>494.68324160333754</v>
          </cell>
          <cell r="T368">
            <v>0</v>
          </cell>
          <cell r="U368">
            <v>0</v>
          </cell>
          <cell r="AF368">
            <v>142634.66</v>
          </cell>
          <cell r="AG368">
            <v>2199.0198531490632</v>
          </cell>
          <cell r="AH368">
            <v>34764.786655096526</v>
          </cell>
          <cell r="AI368">
            <v>10954.421643402373</v>
          </cell>
          <cell r="AJ368">
            <v>0</v>
          </cell>
          <cell r="AK368">
            <v>19724.328318414766</v>
          </cell>
          <cell r="AL368">
            <v>61262.733618071477</v>
          </cell>
          <cell r="AM368">
            <v>8912.3687158026078</v>
          </cell>
          <cell r="AN368">
            <v>4322.3179544598652</v>
          </cell>
          <cell r="AO368">
            <v>494.68324160333754</v>
          </cell>
          <cell r="AP368">
            <v>0</v>
          </cell>
          <cell r="AQ368">
            <v>0</v>
          </cell>
        </row>
        <row r="369">
          <cell r="H369" t="str">
            <v>SE</v>
          </cell>
          <cell r="J369">
            <v>0</v>
          </cell>
          <cell r="K369">
            <v>0</v>
          </cell>
          <cell r="L369">
            <v>0</v>
          </cell>
          <cell r="M369">
            <v>0</v>
          </cell>
          <cell r="N369">
            <v>0</v>
          </cell>
          <cell r="O369">
            <v>0</v>
          </cell>
          <cell r="P369">
            <v>0</v>
          </cell>
          <cell r="Q369">
            <v>0</v>
          </cell>
          <cell r="R369">
            <v>0</v>
          </cell>
          <cell r="S369">
            <v>0</v>
          </cell>
          <cell r="T369">
            <v>0</v>
          </cell>
          <cell r="U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H370" t="str">
            <v>SE</v>
          </cell>
          <cell r="J370">
            <v>0</v>
          </cell>
          <cell r="K370">
            <v>0</v>
          </cell>
          <cell r="L370">
            <v>0</v>
          </cell>
          <cell r="M370">
            <v>0</v>
          </cell>
          <cell r="N370">
            <v>0</v>
          </cell>
          <cell r="O370">
            <v>0</v>
          </cell>
          <cell r="P370">
            <v>0</v>
          </cell>
          <cell r="Q370">
            <v>0</v>
          </cell>
          <cell r="R370">
            <v>0</v>
          </cell>
          <cell r="S370">
            <v>0</v>
          </cell>
          <cell r="T370">
            <v>0</v>
          </cell>
          <cell r="U370">
            <v>0</v>
          </cell>
          <cell r="AF370">
            <v>0</v>
          </cell>
          <cell r="AG370">
            <v>0</v>
          </cell>
          <cell r="AH370">
            <v>0</v>
          </cell>
          <cell r="AI370">
            <v>0</v>
          </cell>
          <cell r="AJ370">
            <v>0</v>
          </cell>
          <cell r="AK370">
            <v>0</v>
          </cell>
          <cell r="AL370">
            <v>0</v>
          </cell>
          <cell r="AM370">
            <v>0</v>
          </cell>
          <cell r="AN370">
            <v>0</v>
          </cell>
          <cell r="AO370">
            <v>0</v>
          </cell>
          <cell r="AP370">
            <v>0</v>
          </cell>
          <cell r="AQ370">
            <v>0</v>
          </cell>
        </row>
        <row r="371">
          <cell r="H371" t="str">
            <v>CAGW</v>
          </cell>
          <cell r="J371">
            <v>2062248.72</v>
          </cell>
          <cell r="K371">
            <v>91334.098586293709</v>
          </cell>
          <cell r="L371">
            <v>1505567.1171840169</v>
          </cell>
          <cell r="M371">
            <v>465347.50422968972</v>
          </cell>
          <cell r="N371">
            <v>0</v>
          </cell>
          <cell r="O371">
            <v>0</v>
          </cell>
          <cell r="P371">
            <v>0</v>
          </cell>
          <cell r="Q371">
            <v>0</v>
          </cell>
          <cell r="R371">
            <v>0</v>
          </cell>
          <cell r="S371">
            <v>0</v>
          </cell>
          <cell r="T371">
            <v>0</v>
          </cell>
          <cell r="U371">
            <v>0</v>
          </cell>
          <cell r="AF371">
            <v>2062248.72</v>
          </cell>
          <cell r="AG371">
            <v>91334.098586293709</v>
          </cell>
          <cell r="AH371">
            <v>1505567.1171840169</v>
          </cell>
          <cell r="AI371">
            <v>465347.50422968972</v>
          </cell>
          <cell r="AJ371">
            <v>0</v>
          </cell>
          <cell r="AK371">
            <v>0</v>
          </cell>
          <cell r="AL371">
            <v>0</v>
          </cell>
          <cell r="AM371">
            <v>0</v>
          </cell>
          <cell r="AN371">
            <v>0</v>
          </cell>
          <cell r="AO371">
            <v>0</v>
          </cell>
          <cell r="AP371">
            <v>0</v>
          </cell>
          <cell r="AQ371">
            <v>0</v>
          </cell>
        </row>
        <row r="372">
          <cell r="H372" t="str">
            <v>CAGE</v>
          </cell>
          <cell r="J372">
            <v>0</v>
          </cell>
          <cell r="K372">
            <v>0</v>
          </cell>
          <cell r="L372">
            <v>0</v>
          </cell>
          <cell r="M372">
            <v>0</v>
          </cell>
          <cell r="N372">
            <v>0</v>
          </cell>
          <cell r="O372">
            <v>0</v>
          </cell>
          <cell r="P372">
            <v>0</v>
          </cell>
          <cell r="Q372">
            <v>0</v>
          </cell>
          <cell r="R372">
            <v>0</v>
          </cell>
          <cell r="S372">
            <v>0</v>
          </cell>
          <cell r="T372">
            <v>0</v>
          </cell>
          <cell r="U372">
            <v>0</v>
          </cell>
          <cell r="AF372">
            <v>0</v>
          </cell>
          <cell r="AG372">
            <v>0</v>
          </cell>
          <cell r="AH372">
            <v>0</v>
          </cell>
          <cell r="AI372">
            <v>0</v>
          </cell>
          <cell r="AJ372">
            <v>0</v>
          </cell>
          <cell r="AK372">
            <v>0</v>
          </cell>
          <cell r="AL372">
            <v>0</v>
          </cell>
          <cell r="AM372">
            <v>0</v>
          </cell>
          <cell r="AN372">
            <v>0</v>
          </cell>
          <cell r="AO372">
            <v>0</v>
          </cell>
          <cell r="AP372">
            <v>0</v>
          </cell>
          <cell r="AQ372">
            <v>0</v>
          </cell>
        </row>
        <row r="373">
          <cell r="H373" t="str">
            <v>CAEW</v>
          </cell>
          <cell r="J373">
            <v>0</v>
          </cell>
          <cell r="K373">
            <v>0</v>
          </cell>
          <cell r="L373">
            <v>0</v>
          </cell>
          <cell r="M373">
            <v>0</v>
          </cell>
          <cell r="N373">
            <v>0</v>
          </cell>
          <cell r="O373">
            <v>0</v>
          </cell>
          <cell r="P373">
            <v>0</v>
          </cell>
          <cell r="Q373">
            <v>0</v>
          </cell>
          <cell r="R373">
            <v>0</v>
          </cell>
          <cell r="S373">
            <v>0</v>
          </cell>
          <cell r="T373">
            <v>0</v>
          </cell>
          <cell r="U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H374" t="str">
            <v>CAEE</v>
          </cell>
          <cell r="J374">
            <v>15454482.699999999</v>
          </cell>
          <cell r="K374">
            <v>0</v>
          </cell>
          <cell r="L374">
            <v>0</v>
          </cell>
          <cell r="M374">
            <v>0</v>
          </cell>
          <cell r="N374">
            <v>0</v>
          </cell>
          <cell r="O374">
            <v>3218335.8770747944</v>
          </cell>
          <cell r="P374">
            <v>9995983.150749011</v>
          </cell>
          <cell r="Q374">
            <v>1454193.8019257116</v>
          </cell>
          <cell r="R374">
            <v>705254.48169383931</v>
          </cell>
          <cell r="S374">
            <v>80715.388556644786</v>
          </cell>
          <cell r="T374">
            <v>0</v>
          </cell>
          <cell r="U374">
            <v>0</v>
          </cell>
          <cell r="AF374">
            <v>15454482.699999999</v>
          </cell>
          <cell r="AG374">
            <v>0</v>
          </cell>
          <cell r="AH374">
            <v>0</v>
          </cell>
          <cell r="AI374">
            <v>0</v>
          </cell>
          <cell r="AJ374">
            <v>0</v>
          </cell>
          <cell r="AK374">
            <v>3218335.8770747944</v>
          </cell>
          <cell r="AL374">
            <v>9995983.150749011</v>
          </cell>
          <cell r="AM374">
            <v>1454193.8019257116</v>
          </cell>
          <cell r="AN374">
            <v>705254.48169383931</v>
          </cell>
          <cell r="AO374">
            <v>80715.388556644786</v>
          </cell>
          <cell r="AP374">
            <v>0</v>
          </cell>
          <cell r="AQ374">
            <v>0</v>
          </cell>
        </row>
        <row r="375">
          <cell r="H375" t="str">
            <v>JBE</v>
          </cell>
          <cell r="J375">
            <v>-154191.85999999999</v>
          </cell>
          <cell r="K375">
            <v>-7035.8791112774879</v>
          </cell>
          <cell r="L375">
            <v>-111231.75440382505</v>
          </cell>
          <cell r="M375">
            <v>-35049.245374737511</v>
          </cell>
          <cell r="N375">
            <v>0</v>
          </cell>
          <cell r="O375">
            <v>-182.21141097077964</v>
          </cell>
          <cell r="P375">
            <v>-565.93912615286285</v>
          </cell>
          <cell r="Q375">
            <v>-82.331588309758132</v>
          </cell>
          <cell r="R375">
            <v>-39.929149445924615</v>
          </cell>
          <cell r="S375">
            <v>-4.5698352806260463</v>
          </cell>
          <cell r="T375">
            <v>0</v>
          </cell>
          <cell r="U375">
            <v>0</v>
          </cell>
          <cell r="AF375">
            <v>-154191.85999999999</v>
          </cell>
          <cell r="AG375">
            <v>-7035.8791112774879</v>
          </cell>
          <cell r="AH375">
            <v>-111231.75440382505</v>
          </cell>
          <cell r="AI375">
            <v>-35049.245374737511</v>
          </cell>
          <cell r="AJ375">
            <v>0</v>
          </cell>
          <cell r="AK375">
            <v>-182.21141097077964</v>
          </cell>
          <cell r="AL375">
            <v>-565.93912615286285</v>
          </cell>
          <cell r="AM375">
            <v>-82.331588309758132</v>
          </cell>
          <cell r="AN375">
            <v>-39.929149445924615</v>
          </cell>
          <cell r="AO375">
            <v>-4.5698352806260463</v>
          </cell>
          <cell r="AP375">
            <v>0</v>
          </cell>
          <cell r="AQ375">
            <v>0</v>
          </cell>
        </row>
        <row r="376">
          <cell r="H376" t="str">
            <v>CAEE</v>
          </cell>
          <cell r="J376">
            <v>0</v>
          </cell>
          <cell r="K376">
            <v>0</v>
          </cell>
          <cell r="L376">
            <v>0</v>
          </cell>
          <cell r="M376">
            <v>0</v>
          </cell>
          <cell r="N376">
            <v>0</v>
          </cell>
          <cell r="O376">
            <v>0</v>
          </cell>
          <cell r="P376">
            <v>0</v>
          </cell>
          <cell r="Q376">
            <v>0</v>
          </cell>
          <cell r="R376">
            <v>0</v>
          </cell>
          <cell r="S376">
            <v>0</v>
          </cell>
          <cell r="T376">
            <v>0</v>
          </cell>
          <cell r="U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H377" t="str">
            <v>JBG</v>
          </cell>
          <cell r="J377">
            <v>0</v>
          </cell>
          <cell r="K377">
            <v>0</v>
          </cell>
          <cell r="L377">
            <v>0</v>
          </cell>
          <cell r="M377">
            <v>0</v>
          </cell>
          <cell r="N377">
            <v>0</v>
          </cell>
          <cell r="O377">
            <v>0</v>
          </cell>
          <cell r="P377">
            <v>0</v>
          </cell>
          <cell r="Q377">
            <v>0</v>
          </cell>
          <cell r="R377">
            <v>0</v>
          </cell>
          <cell r="S377">
            <v>0</v>
          </cell>
          <cell r="T377">
            <v>0</v>
          </cell>
          <cell r="U377">
            <v>0</v>
          </cell>
          <cell r="AF377">
            <v>0</v>
          </cell>
          <cell r="AG377">
            <v>0</v>
          </cell>
          <cell r="AH377">
            <v>0</v>
          </cell>
          <cell r="AI377">
            <v>0</v>
          </cell>
          <cell r="AJ377">
            <v>0</v>
          </cell>
          <cell r="AK377">
            <v>0</v>
          </cell>
          <cell r="AL377">
            <v>0</v>
          </cell>
          <cell r="AM377">
            <v>0</v>
          </cell>
          <cell r="AN377">
            <v>0</v>
          </cell>
          <cell r="AO377">
            <v>0</v>
          </cell>
          <cell r="AP377">
            <v>0</v>
          </cell>
          <cell r="AQ377">
            <v>0</v>
          </cell>
        </row>
        <row r="381">
          <cell r="H381" t="str">
            <v>S</v>
          </cell>
          <cell r="J381">
            <v>0</v>
          </cell>
          <cell r="K381">
            <v>0</v>
          </cell>
          <cell r="L381">
            <v>0</v>
          </cell>
          <cell r="M381">
            <v>0</v>
          </cell>
          <cell r="N381">
            <v>0</v>
          </cell>
          <cell r="O381">
            <v>0</v>
          </cell>
          <cell r="P381">
            <v>0</v>
          </cell>
          <cell r="Q381">
            <v>0</v>
          </cell>
          <cell r="R381">
            <v>0</v>
          </cell>
          <cell r="S381">
            <v>0</v>
          </cell>
          <cell r="T381">
            <v>0</v>
          </cell>
          <cell r="U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H382" t="str">
            <v>SE</v>
          </cell>
          <cell r="J382">
            <v>0</v>
          </cell>
          <cell r="K382">
            <v>0</v>
          </cell>
          <cell r="L382">
            <v>0</v>
          </cell>
          <cell r="M382">
            <v>0</v>
          </cell>
          <cell r="N382">
            <v>0</v>
          </cell>
          <cell r="O382">
            <v>0</v>
          </cell>
          <cell r="P382">
            <v>0</v>
          </cell>
          <cell r="Q382">
            <v>0</v>
          </cell>
          <cell r="R382">
            <v>0</v>
          </cell>
          <cell r="S382">
            <v>0</v>
          </cell>
          <cell r="T382">
            <v>0</v>
          </cell>
          <cell r="U382">
            <v>0</v>
          </cell>
          <cell r="AF382">
            <v>0</v>
          </cell>
          <cell r="AG382">
            <v>0</v>
          </cell>
          <cell r="AH382">
            <v>0</v>
          </cell>
          <cell r="AI382">
            <v>0</v>
          </cell>
          <cell r="AJ382">
            <v>0</v>
          </cell>
          <cell r="AK382">
            <v>0</v>
          </cell>
          <cell r="AL382">
            <v>0</v>
          </cell>
          <cell r="AM382">
            <v>0</v>
          </cell>
          <cell r="AN382">
            <v>0</v>
          </cell>
          <cell r="AO382">
            <v>0</v>
          </cell>
          <cell r="AP382">
            <v>0</v>
          </cell>
          <cell r="AQ382">
            <v>0</v>
          </cell>
        </row>
        <row r="383">
          <cell r="H383" t="str">
            <v>SE</v>
          </cell>
          <cell r="J383">
            <v>0</v>
          </cell>
          <cell r="K383">
            <v>0</v>
          </cell>
          <cell r="L383">
            <v>0</v>
          </cell>
          <cell r="M383">
            <v>0</v>
          </cell>
          <cell r="N383">
            <v>0</v>
          </cell>
          <cell r="O383">
            <v>0</v>
          </cell>
          <cell r="P383">
            <v>0</v>
          </cell>
          <cell r="Q383">
            <v>0</v>
          </cell>
          <cell r="R383">
            <v>0</v>
          </cell>
          <cell r="S383">
            <v>0</v>
          </cell>
          <cell r="T383">
            <v>0</v>
          </cell>
          <cell r="U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H384" t="str">
            <v>SE</v>
          </cell>
          <cell r="J384">
            <v>0</v>
          </cell>
          <cell r="K384">
            <v>0</v>
          </cell>
          <cell r="L384">
            <v>0</v>
          </cell>
          <cell r="M384">
            <v>0</v>
          </cell>
          <cell r="N384">
            <v>0</v>
          </cell>
          <cell r="O384">
            <v>0</v>
          </cell>
          <cell r="P384">
            <v>0</v>
          </cell>
          <cell r="Q384">
            <v>0</v>
          </cell>
          <cell r="R384">
            <v>0</v>
          </cell>
          <cell r="S384">
            <v>0</v>
          </cell>
          <cell r="T384">
            <v>0</v>
          </cell>
          <cell r="U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H385" t="str">
            <v>CAGW</v>
          </cell>
          <cell r="J385">
            <v>0</v>
          </cell>
          <cell r="K385">
            <v>0</v>
          </cell>
          <cell r="L385">
            <v>0</v>
          </cell>
          <cell r="M385">
            <v>0</v>
          </cell>
          <cell r="N385">
            <v>0</v>
          </cell>
          <cell r="O385">
            <v>0</v>
          </cell>
          <cell r="P385">
            <v>0</v>
          </cell>
          <cell r="Q385">
            <v>0</v>
          </cell>
          <cell r="R385">
            <v>0</v>
          </cell>
          <cell r="S385">
            <v>0</v>
          </cell>
          <cell r="T385">
            <v>0</v>
          </cell>
          <cell r="U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H386" t="str">
            <v>CAGE</v>
          </cell>
          <cell r="J386">
            <v>0</v>
          </cell>
          <cell r="K386">
            <v>0</v>
          </cell>
          <cell r="L386">
            <v>0</v>
          </cell>
          <cell r="M386">
            <v>0</v>
          </cell>
          <cell r="N386">
            <v>0</v>
          </cell>
          <cell r="O386">
            <v>0</v>
          </cell>
          <cell r="P386">
            <v>0</v>
          </cell>
          <cell r="Q386">
            <v>0</v>
          </cell>
          <cell r="R386">
            <v>0</v>
          </cell>
          <cell r="S386">
            <v>0</v>
          </cell>
          <cell r="T386">
            <v>0</v>
          </cell>
          <cell r="U386">
            <v>0</v>
          </cell>
          <cell r="AF386">
            <v>0</v>
          </cell>
          <cell r="AG386">
            <v>0</v>
          </cell>
          <cell r="AH386">
            <v>0</v>
          </cell>
          <cell r="AI386">
            <v>0</v>
          </cell>
          <cell r="AJ386">
            <v>0</v>
          </cell>
          <cell r="AK386">
            <v>0</v>
          </cell>
          <cell r="AL386">
            <v>0</v>
          </cell>
          <cell r="AM386">
            <v>0</v>
          </cell>
          <cell r="AN386">
            <v>0</v>
          </cell>
          <cell r="AO386">
            <v>0</v>
          </cell>
          <cell r="AP386">
            <v>0</v>
          </cell>
          <cell r="AQ386">
            <v>0</v>
          </cell>
        </row>
        <row r="387">
          <cell r="H387" t="str">
            <v>CAEW</v>
          </cell>
          <cell r="J387">
            <v>233870200.23999998</v>
          </cell>
          <cell r="K387">
            <v>10732559.053730786</v>
          </cell>
          <cell r="L387">
            <v>169673377.54220966</v>
          </cell>
          <cell r="M387">
            <v>53464263.644059546</v>
          </cell>
          <cell r="N387">
            <v>0</v>
          </cell>
          <cell r="O387">
            <v>0</v>
          </cell>
          <cell r="P387">
            <v>0</v>
          </cell>
          <cell r="Q387">
            <v>0</v>
          </cell>
          <cell r="R387">
            <v>0</v>
          </cell>
          <cell r="S387">
            <v>0</v>
          </cell>
          <cell r="T387">
            <v>0</v>
          </cell>
          <cell r="U387">
            <v>0</v>
          </cell>
          <cell r="AF387">
            <v>233870200.23999998</v>
          </cell>
          <cell r="AG387">
            <v>10732559.053730786</v>
          </cell>
          <cell r="AH387">
            <v>169673377.54220966</v>
          </cell>
          <cell r="AI387">
            <v>53464263.644059546</v>
          </cell>
          <cell r="AJ387">
            <v>0</v>
          </cell>
          <cell r="AK387">
            <v>0</v>
          </cell>
          <cell r="AL387">
            <v>0</v>
          </cell>
          <cell r="AM387">
            <v>0</v>
          </cell>
          <cell r="AN387">
            <v>0</v>
          </cell>
          <cell r="AO387">
            <v>0</v>
          </cell>
          <cell r="AP387">
            <v>0</v>
          </cell>
          <cell r="AQ387">
            <v>0</v>
          </cell>
        </row>
        <row r="388">
          <cell r="H388" t="str">
            <v>CAEE</v>
          </cell>
          <cell r="J388">
            <v>0</v>
          </cell>
          <cell r="K388">
            <v>0</v>
          </cell>
          <cell r="L388">
            <v>0</v>
          </cell>
          <cell r="M388">
            <v>0</v>
          </cell>
          <cell r="N388">
            <v>0</v>
          </cell>
          <cell r="O388">
            <v>0</v>
          </cell>
          <cell r="P388">
            <v>0</v>
          </cell>
          <cell r="Q388">
            <v>0</v>
          </cell>
          <cell r="R388">
            <v>0</v>
          </cell>
          <cell r="S388">
            <v>0</v>
          </cell>
          <cell r="T388">
            <v>0</v>
          </cell>
          <cell r="U388">
            <v>0</v>
          </cell>
          <cell r="AF388">
            <v>0</v>
          </cell>
          <cell r="AG388">
            <v>0</v>
          </cell>
          <cell r="AH388">
            <v>0</v>
          </cell>
          <cell r="AI388">
            <v>0</v>
          </cell>
          <cell r="AJ388">
            <v>0</v>
          </cell>
          <cell r="AK388">
            <v>0</v>
          </cell>
          <cell r="AL388">
            <v>0</v>
          </cell>
          <cell r="AM388">
            <v>0</v>
          </cell>
          <cell r="AN388">
            <v>0</v>
          </cell>
          <cell r="AO388">
            <v>0</v>
          </cell>
          <cell r="AP388">
            <v>0</v>
          </cell>
          <cell r="AQ388">
            <v>0</v>
          </cell>
        </row>
        <row r="389">
          <cell r="H389" t="str">
            <v>JBE</v>
          </cell>
          <cell r="J389">
            <v>0</v>
          </cell>
          <cell r="K389">
            <v>0</v>
          </cell>
          <cell r="L389">
            <v>0</v>
          </cell>
          <cell r="M389">
            <v>0</v>
          </cell>
          <cell r="N389">
            <v>0</v>
          </cell>
          <cell r="O389">
            <v>0</v>
          </cell>
          <cell r="P389">
            <v>0</v>
          </cell>
          <cell r="Q389">
            <v>0</v>
          </cell>
          <cell r="R389">
            <v>0</v>
          </cell>
          <cell r="S389">
            <v>0</v>
          </cell>
          <cell r="T389">
            <v>0</v>
          </cell>
          <cell r="U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H390" t="str">
            <v>CAEE</v>
          </cell>
          <cell r="J390">
            <v>0</v>
          </cell>
          <cell r="K390">
            <v>0</v>
          </cell>
          <cell r="L390">
            <v>0</v>
          </cell>
          <cell r="M390">
            <v>0</v>
          </cell>
          <cell r="N390">
            <v>0</v>
          </cell>
          <cell r="O390">
            <v>0</v>
          </cell>
          <cell r="P390">
            <v>0</v>
          </cell>
          <cell r="Q390">
            <v>0</v>
          </cell>
          <cell r="R390">
            <v>0</v>
          </cell>
          <cell r="S390">
            <v>0</v>
          </cell>
          <cell r="T390">
            <v>0</v>
          </cell>
          <cell r="U390">
            <v>0</v>
          </cell>
          <cell r="AF390">
            <v>0</v>
          </cell>
          <cell r="AG390">
            <v>0</v>
          </cell>
          <cell r="AH390">
            <v>0</v>
          </cell>
          <cell r="AI390">
            <v>0</v>
          </cell>
          <cell r="AJ390">
            <v>0</v>
          </cell>
          <cell r="AK390">
            <v>0</v>
          </cell>
          <cell r="AL390">
            <v>0</v>
          </cell>
          <cell r="AM390">
            <v>0</v>
          </cell>
          <cell r="AN390">
            <v>0</v>
          </cell>
          <cell r="AO390">
            <v>0</v>
          </cell>
          <cell r="AP390">
            <v>0</v>
          </cell>
          <cell r="AQ390">
            <v>0</v>
          </cell>
        </row>
        <row r="391">
          <cell r="H391" t="str">
            <v>JBG</v>
          </cell>
          <cell r="J391">
            <v>0</v>
          </cell>
          <cell r="K391">
            <v>0</v>
          </cell>
          <cell r="L391">
            <v>0</v>
          </cell>
          <cell r="M391">
            <v>0</v>
          </cell>
          <cell r="N391">
            <v>0</v>
          </cell>
          <cell r="O391">
            <v>0</v>
          </cell>
          <cell r="P391">
            <v>0</v>
          </cell>
          <cell r="Q391">
            <v>0</v>
          </cell>
          <cell r="R391">
            <v>0</v>
          </cell>
          <cell r="S391">
            <v>0</v>
          </cell>
          <cell r="T391">
            <v>0</v>
          </cell>
          <cell r="U391">
            <v>0</v>
          </cell>
          <cell r="AF391">
            <v>0</v>
          </cell>
          <cell r="AG391">
            <v>0</v>
          </cell>
          <cell r="AH391">
            <v>0</v>
          </cell>
          <cell r="AI391">
            <v>0</v>
          </cell>
          <cell r="AJ391">
            <v>0</v>
          </cell>
          <cell r="AK391">
            <v>0</v>
          </cell>
          <cell r="AL391">
            <v>0</v>
          </cell>
          <cell r="AM391">
            <v>0</v>
          </cell>
          <cell r="AN391">
            <v>0</v>
          </cell>
          <cell r="AO391">
            <v>0</v>
          </cell>
          <cell r="AP391">
            <v>0</v>
          </cell>
          <cell r="AQ391">
            <v>0</v>
          </cell>
        </row>
        <row r="397">
          <cell r="H397" t="str">
            <v>SG</v>
          </cell>
          <cell r="J397">
            <v>0</v>
          </cell>
          <cell r="K397">
            <v>0</v>
          </cell>
          <cell r="L397">
            <v>0</v>
          </cell>
          <cell r="M397">
            <v>0</v>
          </cell>
          <cell r="N397">
            <v>0</v>
          </cell>
          <cell r="O397">
            <v>0</v>
          </cell>
          <cell r="P397">
            <v>0</v>
          </cell>
          <cell r="Q397">
            <v>0</v>
          </cell>
          <cell r="R397">
            <v>0</v>
          </cell>
          <cell r="S397">
            <v>0</v>
          </cell>
          <cell r="T397">
            <v>0</v>
          </cell>
          <cell r="U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H398" t="str">
            <v>CAGW</v>
          </cell>
          <cell r="J398">
            <v>942678</v>
          </cell>
          <cell r="K398">
            <v>41749.884265720473</v>
          </cell>
          <cell r="L398">
            <v>688212.33109689818</v>
          </cell>
          <cell r="M398">
            <v>212715.78463738138</v>
          </cell>
          <cell r="N398">
            <v>0</v>
          </cell>
          <cell r="O398">
            <v>0</v>
          </cell>
          <cell r="P398">
            <v>0</v>
          </cell>
          <cell r="Q398">
            <v>0</v>
          </cell>
          <cell r="R398">
            <v>0</v>
          </cell>
          <cell r="S398">
            <v>0</v>
          </cell>
          <cell r="T398">
            <v>0</v>
          </cell>
          <cell r="U398">
            <v>0</v>
          </cell>
          <cell r="AF398">
            <v>942678</v>
          </cell>
          <cell r="AG398">
            <v>41749.884265720473</v>
          </cell>
          <cell r="AH398">
            <v>688212.33109689818</v>
          </cell>
          <cell r="AI398">
            <v>212715.78463738138</v>
          </cell>
          <cell r="AJ398">
            <v>0</v>
          </cell>
          <cell r="AK398">
            <v>0</v>
          </cell>
          <cell r="AL398">
            <v>0</v>
          </cell>
          <cell r="AM398">
            <v>0</v>
          </cell>
          <cell r="AN398">
            <v>0</v>
          </cell>
          <cell r="AO398">
            <v>0</v>
          </cell>
          <cell r="AP398">
            <v>0</v>
          </cell>
          <cell r="AQ398">
            <v>0</v>
          </cell>
        </row>
        <row r="399">
          <cell r="H399" t="str">
            <v>CAGE</v>
          </cell>
          <cell r="J399">
            <v>47939033.810000002</v>
          </cell>
          <cell r="K399">
            <v>0</v>
          </cell>
          <cell r="L399">
            <v>0</v>
          </cell>
          <cell r="M399">
            <v>0</v>
          </cell>
          <cell r="N399">
            <v>0</v>
          </cell>
          <cell r="O399">
            <v>9104099.6552810632</v>
          </cell>
          <cell r="P399">
            <v>32460452.103790477</v>
          </cell>
          <cell r="Q399">
            <v>4172093.4358569784</v>
          </cell>
          <cell r="R399">
            <v>1937530.6995818457</v>
          </cell>
          <cell r="S399">
            <v>264857.91548964637</v>
          </cell>
          <cell r="T399">
            <v>0</v>
          </cell>
          <cell r="U399">
            <v>0</v>
          </cell>
          <cell r="AF399">
            <v>47939033.810000002</v>
          </cell>
          <cell r="AG399">
            <v>0</v>
          </cell>
          <cell r="AH399">
            <v>0</v>
          </cell>
          <cell r="AI399">
            <v>0</v>
          </cell>
          <cell r="AJ399">
            <v>0</v>
          </cell>
          <cell r="AK399">
            <v>9104099.6552810632</v>
          </cell>
          <cell r="AL399">
            <v>32460452.103790477</v>
          </cell>
          <cell r="AM399">
            <v>4172093.4358569784</v>
          </cell>
          <cell r="AN399">
            <v>1937530.6995818457</v>
          </cell>
          <cell r="AO399">
            <v>264857.91548964637</v>
          </cell>
          <cell r="AP399">
            <v>0</v>
          </cell>
          <cell r="AQ399">
            <v>0</v>
          </cell>
        </row>
        <row r="400">
          <cell r="H400" t="str">
            <v>JBG</v>
          </cell>
          <cell r="J400">
            <v>12713426.43</v>
          </cell>
          <cell r="K400">
            <v>559864.6420258967</v>
          </cell>
          <cell r="L400">
            <v>9228905.8320512623</v>
          </cell>
          <cell r="M400">
            <v>2852512.0180284679</v>
          </cell>
          <cell r="N400">
            <v>0</v>
          </cell>
          <cell r="O400">
            <v>13700.851851081641</v>
          </cell>
          <cell r="P400">
            <v>48850.06339261504</v>
          </cell>
          <cell r="Q400">
            <v>6278.6257002787561</v>
          </cell>
          <cell r="R400">
            <v>2915.8095887598133</v>
          </cell>
          <cell r="S400">
            <v>398.58736164042119</v>
          </cell>
          <cell r="T400">
            <v>0</v>
          </cell>
          <cell r="U400">
            <v>0</v>
          </cell>
          <cell r="AF400">
            <v>12713426.43</v>
          </cell>
          <cell r="AG400">
            <v>559864.6420258967</v>
          </cell>
          <cell r="AH400">
            <v>9228905.8320512623</v>
          </cell>
          <cell r="AI400">
            <v>2852512.0180284679</v>
          </cell>
          <cell r="AJ400">
            <v>0</v>
          </cell>
          <cell r="AK400">
            <v>13700.851851081641</v>
          </cell>
          <cell r="AL400">
            <v>48850.06339261504</v>
          </cell>
          <cell r="AM400">
            <v>6278.6257002787561</v>
          </cell>
          <cell r="AN400">
            <v>2915.8095887598133</v>
          </cell>
          <cell r="AO400">
            <v>398.58736164042119</v>
          </cell>
          <cell r="AP400">
            <v>0</v>
          </cell>
          <cell r="AQ400">
            <v>0</v>
          </cell>
        </row>
        <row r="401">
          <cell r="H401" t="str">
            <v>CAGE</v>
          </cell>
          <cell r="J401">
            <v>0</v>
          </cell>
          <cell r="K401">
            <v>0</v>
          </cell>
          <cell r="L401">
            <v>0</v>
          </cell>
          <cell r="M401">
            <v>0</v>
          </cell>
          <cell r="N401">
            <v>0</v>
          </cell>
          <cell r="O401">
            <v>0</v>
          </cell>
          <cell r="P401">
            <v>0</v>
          </cell>
          <cell r="Q401">
            <v>0</v>
          </cell>
          <cell r="R401">
            <v>0</v>
          </cell>
          <cell r="S401">
            <v>0</v>
          </cell>
          <cell r="T401">
            <v>0</v>
          </cell>
          <cell r="U401">
            <v>0</v>
          </cell>
          <cell r="AF401">
            <v>0</v>
          </cell>
          <cell r="AG401">
            <v>0</v>
          </cell>
          <cell r="AH401">
            <v>0</v>
          </cell>
          <cell r="AI401">
            <v>0</v>
          </cell>
          <cell r="AJ401">
            <v>0</v>
          </cell>
          <cell r="AK401">
            <v>0</v>
          </cell>
          <cell r="AL401">
            <v>0</v>
          </cell>
          <cell r="AM401">
            <v>0</v>
          </cell>
          <cell r="AN401">
            <v>0</v>
          </cell>
          <cell r="AO401">
            <v>0</v>
          </cell>
          <cell r="AP401">
            <v>0</v>
          </cell>
          <cell r="AQ401">
            <v>0</v>
          </cell>
        </row>
        <row r="405">
          <cell r="H405" t="str">
            <v>SE</v>
          </cell>
          <cell r="J405">
            <v>0</v>
          </cell>
          <cell r="K405">
            <v>0</v>
          </cell>
          <cell r="L405">
            <v>0</v>
          </cell>
          <cell r="M405">
            <v>0</v>
          </cell>
          <cell r="N405">
            <v>0</v>
          </cell>
          <cell r="O405">
            <v>0</v>
          </cell>
          <cell r="P405">
            <v>0</v>
          </cell>
          <cell r="Q405">
            <v>0</v>
          </cell>
          <cell r="R405">
            <v>0</v>
          </cell>
          <cell r="S405">
            <v>0</v>
          </cell>
          <cell r="T405">
            <v>0</v>
          </cell>
          <cell r="U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H406" t="str">
            <v>CAEW</v>
          </cell>
          <cell r="J406">
            <v>0</v>
          </cell>
          <cell r="K406">
            <v>0</v>
          </cell>
          <cell r="L406">
            <v>0</v>
          </cell>
          <cell r="M406">
            <v>0</v>
          </cell>
          <cell r="N406">
            <v>0</v>
          </cell>
          <cell r="O406">
            <v>0</v>
          </cell>
          <cell r="P406">
            <v>0</v>
          </cell>
          <cell r="Q406">
            <v>0</v>
          </cell>
          <cell r="R406">
            <v>0</v>
          </cell>
          <cell r="S406">
            <v>0</v>
          </cell>
          <cell r="T406">
            <v>0</v>
          </cell>
          <cell r="U406">
            <v>0</v>
          </cell>
          <cell r="AF406">
            <v>0</v>
          </cell>
          <cell r="AG406">
            <v>0</v>
          </cell>
          <cell r="AH406">
            <v>0</v>
          </cell>
          <cell r="AI406">
            <v>0</v>
          </cell>
          <cell r="AJ406">
            <v>0</v>
          </cell>
          <cell r="AK406">
            <v>0</v>
          </cell>
          <cell r="AL406">
            <v>0</v>
          </cell>
          <cell r="AM406">
            <v>0</v>
          </cell>
          <cell r="AN406">
            <v>0</v>
          </cell>
          <cell r="AO406">
            <v>0</v>
          </cell>
          <cell r="AP406">
            <v>0</v>
          </cell>
          <cell r="AQ406">
            <v>0</v>
          </cell>
        </row>
        <row r="407">
          <cell r="H407" t="str">
            <v>CAEE</v>
          </cell>
          <cell r="J407">
            <v>0</v>
          </cell>
          <cell r="K407">
            <v>0</v>
          </cell>
          <cell r="L407">
            <v>0</v>
          </cell>
          <cell r="M407">
            <v>0</v>
          </cell>
          <cell r="N407">
            <v>0</v>
          </cell>
          <cell r="O407">
            <v>0</v>
          </cell>
          <cell r="P407">
            <v>0</v>
          </cell>
          <cell r="Q407">
            <v>0</v>
          </cell>
          <cell r="R407">
            <v>0</v>
          </cell>
          <cell r="S407">
            <v>0</v>
          </cell>
          <cell r="T407">
            <v>0</v>
          </cell>
          <cell r="U407">
            <v>0</v>
          </cell>
          <cell r="AF407">
            <v>0</v>
          </cell>
          <cell r="AG407">
            <v>0</v>
          </cell>
          <cell r="AH407">
            <v>0</v>
          </cell>
          <cell r="AI407">
            <v>0</v>
          </cell>
          <cell r="AJ407">
            <v>0</v>
          </cell>
          <cell r="AK407">
            <v>0</v>
          </cell>
          <cell r="AL407">
            <v>0</v>
          </cell>
          <cell r="AM407">
            <v>0</v>
          </cell>
          <cell r="AN407">
            <v>0</v>
          </cell>
          <cell r="AO407">
            <v>0</v>
          </cell>
          <cell r="AP407">
            <v>0</v>
          </cell>
          <cell r="AQ407">
            <v>0</v>
          </cell>
        </row>
        <row r="411">
          <cell r="H411" t="str">
            <v>SE</v>
          </cell>
          <cell r="J411">
            <v>0</v>
          </cell>
          <cell r="K411">
            <v>0</v>
          </cell>
          <cell r="L411">
            <v>0</v>
          </cell>
          <cell r="M411">
            <v>0</v>
          </cell>
          <cell r="N411">
            <v>0</v>
          </cell>
          <cell r="O411">
            <v>0</v>
          </cell>
          <cell r="P411">
            <v>0</v>
          </cell>
          <cell r="Q411">
            <v>0</v>
          </cell>
          <cell r="R411">
            <v>0</v>
          </cell>
          <cell r="S411">
            <v>0</v>
          </cell>
          <cell r="T411">
            <v>0</v>
          </cell>
          <cell r="U411">
            <v>0</v>
          </cell>
          <cell r="AF411">
            <v>0</v>
          </cell>
          <cell r="AG411">
            <v>0</v>
          </cell>
          <cell r="AH411">
            <v>0</v>
          </cell>
          <cell r="AI411">
            <v>0</v>
          </cell>
          <cell r="AJ411">
            <v>0</v>
          </cell>
          <cell r="AK411">
            <v>0</v>
          </cell>
          <cell r="AL411">
            <v>0</v>
          </cell>
          <cell r="AM411">
            <v>0</v>
          </cell>
          <cell r="AN411">
            <v>0</v>
          </cell>
          <cell r="AO411">
            <v>0</v>
          </cell>
          <cell r="AP411">
            <v>0</v>
          </cell>
          <cell r="AQ411">
            <v>0</v>
          </cell>
        </row>
        <row r="412">
          <cell r="H412" t="str">
            <v>CAEW</v>
          </cell>
          <cell r="J412">
            <v>0</v>
          </cell>
          <cell r="K412">
            <v>0</v>
          </cell>
          <cell r="L412">
            <v>0</v>
          </cell>
          <cell r="M412">
            <v>0</v>
          </cell>
          <cell r="N412">
            <v>0</v>
          </cell>
          <cell r="O412">
            <v>0</v>
          </cell>
          <cell r="P412">
            <v>0</v>
          </cell>
          <cell r="Q412">
            <v>0</v>
          </cell>
          <cell r="R412">
            <v>0</v>
          </cell>
          <cell r="S412">
            <v>0</v>
          </cell>
          <cell r="T412">
            <v>0</v>
          </cell>
          <cell r="U412">
            <v>0</v>
          </cell>
          <cell r="AF412">
            <v>0</v>
          </cell>
          <cell r="AG412">
            <v>0</v>
          </cell>
          <cell r="AH412">
            <v>0</v>
          </cell>
          <cell r="AI412">
            <v>0</v>
          </cell>
          <cell r="AJ412">
            <v>0</v>
          </cell>
          <cell r="AK412">
            <v>0</v>
          </cell>
          <cell r="AL412">
            <v>0</v>
          </cell>
          <cell r="AM412">
            <v>0</v>
          </cell>
          <cell r="AN412">
            <v>0</v>
          </cell>
          <cell r="AO412">
            <v>0</v>
          </cell>
          <cell r="AP412">
            <v>0</v>
          </cell>
          <cell r="AQ412">
            <v>0</v>
          </cell>
        </row>
        <row r="413">
          <cell r="H413" t="str">
            <v>CAEE</v>
          </cell>
          <cell r="J413">
            <v>0</v>
          </cell>
          <cell r="K413">
            <v>0</v>
          </cell>
          <cell r="L413">
            <v>0</v>
          </cell>
          <cell r="M413">
            <v>0</v>
          </cell>
          <cell r="N413">
            <v>0</v>
          </cell>
          <cell r="O413">
            <v>0</v>
          </cell>
          <cell r="P413">
            <v>0</v>
          </cell>
          <cell r="Q413">
            <v>0</v>
          </cell>
          <cell r="R413">
            <v>0</v>
          </cell>
          <cell r="S413">
            <v>0</v>
          </cell>
          <cell r="T413">
            <v>0</v>
          </cell>
          <cell r="U413">
            <v>0</v>
          </cell>
          <cell r="AF413">
            <v>0</v>
          </cell>
          <cell r="AG413">
            <v>0</v>
          </cell>
          <cell r="AH413">
            <v>0</v>
          </cell>
          <cell r="AI413">
            <v>0</v>
          </cell>
          <cell r="AJ413">
            <v>0</v>
          </cell>
          <cell r="AK413">
            <v>0</v>
          </cell>
          <cell r="AL413">
            <v>0</v>
          </cell>
          <cell r="AM413">
            <v>0</v>
          </cell>
          <cell r="AN413">
            <v>0</v>
          </cell>
          <cell r="AO413">
            <v>0</v>
          </cell>
          <cell r="AP413">
            <v>0</v>
          </cell>
          <cell r="AQ413">
            <v>0</v>
          </cell>
        </row>
        <row r="417">
          <cell r="H417" t="str">
            <v>SG</v>
          </cell>
          <cell r="J417">
            <v>0</v>
          </cell>
          <cell r="K417">
            <v>0</v>
          </cell>
          <cell r="L417">
            <v>0</v>
          </cell>
          <cell r="M417">
            <v>0</v>
          </cell>
          <cell r="N417">
            <v>0</v>
          </cell>
          <cell r="O417">
            <v>0</v>
          </cell>
          <cell r="P417">
            <v>0</v>
          </cell>
          <cell r="Q417">
            <v>0</v>
          </cell>
          <cell r="R417">
            <v>0</v>
          </cell>
          <cell r="S417">
            <v>0</v>
          </cell>
          <cell r="T417">
            <v>0</v>
          </cell>
          <cell r="U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H418" t="str">
            <v>CAGW</v>
          </cell>
          <cell r="J418">
            <v>68118.58</v>
          </cell>
          <cell r="K418">
            <v>3016.8762094216913</v>
          </cell>
          <cell r="L418">
            <v>49730.710521313267</v>
          </cell>
          <cell r="M418">
            <v>15370.993269265047</v>
          </cell>
          <cell r="N418">
            <v>0</v>
          </cell>
          <cell r="O418">
            <v>0</v>
          </cell>
          <cell r="P418">
            <v>0</v>
          </cell>
          <cell r="Q418">
            <v>0</v>
          </cell>
          <cell r="R418">
            <v>0</v>
          </cell>
          <cell r="S418">
            <v>0</v>
          </cell>
          <cell r="T418">
            <v>0</v>
          </cell>
          <cell r="U418">
            <v>0</v>
          </cell>
          <cell r="AF418">
            <v>68118.58</v>
          </cell>
          <cell r="AG418">
            <v>3016.8762094216913</v>
          </cell>
          <cell r="AH418">
            <v>49730.710521313267</v>
          </cell>
          <cell r="AI418">
            <v>15370.993269265047</v>
          </cell>
          <cell r="AJ418">
            <v>0</v>
          </cell>
          <cell r="AK418">
            <v>0</v>
          </cell>
          <cell r="AL418">
            <v>0</v>
          </cell>
          <cell r="AM418">
            <v>0</v>
          </cell>
          <cell r="AN418">
            <v>0</v>
          </cell>
          <cell r="AO418">
            <v>0</v>
          </cell>
          <cell r="AP418">
            <v>0</v>
          </cell>
          <cell r="AQ418">
            <v>0</v>
          </cell>
        </row>
        <row r="419">
          <cell r="H419" t="str">
            <v>CAGE</v>
          </cell>
          <cell r="J419">
            <v>3511016.82</v>
          </cell>
          <cell r="K419">
            <v>0</v>
          </cell>
          <cell r="L419">
            <v>0</v>
          </cell>
          <cell r="M419">
            <v>0</v>
          </cell>
          <cell r="N419">
            <v>0</v>
          </cell>
          <cell r="O419">
            <v>666777.03908959974</v>
          </cell>
          <cell r="P419">
            <v>2377377.7705431967</v>
          </cell>
          <cell r="Q419">
            <v>305560.81472067203</v>
          </cell>
          <cell r="R419">
            <v>141903.21195166002</v>
          </cell>
          <cell r="S419">
            <v>19397.983694871778</v>
          </cell>
          <cell r="T419">
            <v>0</v>
          </cell>
          <cell r="U419">
            <v>0</v>
          </cell>
          <cell r="AF419">
            <v>3511016.82</v>
          </cell>
          <cell r="AG419">
            <v>0</v>
          </cell>
          <cell r="AH419">
            <v>0</v>
          </cell>
          <cell r="AI419">
            <v>0</v>
          </cell>
          <cell r="AJ419">
            <v>0</v>
          </cell>
          <cell r="AK419">
            <v>666777.03908959974</v>
          </cell>
          <cell r="AL419">
            <v>2377377.7705431967</v>
          </cell>
          <cell r="AM419">
            <v>305560.81472067203</v>
          </cell>
          <cell r="AN419">
            <v>141903.21195166002</v>
          </cell>
          <cell r="AO419">
            <v>19397.983694871778</v>
          </cell>
          <cell r="AP419">
            <v>0</v>
          </cell>
          <cell r="AQ419">
            <v>0</v>
          </cell>
        </row>
        <row r="420">
          <cell r="H420" t="str">
            <v>JBG</v>
          </cell>
          <cell r="J420">
            <v>0</v>
          </cell>
          <cell r="K420">
            <v>0</v>
          </cell>
          <cell r="L420">
            <v>0</v>
          </cell>
          <cell r="M420">
            <v>0</v>
          </cell>
          <cell r="N420">
            <v>0</v>
          </cell>
          <cell r="O420">
            <v>0</v>
          </cell>
          <cell r="P420">
            <v>0</v>
          </cell>
          <cell r="Q420">
            <v>0</v>
          </cell>
          <cell r="R420">
            <v>0</v>
          </cell>
          <cell r="S420">
            <v>0</v>
          </cell>
          <cell r="T420">
            <v>0</v>
          </cell>
          <cell r="U420">
            <v>0</v>
          </cell>
          <cell r="AF420">
            <v>0</v>
          </cell>
          <cell r="AG420">
            <v>0</v>
          </cell>
          <cell r="AH420">
            <v>0</v>
          </cell>
          <cell r="AI420">
            <v>0</v>
          </cell>
          <cell r="AJ420">
            <v>0</v>
          </cell>
          <cell r="AK420">
            <v>0</v>
          </cell>
          <cell r="AL420">
            <v>0</v>
          </cell>
          <cell r="AM420">
            <v>0</v>
          </cell>
          <cell r="AN420">
            <v>0</v>
          </cell>
          <cell r="AO420">
            <v>0</v>
          </cell>
          <cell r="AP420">
            <v>0</v>
          </cell>
          <cell r="AQ420">
            <v>0</v>
          </cell>
        </row>
        <row r="421">
          <cell r="H421" t="str">
            <v>CAGE</v>
          </cell>
          <cell r="J421">
            <v>0</v>
          </cell>
          <cell r="K421">
            <v>0</v>
          </cell>
          <cell r="L421">
            <v>0</v>
          </cell>
          <cell r="M421">
            <v>0</v>
          </cell>
          <cell r="N421">
            <v>0</v>
          </cell>
          <cell r="O421">
            <v>0</v>
          </cell>
          <cell r="P421">
            <v>0</v>
          </cell>
          <cell r="Q421">
            <v>0</v>
          </cell>
          <cell r="R421">
            <v>0</v>
          </cell>
          <cell r="S421">
            <v>0</v>
          </cell>
          <cell r="T421">
            <v>0</v>
          </cell>
          <cell r="U421">
            <v>0</v>
          </cell>
          <cell r="AF421">
            <v>0</v>
          </cell>
          <cell r="AG421">
            <v>0</v>
          </cell>
          <cell r="AH421">
            <v>0</v>
          </cell>
          <cell r="AI421">
            <v>0</v>
          </cell>
          <cell r="AJ421">
            <v>0</v>
          </cell>
          <cell r="AK421">
            <v>0</v>
          </cell>
          <cell r="AL421">
            <v>0</v>
          </cell>
          <cell r="AM421">
            <v>0</v>
          </cell>
          <cell r="AN421">
            <v>0</v>
          </cell>
          <cell r="AO421">
            <v>0</v>
          </cell>
          <cell r="AP421">
            <v>0</v>
          </cell>
          <cell r="AQ421">
            <v>0</v>
          </cell>
        </row>
        <row r="425">
          <cell r="H425" t="str">
            <v>SG</v>
          </cell>
          <cell r="J425">
            <v>0</v>
          </cell>
          <cell r="K425">
            <v>0</v>
          </cell>
          <cell r="L425">
            <v>0</v>
          </cell>
          <cell r="M425">
            <v>0</v>
          </cell>
          <cell r="N425">
            <v>0</v>
          </cell>
          <cell r="O425">
            <v>0</v>
          </cell>
          <cell r="P425">
            <v>0</v>
          </cell>
          <cell r="Q425">
            <v>0</v>
          </cell>
          <cell r="R425">
            <v>0</v>
          </cell>
          <cell r="S425">
            <v>0</v>
          </cell>
          <cell r="T425">
            <v>0</v>
          </cell>
          <cell r="U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H426" t="str">
            <v>SE</v>
          </cell>
          <cell r="J426">
            <v>0</v>
          </cell>
          <cell r="K426">
            <v>0</v>
          </cell>
          <cell r="L426">
            <v>0</v>
          </cell>
          <cell r="M426">
            <v>0</v>
          </cell>
          <cell r="N426">
            <v>0</v>
          </cell>
          <cell r="O426">
            <v>0</v>
          </cell>
          <cell r="P426">
            <v>0</v>
          </cell>
          <cell r="Q426">
            <v>0</v>
          </cell>
          <cell r="R426">
            <v>0</v>
          </cell>
          <cell r="S426">
            <v>0</v>
          </cell>
          <cell r="T426">
            <v>0</v>
          </cell>
          <cell r="U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H427" t="str">
            <v>CAGW</v>
          </cell>
          <cell r="J427">
            <v>1024454.08</v>
          </cell>
          <cell r="K427">
            <v>45371.631962923857</v>
          </cell>
          <cell r="L427">
            <v>747913.84809927491</v>
          </cell>
          <cell r="M427">
            <v>231168.59993780134</v>
          </cell>
          <cell r="N427">
            <v>0</v>
          </cell>
          <cell r="O427">
            <v>0</v>
          </cell>
          <cell r="P427">
            <v>0</v>
          </cell>
          <cell r="Q427">
            <v>0</v>
          </cell>
          <cell r="R427">
            <v>0</v>
          </cell>
          <cell r="S427">
            <v>0</v>
          </cell>
          <cell r="T427">
            <v>0</v>
          </cell>
          <cell r="U427">
            <v>0</v>
          </cell>
          <cell r="AF427">
            <v>1024454.08</v>
          </cell>
          <cell r="AG427">
            <v>45371.631962923857</v>
          </cell>
          <cell r="AH427">
            <v>747913.84809927491</v>
          </cell>
          <cell r="AI427">
            <v>231168.59993780134</v>
          </cell>
          <cell r="AJ427">
            <v>0</v>
          </cell>
          <cell r="AK427">
            <v>0</v>
          </cell>
          <cell r="AL427">
            <v>0</v>
          </cell>
          <cell r="AM427">
            <v>0</v>
          </cell>
          <cell r="AN427">
            <v>0</v>
          </cell>
          <cell r="AO427">
            <v>0</v>
          </cell>
          <cell r="AP427">
            <v>0</v>
          </cell>
          <cell r="AQ427">
            <v>0</v>
          </cell>
        </row>
        <row r="428">
          <cell r="H428" t="str">
            <v>CAGE</v>
          </cell>
          <cell r="J428">
            <v>50340286.520000003</v>
          </cell>
          <cell r="K428">
            <v>0</v>
          </cell>
          <cell r="L428">
            <v>0</v>
          </cell>
          <cell r="M428">
            <v>0</v>
          </cell>
          <cell r="N428">
            <v>0</v>
          </cell>
          <cell r="O428">
            <v>9560121.4444559943</v>
          </cell>
          <cell r="P428">
            <v>34086387.012929022</v>
          </cell>
          <cell r="Q428">
            <v>4381072.4217274655</v>
          </cell>
          <cell r="R428">
            <v>2034581.0669613525</v>
          </cell>
          <cell r="S428">
            <v>278124.57392617495</v>
          </cell>
          <cell r="T428">
            <v>0</v>
          </cell>
          <cell r="U428">
            <v>0</v>
          </cell>
          <cell r="AF428">
            <v>50340286.520000003</v>
          </cell>
          <cell r="AG428">
            <v>0</v>
          </cell>
          <cell r="AH428">
            <v>0</v>
          </cell>
          <cell r="AI428">
            <v>0</v>
          </cell>
          <cell r="AJ428">
            <v>0</v>
          </cell>
          <cell r="AK428">
            <v>9560121.4444559943</v>
          </cell>
          <cell r="AL428">
            <v>34086387.012929022</v>
          </cell>
          <cell r="AM428">
            <v>4381072.4217274655</v>
          </cell>
          <cell r="AN428">
            <v>2034581.0669613525</v>
          </cell>
          <cell r="AO428">
            <v>278124.57392617495</v>
          </cell>
          <cell r="AP428">
            <v>0</v>
          </cell>
          <cell r="AQ428">
            <v>0</v>
          </cell>
        </row>
        <row r="429">
          <cell r="H429" t="str">
            <v>JBG</v>
          </cell>
          <cell r="J429">
            <v>-14617773.779999999</v>
          </cell>
          <cell r="K429">
            <v>-643726.90789663373</v>
          </cell>
          <cell r="L429">
            <v>-10611305.963238111</v>
          </cell>
          <cell r="M429">
            <v>-3279790.5123262214</v>
          </cell>
          <cell r="N429">
            <v>0</v>
          </cell>
          <cell r="O429">
            <v>-15753.105903835058</v>
          </cell>
          <cell r="P429">
            <v>-56167.326703278522</v>
          </cell>
          <cell r="Q429">
            <v>-7219.1026267628258</v>
          </cell>
          <cell r="R429">
            <v>-3352.5694421347102</v>
          </cell>
          <cell r="S429">
            <v>-458.29186302427252</v>
          </cell>
          <cell r="T429">
            <v>0</v>
          </cell>
          <cell r="U429">
            <v>0</v>
          </cell>
          <cell r="AF429">
            <v>-14617773.779999999</v>
          </cell>
          <cell r="AG429">
            <v>-643726.90789663373</v>
          </cell>
          <cell r="AH429">
            <v>-10611305.963238111</v>
          </cell>
          <cell r="AI429">
            <v>-3279790.5123262214</v>
          </cell>
          <cell r="AJ429">
            <v>0</v>
          </cell>
          <cell r="AK429">
            <v>-15753.105903835058</v>
          </cell>
          <cell r="AL429">
            <v>-56167.326703278522</v>
          </cell>
          <cell r="AM429">
            <v>-7219.1026267628258</v>
          </cell>
          <cell r="AN429">
            <v>-3352.5694421347102</v>
          </cell>
          <cell r="AO429">
            <v>-458.29186302427252</v>
          </cell>
          <cell r="AP429">
            <v>0</v>
          </cell>
          <cell r="AQ429">
            <v>0</v>
          </cell>
        </row>
        <row r="430">
          <cell r="H430" t="str">
            <v>CAGE</v>
          </cell>
          <cell r="J430">
            <v>0</v>
          </cell>
          <cell r="K430">
            <v>0</v>
          </cell>
          <cell r="L430">
            <v>0</v>
          </cell>
          <cell r="M430">
            <v>0</v>
          </cell>
          <cell r="N430">
            <v>0</v>
          </cell>
          <cell r="O430">
            <v>0</v>
          </cell>
          <cell r="P430">
            <v>0</v>
          </cell>
          <cell r="Q430">
            <v>0</v>
          </cell>
          <cell r="R430">
            <v>0</v>
          </cell>
          <cell r="S430">
            <v>0</v>
          </cell>
          <cell r="T430">
            <v>0</v>
          </cell>
          <cell r="U430">
            <v>0</v>
          </cell>
          <cell r="AF430">
            <v>0</v>
          </cell>
          <cell r="AG430">
            <v>0</v>
          </cell>
          <cell r="AH430">
            <v>0</v>
          </cell>
          <cell r="AI430">
            <v>0</v>
          </cell>
          <cell r="AJ430">
            <v>0</v>
          </cell>
          <cell r="AK430">
            <v>0</v>
          </cell>
          <cell r="AL430">
            <v>0</v>
          </cell>
          <cell r="AM430">
            <v>0</v>
          </cell>
          <cell r="AN430">
            <v>0</v>
          </cell>
          <cell r="AO430">
            <v>0</v>
          </cell>
          <cell r="AP430">
            <v>0</v>
          </cell>
          <cell r="AQ430">
            <v>0</v>
          </cell>
        </row>
        <row r="434">
          <cell r="H434" t="str">
            <v>SG</v>
          </cell>
          <cell r="J434">
            <v>0</v>
          </cell>
          <cell r="K434">
            <v>0</v>
          </cell>
          <cell r="L434">
            <v>0</v>
          </cell>
          <cell r="M434">
            <v>0</v>
          </cell>
          <cell r="N434">
            <v>0</v>
          </cell>
          <cell r="O434">
            <v>0</v>
          </cell>
          <cell r="P434">
            <v>0</v>
          </cell>
          <cell r="Q434">
            <v>0</v>
          </cell>
          <cell r="R434">
            <v>0</v>
          </cell>
          <cell r="S434">
            <v>0</v>
          </cell>
          <cell r="T434">
            <v>0</v>
          </cell>
          <cell r="U434">
            <v>0</v>
          </cell>
          <cell r="AF434">
            <v>0</v>
          </cell>
          <cell r="AG434">
            <v>0</v>
          </cell>
          <cell r="AH434">
            <v>0</v>
          </cell>
          <cell r="AI434">
            <v>0</v>
          </cell>
          <cell r="AJ434">
            <v>0</v>
          </cell>
          <cell r="AK434">
            <v>0</v>
          </cell>
          <cell r="AL434">
            <v>0</v>
          </cell>
          <cell r="AM434">
            <v>0</v>
          </cell>
          <cell r="AN434">
            <v>0</v>
          </cell>
          <cell r="AO434">
            <v>0</v>
          </cell>
          <cell r="AP434">
            <v>0</v>
          </cell>
          <cell r="AQ434">
            <v>0</v>
          </cell>
        </row>
        <row r="435">
          <cell r="H435" t="str">
            <v>CAGW</v>
          </cell>
          <cell r="J435">
            <v>32348.01</v>
          </cell>
          <cell r="K435">
            <v>1432.6479176626253</v>
          </cell>
          <cell r="L435">
            <v>23616.016676368574</v>
          </cell>
          <cell r="M435">
            <v>7299.3454059688029</v>
          </cell>
          <cell r="N435">
            <v>0</v>
          </cell>
          <cell r="O435">
            <v>0</v>
          </cell>
          <cell r="P435">
            <v>0</v>
          </cell>
          <cell r="Q435">
            <v>0</v>
          </cell>
          <cell r="R435">
            <v>0</v>
          </cell>
          <cell r="S435">
            <v>0</v>
          </cell>
          <cell r="T435">
            <v>0</v>
          </cell>
          <cell r="U435">
            <v>0</v>
          </cell>
          <cell r="AF435">
            <v>32348.01</v>
          </cell>
          <cell r="AG435">
            <v>1432.6479176626253</v>
          </cell>
          <cell r="AH435">
            <v>23616.016676368574</v>
          </cell>
          <cell r="AI435">
            <v>7299.3454059688029</v>
          </cell>
          <cell r="AJ435">
            <v>0</v>
          </cell>
          <cell r="AK435">
            <v>0</v>
          </cell>
          <cell r="AL435">
            <v>0</v>
          </cell>
          <cell r="AM435">
            <v>0</v>
          </cell>
          <cell r="AN435">
            <v>0</v>
          </cell>
          <cell r="AO435">
            <v>0</v>
          </cell>
          <cell r="AP435">
            <v>0</v>
          </cell>
          <cell r="AQ435">
            <v>0</v>
          </cell>
        </row>
        <row r="436">
          <cell r="H436" t="str">
            <v>CAGE</v>
          </cell>
          <cell r="J436">
            <v>115041.98</v>
          </cell>
          <cell r="K436">
            <v>0</v>
          </cell>
          <cell r="L436">
            <v>0</v>
          </cell>
          <cell r="M436">
            <v>0</v>
          </cell>
          <cell r="N436">
            <v>0</v>
          </cell>
          <cell r="O436">
            <v>21847.61700896806</v>
          </cell>
          <cell r="P436">
            <v>77897.161976932664</v>
          </cell>
          <cell r="Q436">
            <v>10012.005905422935</v>
          </cell>
          <cell r="R436">
            <v>4649.600759041261</v>
          </cell>
          <cell r="S436">
            <v>635.59434963509102</v>
          </cell>
          <cell r="T436">
            <v>0</v>
          </cell>
          <cell r="U436">
            <v>0</v>
          </cell>
          <cell r="AF436">
            <v>115041.98</v>
          </cell>
          <cell r="AG436">
            <v>0</v>
          </cell>
          <cell r="AH436">
            <v>0</v>
          </cell>
          <cell r="AI436">
            <v>0</v>
          </cell>
          <cell r="AJ436">
            <v>0</v>
          </cell>
          <cell r="AK436">
            <v>21847.61700896806</v>
          </cell>
          <cell r="AL436">
            <v>77897.161976932664</v>
          </cell>
          <cell r="AM436">
            <v>10012.005905422935</v>
          </cell>
          <cell r="AN436">
            <v>4649.600759041261</v>
          </cell>
          <cell r="AO436">
            <v>635.59434963509102</v>
          </cell>
          <cell r="AP436">
            <v>0</v>
          </cell>
          <cell r="AQ436">
            <v>0</v>
          </cell>
        </row>
        <row r="437">
          <cell r="H437" t="str">
            <v>JBG</v>
          </cell>
          <cell r="J437">
            <v>281004.53999999998</v>
          </cell>
          <cell r="K437">
            <v>12374.673897786639</v>
          </cell>
          <cell r="L437">
            <v>203986.27013086682</v>
          </cell>
          <cell r="M437">
            <v>63049.000352815288</v>
          </cell>
          <cell r="N437">
            <v>0</v>
          </cell>
          <cell r="O437">
            <v>302.82957888806885</v>
          </cell>
          <cell r="P437">
            <v>1079.7317047606205</v>
          </cell>
          <cell r="Q437">
            <v>138.77630365451444</v>
          </cell>
          <cell r="R437">
            <v>64.448064943656618</v>
          </cell>
          <cell r="S437">
            <v>8.8099662844063182</v>
          </cell>
          <cell r="T437">
            <v>0</v>
          </cell>
          <cell r="U437">
            <v>0</v>
          </cell>
          <cell r="AF437">
            <v>281004.53999999998</v>
          </cell>
          <cell r="AG437">
            <v>12374.673897786639</v>
          </cell>
          <cell r="AH437">
            <v>203986.27013086682</v>
          </cell>
          <cell r="AI437">
            <v>63049.000352815288</v>
          </cell>
          <cell r="AJ437">
            <v>0</v>
          </cell>
          <cell r="AK437">
            <v>302.82957888806885</v>
          </cell>
          <cell r="AL437">
            <v>1079.7317047606205</v>
          </cell>
          <cell r="AM437">
            <v>138.77630365451444</v>
          </cell>
          <cell r="AN437">
            <v>64.448064943656618</v>
          </cell>
          <cell r="AO437">
            <v>8.8099662844063182</v>
          </cell>
          <cell r="AP437">
            <v>0</v>
          </cell>
          <cell r="AQ437">
            <v>0</v>
          </cell>
        </row>
        <row r="438">
          <cell r="H438" t="str">
            <v>CAGE</v>
          </cell>
          <cell r="J438">
            <v>0</v>
          </cell>
          <cell r="K438">
            <v>0</v>
          </cell>
          <cell r="L438">
            <v>0</v>
          </cell>
          <cell r="M438">
            <v>0</v>
          </cell>
          <cell r="N438">
            <v>0</v>
          </cell>
          <cell r="O438">
            <v>0</v>
          </cell>
          <cell r="P438">
            <v>0</v>
          </cell>
          <cell r="Q438">
            <v>0</v>
          </cell>
          <cell r="R438">
            <v>0</v>
          </cell>
          <cell r="S438">
            <v>0</v>
          </cell>
          <cell r="T438">
            <v>0</v>
          </cell>
          <cell r="U438">
            <v>0</v>
          </cell>
          <cell r="AF438">
            <v>0</v>
          </cell>
          <cell r="AG438">
            <v>0</v>
          </cell>
          <cell r="AH438">
            <v>0</v>
          </cell>
          <cell r="AI438">
            <v>0</v>
          </cell>
          <cell r="AJ438">
            <v>0</v>
          </cell>
          <cell r="AK438">
            <v>0</v>
          </cell>
          <cell r="AL438">
            <v>0</v>
          </cell>
          <cell r="AM438">
            <v>0</v>
          </cell>
          <cell r="AN438">
            <v>0</v>
          </cell>
          <cell r="AO438">
            <v>0</v>
          </cell>
          <cell r="AP438">
            <v>0</v>
          </cell>
          <cell r="AQ438">
            <v>0</v>
          </cell>
        </row>
        <row r="442">
          <cell r="H442" t="str">
            <v>SG</v>
          </cell>
          <cell r="J442">
            <v>0</v>
          </cell>
          <cell r="K442">
            <v>0</v>
          </cell>
          <cell r="L442">
            <v>0</v>
          </cell>
          <cell r="M442">
            <v>0</v>
          </cell>
          <cell r="N442">
            <v>0</v>
          </cell>
          <cell r="O442">
            <v>0</v>
          </cell>
          <cell r="P442">
            <v>0</v>
          </cell>
          <cell r="Q442">
            <v>0</v>
          </cell>
          <cell r="R442">
            <v>0</v>
          </cell>
          <cell r="S442">
            <v>0</v>
          </cell>
          <cell r="T442">
            <v>0</v>
          </cell>
          <cell r="U442">
            <v>0</v>
          </cell>
          <cell r="AF442">
            <v>0</v>
          </cell>
          <cell r="AG442">
            <v>0</v>
          </cell>
          <cell r="AH442">
            <v>0</v>
          </cell>
          <cell r="AI442">
            <v>0</v>
          </cell>
          <cell r="AJ442">
            <v>0</v>
          </cell>
          <cell r="AK442">
            <v>0</v>
          </cell>
          <cell r="AL442">
            <v>0</v>
          </cell>
          <cell r="AM442">
            <v>0</v>
          </cell>
          <cell r="AN442">
            <v>0</v>
          </cell>
          <cell r="AO442">
            <v>0</v>
          </cell>
          <cell r="AP442">
            <v>0</v>
          </cell>
          <cell r="AQ442">
            <v>0</v>
          </cell>
        </row>
        <row r="443">
          <cell r="H443" t="str">
            <v>CAGW</v>
          </cell>
          <cell r="J443">
            <v>251057.59</v>
          </cell>
          <cell r="K443">
            <v>11118.987954031707</v>
          </cell>
          <cell r="L443">
            <v>183287.32531518643</v>
          </cell>
          <cell r="M443">
            <v>56651.276730781872</v>
          </cell>
          <cell r="N443">
            <v>0</v>
          </cell>
          <cell r="O443">
            <v>0</v>
          </cell>
          <cell r="P443">
            <v>0</v>
          </cell>
          <cell r="Q443">
            <v>0</v>
          </cell>
          <cell r="R443">
            <v>0</v>
          </cell>
          <cell r="S443">
            <v>0</v>
          </cell>
          <cell r="T443">
            <v>0</v>
          </cell>
          <cell r="U443">
            <v>0</v>
          </cell>
          <cell r="AF443">
            <v>251057.59</v>
          </cell>
          <cell r="AG443">
            <v>11118.987954031707</v>
          </cell>
          <cell r="AH443">
            <v>183287.32531518643</v>
          </cell>
          <cell r="AI443">
            <v>56651.276730781872</v>
          </cell>
          <cell r="AJ443">
            <v>0</v>
          </cell>
          <cell r="AK443">
            <v>0</v>
          </cell>
          <cell r="AL443">
            <v>0</v>
          </cell>
          <cell r="AM443">
            <v>0</v>
          </cell>
          <cell r="AN443">
            <v>0</v>
          </cell>
          <cell r="AO443">
            <v>0</v>
          </cell>
          <cell r="AP443">
            <v>0</v>
          </cell>
          <cell r="AQ443">
            <v>0</v>
          </cell>
        </row>
        <row r="444">
          <cell r="H444" t="str">
            <v>CAGE</v>
          </cell>
          <cell r="J444">
            <v>6853864.8099999996</v>
          </cell>
          <cell r="K444">
            <v>0</v>
          </cell>
          <cell r="L444">
            <v>0</v>
          </cell>
          <cell r="M444">
            <v>0</v>
          </cell>
          <cell r="N444">
            <v>0</v>
          </cell>
          <cell r="O444">
            <v>1301617.143586399</v>
          </cell>
          <cell r="P444">
            <v>4640885.155771561</v>
          </cell>
          <cell r="Q444">
            <v>596486.03885894909</v>
          </cell>
          <cell r="R444">
            <v>277009.61877518264</v>
          </cell>
          <cell r="S444">
            <v>37866.853007908816</v>
          </cell>
          <cell r="T444">
            <v>0</v>
          </cell>
          <cell r="U444">
            <v>0</v>
          </cell>
          <cell r="AF444">
            <v>6853864.8099999996</v>
          </cell>
          <cell r="AG444">
            <v>0</v>
          </cell>
          <cell r="AH444">
            <v>0</v>
          </cell>
          <cell r="AI444">
            <v>0</v>
          </cell>
          <cell r="AJ444">
            <v>0</v>
          </cell>
          <cell r="AK444">
            <v>1301617.143586399</v>
          </cell>
          <cell r="AL444">
            <v>4640885.155771561</v>
          </cell>
          <cell r="AM444">
            <v>596486.03885894909</v>
          </cell>
          <cell r="AN444">
            <v>277009.61877518264</v>
          </cell>
          <cell r="AO444">
            <v>37866.853007908816</v>
          </cell>
          <cell r="AP444">
            <v>0</v>
          </cell>
          <cell r="AQ444">
            <v>0</v>
          </cell>
        </row>
        <row r="445">
          <cell r="H445" t="str">
            <v>JBG</v>
          </cell>
          <cell r="J445">
            <v>727292.84</v>
          </cell>
          <cell r="K445">
            <v>32027.994007481568</v>
          </cell>
          <cell r="L445">
            <v>527955.00643685437</v>
          </cell>
          <cell r="M445">
            <v>163182.72482629653</v>
          </cell>
          <cell r="N445">
            <v>0</v>
          </cell>
          <cell r="O445">
            <v>783.78016406961842</v>
          </cell>
          <cell r="P445">
            <v>2794.5496467544372</v>
          </cell>
          <cell r="Q445">
            <v>359.17929300926664</v>
          </cell>
          <cell r="R445">
            <v>166.80376831412212</v>
          </cell>
          <cell r="S445">
            <v>22.801857220136441</v>
          </cell>
          <cell r="T445">
            <v>0</v>
          </cell>
          <cell r="U445">
            <v>0</v>
          </cell>
          <cell r="AF445">
            <v>727292.84</v>
          </cell>
          <cell r="AG445">
            <v>32027.994007481568</v>
          </cell>
          <cell r="AH445">
            <v>527955.00643685437</v>
          </cell>
          <cell r="AI445">
            <v>163182.72482629653</v>
          </cell>
          <cell r="AJ445">
            <v>0</v>
          </cell>
          <cell r="AK445">
            <v>783.78016406961842</v>
          </cell>
          <cell r="AL445">
            <v>2794.5496467544372</v>
          </cell>
          <cell r="AM445">
            <v>359.17929300926664</v>
          </cell>
          <cell r="AN445">
            <v>166.80376831412212</v>
          </cell>
          <cell r="AO445">
            <v>22.801857220136441</v>
          </cell>
          <cell r="AP445">
            <v>0</v>
          </cell>
          <cell r="AQ445">
            <v>0</v>
          </cell>
        </row>
        <row r="446">
          <cell r="H446" t="str">
            <v>CAGE</v>
          </cell>
          <cell r="J446">
            <v>0</v>
          </cell>
          <cell r="K446">
            <v>0</v>
          </cell>
          <cell r="L446">
            <v>0</v>
          </cell>
          <cell r="M446">
            <v>0</v>
          </cell>
          <cell r="N446">
            <v>0</v>
          </cell>
          <cell r="O446">
            <v>0</v>
          </cell>
          <cell r="P446">
            <v>0</v>
          </cell>
          <cell r="Q446">
            <v>0</v>
          </cell>
          <cell r="R446">
            <v>0</v>
          </cell>
          <cell r="S446">
            <v>0</v>
          </cell>
          <cell r="T446">
            <v>0</v>
          </cell>
          <cell r="U446">
            <v>0</v>
          </cell>
          <cell r="AF446">
            <v>0</v>
          </cell>
          <cell r="AG446">
            <v>0</v>
          </cell>
          <cell r="AH446">
            <v>0</v>
          </cell>
          <cell r="AI446">
            <v>0</v>
          </cell>
          <cell r="AJ446">
            <v>0</v>
          </cell>
          <cell r="AK446">
            <v>0</v>
          </cell>
          <cell r="AL446">
            <v>0</v>
          </cell>
          <cell r="AM446">
            <v>0</v>
          </cell>
          <cell r="AN446">
            <v>0</v>
          </cell>
          <cell r="AO446">
            <v>0</v>
          </cell>
          <cell r="AP446">
            <v>0</v>
          </cell>
          <cell r="AQ446">
            <v>0</v>
          </cell>
        </row>
        <row r="452">
          <cell r="H452" t="str">
            <v>SG</v>
          </cell>
          <cell r="J452">
            <v>0</v>
          </cell>
          <cell r="K452">
            <v>0</v>
          </cell>
          <cell r="L452">
            <v>0</v>
          </cell>
          <cell r="M452">
            <v>0</v>
          </cell>
          <cell r="N452">
            <v>0</v>
          </cell>
          <cell r="O452">
            <v>0</v>
          </cell>
          <cell r="P452">
            <v>0</v>
          </cell>
          <cell r="Q452">
            <v>0</v>
          </cell>
          <cell r="R452">
            <v>0</v>
          </cell>
          <cell r="S452">
            <v>0</v>
          </cell>
          <cell r="T452">
            <v>0</v>
          </cell>
          <cell r="U452">
            <v>0</v>
          </cell>
          <cell r="AF452">
            <v>0</v>
          </cell>
          <cell r="AG452">
            <v>0</v>
          </cell>
          <cell r="AH452">
            <v>0</v>
          </cell>
          <cell r="AI452">
            <v>0</v>
          </cell>
          <cell r="AJ452">
            <v>0</v>
          </cell>
          <cell r="AK452">
            <v>0</v>
          </cell>
          <cell r="AL452">
            <v>0</v>
          </cell>
          <cell r="AM452">
            <v>0</v>
          </cell>
          <cell r="AN452">
            <v>0</v>
          </cell>
          <cell r="AO452">
            <v>0</v>
          </cell>
          <cell r="AP452">
            <v>0</v>
          </cell>
          <cell r="AQ452">
            <v>0</v>
          </cell>
        </row>
        <row r="453">
          <cell r="H453" t="str">
            <v>CAGW</v>
          </cell>
          <cell r="J453">
            <v>451287.51</v>
          </cell>
          <cell r="K453">
            <v>19986.889810799839</v>
          </cell>
          <cell r="L453">
            <v>329467.35709543957</v>
          </cell>
          <cell r="M453">
            <v>101833.26309376064</v>
          </cell>
          <cell r="N453">
            <v>0</v>
          </cell>
          <cell r="O453">
            <v>0</v>
          </cell>
          <cell r="P453">
            <v>0</v>
          </cell>
          <cell r="Q453">
            <v>0</v>
          </cell>
          <cell r="R453">
            <v>0</v>
          </cell>
          <cell r="S453">
            <v>0</v>
          </cell>
          <cell r="T453">
            <v>0</v>
          </cell>
          <cell r="U453">
            <v>0</v>
          </cell>
          <cell r="AF453">
            <v>451287.51</v>
          </cell>
          <cell r="AG453">
            <v>19986.889810799839</v>
          </cell>
          <cell r="AH453">
            <v>329467.35709543957</v>
          </cell>
          <cell r="AI453">
            <v>101833.26309376064</v>
          </cell>
          <cell r="AJ453">
            <v>0</v>
          </cell>
          <cell r="AK453">
            <v>0</v>
          </cell>
          <cell r="AL453">
            <v>0</v>
          </cell>
          <cell r="AM453">
            <v>0</v>
          </cell>
          <cell r="AN453">
            <v>0</v>
          </cell>
          <cell r="AO453">
            <v>0</v>
          </cell>
          <cell r="AP453">
            <v>0</v>
          </cell>
          <cell r="AQ453">
            <v>0</v>
          </cell>
        </row>
        <row r="454">
          <cell r="H454" t="str">
            <v>CAGE</v>
          </cell>
          <cell r="J454">
            <v>17026626.25</v>
          </cell>
          <cell r="K454">
            <v>0</v>
          </cell>
          <cell r="L454">
            <v>0</v>
          </cell>
          <cell r="M454">
            <v>0</v>
          </cell>
          <cell r="N454">
            <v>0</v>
          </cell>
          <cell r="O454">
            <v>3233525.790018931</v>
          </cell>
          <cell r="P454">
            <v>11529059.76511308</v>
          </cell>
          <cell r="Q454">
            <v>1481812.8353182827</v>
          </cell>
          <cell r="R454">
            <v>688157.61286368559</v>
          </cell>
          <cell r="S454">
            <v>94070.246686022947</v>
          </cell>
          <cell r="T454">
            <v>0</v>
          </cell>
          <cell r="U454">
            <v>0</v>
          </cell>
          <cell r="AF454">
            <v>17026626.25</v>
          </cell>
          <cell r="AG454">
            <v>0</v>
          </cell>
          <cell r="AH454">
            <v>0</v>
          </cell>
          <cell r="AI454">
            <v>0</v>
          </cell>
          <cell r="AJ454">
            <v>0</v>
          </cell>
          <cell r="AK454">
            <v>3233525.790018931</v>
          </cell>
          <cell r="AL454">
            <v>11529059.76511308</v>
          </cell>
          <cell r="AM454">
            <v>1481812.8353182827</v>
          </cell>
          <cell r="AN454">
            <v>688157.61286368559</v>
          </cell>
          <cell r="AO454">
            <v>94070.246686022947</v>
          </cell>
          <cell r="AP454">
            <v>0</v>
          </cell>
          <cell r="AQ454">
            <v>0</v>
          </cell>
        </row>
        <row r="455">
          <cell r="H455" t="str">
            <v>JBG</v>
          </cell>
          <cell r="J455">
            <v>11344532.220000001</v>
          </cell>
          <cell r="K455">
            <v>499582.27274702938</v>
          </cell>
          <cell r="L455">
            <v>8235200.8047173992</v>
          </cell>
          <cell r="M455">
            <v>2545373.1670716228</v>
          </cell>
          <cell r="N455">
            <v>0</v>
          </cell>
          <cell r="O455">
            <v>12225.6384714095</v>
          </cell>
          <cell r="P455">
            <v>43590.224960822292</v>
          </cell>
          <cell r="Q455">
            <v>5602.5865211328728</v>
          </cell>
          <cell r="R455">
            <v>2601.8552912702585</v>
          </cell>
          <cell r="S455">
            <v>355.67021931589142</v>
          </cell>
          <cell r="T455">
            <v>0</v>
          </cell>
          <cell r="U455">
            <v>0</v>
          </cell>
          <cell r="AF455">
            <v>11344532.220000001</v>
          </cell>
          <cell r="AG455">
            <v>499582.27274702938</v>
          </cell>
          <cell r="AH455">
            <v>8235200.8047173992</v>
          </cell>
          <cell r="AI455">
            <v>2545373.1670716228</v>
          </cell>
          <cell r="AJ455">
            <v>0</v>
          </cell>
          <cell r="AK455">
            <v>12225.6384714095</v>
          </cell>
          <cell r="AL455">
            <v>43590.224960822292</v>
          </cell>
          <cell r="AM455">
            <v>5602.5865211328728</v>
          </cell>
          <cell r="AN455">
            <v>2601.8552912702585</v>
          </cell>
          <cell r="AO455">
            <v>355.67021931589142</v>
          </cell>
          <cell r="AP455">
            <v>0</v>
          </cell>
          <cell r="AQ455">
            <v>0</v>
          </cell>
        </row>
        <row r="456">
          <cell r="H456" t="str">
            <v>CAGE</v>
          </cell>
          <cell r="J456">
            <v>0</v>
          </cell>
          <cell r="K456">
            <v>0</v>
          </cell>
          <cell r="L456">
            <v>0</v>
          </cell>
          <cell r="M456">
            <v>0</v>
          </cell>
          <cell r="N456">
            <v>0</v>
          </cell>
          <cell r="O456">
            <v>0</v>
          </cell>
          <cell r="P456">
            <v>0</v>
          </cell>
          <cell r="Q456">
            <v>0</v>
          </cell>
          <cell r="R456">
            <v>0</v>
          </cell>
          <cell r="S456">
            <v>0</v>
          </cell>
          <cell r="T456">
            <v>0</v>
          </cell>
          <cell r="U456">
            <v>0</v>
          </cell>
          <cell r="AF456">
            <v>0</v>
          </cell>
          <cell r="AG456">
            <v>0</v>
          </cell>
          <cell r="AH456">
            <v>0</v>
          </cell>
          <cell r="AI456">
            <v>0</v>
          </cell>
          <cell r="AJ456">
            <v>0</v>
          </cell>
          <cell r="AK456">
            <v>0</v>
          </cell>
          <cell r="AL456">
            <v>0</v>
          </cell>
          <cell r="AM456">
            <v>0</v>
          </cell>
          <cell r="AN456">
            <v>0</v>
          </cell>
          <cell r="AO456">
            <v>0</v>
          </cell>
          <cell r="AP456">
            <v>0</v>
          </cell>
          <cell r="AQ456">
            <v>0</v>
          </cell>
        </row>
        <row r="460">
          <cell r="H460" t="str">
            <v>SG</v>
          </cell>
          <cell r="J460">
            <v>0</v>
          </cell>
          <cell r="K460">
            <v>0</v>
          </cell>
          <cell r="L460">
            <v>0</v>
          </cell>
          <cell r="M460">
            <v>0</v>
          </cell>
          <cell r="N460">
            <v>0</v>
          </cell>
          <cell r="O460">
            <v>0</v>
          </cell>
          <cell r="P460">
            <v>0</v>
          </cell>
          <cell r="Q460">
            <v>0</v>
          </cell>
          <cell r="R460">
            <v>0</v>
          </cell>
          <cell r="S460">
            <v>0</v>
          </cell>
          <cell r="T460">
            <v>0</v>
          </cell>
          <cell r="U460">
            <v>0</v>
          </cell>
          <cell r="AF460">
            <v>0</v>
          </cell>
          <cell r="AG460">
            <v>0</v>
          </cell>
          <cell r="AH460">
            <v>0</v>
          </cell>
          <cell r="AI460">
            <v>0</v>
          </cell>
          <cell r="AJ460">
            <v>0</v>
          </cell>
          <cell r="AK460">
            <v>0</v>
          </cell>
          <cell r="AL460">
            <v>0</v>
          </cell>
          <cell r="AM460">
            <v>0</v>
          </cell>
          <cell r="AN460">
            <v>0</v>
          </cell>
          <cell r="AO460">
            <v>0</v>
          </cell>
          <cell r="AP460">
            <v>0</v>
          </cell>
          <cell r="AQ460">
            <v>0</v>
          </cell>
        </row>
        <row r="461">
          <cell r="H461" t="str">
            <v>CAGW</v>
          </cell>
          <cell r="J461">
            <v>2629756.5299999998</v>
          </cell>
          <cell r="K461">
            <v>116468.22220792536</v>
          </cell>
          <cell r="L461">
            <v>1919882.3688773792</v>
          </cell>
          <cell r="M461">
            <v>593405.93891469552</v>
          </cell>
          <cell r="N461">
            <v>0</v>
          </cell>
          <cell r="O461">
            <v>0</v>
          </cell>
          <cell r="P461">
            <v>0</v>
          </cell>
          <cell r="Q461">
            <v>0</v>
          </cell>
          <cell r="R461">
            <v>0</v>
          </cell>
          <cell r="S461">
            <v>0</v>
          </cell>
          <cell r="T461">
            <v>0</v>
          </cell>
          <cell r="U461">
            <v>0</v>
          </cell>
          <cell r="AF461">
            <v>2629756.5299999998</v>
          </cell>
          <cell r="AG461">
            <v>116468.22220792536</v>
          </cell>
          <cell r="AH461">
            <v>1919882.3688773792</v>
          </cell>
          <cell r="AI461">
            <v>593405.93891469552</v>
          </cell>
          <cell r="AJ461">
            <v>0</v>
          </cell>
          <cell r="AK461">
            <v>0</v>
          </cell>
          <cell r="AL461">
            <v>0</v>
          </cell>
          <cell r="AM461">
            <v>0</v>
          </cell>
          <cell r="AN461">
            <v>0</v>
          </cell>
          <cell r="AO461">
            <v>0</v>
          </cell>
          <cell r="AP461">
            <v>0</v>
          </cell>
          <cell r="AQ461">
            <v>0</v>
          </cell>
        </row>
        <row r="462">
          <cell r="H462" t="str">
            <v>CAGE</v>
          </cell>
          <cell r="J462">
            <v>86546079.909999996</v>
          </cell>
          <cell r="K462">
            <v>0</v>
          </cell>
          <cell r="L462">
            <v>0</v>
          </cell>
          <cell r="M462">
            <v>0</v>
          </cell>
          <cell r="N462">
            <v>0</v>
          </cell>
          <cell r="O462">
            <v>16435961.963634709</v>
          </cell>
          <cell r="P462">
            <v>58602033.842062071</v>
          </cell>
          <cell r="Q462">
            <v>7532031.8995737489</v>
          </cell>
          <cell r="R462">
            <v>3497894.5845819204</v>
          </cell>
          <cell r="S462">
            <v>478157.62014755886</v>
          </cell>
          <cell r="T462">
            <v>0</v>
          </cell>
          <cell r="U462">
            <v>0</v>
          </cell>
          <cell r="AF462">
            <v>86546079.909999996</v>
          </cell>
          <cell r="AG462">
            <v>0</v>
          </cell>
          <cell r="AH462">
            <v>0</v>
          </cell>
          <cell r="AI462">
            <v>0</v>
          </cell>
          <cell r="AJ462">
            <v>0</v>
          </cell>
          <cell r="AK462">
            <v>16435961.963634709</v>
          </cell>
          <cell r="AL462">
            <v>58602033.842062071</v>
          </cell>
          <cell r="AM462">
            <v>7532031.8995737489</v>
          </cell>
          <cell r="AN462">
            <v>3497894.5845819204</v>
          </cell>
          <cell r="AO462">
            <v>478157.62014755886</v>
          </cell>
          <cell r="AP462">
            <v>0</v>
          </cell>
          <cell r="AQ462">
            <v>0</v>
          </cell>
        </row>
        <row r="463">
          <cell r="H463" t="str">
            <v>JBG</v>
          </cell>
          <cell r="J463">
            <v>20830534.25</v>
          </cell>
          <cell r="K463">
            <v>917319.942447996</v>
          </cell>
          <cell r="L463">
            <v>15121260.982085107</v>
          </cell>
          <cell r="M463">
            <v>4673747.8379444731</v>
          </cell>
          <cell r="N463">
            <v>0</v>
          </cell>
          <cell r="O463">
            <v>22448.398573706305</v>
          </cell>
          <cell r="P463">
            <v>80039.234443781563</v>
          </cell>
          <cell r="Q463">
            <v>10287.323280840103</v>
          </cell>
          <cell r="R463">
            <v>4777.4588416082661</v>
          </cell>
          <cell r="S463">
            <v>653.07238249129739</v>
          </cell>
          <cell r="T463">
            <v>0</v>
          </cell>
          <cell r="U463">
            <v>0</v>
          </cell>
          <cell r="AF463">
            <v>20830534.25</v>
          </cell>
          <cell r="AG463">
            <v>917319.942447996</v>
          </cell>
          <cell r="AH463">
            <v>15121260.982085107</v>
          </cell>
          <cell r="AI463">
            <v>4673747.8379444731</v>
          </cell>
          <cell r="AJ463">
            <v>0</v>
          </cell>
          <cell r="AK463">
            <v>22448.398573706305</v>
          </cell>
          <cell r="AL463">
            <v>80039.234443781563</v>
          </cell>
          <cell r="AM463">
            <v>10287.323280840103</v>
          </cell>
          <cell r="AN463">
            <v>4777.4588416082661</v>
          </cell>
          <cell r="AO463">
            <v>653.07238249129739</v>
          </cell>
          <cell r="AP463">
            <v>0</v>
          </cell>
          <cell r="AQ463">
            <v>0</v>
          </cell>
        </row>
        <row r="464">
          <cell r="H464" t="str">
            <v>CAGE</v>
          </cell>
          <cell r="J464">
            <v>0</v>
          </cell>
          <cell r="K464">
            <v>0</v>
          </cell>
          <cell r="L464">
            <v>0</v>
          </cell>
          <cell r="M464">
            <v>0</v>
          </cell>
          <cell r="N464">
            <v>0</v>
          </cell>
          <cell r="O464">
            <v>0</v>
          </cell>
          <cell r="P464">
            <v>0</v>
          </cell>
          <cell r="Q464">
            <v>0</v>
          </cell>
          <cell r="R464">
            <v>0</v>
          </cell>
          <cell r="S464">
            <v>0</v>
          </cell>
          <cell r="T464">
            <v>0</v>
          </cell>
          <cell r="U464">
            <v>0</v>
          </cell>
          <cell r="AF464">
            <v>0</v>
          </cell>
          <cell r="AG464">
            <v>0</v>
          </cell>
          <cell r="AH464">
            <v>0</v>
          </cell>
          <cell r="AI464">
            <v>0</v>
          </cell>
          <cell r="AJ464">
            <v>0</v>
          </cell>
          <cell r="AK464">
            <v>0</v>
          </cell>
          <cell r="AL464">
            <v>0</v>
          </cell>
          <cell r="AM464">
            <v>0</v>
          </cell>
          <cell r="AN464">
            <v>0</v>
          </cell>
          <cell r="AO464">
            <v>0</v>
          </cell>
          <cell r="AP464">
            <v>0</v>
          </cell>
          <cell r="AQ464">
            <v>0</v>
          </cell>
        </row>
        <row r="468">
          <cell r="H468" t="str">
            <v>SG</v>
          </cell>
          <cell r="J468">
            <v>0</v>
          </cell>
          <cell r="K468">
            <v>0</v>
          </cell>
          <cell r="L468">
            <v>0</v>
          </cell>
          <cell r="M468">
            <v>0</v>
          </cell>
          <cell r="N468">
            <v>0</v>
          </cell>
          <cell r="O468">
            <v>0</v>
          </cell>
          <cell r="P468">
            <v>0</v>
          </cell>
          <cell r="Q468">
            <v>0</v>
          </cell>
          <cell r="R468">
            <v>0</v>
          </cell>
          <cell r="S468">
            <v>0</v>
          </cell>
          <cell r="T468">
            <v>0</v>
          </cell>
          <cell r="U468">
            <v>0</v>
          </cell>
          <cell r="AF468">
            <v>0</v>
          </cell>
          <cell r="AG468">
            <v>0</v>
          </cell>
          <cell r="AH468">
            <v>0</v>
          </cell>
          <cell r="AI468">
            <v>0</v>
          </cell>
          <cell r="AJ468">
            <v>0</v>
          </cell>
          <cell r="AK468">
            <v>0</v>
          </cell>
          <cell r="AL468">
            <v>0</v>
          </cell>
          <cell r="AM468">
            <v>0</v>
          </cell>
          <cell r="AN468">
            <v>0</v>
          </cell>
          <cell r="AO468">
            <v>0</v>
          </cell>
          <cell r="AP468">
            <v>0</v>
          </cell>
          <cell r="AQ468">
            <v>0</v>
          </cell>
        </row>
        <row r="469">
          <cell r="H469" t="str">
            <v>CAGW</v>
          </cell>
          <cell r="J469">
            <v>889497.85</v>
          </cell>
          <cell r="K469">
            <v>39394.610134221002</v>
          </cell>
          <cell r="L469">
            <v>649387.58394083567</v>
          </cell>
          <cell r="M469">
            <v>200715.65592494336</v>
          </cell>
          <cell r="N469">
            <v>0</v>
          </cell>
          <cell r="O469">
            <v>0</v>
          </cell>
          <cell r="P469">
            <v>0</v>
          </cell>
          <cell r="Q469">
            <v>0</v>
          </cell>
          <cell r="R469">
            <v>0</v>
          </cell>
          <cell r="S469">
            <v>0</v>
          </cell>
          <cell r="T469">
            <v>0</v>
          </cell>
          <cell r="U469">
            <v>0</v>
          </cell>
          <cell r="AF469">
            <v>889497.85</v>
          </cell>
          <cell r="AG469">
            <v>39394.610134221002</v>
          </cell>
          <cell r="AH469">
            <v>649387.58394083567</v>
          </cell>
          <cell r="AI469">
            <v>200715.65592494336</v>
          </cell>
          <cell r="AJ469">
            <v>0</v>
          </cell>
          <cell r="AK469">
            <v>0</v>
          </cell>
          <cell r="AL469">
            <v>0</v>
          </cell>
          <cell r="AM469">
            <v>0</v>
          </cell>
          <cell r="AN469">
            <v>0</v>
          </cell>
          <cell r="AO469">
            <v>0</v>
          </cell>
          <cell r="AP469">
            <v>0</v>
          </cell>
          <cell r="AQ469">
            <v>0</v>
          </cell>
        </row>
        <row r="470">
          <cell r="H470" t="str">
            <v>CAGE</v>
          </cell>
          <cell r="J470">
            <v>25231187.940000001</v>
          </cell>
          <cell r="K470">
            <v>0</v>
          </cell>
          <cell r="L470">
            <v>0</v>
          </cell>
          <cell r="M470">
            <v>0</v>
          </cell>
          <cell r="N470">
            <v>0</v>
          </cell>
          <cell r="O470">
            <v>4791653.7145345882</v>
          </cell>
          <cell r="P470">
            <v>17084528.046480164</v>
          </cell>
          <cell r="Q470">
            <v>2195848.877567267</v>
          </cell>
          <cell r="R470">
            <v>1019757.7492784522</v>
          </cell>
          <cell r="S470">
            <v>139399.55213953246</v>
          </cell>
          <cell r="T470">
            <v>0</v>
          </cell>
          <cell r="U470">
            <v>0</v>
          </cell>
          <cell r="AF470">
            <v>25231187.940000001</v>
          </cell>
          <cell r="AG470">
            <v>0</v>
          </cell>
          <cell r="AH470">
            <v>0</v>
          </cell>
          <cell r="AI470">
            <v>0</v>
          </cell>
          <cell r="AJ470">
            <v>0</v>
          </cell>
          <cell r="AK470">
            <v>4791653.7145345882</v>
          </cell>
          <cell r="AL470">
            <v>17084528.046480164</v>
          </cell>
          <cell r="AM470">
            <v>2195848.877567267</v>
          </cell>
          <cell r="AN470">
            <v>1019757.7492784522</v>
          </cell>
          <cell r="AO470">
            <v>139399.55213953246</v>
          </cell>
          <cell r="AP470">
            <v>0</v>
          </cell>
          <cell r="AQ470">
            <v>0</v>
          </cell>
        </row>
        <row r="471">
          <cell r="H471" t="str">
            <v>JBG</v>
          </cell>
          <cell r="J471">
            <v>7288305.21</v>
          </cell>
          <cell r="K471">
            <v>320957.09286863968</v>
          </cell>
          <cell r="L471">
            <v>5290712.3684310019</v>
          </cell>
          <cell r="M471">
            <v>1635277.3437636117</v>
          </cell>
          <cell r="N471">
            <v>0</v>
          </cell>
          <cell r="O471">
            <v>7854.372735586473</v>
          </cell>
          <cell r="P471">
            <v>28004.580314641935</v>
          </cell>
          <cell r="Q471">
            <v>3599.3868887304802</v>
          </cell>
          <cell r="R471">
            <v>1671.5643366590123</v>
          </cell>
          <cell r="S471">
            <v>228.50066113011169</v>
          </cell>
          <cell r="T471">
            <v>0</v>
          </cell>
          <cell r="U471">
            <v>0</v>
          </cell>
          <cell r="AF471">
            <v>7288305.21</v>
          </cell>
          <cell r="AG471">
            <v>320957.09286863968</v>
          </cell>
          <cell r="AH471">
            <v>5290712.3684310019</v>
          </cell>
          <cell r="AI471">
            <v>1635277.3437636117</v>
          </cell>
          <cell r="AJ471">
            <v>0</v>
          </cell>
          <cell r="AK471">
            <v>7854.372735586473</v>
          </cell>
          <cell r="AL471">
            <v>28004.580314641935</v>
          </cell>
          <cell r="AM471">
            <v>3599.3868887304802</v>
          </cell>
          <cell r="AN471">
            <v>1671.5643366590123</v>
          </cell>
          <cell r="AO471">
            <v>228.50066113011169</v>
          </cell>
          <cell r="AP471">
            <v>0</v>
          </cell>
          <cell r="AQ471">
            <v>0</v>
          </cell>
        </row>
        <row r="472">
          <cell r="H472" t="str">
            <v>CAGE</v>
          </cell>
          <cell r="J472">
            <v>0</v>
          </cell>
          <cell r="K472">
            <v>0</v>
          </cell>
          <cell r="L472">
            <v>0</v>
          </cell>
          <cell r="M472">
            <v>0</v>
          </cell>
          <cell r="N472">
            <v>0</v>
          </cell>
          <cell r="O472">
            <v>0</v>
          </cell>
          <cell r="P472">
            <v>0</v>
          </cell>
          <cell r="Q472">
            <v>0</v>
          </cell>
          <cell r="R472">
            <v>0</v>
          </cell>
          <cell r="S472">
            <v>0</v>
          </cell>
          <cell r="T472">
            <v>0</v>
          </cell>
          <cell r="U472">
            <v>0</v>
          </cell>
          <cell r="AF472">
            <v>0</v>
          </cell>
          <cell r="AG472">
            <v>0</v>
          </cell>
          <cell r="AH472">
            <v>0</v>
          </cell>
          <cell r="AI472">
            <v>0</v>
          </cell>
          <cell r="AJ472">
            <v>0</v>
          </cell>
          <cell r="AK472">
            <v>0</v>
          </cell>
          <cell r="AL472">
            <v>0</v>
          </cell>
          <cell r="AM472">
            <v>0</v>
          </cell>
          <cell r="AN472">
            <v>0</v>
          </cell>
          <cell r="AO472">
            <v>0</v>
          </cell>
          <cell r="AP472">
            <v>0</v>
          </cell>
          <cell r="AQ472">
            <v>0</v>
          </cell>
        </row>
        <row r="476">
          <cell r="H476" t="str">
            <v>SG</v>
          </cell>
          <cell r="J476">
            <v>0</v>
          </cell>
          <cell r="K476">
            <v>0</v>
          </cell>
          <cell r="L476">
            <v>0</v>
          </cell>
          <cell r="M476">
            <v>0</v>
          </cell>
          <cell r="N476">
            <v>0</v>
          </cell>
          <cell r="O476">
            <v>0</v>
          </cell>
          <cell r="P476">
            <v>0</v>
          </cell>
          <cell r="Q476">
            <v>0</v>
          </cell>
          <cell r="R476">
            <v>0</v>
          </cell>
          <cell r="S476">
            <v>0</v>
          </cell>
          <cell r="T476">
            <v>0</v>
          </cell>
          <cell r="U476">
            <v>0</v>
          </cell>
          <cell r="AF476">
            <v>0</v>
          </cell>
          <cell r="AG476">
            <v>0</v>
          </cell>
          <cell r="AH476">
            <v>0</v>
          </cell>
          <cell r="AI476">
            <v>0</v>
          </cell>
          <cell r="AJ476">
            <v>0</v>
          </cell>
          <cell r="AK476">
            <v>0</v>
          </cell>
          <cell r="AL476">
            <v>0</v>
          </cell>
          <cell r="AM476">
            <v>0</v>
          </cell>
          <cell r="AN476">
            <v>0</v>
          </cell>
          <cell r="AO476">
            <v>0</v>
          </cell>
          <cell r="AP476">
            <v>0</v>
          </cell>
          <cell r="AQ476">
            <v>0</v>
          </cell>
        </row>
        <row r="477">
          <cell r="H477" t="str">
            <v>CAGW</v>
          </cell>
          <cell r="J477">
            <v>329336.94</v>
          </cell>
          <cell r="K477">
            <v>14585.870392038985</v>
          </cell>
          <cell r="L477">
            <v>240436.01653344973</v>
          </cell>
          <cell r="M477">
            <v>74315.053074511336</v>
          </cell>
          <cell r="N477">
            <v>0</v>
          </cell>
          <cell r="O477">
            <v>0</v>
          </cell>
          <cell r="P477">
            <v>0</v>
          </cell>
          <cell r="Q477">
            <v>0</v>
          </cell>
          <cell r="R477">
            <v>0</v>
          </cell>
          <cell r="S477">
            <v>0</v>
          </cell>
          <cell r="T477">
            <v>0</v>
          </cell>
          <cell r="U477">
            <v>0</v>
          </cell>
          <cell r="AF477">
            <v>329336.94</v>
          </cell>
          <cell r="AG477">
            <v>14585.870392038985</v>
          </cell>
          <cell r="AH477">
            <v>240436.01653344973</v>
          </cell>
          <cell r="AI477">
            <v>74315.053074511336</v>
          </cell>
          <cell r="AJ477">
            <v>0</v>
          </cell>
          <cell r="AK477">
            <v>0</v>
          </cell>
          <cell r="AL477">
            <v>0</v>
          </cell>
          <cell r="AM477">
            <v>0</v>
          </cell>
          <cell r="AN477">
            <v>0</v>
          </cell>
          <cell r="AO477">
            <v>0</v>
          </cell>
          <cell r="AP477">
            <v>0</v>
          </cell>
          <cell r="AQ477">
            <v>0</v>
          </cell>
        </row>
        <row r="478">
          <cell r="H478" t="str">
            <v>CAGE</v>
          </cell>
          <cell r="J478">
            <v>8989002.9700000007</v>
          </cell>
          <cell r="K478">
            <v>0</v>
          </cell>
          <cell r="L478">
            <v>0</v>
          </cell>
          <cell r="M478">
            <v>0</v>
          </cell>
          <cell r="N478">
            <v>0</v>
          </cell>
          <cell r="O478">
            <v>1707101.131091767</v>
          </cell>
          <cell r="P478">
            <v>6086628.7277498087</v>
          </cell>
          <cell r="Q478">
            <v>782305.30124311417</v>
          </cell>
          <cell r="R478">
            <v>363304.55223681091</v>
          </cell>
          <cell r="S478">
            <v>49663.25767850181</v>
          </cell>
          <cell r="T478">
            <v>0</v>
          </cell>
          <cell r="U478">
            <v>0</v>
          </cell>
          <cell r="AF478">
            <v>8989002.9700000007</v>
          </cell>
          <cell r="AG478">
            <v>0</v>
          </cell>
          <cell r="AH478">
            <v>0</v>
          </cell>
          <cell r="AI478">
            <v>0</v>
          </cell>
          <cell r="AJ478">
            <v>0</v>
          </cell>
          <cell r="AK478">
            <v>1707101.131091767</v>
          </cell>
          <cell r="AL478">
            <v>6086628.7277498087</v>
          </cell>
          <cell r="AM478">
            <v>782305.30124311417</v>
          </cell>
          <cell r="AN478">
            <v>363304.55223681091</v>
          </cell>
          <cell r="AO478">
            <v>49663.25767850181</v>
          </cell>
          <cell r="AP478">
            <v>0</v>
          </cell>
          <cell r="AQ478">
            <v>0</v>
          </cell>
        </row>
        <row r="479">
          <cell r="H479" t="str">
            <v>JBG</v>
          </cell>
          <cell r="J479">
            <v>2118047.7200000002</v>
          </cell>
          <cell r="K479">
            <v>93273.047598983656</v>
          </cell>
          <cell r="L479">
            <v>1537529.0888965235</v>
          </cell>
          <cell r="M479">
            <v>475226.45522225247</v>
          </cell>
          <cell r="N479">
            <v>0</v>
          </cell>
          <cell r="O479">
            <v>2282.5520865692579</v>
          </cell>
          <cell r="P479">
            <v>8138.3855060845117</v>
          </cell>
          <cell r="Q479">
            <v>1046.0145360835525</v>
          </cell>
          <cell r="R479">
            <v>485.77178508334367</v>
          </cell>
          <cell r="S479">
            <v>66.404368420395201</v>
          </cell>
          <cell r="T479">
            <v>0</v>
          </cell>
          <cell r="U479">
            <v>0</v>
          </cell>
          <cell r="AF479">
            <v>2118047.7200000002</v>
          </cell>
          <cell r="AG479">
            <v>93273.047598983656</v>
          </cell>
          <cell r="AH479">
            <v>1537529.0888965235</v>
          </cell>
          <cell r="AI479">
            <v>475226.45522225247</v>
          </cell>
          <cell r="AJ479">
            <v>0</v>
          </cell>
          <cell r="AK479">
            <v>2282.5520865692579</v>
          </cell>
          <cell r="AL479">
            <v>8138.3855060845117</v>
          </cell>
          <cell r="AM479">
            <v>1046.0145360835525</v>
          </cell>
          <cell r="AN479">
            <v>485.77178508334367</v>
          </cell>
          <cell r="AO479">
            <v>66.404368420395201</v>
          </cell>
          <cell r="AP479">
            <v>0</v>
          </cell>
          <cell r="AQ479">
            <v>0</v>
          </cell>
        </row>
        <row r="480">
          <cell r="H480" t="str">
            <v>CAGE</v>
          </cell>
          <cell r="J480">
            <v>0</v>
          </cell>
          <cell r="K480">
            <v>0</v>
          </cell>
          <cell r="L480">
            <v>0</v>
          </cell>
          <cell r="M480">
            <v>0</v>
          </cell>
          <cell r="N480">
            <v>0</v>
          </cell>
          <cell r="O480">
            <v>0</v>
          </cell>
          <cell r="P480">
            <v>0</v>
          </cell>
          <cell r="Q480">
            <v>0</v>
          </cell>
          <cell r="R480">
            <v>0</v>
          </cell>
          <cell r="S480">
            <v>0</v>
          </cell>
          <cell r="T480">
            <v>0</v>
          </cell>
          <cell r="U480">
            <v>0</v>
          </cell>
          <cell r="AF480">
            <v>0</v>
          </cell>
          <cell r="AG480">
            <v>0</v>
          </cell>
          <cell r="AH480">
            <v>0</v>
          </cell>
          <cell r="AI480">
            <v>0</v>
          </cell>
          <cell r="AJ480">
            <v>0</v>
          </cell>
          <cell r="AK480">
            <v>0</v>
          </cell>
          <cell r="AL480">
            <v>0</v>
          </cell>
          <cell r="AM480">
            <v>0</v>
          </cell>
          <cell r="AN480">
            <v>0</v>
          </cell>
          <cell r="AO480">
            <v>0</v>
          </cell>
          <cell r="AP480">
            <v>0</v>
          </cell>
          <cell r="AQ480">
            <v>0</v>
          </cell>
        </row>
        <row r="485">
          <cell r="H485" t="str">
            <v>SG</v>
          </cell>
          <cell r="J485">
            <v>0</v>
          </cell>
          <cell r="K485">
            <v>0</v>
          </cell>
          <cell r="L485">
            <v>0</v>
          </cell>
          <cell r="M485">
            <v>0</v>
          </cell>
          <cell r="N485">
            <v>0</v>
          </cell>
          <cell r="O485">
            <v>0</v>
          </cell>
          <cell r="P485">
            <v>0</v>
          </cell>
          <cell r="Q485">
            <v>0</v>
          </cell>
          <cell r="R485">
            <v>0</v>
          </cell>
          <cell r="S485">
            <v>0</v>
          </cell>
          <cell r="T485">
            <v>0</v>
          </cell>
          <cell r="U485">
            <v>0</v>
          </cell>
          <cell r="AF485">
            <v>0</v>
          </cell>
          <cell r="AG485">
            <v>0</v>
          </cell>
          <cell r="AH485">
            <v>0</v>
          </cell>
          <cell r="AI485">
            <v>0</v>
          </cell>
          <cell r="AJ485">
            <v>0</v>
          </cell>
          <cell r="AK485">
            <v>0</v>
          </cell>
          <cell r="AL485">
            <v>0</v>
          </cell>
          <cell r="AM485">
            <v>0</v>
          </cell>
          <cell r="AN485">
            <v>0</v>
          </cell>
          <cell r="AO485">
            <v>0</v>
          </cell>
          <cell r="AP485">
            <v>0</v>
          </cell>
          <cell r="AQ485">
            <v>0</v>
          </cell>
        </row>
        <row r="489">
          <cell r="H489" t="str">
            <v>SE</v>
          </cell>
          <cell r="J489">
            <v>0</v>
          </cell>
          <cell r="K489">
            <v>0</v>
          </cell>
          <cell r="L489">
            <v>0</v>
          </cell>
          <cell r="M489">
            <v>0</v>
          </cell>
          <cell r="N489">
            <v>0</v>
          </cell>
          <cell r="O489">
            <v>0</v>
          </cell>
          <cell r="P489">
            <v>0</v>
          </cell>
          <cell r="Q489">
            <v>0</v>
          </cell>
          <cell r="R489">
            <v>0</v>
          </cell>
          <cell r="S489">
            <v>0</v>
          </cell>
          <cell r="T489">
            <v>0</v>
          </cell>
          <cell r="U489">
            <v>0</v>
          </cell>
          <cell r="AF489">
            <v>0</v>
          </cell>
          <cell r="AG489">
            <v>0</v>
          </cell>
          <cell r="AH489">
            <v>0</v>
          </cell>
          <cell r="AI489">
            <v>0</v>
          </cell>
          <cell r="AJ489">
            <v>0</v>
          </cell>
          <cell r="AK489">
            <v>0</v>
          </cell>
          <cell r="AL489">
            <v>0</v>
          </cell>
          <cell r="AM489">
            <v>0</v>
          </cell>
          <cell r="AN489">
            <v>0</v>
          </cell>
          <cell r="AO489">
            <v>0</v>
          </cell>
          <cell r="AP489">
            <v>0</v>
          </cell>
          <cell r="AQ489">
            <v>0</v>
          </cell>
        </row>
        <row r="494">
          <cell r="H494" t="str">
            <v>SG</v>
          </cell>
          <cell r="J494">
            <v>0</v>
          </cell>
          <cell r="K494">
            <v>0</v>
          </cell>
          <cell r="L494">
            <v>0</v>
          </cell>
          <cell r="M494">
            <v>0</v>
          </cell>
          <cell r="N494">
            <v>0</v>
          </cell>
          <cell r="O494">
            <v>0</v>
          </cell>
          <cell r="P494">
            <v>0</v>
          </cell>
          <cell r="Q494">
            <v>0</v>
          </cell>
          <cell r="R494">
            <v>0</v>
          </cell>
          <cell r="S494">
            <v>0</v>
          </cell>
          <cell r="T494">
            <v>0</v>
          </cell>
          <cell r="U494">
            <v>0</v>
          </cell>
          <cell r="AF494">
            <v>0</v>
          </cell>
          <cell r="AG494">
            <v>0</v>
          </cell>
          <cell r="AH494">
            <v>0</v>
          </cell>
          <cell r="AI494">
            <v>0</v>
          </cell>
          <cell r="AJ494">
            <v>0</v>
          </cell>
          <cell r="AK494">
            <v>0</v>
          </cell>
          <cell r="AL494">
            <v>0</v>
          </cell>
          <cell r="AM494">
            <v>0</v>
          </cell>
          <cell r="AN494">
            <v>0</v>
          </cell>
          <cell r="AO494">
            <v>0</v>
          </cell>
          <cell r="AP494">
            <v>0</v>
          </cell>
          <cell r="AQ494">
            <v>0</v>
          </cell>
        </row>
        <row r="498">
          <cell r="H498" t="str">
            <v>SG</v>
          </cell>
          <cell r="J498">
            <v>0</v>
          </cell>
          <cell r="K498">
            <v>0</v>
          </cell>
          <cell r="L498">
            <v>0</v>
          </cell>
          <cell r="M498">
            <v>0</v>
          </cell>
          <cell r="N498">
            <v>0</v>
          </cell>
          <cell r="O498">
            <v>0</v>
          </cell>
          <cell r="P498">
            <v>0</v>
          </cell>
          <cell r="Q498">
            <v>0</v>
          </cell>
          <cell r="R498">
            <v>0</v>
          </cell>
          <cell r="S498">
            <v>0</v>
          </cell>
          <cell r="T498">
            <v>0</v>
          </cell>
          <cell r="U498">
            <v>0</v>
          </cell>
          <cell r="AF498">
            <v>0</v>
          </cell>
          <cell r="AG498">
            <v>0</v>
          </cell>
          <cell r="AH498">
            <v>0</v>
          </cell>
          <cell r="AI498">
            <v>0</v>
          </cell>
          <cell r="AJ498">
            <v>0</v>
          </cell>
          <cell r="AK498">
            <v>0</v>
          </cell>
          <cell r="AL498">
            <v>0</v>
          </cell>
          <cell r="AM498">
            <v>0</v>
          </cell>
          <cell r="AN498">
            <v>0</v>
          </cell>
          <cell r="AO498">
            <v>0</v>
          </cell>
          <cell r="AP498">
            <v>0</v>
          </cell>
          <cell r="AQ498">
            <v>0</v>
          </cell>
        </row>
        <row r="504">
          <cell r="H504" t="str">
            <v>SG</v>
          </cell>
          <cell r="J504">
            <v>0</v>
          </cell>
          <cell r="K504">
            <v>0</v>
          </cell>
          <cell r="L504">
            <v>0</v>
          </cell>
          <cell r="M504">
            <v>0</v>
          </cell>
          <cell r="N504">
            <v>0</v>
          </cell>
          <cell r="O504">
            <v>0</v>
          </cell>
          <cell r="P504">
            <v>0</v>
          </cell>
          <cell r="Q504">
            <v>0</v>
          </cell>
          <cell r="R504">
            <v>0</v>
          </cell>
          <cell r="S504">
            <v>0</v>
          </cell>
          <cell r="T504">
            <v>0</v>
          </cell>
          <cell r="U504">
            <v>0</v>
          </cell>
          <cell r="AF504">
            <v>0</v>
          </cell>
          <cell r="AG504">
            <v>0</v>
          </cell>
          <cell r="AH504">
            <v>0</v>
          </cell>
          <cell r="AI504">
            <v>0</v>
          </cell>
          <cell r="AJ504">
            <v>0</v>
          </cell>
          <cell r="AK504">
            <v>0</v>
          </cell>
          <cell r="AL504">
            <v>0</v>
          </cell>
          <cell r="AM504">
            <v>0</v>
          </cell>
          <cell r="AN504">
            <v>0</v>
          </cell>
          <cell r="AO504">
            <v>0</v>
          </cell>
          <cell r="AP504">
            <v>0</v>
          </cell>
          <cell r="AQ504">
            <v>0</v>
          </cell>
        </row>
        <row r="508">
          <cell r="H508" t="str">
            <v>SG</v>
          </cell>
          <cell r="J508">
            <v>0</v>
          </cell>
          <cell r="K508">
            <v>0</v>
          </cell>
          <cell r="L508">
            <v>0</v>
          </cell>
          <cell r="M508">
            <v>0</v>
          </cell>
          <cell r="N508">
            <v>0</v>
          </cell>
          <cell r="O508">
            <v>0</v>
          </cell>
          <cell r="P508">
            <v>0</v>
          </cell>
          <cell r="Q508">
            <v>0</v>
          </cell>
          <cell r="R508">
            <v>0</v>
          </cell>
          <cell r="S508">
            <v>0</v>
          </cell>
          <cell r="T508">
            <v>0</v>
          </cell>
          <cell r="U508">
            <v>0</v>
          </cell>
          <cell r="AF508">
            <v>0</v>
          </cell>
          <cell r="AG508">
            <v>0</v>
          </cell>
          <cell r="AH508">
            <v>0</v>
          </cell>
          <cell r="AI508">
            <v>0</v>
          </cell>
          <cell r="AJ508">
            <v>0</v>
          </cell>
          <cell r="AK508">
            <v>0</v>
          </cell>
          <cell r="AL508">
            <v>0</v>
          </cell>
          <cell r="AM508">
            <v>0</v>
          </cell>
          <cell r="AN508">
            <v>0</v>
          </cell>
          <cell r="AO508">
            <v>0</v>
          </cell>
          <cell r="AP508">
            <v>0</v>
          </cell>
          <cell r="AQ508">
            <v>0</v>
          </cell>
        </row>
        <row r="512">
          <cell r="H512" t="str">
            <v>SG</v>
          </cell>
          <cell r="J512">
            <v>0</v>
          </cell>
          <cell r="K512">
            <v>0</v>
          </cell>
          <cell r="L512">
            <v>0</v>
          </cell>
          <cell r="M512">
            <v>0</v>
          </cell>
          <cell r="N512">
            <v>0</v>
          </cell>
          <cell r="O512">
            <v>0</v>
          </cell>
          <cell r="P512">
            <v>0</v>
          </cell>
          <cell r="Q512">
            <v>0</v>
          </cell>
          <cell r="R512">
            <v>0</v>
          </cell>
          <cell r="S512">
            <v>0</v>
          </cell>
          <cell r="T512">
            <v>0</v>
          </cell>
          <cell r="U512">
            <v>0</v>
          </cell>
          <cell r="AF512">
            <v>0</v>
          </cell>
          <cell r="AG512">
            <v>0</v>
          </cell>
          <cell r="AH512">
            <v>0</v>
          </cell>
          <cell r="AI512">
            <v>0</v>
          </cell>
          <cell r="AJ512">
            <v>0</v>
          </cell>
          <cell r="AK512">
            <v>0</v>
          </cell>
          <cell r="AL512">
            <v>0</v>
          </cell>
          <cell r="AM512">
            <v>0</v>
          </cell>
          <cell r="AN512">
            <v>0</v>
          </cell>
          <cell r="AO512">
            <v>0</v>
          </cell>
          <cell r="AP512">
            <v>0</v>
          </cell>
          <cell r="AQ512">
            <v>0</v>
          </cell>
        </row>
        <row r="516">
          <cell r="H516" t="str">
            <v>SG</v>
          </cell>
          <cell r="J516">
            <v>0</v>
          </cell>
          <cell r="K516">
            <v>0</v>
          </cell>
          <cell r="L516">
            <v>0</v>
          </cell>
          <cell r="M516">
            <v>0</v>
          </cell>
          <cell r="N516">
            <v>0</v>
          </cell>
          <cell r="O516">
            <v>0</v>
          </cell>
          <cell r="P516">
            <v>0</v>
          </cell>
          <cell r="Q516">
            <v>0</v>
          </cell>
          <cell r="R516">
            <v>0</v>
          </cell>
          <cell r="S516">
            <v>0</v>
          </cell>
          <cell r="T516">
            <v>0</v>
          </cell>
          <cell r="U516">
            <v>0</v>
          </cell>
          <cell r="AF516">
            <v>0</v>
          </cell>
          <cell r="AG516">
            <v>0</v>
          </cell>
          <cell r="AH516">
            <v>0</v>
          </cell>
          <cell r="AI516">
            <v>0</v>
          </cell>
          <cell r="AJ516">
            <v>0</v>
          </cell>
          <cell r="AK516">
            <v>0</v>
          </cell>
          <cell r="AL516">
            <v>0</v>
          </cell>
          <cell r="AM516">
            <v>0</v>
          </cell>
          <cell r="AN516">
            <v>0</v>
          </cell>
          <cell r="AO516">
            <v>0</v>
          </cell>
          <cell r="AP516">
            <v>0</v>
          </cell>
          <cell r="AQ516">
            <v>0</v>
          </cell>
        </row>
        <row r="520">
          <cell r="H520" t="str">
            <v>SG</v>
          </cell>
          <cell r="J520">
            <v>0</v>
          </cell>
          <cell r="K520">
            <v>0</v>
          </cell>
          <cell r="L520">
            <v>0</v>
          </cell>
          <cell r="M520">
            <v>0</v>
          </cell>
          <cell r="N520">
            <v>0</v>
          </cell>
          <cell r="O520">
            <v>0</v>
          </cell>
          <cell r="P520">
            <v>0</v>
          </cell>
          <cell r="Q520">
            <v>0</v>
          </cell>
          <cell r="R520">
            <v>0</v>
          </cell>
          <cell r="S520">
            <v>0</v>
          </cell>
          <cell r="T520">
            <v>0</v>
          </cell>
          <cell r="U520">
            <v>0</v>
          </cell>
          <cell r="AF520">
            <v>0</v>
          </cell>
          <cell r="AG520">
            <v>0</v>
          </cell>
          <cell r="AH520">
            <v>0</v>
          </cell>
          <cell r="AI520">
            <v>0</v>
          </cell>
          <cell r="AJ520">
            <v>0</v>
          </cell>
          <cell r="AK520">
            <v>0</v>
          </cell>
          <cell r="AL520">
            <v>0</v>
          </cell>
          <cell r="AM520">
            <v>0</v>
          </cell>
          <cell r="AN520">
            <v>0</v>
          </cell>
          <cell r="AO520">
            <v>0</v>
          </cell>
          <cell r="AP520">
            <v>0</v>
          </cell>
          <cell r="AQ520">
            <v>0</v>
          </cell>
        </row>
        <row r="524">
          <cell r="H524" t="str">
            <v>SG</v>
          </cell>
          <cell r="J524">
            <v>0</v>
          </cell>
          <cell r="K524">
            <v>0</v>
          </cell>
          <cell r="L524">
            <v>0</v>
          </cell>
          <cell r="M524">
            <v>0</v>
          </cell>
          <cell r="N524">
            <v>0</v>
          </cell>
          <cell r="O524">
            <v>0</v>
          </cell>
          <cell r="P524">
            <v>0</v>
          </cell>
          <cell r="Q524">
            <v>0</v>
          </cell>
          <cell r="R524">
            <v>0</v>
          </cell>
          <cell r="S524">
            <v>0</v>
          </cell>
          <cell r="T524">
            <v>0</v>
          </cell>
          <cell r="U524">
            <v>0</v>
          </cell>
          <cell r="AF524">
            <v>0</v>
          </cell>
          <cell r="AG524">
            <v>0</v>
          </cell>
          <cell r="AH524">
            <v>0</v>
          </cell>
          <cell r="AI524">
            <v>0</v>
          </cell>
          <cell r="AJ524">
            <v>0</v>
          </cell>
          <cell r="AK524">
            <v>0</v>
          </cell>
          <cell r="AL524">
            <v>0</v>
          </cell>
          <cell r="AM524">
            <v>0</v>
          </cell>
          <cell r="AN524">
            <v>0</v>
          </cell>
          <cell r="AO524">
            <v>0</v>
          </cell>
          <cell r="AP524">
            <v>0</v>
          </cell>
          <cell r="AQ524">
            <v>0</v>
          </cell>
        </row>
        <row r="528">
          <cell r="H528" t="str">
            <v>SG</v>
          </cell>
          <cell r="J528">
            <v>0</v>
          </cell>
          <cell r="K528">
            <v>0</v>
          </cell>
          <cell r="L528">
            <v>0</v>
          </cell>
          <cell r="M528">
            <v>0</v>
          </cell>
          <cell r="N528">
            <v>0</v>
          </cell>
          <cell r="O528">
            <v>0</v>
          </cell>
          <cell r="P528">
            <v>0</v>
          </cell>
          <cell r="Q528">
            <v>0</v>
          </cell>
          <cell r="R528">
            <v>0</v>
          </cell>
          <cell r="S528">
            <v>0</v>
          </cell>
          <cell r="T528">
            <v>0</v>
          </cell>
          <cell r="U528">
            <v>0</v>
          </cell>
          <cell r="AF528">
            <v>0</v>
          </cell>
          <cell r="AG528">
            <v>0</v>
          </cell>
          <cell r="AH528">
            <v>0</v>
          </cell>
          <cell r="AI528">
            <v>0</v>
          </cell>
          <cell r="AJ528">
            <v>0</v>
          </cell>
          <cell r="AK528">
            <v>0</v>
          </cell>
          <cell r="AL528">
            <v>0</v>
          </cell>
          <cell r="AM528">
            <v>0</v>
          </cell>
          <cell r="AN528">
            <v>0</v>
          </cell>
          <cell r="AO528">
            <v>0</v>
          </cell>
          <cell r="AP528">
            <v>0</v>
          </cell>
          <cell r="AQ528">
            <v>0</v>
          </cell>
        </row>
        <row r="534">
          <cell r="H534" t="str">
            <v>DGP</v>
          </cell>
          <cell r="J534">
            <v>0</v>
          </cell>
          <cell r="K534">
            <v>0</v>
          </cell>
          <cell r="L534">
            <v>0</v>
          </cell>
          <cell r="M534">
            <v>0</v>
          </cell>
          <cell r="N534">
            <v>0</v>
          </cell>
          <cell r="O534">
            <v>0</v>
          </cell>
          <cell r="P534">
            <v>0</v>
          </cell>
          <cell r="Q534">
            <v>0</v>
          </cell>
          <cell r="R534">
            <v>0</v>
          </cell>
          <cell r="S534">
            <v>0</v>
          </cell>
          <cell r="T534">
            <v>0</v>
          </cell>
          <cell r="U534">
            <v>0</v>
          </cell>
          <cell r="AF534">
            <v>0</v>
          </cell>
          <cell r="AG534">
            <v>0</v>
          </cell>
          <cell r="AH534">
            <v>0</v>
          </cell>
          <cell r="AI534">
            <v>0</v>
          </cell>
          <cell r="AJ534">
            <v>0</v>
          </cell>
          <cell r="AK534">
            <v>0</v>
          </cell>
          <cell r="AL534">
            <v>0</v>
          </cell>
          <cell r="AM534">
            <v>0</v>
          </cell>
          <cell r="AN534">
            <v>0</v>
          </cell>
          <cell r="AO534">
            <v>0</v>
          </cell>
          <cell r="AP534">
            <v>0</v>
          </cell>
          <cell r="AQ534">
            <v>0</v>
          </cell>
        </row>
        <row r="535">
          <cell r="H535" t="str">
            <v>CN</v>
          </cell>
          <cell r="J535">
            <v>0</v>
          </cell>
          <cell r="K535">
            <v>0</v>
          </cell>
          <cell r="L535">
            <v>0</v>
          </cell>
          <cell r="M535">
            <v>0</v>
          </cell>
          <cell r="N535">
            <v>0</v>
          </cell>
          <cell r="O535">
            <v>0</v>
          </cell>
          <cell r="P535">
            <v>0</v>
          </cell>
          <cell r="Q535">
            <v>0</v>
          </cell>
          <cell r="R535">
            <v>0</v>
          </cell>
          <cell r="S535">
            <v>0</v>
          </cell>
          <cell r="T535">
            <v>0</v>
          </cell>
          <cell r="U535">
            <v>0</v>
          </cell>
          <cell r="AF535">
            <v>0</v>
          </cell>
          <cell r="AG535">
            <v>0</v>
          </cell>
          <cell r="AH535">
            <v>0</v>
          </cell>
          <cell r="AI535">
            <v>0</v>
          </cell>
          <cell r="AJ535">
            <v>0</v>
          </cell>
          <cell r="AK535">
            <v>0</v>
          </cell>
          <cell r="AL535">
            <v>0</v>
          </cell>
          <cell r="AM535">
            <v>0</v>
          </cell>
          <cell r="AN535">
            <v>0</v>
          </cell>
          <cell r="AO535">
            <v>0</v>
          </cell>
          <cell r="AP535">
            <v>0</v>
          </cell>
          <cell r="AQ535">
            <v>0</v>
          </cell>
        </row>
        <row r="536">
          <cell r="H536" t="str">
            <v>SG</v>
          </cell>
          <cell r="J536">
            <v>0</v>
          </cell>
          <cell r="K536">
            <v>0</v>
          </cell>
          <cell r="L536">
            <v>0</v>
          </cell>
          <cell r="M536">
            <v>0</v>
          </cell>
          <cell r="N536">
            <v>0</v>
          </cell>
          <cell r="O536">
            <v>0</v>
          </cell>
          <cell r="P536">
            <v>0</v>
          </cell>
          <cell r="Q536">
            <v>0</v>
          </cell>
          <cell r="R536">
            <v>0</v>
          </cell>
          <cell r="S536">
            <v>0</v>
          </cell>
          <cell r="T536">
            <v>0</v>
          </cell>
          <cell r="U536">
            <v>0</v>
          </cell>
          <cell r="AF536">
            <v>0</v>
          </cell>
          <cell r="AG536">
            <v>0</v>
          </cell>
          <cell r="AH536">
            <v>0</v>
          </cell>
          <cell r="AI536">
            <v>0</v>
          </cell>
          <cell r="AJ536">
            <v>0</v>
          </cell>
          <cell r="AK536">
            <v>0</v>
          </cell>
          <cell r="AL536">
            <v>0</v>
          </cell>
          <cell r="AM536">
            <v>0</v>
          </cell>
          <cell r="AN536">
            <v>0</v>
          </cell>
          <cell r="AO536">
            <v>0</v>
          </cell>
          <cell r="AP536">
            <v>0</v>
          </cell>
          <cell r="AQ536">
            <v>0</v>
          </cell>
        </row>
        <row r="537">
          <cell r="H537" t="str">
            <v>CAGW</v>
          </cell>
          <cell r="J537">
            <v>6737158.75</v>
          </cell>
          <cell r="K537">
            <v>298379.29610353272</v>
          </cell>
          <cell r="L537">
            <v>4918536.0518728187</v>
          </cell>
          <cell r="M537">
            <v>1520243.4020236493</v>
          </cell>
          <cell r="N537">
            <v>0</v>
          </cell>
          <cell r="O537">
            <v>0</v>
          </cell>
          <cell r="P537">
            <v>0</v>
          </cell>
          <cell r="Q537">
            <v>0</v>
          </cell>
          <cell r="R537">
            <v>0</v>
          </cell>
          <cell r="S537">
            <v>0</v>
          </cell>
          <cell r="T537">
            <v>0</v>
          </cell>
          <cell r="U537">
            <v>0</v>
          </cell>
          <cell r="AF537">
            <v>6737158.75</v>
          </cell>
          <cell r="AG537">
            <v>298379.29610353272</v>
          </cell>
          <cell r="AH537">
            <v>4918536.0518728187</v>
          </cell>
          <cell r="AI537">
            <v>1520243.4020236493</v>
          </cell>
          <cell r="AJ537">
            <v>0</v>
          </cell>
          <cell r="AK537">
            <v>0</v>
          </cell>
          <cell r="AL537">
            <v>0</v>
          </cell>
          <cell r="AM537">
            <v>0</v>
          </cell>
          <cell r="AN537">
            <v>0</v>
          </cell>
          <cell r="AO537">
            <v>0</v>
          </cell>
          <cell r="AP537">
            <v>0</v>
          </cell>
          <cell r="AQ537">
            <v>0</v>
          </cell>
        </row>
        <row r="538">
          <cell r="H538" t="str">
            <v>CAGE</v>
          </cell>
          <cell r="J538">
            <v>1445065.59</v>
          </cell>
          <cell r="K538">
            <v>0</v>
          </cell>
          <cell r="L538">
            <v>0</v>
          </cell>
          <cell r="M538">
            <v>0</v>
          </cell>
          <cell r="N538">
            <v>0</v>
          </cell>
          <cell r="O538">
            <v>274432.33820522274</v>
          </cell>
          <cell r="P538">
            <v>978482.01440484403</v>
          </cell>
          <cell r="Q538">
            <v>125762.83214878151</v>
          </cell>
          <cell r="R538">
            <v>58404.576000242763</v>
          </cell>
          <cell r="S538">
            <v>7983.8292409092674</v>
          </cell>
          <cell r="T538">
            <v>0</v>
          </cell>
          <cell r="U538">
            <v>0</v>
          </cell>
          <cell r="AF538">
            <v>1445065.59</v>
          </cell>
          <cell r="AG538">
            <v>0</v>
          </cell>
          <cell r="AH538">
            <v>0</v>
          </cell>
          <cell r="AI538">
            <v>0</v>
          </cell>
          <cell r="AJ538">
            <v>0</v>
          </cell>
          <cell r="AK538">
            <v>274432.33820522274</v>
          </cell>
          <cell r="AL538">
            <v>978482.01440484403</v>
          </cell>
          <cell r="AM538">
            <v>125762.83214878151</v>
          </cell>
          <cell r="AN538">
            <v>58404.576000242763</v>
          </cell>
          <cell r="AO538">
            <v>7983.8292409092674</v>
          </cell>
          <cell r="AP538">
            <v>0</v>
          </cell>
          <cell r="AQ538">
            <v>0</v>
          </cell>
        </row>
        <row r="542">
          <cell r="H542" t="str">
            <v>DGP</v>
          </cell>
          <cell r="J542">
            <v>0</v>
          </cell>
          <cell r="K542">
            <v>0</v>
          </cell>
          <cell r="L542">
            <v>0</v>
          </cell>
          <cell r="M542">
            <v>0</v>
          </cell>
          <cell r="N542">
            <v>0</v>
          </cell>
          <cell r="O542">
            <v>0</v>
          </cell>
          <cell r="P542">
            <v>0</v>
          </cell>
          <cell r="Q542">
            <v>0</v>
          </cell>
          <cell r="R542">
            <v>0</v>
          </cell>
          <cell r="S542">
            <v>0</v>
          </cell>
          <cell r="T542">
            <v>0</v>
          </cell>
          <cell r="U542">
            <v>0</v>
          </cell>
          <cell r="AF542">
            <v>0</v>
          </cell>
          <cell r="AG542">
            <v>0</v>
          </cell>
          <cell r="AH542">
            <v>0</v>
          </cell>
          <cell r="AI542">
            <v>0</v>
          </cell>
          <cell r="AJ542">
            <v>0</v>
          </cell>
          <cell r="AK542">
            <v>0</v>
          </cell>
          <cell r="AL542">
            <v>0</v>
          </cell>
          <cell r="AM542">
            <v>0</v>
          </cell>
          <cell r="AN542">
            <v>0</v>
          </cell>
          <cell r="AO542">
            <v>0</v>
          </cell>
          <cell r="AP542">
            <v>0</v>
          </cell>
          <cell r="AQ542">
            <v>0</v>
          </cell>
        </row>
        <row r="543">
          <cell r="H543" t="str">
            <v>CAGW</v>
          </cell>
          <cell r="J543">
            <v>0</v>
          </cell>
          <cell r="K543">
            <v>0</v>
          </cell>
          <cell r="L543">
            <v>0</v>
          </cell>
          <cell r="M543">
            <v>0</v>
          </cell>
          <cell r="N543">
            <v>0</v>
          </cell>
          <cell r="O543">
            <v>0</v>
          </cell>
          <cell r="P543">
            <v>0</v>
          </cell>
          <cell r="Q543">
            <v>0</v>
          </cell>
          <cell r="R543">
            <v>0</v>
          </cell>
          <cell r="S543">
            <v>0</v>
          </cell>
          <cell r="T543">
            <v>0</v>
          </cell>
          <cell r="U543">
            <v>0</v>
          </cell>
          <cell r="AF543">
            <v>0</v>
          </cell>
          <cell r="AG543">
            <v>0</v>
          </cell>
          <cell r="AH543">
            <v>0</v>
          </cell>
          <cell r="AI543">
            <v>0</v>
          </cell>
          <cell r="AJ543">
            <v>0</v>
          </cell>
          <cell r="AK543">
            <v>0</v>
          </cell>
          <cell r="AL543">
            <v>0</v>
          </cell>
          <cell r="AM543">
            <v>0</v>
          </cell>
          <cell r="AN543">
            <v>0</v>
          </cell>
          <cell r="AO543">
            <v>0</v>
          </cell>
          <cell r="AP543">
            <v>0</v>
          </cell>
          <cell r="AQ543">
            <v>0</v>
          </cell>
        </row>
        <row r="544">
          <cell r="H544" t="str">
            <v>CAGE</v>
          </cell>
          <cell r="J544">
            <v>0</v>
          </cell>
          <cell r="K544">
            <v>0</v>
          </cell>
          <cell r="L544">
            <v>0</v>
          </cell>
          <cell r="M544">
            <v>0</v>
          </cell>
          <cell r="N544">
            <v>0</v>
          </cell>
          <cell r="O544">
            <v>0</v>
          </cell>
          <cell r="P544">
            <v>0</v>
          </cell>
          <cell r="Q544">
            <v>0</v>
          </cell>
          <cell r="R544">
            <v>0</v>
          </cell>
          <cell r="S544">
            <v>0</v>
          </cell>
          <cell r="T544">
            <v>0</v>
          </cell>
          <cell r="U544">
            <v>0</v>
          </cell>
          <cell r="AF544">
            <v>0</v>
          </cell>
          <cell r="AG544">
            <v>0</v>
          </cell>
          <cell r="AH544">
            <v>0</v>
          </cell>
          <cell r="AI544">
            <v>0</v>
          </cell>
          <cell r="AJ544">
            <v>0</v>
          </cell>
          <cell r="AK544">
            <v>0</v>
          </cell>
          <cell r="AL544">
            <v>0</v>
          </cell>
          <cell r="AM544">
            <v>0</v>
          </cell>
          <cell r="AN544">
            <v>0</v>
          </cell>
          <cell r="AO544">
            <v>0</v>
          </cell>
          <cell r="AP544">
            <v>0</v>
          </cell>
          <cell r="AQ544">
            <v>0</v>
          </cell>
        </row>
        <row r="545">
          <cell r="H545" t="str">
            <v>CAGW</v>
          </cell>
          <cell r="J545">
            <v>178101.99</v>
          </cell>
          <cell r="K545">
            <v>7887.8869242673572</v>
          </cell>
          <cell r="L545">
            <v>130025.29571168145</v>
          </cell>
          <cell r="M545">
            <v>40188.807364051194</v>
          </cell>
          <cell r="N545">
            <v>0</v>
          </cell>
          <cell r="O545">
            <v>0</v>
          </cell>
          <cell r="P545">
            <v>0</v>
          </cell>
          <cell r="Q545">
            <v>0</v>
          </cell>
          <cell r="R545">
            <v>0</v>
          </cell>
          <cell r="S545">
            <v>0</v>
          </cell>
          <cell r="T545">
            <v>0</v>
          </cell>
          <cell r="U545">
            <v>0</v>
          </cell>
          <cell r="AF545">
            <v>178101.99</v>
          </cell>
          <cell r="AG545">
            <v>7887.8869242673572</v>
          </cell>
          <cell r="AH545">
            <v>130025.29571168145</v>
          </cell>
          <cell r="AI545">
            <v>40188.807364051194</v>
          </cell>
          <cell r="AJ545">
            <v>0</v>
          </cell>
          <cell r="AK545">
            <v>0</v>
          </cell>
          <cell r="AL545">
            <v>0</v>
          </cell>
          <cell r="AM545">
            <v>0</v>
          </cell>
          <cell r="AN545">
            <v>0</v>
          </cell>
          <cell r="AO545">
            <v>0</v>
          </cell>
          <cell r="AP545">
            <v>0</v>
          </cell>
          <cell r="AQ545">
            <v>0</v>
          </cell>
        </row>
        <row r="546">
          <cell r="H546" t="str">
            <v>CAGE</v>
          </cell>
          <cell r="J546">
            <v>3341</v>
          </cell>
          <cell r="K546">
            <v>0</v>
          </cell>
          <cell r="L546">
            <v>0</v>
          </cell>
          <cell r="M546">
            <v>0</v>
          </cell>
          <cell r="N546">
            <v>0</v>
          </cell>
          <cell r="O546">
            <v>634.48915280284893</v>
          </cell>
          <cell r="P546">
            <v>2262.2560752599361</v>
          </cell>
          <cell r="Q546">
            <v>290.7643951366104</v>
          </cell>
          <cell r="R546">
            <v>135.03171743007945</v>
          </cell>
          <cell r="S546">
            <v>18.458659370525776</v>
          </cell>
          <cell r="T546">
            <v>0</v>
          </cell>
          <cell r="U546">
            <v>0</v>
          </cell>
          <cell r="AF546">
            <v>3341</v>
          </cell>
          <cell r="AG546">
            <v>0</v>
          </cell>
          <cell r="AH546">
            <v>0</v>
          </cell>
          <cell r="AI546">
            <v>0</v>
          </cell>
          <cell r="AJ546">
            <v>0</v>
          </cell>
          <cell r="AK546">
            <v>634.48915280284893</v>
          </cell>
          <cell r="AL546">
            <v>2262.2560752599361</v>
          </cell>
          <cell r="AM546">
            <v>290.7643951366104</v>
          </cell>
          <cell r="AN546">
            <v>135.03171743007945</v>
          </cell>
          <cell r="AO546">
            <v>18.458659370525776</v>
          </cell>
          <cell r="AP546">
            <v>0</v>
          </cell>
          <cell r="AQ546">
            <v>0</v>
          </cell>
        </row>
        <row r="550">
          <cell r="H550" t="str">
            <v>DGP</v>
          </cell>
          <cell r="J550">
            <v>0</v>
          </cell>
          <cell r="K550">
            <v>0</v>
          </cell>
          <cell r="L550">
            <v>0</v>
          </cell>
          <cell r="M550">
            <v>0</v>
          </cell>
          <cell r="N550">
            <v>0</v>
          </cell>
          <cell r="O550">
            <v>0</v>
          </cell>
          <cell r="P550">
            <v>0</v>
          </cell>
          <cell r="Q550">
            <v>0</v>
          </cell>
          <cell r="R550">
            <v>0</v>
          </cell>
          <cell r="S550">
            <v>0</v>
          </cell>
          <cell r="T550">
            <v>0</v>
          </cell>
          <cell r="U550">
            <v>0</v>
          </cell>
          <cell r="AF550">
            <v>0</v>
          </cell>
          <cell r="AG550">
            <v>0</v>
          </cell>
          <cell r="AH550">
            <v>0</v>
          </cell>
          <cell r="AI550">
            <v>0</v>
          </cell>
          <cell r="AJ550">
            <v>0</v>
          </cell>
          <cell r="AK550">
            <v>0</v>
          </cell>
          <cell r="AL550">
            <v>0</v>
          </cell>
          <cell r="AM550">
            <v>0</v>
          </cell>
          <cell r="AN550">
            <v>0</v>
          </cell>
          <cell r="AO550">
            <v>0</v>
          </cell>
          <cell r="AP550">
            <v>0</v>
          </cell>
          <cell r="AQ550">
            <v>0</v>
          </cell>
        </row>
        <row r="551">
          <cell r="H551" t="str">
            <v>CAGW</v>
          </cell>
          <cell r="J551">
            <v>0</v>
          </cell>
          <cell r="K551">
            <v>0</v>
          </cell>
          <cell r="L551">
            <v>0</v>
          </cell>
          <cell r="M551">
            <v>0</v>
          </cell>
          <cell r="N551">
            <v>0</v>
          </cell>
          <cell r="O551">
            <v>0</v>
          </cell>
          <cell r="P551">
            <v>0</v>
          </cell>
          <cell r="Q551">
            <v>0</v>
          </cell>
          <cell r="R551">
            <v>0</v>
          </cell>
          <cell r="S551">
            <v>0</v>
          </cell>
          <cell r="T551">
            <v>0</v>
          </cell>
          <cell r="U551">
            <v>0</v>
          </cell>
          <cell r="AF551">
            <v>0</v>
          </cell>
          <cell r="AG551">
            <v>0</v>
          </cell>
          <cell r="AH551">
            <v>0</v>
          </cell>
          <cell r="AI551">
            <v>0</v>
          </cell>
          <cell r="AJ551">
            <v>0</v>
          </cell>
          <cell r="AK551">
            <v>0</v>
          </cell>
          <cell r="AL551">
            <v>0</v>
          </cell>
          <cell r="AM551">
            <v>0</v>
          </cell>
          <cell r="AN551">
            <v>0</v>
          </cell>
          <cell r="AO551">
            <v>0</v>
          </cell>
          <cell r="AP551">
            <v>0</v>
          </cell>
          <cell r="AQ551">
            <v>0</v>
          </cell>
        </row>
        <row r="552">
          <cell r="H552" t="str">
            <v>CAGE</v>
          </cell>
          <cell r="J552">
            <v>0</v>
          </cell>
          <cell r="K552">
            <v>0</v>
          </cell>
          <cell r="L552">
            <v>0</v>
          </cell>
          <cell r="M552">
            <v>0</v>
          </cell>
          <cell r="N552">
            <v>0</v>
          </cell>
          <cell r="O552">
            <v>0</v>
          </cell>
          <cell r="P552">
            <v>0</v>
          </cell>
          <cell r="Q552">
            <v>0</v>
          </cell>
          <cell r="R552">
            <v>0</v>
          </cell>
          <cell r="S552">
            <v>0</v>
          </cell>
          <cell r="T552">
            <v>0</v>
          </cell>
          <cell r="U552">
            <v>0</v>
          </cell>
          <cell r="AF552">
            <v>0</v>
          </cell>
          <cell r="AG552">
            <v>0</v>
          </cell>
          <cell r="AH552">
            <v>0</v>
          </cell>
          <cell r="AI552">
            <v>0</v>
          </cell>
          <cell r="AJ552">
            <v>0</v>
          </cell>
          <cell r="AK552">
            <v>0</v>
          </cell>
          <cell r="AL552">
            <v>0</v>
          </cell>
          <cell r="AM552">
            <v>0</v>
          </cell>
          <cell r="AN552">
            <v>0</v>
          </cell>
          <cell r="AO552">
            <v>0</v>
          </cell>
          <cell r="AP552">
            <v>0</v>
          </cell>
          <cell r="AQ552">
            <v>0</v>
          </cell>
        </row>
        <row r="553">
          <cell r="H553" t="str">
            <v>CAGW</v>
          </cell>
          <cell r="J553">
            <v>3713823.87</v>
          </cell>
          <cell r="K553">
            <v>164480.0417064683</v>
          </cell>
          <cell r="L553">
            <v>2711317.5260863244</v>
          </cell>
          <cell r="M553">
            <v>838026.30220720789</v>
          </cell>
          <cell r="N553">
            <v>0</v>
          </cell>
          <cell r="O553">
            <v>0</v>
          </cell>
          <cell r="P553">
            <v>0</v>
          </cell>
          <cell r="Q553">
            <v>0</v>
          </cell>
          <cell r="R553">
            <v>0</v>
          </cell>
          <cell r="S553">
            <v>0</v>
          </cell>
          <cell r="T553">
            <v>0</v>
          </cell>
          <cell r="U553">
            <v>0</v>
          </cell>
          <cell r="AF553">
            <v>3713823.87</v>
          </cell>
          <cell r="AG553">
            <v>164480.0417064683</v>
          </cell>
          <cell r="AH553">
            <v>2711317.5260863244</v>
          </cell>
          <cell r="AI553">
            <v>838026.30220720789</v>
          </cell>
          <cell r="AJ553">
            <v>0</v>
          </cell>
          <cell r="AK553">
            <v>0</v>
          </cell>
          <cell r="AL553">
            <v>0</v>
          </cell>
          <cell r="AM553">
            <v>0</v>
          </cell>
          <cell r="AN553">
            <v>0</v>
          </cell>
          <cell r="AO553">
            <v>0</v>
          </cell>
          <cell r="AP553">
            <v>0</v>
          </cell>
          <cell r="AQ553">
            <v>0</v>
          </cell>
        </row>
        <row r="554">
          <cell r="H554" t="str">
            <v>CAGE</v>
          </cell>
          <cell r="J554">
            <v>363579.91</v>
          </cell>
          <cell r="K554">
            <v>0</v>
          </cell>
          <cell r="L554">
            <v>0</v>
          </cell>
          <cell r="M554">
            <v>0</v>
          </cell>
          <cell r="N554">
            <v>0</v>
          </cell>
          <cell r="O554">
            <v>69047.443601327759</v>
          </cell>
          <cell r="P554">
            <v>246187.02790780025</v>
          </cell>
          <cell r="Q554">
            <v>31642.051067037784</v>
          </cell>
          <cell r="R554">
            <v>14694.64821022859</v>
          </cell>
          <cell r="S554">
            <v>2008.7392136056324</v>
          </cell>
          <cell r="T554">
            <v>0</v>
          </cell>
          <cell r="U554">
            <v>0</v>
          </cell>
          <cell r="AF554">
            <v>363579.91</v>
          </cell>
          <cell r="AG554">
            <v>0</v>
          </cell>
          <cell r="AH554">
            <v>0</v>
          </cell>
          <cell r="AI554">
            <v>0</v>
          </cell>
          <cell r="AJ554">
            <v>0</v>
          </cell>
          <cell r="AK554">
            <v>69047.443601327759</v>
          </cell>
          <cell r="AL554">
            <v>246187.02790780025</v>
          </cell>
          <cell r="AM554">
            <v>31642.051067037784</v>
          </cell>
          <cell r="AN554">
            <v>14694.64821022859</v>
          </cell>
          <cell r="AO554">
            <v>2008.7392136056324</v>
          </cell>
          <cell r="AP554">
            <v>0</v>
          </cell>
          <cell r="AQ554">
            <v>0</v>
          </cell>
        </row>
        <row r="558">
          <cell r="H558" t="str">
            <v>DGP</v>
          </cell>
          <cell r="J558">
            <v>0</v>
          </cell>
          <cell r="K558">
            <v>0</v>
          </cell>
          <cell r="L558">
            <v>0</v>
          </cell>
          <cell r="M558">
            <v>0</v>
          </cell>
          <cell r="N558">
            <v>0</v>
          </cell>
          <cell r="O558">
            <v>0</v>
          </cell>
          <cell r="P558">
            <v>0</v>
          </cell>
          <cell r="Q558">
            <v>0</v>
          </cell>
          <cell r="R558">
            <v>0</v>
          </cell>
          <cell r="S558">
            <v>0</v>
          </cell>
          <cell r="T558">
            <v>0</v>
          </cell>
          <cell r="U558">
            <v>0</v>
          </cell>
          <cell r="AF558">
            <v>0</v>
          </cell>
          <cell r="AG558">
            <v>0</v>
          </cell>
          <cell r="AH558">
            <v>0</v>
          </cell>
          <cell r="AI558">
            <v>0</v>
          </cell>
          <cell r="AJ558">
            <v>0</v>
          </cell>
          <cell r="AK558">
            <v>0</v>
          </cell>
          <cell r="AL558">
            <v>0</v>
          </cell>
          <cell r="AM558">
            <v>0</v>
          </cell>
          <cell r="AN558">
            <v>0</v>
          </cell>
          <cell r="AO558">
            <v>0</v>
          </cell>
          <cell r="AP558">
            <v>0</v>
          </cell>
          <cell r="AQ558">
            <v>0</v>
          </cell>
        </row>
        <row r="559">
          <cell r="H559" t="str">
            <v>CAGW</v>
          </cell>
          <cell r="J559">
            <v>0</v>
          </cell>
          <cell r="K559">
            <v>0</v>
          </cell>
          <cell r="L559">
            <v>0</v>
          </cell>
          <cell r="M559">
            <v>0</v>
          </cell>
          <cell r="N559">
            <v>0</v>
          </cell>
          <cell r="O559">
            <v>0</v>
          </cell>
          <cell r="P559">
            <v>0</v>
          </cell>
          <cell r="Q559">
            <v>0</v>
          </cell>
          <cell r="R559">
            <v>0</v>
          </cell>
          <cell r="S559">
            <v>0</v>
          </cell>
          <cell r="T559">
            <v>0</v>
          </cell>
          <cell r="U559">
            <v>0</v>
          </cell>
          <cell r="AF559">
            <v>0</v>
          </cell>
          <cell r="AG559">
            <v>0</v>
          </cell>
          <cell r="AH559">
            <v>0</v>
          </cell>
          <cell r="AI559">
            <v>0</v>
          </cell>
          <cell r="AJ559">
            <v>0</v>
          </cell>
          <cell r="AK559">
            <v>0</v>
          </cell>
          <cell r="AL559">
            <v>0</v>
          </cell>
          <cell r="AM559">
            <v>0</v>
          </cell>
          <cell r="AN559">
            <v>0</v>
          </cell>
          <cell r="AO559">
            <v>0</v>
          </cell>
          <cell r="AP559">
            <v>0</v>
          </cell>
          <cell r="AQ559">
            <v>0</v>
          </cell>
        </row>
        <row r="560">
          <cell r="H560" t="str">
            <v>CAGE</v>
          </cell>
          <cell r="J560">
            <v>0</v>
          </cell>
          <cell r="K560">
            <v>0</v>
          </cell>
          <cell r="L560">
            <v>0</v>
          </cell>
          <cell r="M560">
            <v>0</v>
          </cell>
          <cell r="N560">
            <v>0</v>
          </cell>
          <cell r="O560">
            <v>0</v>
          </cell>
          <cell r="P560">
            <v>0</v>
          </cell>
          <cell r="Q560">
            <v>0</v>
          </cell>
          <cell r="R560">
            <v>0</v>
          </cell>
          <cell r="S560">
            <v>0</v>
          </cell>
          <cell r="T560">
            <v>0</v>
          </cell>
          <cell r="U560">
            <v>0</v>
          </cell>
          <cell r="AF560">
            <v>0</v>
          </cell>
          <cell r="AG560">
            <v>0</v>
          </cell>
          <cell r="AH560">
            <v>0</v>
          </cell>
          <cell r="AI560">
            <v>0</v>
          </cell>
          <cell r="AJ560">
            <v>0</v>
          </cell>
          <cell r="AK560">
            <v>0</v>
          </cell>
          <cell r="AL560">
            <v>0</v>
          </cell>
          <cell r="AM560">
            <v>0</v>
          </cell>
          <cell r="AN560">
            <v>0</v>
          </cell>
          <cell r="AO560">
            <v>0</v>
          </cell>
          <cell r="AP560">
            <v>0</v>
          </cell>
          <cell r="AQ560">
            <v>0</v>
          </cell>
        </row>
        <row r="561">
          <cell r="H561" t="str">
            <v>CAGW</v>
          </cell>
          <cell r="J561">
            <v>0</v>
          </cell>
          <cell r="K561">
            <v>0</v>
          </cell>
          <cell r="L561">
            <v>0</v>
          </cell>
          <cell r="M561">
            <v>0</v>
          </cell>
          <cell r="N561">
            <v>0</v>
          </cell>
          <cell r="O561">
            <v>0</v>
          </cell>
          <cell r="P561">
            <v>0</v>
          </cell>
          <cell r="Q561">
            <v>0</v>
          </cell>
          <cell r="R561">
            <v>0</v>
          </cell>
          <cell r="S561">
            <v>0</v>
          </cell>
          <cell r="T561">
            <v>0</v>
          </cell>
          <cell r="U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H562" t="str">
            <v>CAGE</v>
          </cell>
          <cell r="J562">
            <v>0</v>
          </cell>
          <cell r="K562">
            <v>0</v>
          </cell>
          <cell r="L562">
            <v>0</v>
          </cell>
          <cell r="M562">
            <v>0</v>
          </cell>
          <cell r="N562">
            <v>0</v>
          </cell>
          <cell r="O562">
            <v>0</v>
          </cell>
          <cell r="P562">
            <v>0</v>
          </cell>
          <cell r="Q562">
            <v>0</v>
          </cell>
          <cell r="R562">
            <v>0</v>
          </cell>
          <cell r="S562">
            <v>0</v>
          </cell>
          <cell r="T562">
            <v>0</v>
          </cell>
          <cell r="U562">
            <v>0</v>
          </cell>
          <cell r="AF562">
            <v>0</v>
          </cell>
          <cell r="AG562">
            <v>0</v>
          </cell>
          <cell r="AH562">
            <v>0</v>
          </cell>
          <cell r="AI562">
            <v>0</v>
          </cell>
          <cell r="AJ562">
            <v>0</v>
          </cell>
          <cell r="AK562">
            <v>0</v>
          </cell>
          <cell r="AL562">
            <v>0</v>
          </cell>
          <cell r="AM562">
            <v>0</v>
          </cell>
          <cell r="AN562">
            <v>0</v>
          </cell>
          <cell r="AO562">
            <v>0</v>
          </cell>
          <cell r="AP562">
            <v>0</v>
          </cell>
          <cell r="AQ562">
            <v>0</v>
          </cell>
        </row>
        <row r="566">
          <cell r="H566" t="str">
            <v>DGP</v>
          </cell>
          <cell r="J566">
            <v>0</v>
          </cell>
          <cell r="K566">
            <v>0</v>
          </cell>
          <cell r="L566">
            <v>0</v>
          </cell>
          <cell r="M566">
            <v>0</v>
          </cell>
          <cell r="N566">
            <v>0</v>
          </cell>
          <cell r="O566">
            <v>0</v>
          </cell>
          <cell r="P566">
            <v>0</v>
          </cell>
          <cell r="Q566">
            <v>0</v>
          </cell>
          <cell r="R566">
            <v>0</v>
          </cell>
          <cell r="S566">
            <v>0</v>
          </cell>
          <cell r="T566">
            <v>0</v>
          </cell>
          <cell r="U566">
            <v>0</v>
          </cell>
          <cell r="AF566">
            <v>0</v>
          </cell>
          <cell r="AG566">
            <v>0</v>
          </cell>
          <cell r="AH566">
            <v>0</v>
          </cell>
          <cell r="AI566">
            <v>0</v>
          </cell>
          <cell r="AJ566">
            <v>0</v>
          </cell>
          <cell r="AK566">
            <v>0</v>
          </cell>
          <cell r="AL566">
            <v>0</v>
          </cell>
          <cell r="AM566">
            <v>0</v>
          </cell>
          <cell r="AN566">
            <v>0</v>
          </cell>
          <cell r="AO566">
            <v>0</v>
          </cell>
          <cell r="AP566">
            <v>0</v>
          </cell>
          <cell r="AQ566">
            <v>0</v>
          </cell>
        </row>
        <row r="567">
          <cell r="H567" t="str">
            <v>CAGW</v>
          </cell>
          <cell r="J567">
            <v>0</v>
          </cell>
          <cell r="K567">
            <v>0</v>
          </cell>
          <cell r="L567">
            <v>0</v>
          </cell>
          <cell r="M567">
            <v>0</v>
          </cell>
          <cell r="N567">
            <v>0</v>
          </cell>
          <cell r="O567">
            <v>0</v>
          </cell>
          <cell r="P567">
            <v>0</v>
          </cell>
          <cell r="Q567">
            <v>0</v>
          </cell>
          <cell r="R567">
            <v>0</v>
          </cell>
          <cell r="S567">
            <v>0</v>
          </cell>
          <cell r="T567">
            <v>0</v>
          </cell>
          <cell r="U567">
            <v>0</v>
          </cell>
          <cell r="AF567">
            <v>0</v>
          </cell>
          <cell r="AG567">
            <v>0</v>
          </cell>
          <cell r="AH567">
            <v>0</v>
          </cell>
          <cell r="AI567">
            <v>0</v>
          </cell>
          <cell r="AJ567">
            <v>0</v>
          </cell>
          <cell r="AK567">
            <v>0</v>
          </cell>
          <cell r="AL567">
            <v>0</v>
          </cell>
          <cell r="AM567">
            <v>0</v>
          </cell>
          <cell r="AN567">
            <v>0</v>
          </cell>
          <cell r="AO567">
            <v>0</v>
          </cell>
          <cell r="AP567">
            <v>0</v>
          </cell>
          <cell r="AQ567">
            <v>0</v>
          </cell>
        </row>
        <row r="568">
          <cell r="H568" t="str">
            <v>CAGE</v>
          </cell>
          <cell r="J568">
            <v>0</v>
          </cell>
          <cell r="K568">
            <v>0</v>
          </cell>
          <cell r="L568">
            <v>0</v>
          </cell>
          <cell r="M568">
            <v>0</v>
          </cell>
          <cell r="N568">
            <v>0</v>
          </cell>
          <cell r="O568">
            <v>0</v>
          </cell>
          <cell r="P568">
            <v>0</v>
          </cell>
          <cell r="Q568">
            <v>0</v>
          </cell>
          <cell r="R568">
            <v>0</v>
          </cell>
          <cell r="S568">
            <v>0</v>
          </cell>
          <cell r="T568">
            <v>0</v>
          </cell>
          <cell r="U568">
            <v>0</v>
          </cell>
          <cell r="AF568">
            <v>0</v>
          </cell>
          <cell r="AG568">
            <v>0</v>
          </cell>
          <cell r="AH568">
            <v>0</v>
          </cell>
          <cell r="AI568">
            <v>0</v>
          </cell>
          <cell r="AJ568">
            <v>0</v>
          </cell>
          <cell r="AK568">
            <v>0</v>
          </cell>
          <cell r="AL568">
            <v>0</v>
          </cell>
          <cell r="AM568">
            <v>0</v>
          </cell>
          <cell r="AN568">
            <v>0</v>
          </cell>
          <cell r="AO568">
            <v>0</v>
          </cell>
          <cell r="AP568">
            <v>0</v>
          </cell>
          <cell r="AQ568">
            <v>0</v>
          </cell>
        </row>
        <row r="569">
          <cell r="H569" t="str">
            <v>CAGW</v>
          </cell>
          <cell r="J569">
            <v>11117081.6</v>
          </cell>
          <cell r="K569">
            <v>492359.92584166653</v>
          </cell>
          <cell r="L569">
            <v>8116146.3860729057</v>
          </cell>
          <cell r="M569">
            <v>2508575.2880854281</v>
          </cell>
          <cell r="N569">
            <v>0</v>
          </cell>
          <cell r="O569">
            <v>0</v>
          </cell>
          <cell r="P569">
            <v>0</v>
          </cell>
          <cell r="Q569">
            <v>0</v>
          </cell>
          <cell r="R569">
            <v>0</v>
          </cell>
          <cell r="S569">
            <v>0</v>
          </cell>
          <cell r="T569">
            <v>0</v>
          </cell>
          <cell r="U569">
            <v>0</v>
          </cell>
          <cell r="AF569">
            <v>11117081.6</v>
          </cell>
          <cell r="AG569">
            <v>492359.92584166653</v>
          </cell>
          <cell r="AH569">
            <v>8116146.3860729057</v>
          </cell>
          <cell r="AI569">
            <v>2508575.2880854281</v>
          </cell>
          <cell r="AJ569">
            <v>0</v>
          </cell>
          <cell r="AK569">
            <v>0</v>
          </cell>
          <cell r="AL569">
            <v>0</v>
          </cell>
          <cell r="AM569">
            <v>0</v>
          </cell>
          <cell r="AN569">
            <v>0</v>
          </cell>
          <cell r="AO569">
            <v>0</v>
          </cell>
          <cell r="AP569">
            <v>0</v>
          </cell>
          <cell r="AQ569">
            <v>0</v>
          </cell>
        </row>
        <row r="570">
          <cell r="H570" t="str">
            <v>CAGE</v>
          </cell>
          <cell r="J570">
            <v>7304128.7699999996</v>
          </cell>
          <cell r="K570">
            <v>0</v>
          </cell>
          <cell r="L570">
            <v>0</v>
          </cell>
          <cell r="M570">
            <v>0</v>
          </cell>
          <cell r="N570">
            <v>0</v>
          </cell>
          <cell r="O570">
            <v>1387126.7510446617</v>
          </cell>
          <cell r="P570">
            <v>4945767.6397525836</v>
          </cell>
          <cell r="Q570">
            <v>635672.12924542464</v>
          </cell>
          <cell r="R570">
            <v>295207.73784602032</v>
          </cell>
          <cell r="S570">
            <v>40354.512111310207</v>
          </cell>
          <cell r="T570">
            <v>0</v>
          </cell>
          <cell r="U570">
            <v>0</v>
          </cell>
          <cell r="AF570">
            <v>7304128.7699999996</v>
          </cell>
          <cell r="AG570">
            <v>0</v>
          </cell>
          <cell r="AH570">
            <v>0</v>
          </cell>
          <cell r="AI570">
            <v>0</v>
          </cell>
          <cell r="AJ570">
            <v>0</v>
          </cell>
          <cell r="AK570">
            <v>1387126.7510446617</v>
          </cell>
          <cell r="AL570">
            <v>4945767.6397525836</v>
          </cell>
          <cell r="AM570">
            <v>635672.12924542464</v>
          </cell>
          <cell r="AN570">
            <v>295207.73784602032</v>
          </cell>
          <cell r="AO570">
            <v>40354.512111310207</v>
          </cell>
          <cell r="AP570">
            <v>0</v>
          </cell>
          <cell r="AQ570">
            <v>0</v>
          </cell>
        </row>
        <row r="574">
          <cell r="H574" t="str">
            <v>DGP</v>
          </cell>
          <cell r="J574">
            <v>0</v>
          </cell>
          <cell r="K574">
            <v>0</v>
          </cell>
          <cell r="L574">
            <v>0</v>
          </cell>
          <cell r="M574">
            <v>0</v>
          </cell>
          <cell r="N574">
            <v>0</v>
          </cell>
          <cell r="O574">
            <v>0</v>
          </cell>
          <cell r="P574">
            <v>0</v>
          </cell>
          <cell r="Q574">
            <v>0</v>
          </cell>
          <cell r="R574">
            <v>0</v>
          </cell>
          <cell r="S574">
            <v>0</v>
          </cell>
          <cell r="T574">
            <v>0</v>
          </cell>
          <cell r="U574">
            <v>0</v>
          </cell>
          <cell r="AF574">
            <v>0</v>
          </cell>
          <cell r="AG574">
            <v>0</v>
          </cell>
          <cell r="AH574">
            <v>0</v>
          </cell>
          <cell r="AI574">
            <v>0</v>
          </cell>
          <cell r="AJ574">
            <v>0</v>
          </cell>
          <cell r="AK574">
            <v>0</v>
          </cell>
          <cell r="AL574">
            <v>0</v>
          </cell>
          <cell r="AM574">
            <v>0</v>
          </cell>
          <cell r="AN574">
            <v>0</v>
          </cell>
          <cell r="AO574">
            <v>0</v>
          </cell>
          <cell r="AP574">
            <v>0</v>
          </cell>
          <cell r="AQ574">
            <v>0</v>
          </cell>
        </row>
        <row r="575">
          <cell r="H575" t="str">
            <v>CAGW</v>
          </cell>
          <cell r="J575">
            <v>0</v>
          </cell>
          <cell r="K575">
            <v>0</v>
          </cell>
          <cell r="L575">
            <v>0</v>
          </cell>
          <cell r="M575">
            <v>0</v>
          </cell>
          <cell r="N575">
            <v>0</v>
          </cell>
          <cell r="O575">
            <v>0</v>
          </cell>
          <cell r="P575">
            <v>0</v>
          </cell>
          <cell r="Q575">
            <v>0</v>
          </cell>
          <cell r="R575">
            <v>0</v>
          </cell>
          <cell r="S575">
            <v>0</v>
          </cell>
          <cell r="T575">
            <v>0</v>
          </cell>
          <cell r="U575">
            <v>0</v>
          </cell>
          <cell r="AF575">
            <v>0</v>
          </cell>
          <cell r="AG575">
            <v>0</v>
          </cell>
          <cell r="AH575">
            <v>0</v>
          </cell>
          <cell r="AI575">
            <v>0</v>
          </cell>
          <cell r="AJ575">
            <v>0</v>
          </cell>
          <cell r="AK575">
            <v>0</v>
          </cell>
          <cell r="AL575">
            <v>0</v>
          </cell>
          <cell r="AM575">
            <v>0</v>
          </cell>
          <cell r="AN575">
            <v>0</v>
          </cell>
          <cell r="AO575">
            <v>0</v>
          </cell>
          <cell r="AP575">
            <v>0</v>
          </cell>
          <cell r="AQ575">
            <v>0</v>
          </cell>
        </row>
        <row r="576">
          <cell r="H576" t="str">
            <v>CAGE</v>
          </cell>
          <cell r="J576">
            <v>0</v>
          </cell>
          <cell r="K576">
            <v>0</v>
          </cell>
          <cell r="L576">
            <v>0</v>
          </cell>
          <cell r="M576">
            <v>0</v>
          </cell>
          <cell r="N576">
            <v>0</v>
          </cell>
          <cell r="O576">
            <v>0</v>
          </cell>
          <cell r="P576">
            <v>0</v>
          </cell>
          <cell r="Q576">
            <v>0</v>
          </cell>
          <cell r="R576">
            <v>0</v>
          </cell>
          <cell r="S576">
            <v>0</v>
          </cell>
          <cell r="T576">
            <v>0</v>
          </cell>
          <cell r="U576">
            <v>0</v>
          </cell>
          <cell r="AF576">
            <v>0</v>
          </cell>
          <cell r="AG576">
            <v>0</v>
          </cell>
          <cell r="AH576">
            <v>0</v>
          </cell>
          <cell r="AI576">
            <v>0</v>
          </cell>
          <cell r="AJ576">
            <v>0</v>
          </cell>
          <cell r="AK576">
            <v>0</v>
          </cell>
          <cell r="AL576">
            <v>0</v>
          </cell>
          <cell r="AM576">
            <v>0</v>
          </cell>
          <cell r="AN576">
            <v>0</v>
          </cell>
          <cell r="AO576">
            <v>0</v>
          </cell>
          <cell r="AP576">
            <v>0</v>
          </cell>
          <cell r="AQ576">
            <v>0</v>
          </cell>
        </row>
        <row r="577">
          <cell r="H577" t="str">
            <v>CAGW</v>
          </cell>
          <cell r="J577">
            <v>1043280.02</v>
          </cell>
          <cell r="K577">
            <v>46205.406397241197</v>
          </cell>
          <cell r="L577">
            <v>761657.9304396821</v>
          </cell>
          <cell r="M577">
            <v>235416.68316307684</v>
          </cell>
          <cell r="N577">
            <v>0</v>
          </cell>
          <cell r="O577">
            <v>0</v>
          </cell>
          <cell r="P577">
            <v>0</v>
          </cell>
          <cell r="Q577">
            <v>0</v>
          </cell>
          <cell r="R577">
            <v>0</v>
          </cell>
          <cell r="S577">
            <v>0</v>
          </cell>
          <cell r="T577">
            <v>0</v>
          </cell>
          <cell r="U577">
            <v>0</v>
          </cell>
          <cell r="AF577">
            <v>1043280.02</v>
          </cell>
          <cell r="AG577">
            <v>46205.406397241197</v>
          </cell>
          <cell r="AH577">
            <v>761657.9304396821</v>
          </cell>
          <cell r="AI577">
            <v>235416.68316307684</v>
          </cell>
          <cell r="AJ577">
            <v>0</v>
          </cell>
          <cell r="AK577">
            <v>0</v>
          </cell>
          <cell r="AL577">
            <v>0</v>
          </cell>
          <cell r="AM577">
            <v>0</v>
          </cell>
          <cell r="AN577">
            <v>0</v>
          </cell>
          <cell r="AO577">
            <v>0</v>
          </cell>
          <cell r="AP577">
            <v>0</v>
          </cell>
          <cell r="AQ577">
            <v>0</v>
          </cell>
        </row>
        <row r="578">
          <cell r="H578" t="str">
            <v>CAGE</v>
          </cell>
          <cell r="J578">
            <v>9490.1299999999992</v>
          </cell>
          <cell r="K578">
            <v>0</v>
          </cell>
          <cell r="L578">
            <v>0</v>
          </cell>
          <cell r="M578">
            <v>0</v>
          </cell>
          <cell r="N578">
            <v>0</v>
          </cell>
          <cell r="O578">
            <v>1802.2701417805747</v>
          </cell>
          <cell r="P578">
            <v>6425.9515856050803</v>
          </cell>
          <cell r="Q578">
            <v>825.91796145399587</v>
          </cell>
          <cell r="R578">
            <v>383.55838148300506</v>
          </cell>
          <cell r="S578">
            <v>52.431929677344442</v>
          </cell>
          <cell r="T578">
            <v>0</v>
          </cell>
          <cell r="U578">
            <v>0</v>
          </cell>
          <cell r="AF578">
            <v>9490.1299999999992</v>
          </cell>
          <cell r="AG578">
            <v>0</v>
          </cell>
          <cell r="AH578">
            <v>0</v>
          </cell>
          <cell r="AI578">
            <v>0</v>
          </cell>
          <cell r="AJ578">
            <v>0</v>
          </cell>
          <cell r="AK578">
            <v>1802.2701417805747</v>
          </cell>
          <cell r="AL578">
            <v>6425.9515856050803</v>
          </cell>
          <cell r="AM578">
            <v>825.91796145399587</v>
          </cell>
          <cell r="AN578">
            <v>383.55838148300506</v>
          </cell>
          <cell r="AO578">
            <v>52.431929677344442</v>
          </cell>
          <cell r="AP578">
            <v>0</v>
          </cell>
          <cell r="AQ578">
            <v>0</v>
          </cell>
        </row>
        <row r="582">
          <cell r="H582" t="str">
            <v>DGP</v>
          </cell>
          <cell r="J582">
            <v>0</v>
          </cell>
          <cell r="K582">
            <v>0</v>
          </cell>
          <cell r="L582">
            <v>0</v>
          </cell>
          <cell r="M582">
            <v>0</v>
          </cell>
          <cell r="N582">
            <v>0</v>
          </cell>
          <cell r="O582">
            <v>0</v>
          </cell>
          <cell r="P582">
            <v>0</v>
          </cell>
          <cell r="Q582">
            <v>0</v>
          </cell>
          <cell r="R582">
            <v>0</v>
          </cell>
          <cell r="S582">
            <v>0</v>
          </cell>
          <cell r="T582">
            <v>0</v>
          </cell>
          <cell r="U582">
            <v>0</v>
          </cell>
          <cell r="AF582">
            <v>0</v>
          </cell>
          <cell r="AG582">
            <v>0</v>
          </cell>
          <cell r="AH582">
            <v>0</v>
          </cell>
          <cell r="AI582">
            <v>0</v>
          </cell>
          <cell r="AJ582">
            <v>0</v>
          </cell>
          <cell r="AK582">
            <v>0</v>
          </cell>
          <cell r="AL582">
            <v>0</v>
          </cell>
          <cell r="AM582">
            <v>0</v>
          </cell>
          <cell r="AN582">
            <v>0</v>
          </cell>
          <cell r="AO582">
            <v>0</v>
          </cell>
          <cell r="AP582">
            <v>0</v>
          </cell>
          <cell r="AQ582">
            <v>0</v>
          </cell>
        </row>
        <row r="583">
          <cell r="H583" t="str">
            <v>CAGW</v>
          </cell>
          <cell r="J583">
            <v>0</v>
          </cell>
          <cell r="K583">
            <v>0</v>
          </cell>
          <cell r="L583">
            <v>0</v>
          </cell>
          <cell r="M583">
            <v>0</v>
          </cell>
          <cell r="N583">
            <v>0</v>
          </cell>
          <cell r="O583">
            <v>0</v>
          </cell>
          <cell r="P583">
            <v>0</v>
          </cell>
          <cell r="Q583">
            <v>0</v>
          </cell>
          <cell r="R583">
            <v>0</v>
          </cell>
          <cell r="S583">
            <v>0</v>
          </cell>
          <cell r="T583">
            <v>0</v>
          </cell>
          <cell r="U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H584" t="str">
            <v>CAGE</v>
          </cell>
          <cell r="J584">
            <v>0</v>
          </cell>
          <cell r="K584">
            <v>0</v>
          </cell>
          <cell r="L584">
            <v>0</v>
          </cell>
          <cell r="M584">
            <v>0</v>
          </cell>
          <cell r="N584">
            <v>0</v>
          </cell>
          <cell r="O584">
            <v>0</v>
          </cell>
          <cell r="P584">
            <v>0</v>
          </cell>
          <cell r="Q584">
            <v>0</v>
          </cell>
          <cell r="R584">
            <v>0</v>
          </cell>
          <cell r="S584">
            <v>0</v>
          </cell>
          <cell r="T584">
            <v>0</v>
          </cell>
          <cell r="U584">
            <v>0</v>
          </cell>
          <cell r="AF584">
            <v>0</v>
          </cell>
          <cell r="AG584">
            <v>0</v>
          </cell>
          <cell r="AH584">
            <v>0</v>
          </cell>
          <cell r="AI584">
            <v>0</v>
          </cell>
          <cell r="AJ584">
            <v>0</v>
          </cell>
          <cell r="AK584">
            <v>0</v>
          </cell>
          <cell r="AL584">
            <v>0</v>
          </cell>
          <cell r="AM584">
            <v>0</v>
          </cell>
          <cell r="AN584">
            <v>0</v>
          </cell>
          <cell r="AO584">
            <v>0</v>
          </cell>
          <cell r="AP584">
            <v>0</v>
          </cell>
          <cell r="AQ584">
            <v>0</v>
          </cell>
        </row>
        <row r="585">
          <cell r="H585" t="str">
            <v>CAGW</v>
          </cell>
          <cell r="J585">
            <v>388</v>
          </cell>
          <cell r="K585">
            <v>17.18397490457987</v>
          </cell>
          <cell r="L585">
            <v>283.26362179407658</v>
          </cell>
          <cell r="M585">
            <v>87.552403301343602</v>
          </cell>
          <cell r="N585">
            <v>0</v>
          </cell>
          <cell r="O585">
            <v>0</v>
          </cell>
          <cell r="P585">
            <v>0</v>
          </cell>
          <cell r="Q585">
            <v>0</v>
          </cell>
          <cell r="R585">
            <v>0</v>
          </cell>
          <cell r="S585">
            <v>0</v>
          </cell>
          <cell r="T585">
            <v>0</v>
          </cell>
          <cell r="U585">
            <v>0</v>
          </cell>
          <cell r="AF585">
            <v>388</v>
          </cell>
          <cell r="AG585">
            <v>17.18397490457987</v>
          </cell>
          <cell r="AH585">
            <v>283.26362179407658</v>
          </cell>
          <cell r="AI585">
            <v>87.552403301343602</v>
          </cell>
          <cell r="AJ585">
            <v>0</v>
          </cell>
          <cell r="AK585">
            <v>0</v>
          </cell>
          <cell r="AL585">
            <v>0</v>
          </cell>
          <cell r="AM585">
            <v>0</v>
          </cell>
          <cell r="AN585">
            <v>0</v>
          </cell>
          <cell r="AO585">
            <v>0</v>
          </cell>
          <cell r="AP585">
            <v>0</v>
          </cell>
          <cell r="AQ585">
            <v>0</v>
          </cell>
        </row>
        <row r="586">
          <cell r="H586" t="str">
            <v>CAGE</v>
          </cell>
          <cell r="J586">
            <v>0</v>
          </cell>
          <cell r="K586">
            <v>0</v>
          </cell>
          <cell r="L586">
            <v>0</v>
          </cell>
          <cell r="M586">
            <v>0</v>
          </cell>
          <cell r="N586">
            <v>0</v>
          </cell>
          <cell r="O586">
            <v>0</v>
          </cell>
          <cell r="P586">
            <v>0</v>
          </cell>
          <cell r="Q586">
            <v>0</v>
          </cell>
          <cell r="R586">
            <v>0</v>
          </cell>
          <cell r="S586">
            <v>0</v>
          </cell>
          <cell r="T586">
            <v>0</v>
          </cell>
          <cell r="U586">
            <v>0</v>
          </cell>
          <cell r="AF586">
            <v>0</v>
          </cell>
          <cell r="AG586">
            <v>0</v>
          </cell>
          <cell r="AH586">
            <v>0</v>
          </cell>
          <cell r="AI586">
            <v>0</v>
          </cell>
          <cell r="AJ586">
            <v>0</v>
          </cell>
          <cell r="AK586">
            <v>0</v>
          </cell>
          <cell r="AL586">
            <v>0</v>
          </cell>
          <cell r="AM586">
            <v>0</v>
          </cell>
          <cell r="AN586">
            <v>0</v>
          </cell>
          <cell r="AO586">
            <v>0</v>
          </cell>
          <cell r="AP586">
            <v>0</v>
          </cell>
          <cell r="AQ586">
            <v>0</v>
          </cell>
        </row>
        <row r="590">
          <cell r="H590" t="str">
            <v>DGP</v>
          </cell>
          <cell r="J590">
            <v>0</v>
          </cell>
          <cell r="K590">
            <v>0</v>
          </cell>
          <cell r="L590">
            <v>0</v>
          </cell>
          <cell r="M590">
            <v>0</v>
          </cell>
          <cell r="N590">
            <v>0</v>
          </cell>
          <cell r="O590">
            <v>0</v>
          </cell>
          <cell r="P590">
            <v>0</v>
          </cell>
          <cell r="Q590">
            <v>0</v>
          </cell>
          <cell r="R590">
            <v>0</v>
          </cell>
          <cell r="S590">
            <v>0</v>
          </cell>
          <cell r="T590">
            <v>0</v>
          </cell>
          <cell r="U590">
            <v>0</v>
          </cell>
          <cell r="AF590">
            <v>0</v>
          </cell>
          <cell r="AG590">
            <v>0</v>
          </cell>
          <cell r="AH590">
            <v>0</v>
          </cell>
          <cell r="AI590">
            <v>0</v>
          </cell>
          <cell r="AJ590">
            <v>0</v>
          </cell>
          <cell r="AK590">
            <v>0</v>
          </cell>
          <cell r="AL590">
            <v>0</v>
          </cell>
          <cell r="AM590">
            <v>0</v>
          </cell>
          <cell r="AN590">
            <v>0</v>
          </cell>
          <cell r="AO590">
            <v>0</v>
          </cell>
          <cell r="AP590">
            <v>0</v>
          </cell>
          <cell r="AQ590">
            <v>0</v>
          </cell>
        </row>
        <row r="591">
          <cell r="H591" t="str">
            <v>CAGW</v>
          </cell>
          <cell r="J591">
            <v>0</v>
          </cell>
          <cell r="K591">
            <v>0</v>
          </cell>
          <cell r="L591">
            <v>0</v>
          </cell>
          <cell r="M591">
            <v>0</v>
          </cell>
          <cell r="N591">
            <v>0</v>
          </cell>
          <cell r="O591">
            <v>0</v>
          </cell>
          <cell r="P591">
            <v>0</v>
          </cell>
          <cell r="Q591">
            <v>0</v>
          </cell>
          <cell r="R591">
            <v>0</v>
          </cell>
          <cell r="S591">
            <v>0</v>
          </cell>
          <cell r="T591">
            <v>0</v>
          </cell>
          <cell r="U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H592" t="str">
            <v>CAGE</v>
          </cell>
          <cell r="J592">
            <v>0</v>
          </cell>
          <cell r="K592">
            <v>0</v>
          </cell>
          <cell r="L592">
            <v>0</v>
          </cell>
          <cell r="M592">
            <v>0</v>
          </cell>
          <cell r="N592">
            <v>0</v>
          </cell>
          <cell r="O592">
            <v>0</v>
          </cell>
          <cell r="P592">
            <v>0</v>
          </cell>
          <cell r="Q592">
            <v>0</v>
          </cell>
          <cell r="R592">
            <v>0</v>
          </cell>
          <cell r="S592">
            <v>0</v>
          </cell>
          <cell r="T592">
            <v>0</v>
          </cell>
          <cell r="U592">
            <v>0</v>
          </cell>
          <cell r="AF592">
            <v>0</v>
          </cell>
          <cell r="AG592">
            <v>0</v>
          </cell>
          <cell r="AH592">
            <v>0</v>
          </cell>
          <cell r="AI592">
            <v>0</v>
          </cell>
          <cell r="AJ592">
            <v>0</v>
          </cell>
          <cell r="AK592">
            <v>0</v>
          </cell>
          <cell r="AL592">
            <v>0</v>
          </cell>
          <cell r="AM592">
            <v>0</v>
          </cell>
          <cell r="AN592">
            <v>0</v>
          </cell>
          <cell r="AO592">
            <v>0</v>
          </cell>
          <cell r="AP592">
            <v>0</v>
          </cell>
          <cell r="AQ592">
            <v>0</v>
          </cell>
        </row>
        <row r="593">
          <cell r="H593" t="str">
            <v>CAGW</v>
          </cell>
          <cell r="J593">
            <v>859588.83</v>
          </cell>
          <cell r="K593">
            <v>38069.981657157659</v>
          </cell>
          <cell r="L593">
            <v>627552.1784524041</v>
          </cell>
          <cell r="M593">
            <v>193966.66989043835</v>
          </cell>
          <cell r="N593">
            <v>0</v>
          </cell>
          <cell r="O593">
            <v>0</v>
          </cell>
          <cell r="P593">
            <v>0</v>
          </cell>
          <cell r="Q593">
            <v>0</v>
          </cell>
          <cell r="R593">
            <v>0</v>
          </cell>
          <cell r="S593">
            <v>0</v>
          </cell>
          <cell r="T593">
            <v>0</v>
          </cell>
          <cell r="U593">
            <v>0</v>
          </cell>
          <cell r="AF593">
            <v>859588.83</v>
          </cell>
          <cell r="AG593">
            <v>38069.981657157659</v>
          </cell>
          <cell r="AH593">
            <v>627552.1784524041</v>
          </cell>
          <cell r="AI593">
            <v>193966.66989043835</v>
          </cell>
          <cell r="AJ593">
            <v>0</v>
          </cell>
          <cell r="AK593">
            <v>0</v>
          </cell>
          <cell r="AL593">
            <v>0</v>
          </cell>
          <cell r="AM593">
            <v>0</v>
          </cell>
          <cell r="AN593">
            <v>0</v>
          </cell>
          <cell r="AO593">
            <v>0</v>
          </cell>
          <cell r="AP593">
            <v>0</v>
          </cell>
          <cell r="AQ593">
            <v>0</v>
          </cell>
        </row>
        <row r="594">
          <cell r="H594" t="str">
            <v>CAGE</v>
          </cell>
          <cell r="J594">
            <v>181306.08</v>
          </cell>
          <cell r="K594">
            <v>0</v>
          </cell>
          <cell r="L594">
            <v>0</v>
          </cell>
          <cell r="M594">
            <v>0</v>
          </cell>
          <cell r="N594">
            <v>0</v>
          </cell>
          <cell r="O594">
            <v>34431.82912218065</v>
          </cell>
          <cell r="P594">
            <v>122765.87278107271</v>
          </cell>
          <cell r="Q594">
            <v>15778.914302840434</v>
          </cell>
          <cell r="R594">
            <v>7327.7675435245073</v>
          </cell>
          <cell r="S594">
            <v>1001.6962503817108</v>
          </cell>
          <cell r="T594">
            <v>0</v>
          </cell>
          <cell r="U594">
            <v>0</v>
          </cell>
          <cell r="AF594">
            <v>181306.08</v>
          </cell>
          <cell r="AG594">
            <v>0</v>
          </cell>
          <cell r="AH594">
            <v>0</v>
          </cell>
          <cell r="AI594">
            <v>0</v>
          </cell>
          <cell r="AJ594">
            <v>0</v>
          </cell>
          <cell r="AK594">
            <v>34431.82912218065</v>
          </cell>
          <cell r="AL594">
            <v>122765.87278107271</v>
          </cell>
          <cell r="AM594">
            <v>15778.914302840434</v>
          </cell>
          <cell r="AN594">
            <v>7327.7675435245073</v>
          </cell>
          <cell r="AO594">
            <v>1001.6962503817108</v>
          </cell>
          <cell r="AP594">
            <v>0</v>
          </cell>
          <cell r="AQ594">
            <v>0</v>
          </cell>
        </row>
        <row r="601">
          <cell r="H601" t="str">
            <v>DGP</v>
          </cell>
          <cell r="J601">
            <v>0</v>
          </cell>
          <cell r="K601">
            <v>0</v>
          </cell>
          <cell r="L601">
            <v>0</v>
          </cell>
          <cell r="M601">
            <v>0</v>
          </cell>
          <cell r="N601">
            <v>0</v>
          </cell>
          <cell r="O601">
            <v>0</v>
          </cell>
          <cell r="P601">
            <v>0</v>
          </cell>
          <cell r="Q601">
            <v>0</v>
          </cell>
          <cell r="R601">
            <v>0</v>
          </cell>
          <cell r="S601">
            <v>0</v>
          </cell>
          <cell r="T601">
            <v>0</v>
          </cell>
          <cell r="U601">
            <v>0</v>
          </cell>
          <cell r="AF601">
            <v>0</v>
          </cell>
          <cell r="AG601">
            <v>0</v>
          </cell>
          <cell r="AH601">
            <v>0</v>
          </cell>
          <cell r="AI601">
            <v>0</v>
          </cell>
          <cell r="AJ601">
            <v>0</v>
          </cell>
          <cell r="AK601">
            <v>0</v>
          </cell>
          <cell r="AL601">
            <v>0</v>
          </cell>
          <cell r="AM601">
            <v>0</v>
          </cell>
          <cell r="AN601">
            <v>0</v>
          </cell>
          <cell r="AO601">
            <v>0</v>
          </cell>
          <cell r="AP601">
            <v>0</v>
          </cell>
          <cell r="AQ601">
            <v>0</v>
          </cell>
        </row>
        <row r="602">
          <cell r="H602" t="str">
            <v>CAGW</v>
          </cell>
          <cell r="J602">
            <v>0</v>
          </cell>
          <cell r="K602">
            <v>0</v>
          </cell>
          <cell r="L602">
            <v>0</v>
          </cell>
          <cell r="M602">
            <v>0</v>
          </cell>
          <cell r="N602">
            <v>0</v>
          </cell>
          <cell r="O602">
            <v>0</v>
          </cell>
          <cell r="P602">
            <v>0</v>
          </cell>
          <cell r="Q602">
            <v>0</v>
          </cell>
          <cell r="R602">
            <v>0</v>
          </cell>
          <cell r="S602">
            <v>0</v>
          </cell>
          <cell r="T602">
            <v>0</v>
          </cell>
          <cell r="U602">
            <v>0</v>
          </cell>
          <cell r="AF602">
            <v>0</v>
          </cell>
          <cell r="AG602">
            <v>0</v>
          </cell>
          <cell r="AH602">
            <v>0</v>
          </cell>
          <cell r="AI602">
            <v>0</v>
          </cell>
          <cell r="AJ602">
            <v>0</v>
          </cell>
          <cell r="AK602">
            <v>0</v>
          </cell>
          <cell r="AL602">
            <v>0</v>
          </cell>
          <cell r="AM602">
            <v>0</v>
          </cell>
          <cell r="AN602">
            <v>0</v>
          </cell>
          <cell r="AO602">
            <v>0</v>
          </cell>
          <cell r="AP602">
            <v>0</v>
          </cell>
          <cell r="AQ602">
            <v>0</v>
          </cell>
        </row>
        <row r="603">
          <cell r="H603" t="str">
            <v>CAGE</v>
          </cell>
          <cell r="J603">
            <v>0</v>
          </cell>
          <cell r="K603">
            <v>0</v>
          </cell>
          <cell r="L603">
            <v>0</v>
          </cell>
          <cell r="M603">
            <v>0</v>
          </cell>
          <cell r="N603">
            <v>0</v>
          </cell>
          <cell r="O603">
            <v>0</v>
          </cell>
          <cell r="P603">
            <v>0</v>
          </cell>
          <cell r="Q603">
            <v>0</v>
          </cell>
          <cell r="R603">
            <v>0</v>
          </cell>
          <cell r="S603">
            <v>0</v>
          </cell>
          <cell r="T603">
            <v>0</v>
          </cell>
          <cell r="U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H604" t="str">
            <v>CAGW</v>
          </cell>
          <cell r="J604">
            <v>1608194.95</v>
          </cell>
          <cell r="K604">
            <v>71224.69500637133</v>
          </cell>
          <cell r="L604">
            <v>1174080.2218761439</v>
          </cell>
          <cell r="M604">
            <v>362890.03311748477</v>
          </cell>
          <cell r="N604">
            <v>0</v>
          </cell>
          <cell r="O604">
            <v>0</v>
          </cell>
          <cell r="P604">
            <v>0</v>
          </cell>
          <cell r="Q604">
            <v>0</v>
          </cell>
          <cell r="R604">
            <v>0</v>
          </cell>
          <cell r="S604">
            <v>0</v>
          </cell>
          <cell r="T604">
            <v>0</v>
          </cell>
          <cell r="U604">
            <v>0</v>
          </cell>
          <cell r="AF604">
            <v>1608194.95</v>
          </cell>
          <cell r="AG604">
            <v>71224.69500637133</v>
          </cell>
          <cell r="AH604">
            <v>1174080.2218761439</v>
          </cell>
          <cell r="AI604">
            <v>362890.03311748477</v>
          </cell>
          <cell r="AJ604">
            <v>0</v>
          </cell>
          <cell r="AK604">
            <v>0</v>
          </cell>
          <cell r="AL604">
            <v>0</v>
          </cell>
          <cell r="AM604">
            <v>0</v>
          </cell>
          <cell r="AN604">
            <v>0</v>
          </cell>
          <cell r="AO604">
            <v>0</v>
          </cell>
          <cell r="AP604">
            <v>0</v>
          </cell>
          <cell r="AQ604">
            <v>0</v>
          </cell>
        </row>
        <row r="605">
          <cell r="H605" t="str">
            <v>CAGE</v>
          </cell>
          <cell r="J605">
            <v>450974.99</v>
          </cell>
          <cell r="K605">
            <v>0</v>
          </cell>
          <cell r="L605">
            <v>0</v>
          </cell>
          <cell r="M605">
            <v>0</v>
          </cell>
          <cell r="N605">
            <v>0</v>
          </cell>
          <cell r="O605">
            <v>85644.639132108132</v>
          </cell>
          <cell r="P605">
            <v>305363.93622202601</v>
          </cell>
          <cell r="Q605">
            <v>39247.970724061335</v>
          </cell>
          <cell r="R605">
            <v>18226.856455466299</v>
          </cell>
          <cell r="S605">
            <v>2491.5874663383024</v>
          </cell>
          <cell r="T605">
            <v>0</v>
          </cell>
          <cell r="U605">
            <v>0</v>
          </cell>
          <cell r="AF605">
            <v>450974.99</v>
          </cell>
          <cell r="AG605">
            <v>0</v>
          </cell>
          <cell r="AH605">
            <v>0</v>
          </cell>
          <cell r="AI605">
            <v>0</v>
          </cell>
          <cell r="AJ605">
            <v>0</v>
          </cell>
          <cell r="AK605">
            <v>85644.639132108132</v>
          </cell>
          <cell r="AL605">
            <v>305363.93622202601</v>
          </cell>
          <cell r="AM605">
            <v>39247.970724061335</v>
          </cell>
          <cell r="AN605">
            <v>18226.856455466299</v>
          </cell>
          <cell r="AO605">
            <v>2491.5874663383024</v>
          </cell>
          <cell r="AP605">
            <v>0</v>
          </cell>
          <cell r="AQ605">
            <v>0</v>
          </cell>
        </row>
        <row r="609">
          <cell r="H609" t="str">
            <v>DGP</v>
          </cell>
          <cell r="J609">
            <v>0</v>
          </cell>
          <cell r="K609">
            <v>0</v>
          </cell>
          <cell r="L609">
            <v>0</v>
          </cell>
          <cell r="M609">
            <v>0</v>
          </cell>
          <cell r="N609">
            <v>0</v>
          </cell>
          <cell r="O609">
            <v>0</v>
          </cell>
          <cell r="P609">
            <v>0</v>
          </cell>
          <cell r="Q609">
            <v>0</v>
          </cell>
          <cell r="R609">
            <v>0</v>
          </cell>
          <cell r="S609">
            <v>0</v>
          </cell>
          <cell r="T609">
            <v>0</v>
          </cell>
          <cell r="U609">
            <v>0</v>
          </cell>
          <cell r="AF609">
            <v>0</v>
          </cell>
          <cell r="AG609">
            <v>0</v>
          </cell>
          <cell r="AH609">
            <v>0</v>
          </cell>
          <cell r="AI609">
            <v>0</v>
          </cell>
          <cell r="AJ609">
            <v>0</v>
          </cell>
          <cell r="AK609">
            <v>0</v>
          </cell>
          <cell r="AL609">
            <v>0</v>
          </cell>
          <cell r="AM609">
            <v>0</v>
          </cell>
          <cell r="AN609">
            <v>0</v>
          </cell>
          <cell r="AO609">
            <v>0</v>
          </cell>
          <cell r="AP609">
            <v>0</v>
          </cell>
          <cell r="AQ609">
            <v>0</v>
          </cell>
        </row>
        <row r="610">
          <cell r="H610" t="str">
            <v>CAGW</v>
          </cell>
          <cell r="J610">
            <v>0</v>
          </cell>
          <cell r="K610">
            <v>0</v>
          </cell>
          <cell r="L610">
            <v>0</v>
          </cell>
          <cell r="M610">
            <v>0</v>
          </cell>
          <cell r="N610">
            <v>0</v>
          </cell>
          <cell r="O610">
            <v>0</v>
          </cell>
          <cell r="P610">
            <v>0</v>
          </cell>
          <cell r="Q610">
            <v>0</v>
          </cell>
          <cell r="R610">
            <v>0</v>
          </cell>
          <cell r="S610">
            <v>0</v>
          </cell>
          <cell r="T610">
            <v>0</v>
          </cell>
          <cell r="U610">
            <v>0</v>
          </cell>
          <cell r="AF610">
            <v>0</v>
          </cell>
          <cell r="AG610">
            <v>0</v>
          </cell>
          <cell r="AH610">
            <v>0</v>
          </cell>
          <cell r="AI610">
            <v>0</v>
          </cell>
          <cell r="AJ610">
            <v>0</v>
          </cell>
          <cell r="AK610">
            <v>0</v>
          </cell>
          <cell r="AL610">
            <v>0</v>
          </cell>
          <cell r="AM610">
            <v>0</v>
          </cell>
          <cell r="AN610">
            <v>0</v>
          </cell>
          <cell r="AO610">
            <v>0</v>
          </cell>
          <cell r="AP610">
            <v>0</v>
          </cell>
          <cell r="AQ610">
            <v>0</v>
          </cell>
        </row>
        <row r="611">
          <cell r="H611" t="str">
            <v>CAGE</v>
          </cell>
          <cell r="J611">
            <v>0</v>
          </cell>
          <cell r="K611">
            <v>0</v>
          </cell>
          <cell r="L611">
            <v>0</v>
          </cell>
          <cell r="M611">
            <v>0</v>
          </cell>
          <cell r="N611">
            <v>0</v>
          </cell>
          <cell r="O611">
            <v>0</v>
          </cell>
          <cell r="P611">
            <v>0</v>
          </cell>
          <cell r="Q611">
            <v>0</v>
          </cell>
          <cell r="R611">
            <v>0</v>
          </cell>
          <cell r="S611">
            <v>0</v>
          </cell>
          <cell r="T611">
            <v>0</v>
          </cell>
          <cell r="U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H612" t="str">
            <v>CAGW</v>
          </cell>
          <cell r="J612">
            <v>1597378.76</v>
          </cell>
          <cell r="K612">
            <v>70745.661146775543</v>
          </cell>
          <cell r="L612">
            <v>1166183.7446766263</v>
          </cell>
          <cell r="M612">
            <v>360449.35417659831</v>
          </cell>
          <cell r="N612">
            <v>0</v>
          </cell>
          <cell r="O612">
            <v>0</v>
          </cell>
          <cell r="P612">
            <v>0</v>
          </cell>
          <cell r="Q612">
            <v>0</v>
          </cell>
          <cell r="R612">
            <v>0</v>
          </cell>
          <cell r="S612">
            <v>0</v>
          </cell>
          <cell r="T612">
            <v>0</v>
          </cell>
          <cell r="U612">
            <v>0</v>
          </cell>
          <cell r="AF612">
            <v>1597378.76</v>
          </cell>
          <cell r="AG612">
            <v>70745.661146775543</v>
          </cell>
          <cell r="AH612">
            <v>1166183.7446766263</v>
          </cell>
          <cell r="AI612">
            <v>360449.35417659831</v>
          </cell>
          <cell r="AJ612">
            <v>0</v>
          </cell>
          <cell r="AK612">
            <v>0</v>
          </cell>
          <cell r="AL612">
            <v>0</v>
          </cell>
          <cell r="AM612">
            <v>0</v>
          </cell>
          <cell r="AN612">
            <v>0</v>
          </cell>
          <cell r="AO612">
            <v>0</v>
          </cell>
          <cell r="AP612">
            <v>0</v>
          </cell>
          <cell r="AQ612">
            <v>0</v>
          </cell>
        </row>
        <row r="613">
          <cell r="H613" t="str">
            <v>CAGE</v>
          </cell>
          <cell r="J613">
            <v>569343.55000000005</v>
          </cell>
          <cell r="K613">
            <v>0</v>
          </cell>
          <cell r="L613">
            <v>0</v>
          </cell>
          <cell r="M613">
            <v>0</v>
          </cell>
          <cell r="N613">
            <v>0</v>
          </cell>
          <cell r="O613">
            <v>108124.00679235753</v>
          </cell>
          <cell r="P613">
            <v>385513.59021178068</v>
          </cell>
          <cell r="Q613">
            <v>49549.486064256365</v>
          </cell>
          <cell r="R613">
            <v>23010.906125183574</v>
          </cell>
          <cell r="S613">
            <v>3145.5608064220028</v>
          </cell>
          <cell r="T613">
            <v>0</v>
          </cell>
          <cell r="U613">
            <v>0</v>
          </cell>
          <cell r="AF613">
            <v>569343.55000000005</v>
          </cell>
          <cell r="AG613">
            <v>0</v>
          </cell>
          <cell r="AH613">
            <v>0</v>
          </cell>
          <cell r="AI613">
            <v>0</v>
          </cell>
          <cell r="AJ613">
            <v>0</v>
          </cell>
          <cell r="AK613">
            <v>108124.00679235753</v>
          </cell>
          <cell r="AL613">
            <v>385513.59021178068</v>
          </cell>
          <cell r="AM613">
            <v>49549.486064256365</v>
          </cell>
          <cell r="AN613">
            <v>23010.906125183574</v>
          </cell>
          <cell r="AO613">
            <v>3145.5608064220028</v>
          </cell>
          <cell r="AP613">
            <v>0</v>
          </cell>
          <cell r="AQ613">
            <v>0</v>
          </cell>
        </row>
        <row r="617">
          <cell r="H617" t="str">
            <v>DGP</v>
          </cell>
          <cell r="J617">
            <v>0</v>
          </cell>
          <cell r="K617">
            <v>0</v>
          </cell>
          <cell r="L617">
            <v>0</v>
          </cell>
          <cell r="M617">
            <v>0</v>
          </cell>
          <cell r="N617">
            <v>0</v>
          </cell>
          <cell r="O617">
            <v>0</v>
          </cell>
          <cell r="P617">
            <v>0</v>
          </cell>
          <cell r="Q617">
            <v>0</v>
          </cell>
          <cell r="R617">
            <v>0</v>
          </cell>
          <cell r="S617">
            <v>0</v>
          </cell>
          <cell r="T617">
            <v>0</v>
          </cell>
          <cell r="U617">
            <v>0</v>
          </cell>
          <cell r="AF617">
            <v>0</v>
          </cell>
          <cell r="AG617">
            <v>0</v>
          </cell>
          <cell r="AH617">
            <v>0</v>
          </cell>
          <cell r="AI617">
            <v>0</v>
          </cell>
          <cell r="AJ617">
            <v>0</v>
          </cell>
          <cell r="AK617">
            <v>0</v>
          </cell>
          <cell r="AL617">
            <v>0</v>
          </cell>
          <cell r="AM617">
            <v>0</v>
          </cell>
          <cell r="AN617">
            <v>0</v>
          </cell>
          <cell r="AO617">
            <v>0</v>
          </cell>
          <cell r="AP617">
            <v>0</v>
          </cell>
          <cell r="AQ617">
            <v>0</v>
          </cell>
        </row>
        <row r="618">
          <cell r="H618" t="str">
            <v>CAGW</v>
          </cell>
          <cell r="J618">
            <v>0</v>
          </cell>
          <cell r="K618">
            <v>0</v>
          </cell>
          <cell r="L618">
            <v>0</v>
          </cell>
          <cell r="M618">
            <v>0</v>
          </cell>
          <cell r="N618">
            <v>0</v>
          </cell>
          <cell r="O618">
            <v>0</v>
          </cell>
          <cell r="P618">
            <v>0</v>
          </cell>
          <cell r="Q618">
            <v>0</v>
          </cell>
          <cell r="R618">
            <v>0</v>
          </cell>
          <cell r="S618">
            <v>0</v>
          </cell>
          <cell r="T618">
            <v>0</v>
          </cell>
          <cell r="U618">
            <v>0</v>
          </cell>
          <cell r="AF618">
            <v>0</v>
          </cell>
          <cell r="AG618">
            <v>0</v>
          </cell>
          <cell r="AH618">
            <v>0</v>
          </cell>
          <cell r="AI618">
            <v>0</v>
          </cell>
          <cell r="AJ618">
            <v>0</v>
          </cell>
          <cell r="AK618">
            <v>0</v>
          </cell>
          <cell r="AL618">
            <v>0</v>
          </cell>
          <cell r="AM618">
            <v>0</v>
          </cell>
          <cell r="AN618">
            <v>0</v>
          </cell>
          <cell r="AO618">
            <v>0</v>
          </cell>
          <cell r="AP618">
            <v>0</v>
          </cell>
          <cell r="AQ618">
            <v>0</v>
          </cell>
        </row>
        <row r="619">
          <cell r="H619" t="str">
            <v>CAGE</v>
          </cell>
          <cell r="J619">
            <v>0</v>
          </cell>
          <cell r="K619">
            <v>0</v>
          </cell>
          <cell r="L619">
            <v>0</v>
          </cell>
          <cell r="M619">
            <v>0</v>
          </cell>
          <cell r="N619">
            <v>0</v>
          </cell>
          <cell r="O619">
            <v>0</v>
          </cell>
          <cell r="P619">
            <v>0</v>
          </cell>
          <cell r="Q619">
            <v>0</v>
          </cell>
          <cell r="R619">
            <v>0</v>
          </cell>
          <cell r="S619">
            <v>0</v>
          </cell>
          <cell r="T619">
            <v>0</v>
          </cell>
          <cell r="U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H620" t="str">
            <v>CAGW</v>
          </cell>
          <cell r="J620">
            <v>2577693.16</v>
          </cell>
          <cell r="K620">
            <v>114162.40869367831</v>
          </cell>
          <cell r="L620">
            <v>1881872.9391119024</v>
          </cell>
          <cell r="M620">
            <v>581657.81219441968</v>
          </cell>
          <cell r="N620">
            <v>0</v>
          </cell>
          <cell r="O620">
            <v>0</v>
          </cell>
          <cell r="P620">
            <v>0</v>
          </cell>
          <cell r="Q620">
            <v>0</v>
          </cell>
          <cell r="R620">
            <v>0</v>
          </cell>
          <cell r="S620">
            <v>0</v>
          </cell>
          <cell r="T620">
            <v>0</v>
          </cell>
          <cell r="U620">
            <v>0</v>
          </cell>
          <cell r="AF620">
            <v>2577693.16</v>
          </cell>
          <cell r="AG620">
            <v>114162.40869367831</v>
          </cell>
          <cell r="AH620">
            <v>1881872.9391119024</v>
          </cell>
          <cell r="AI620">
            <v>581657.81219441968</v>
          </cell>
          <cell r="AJ620">
            <v>0</v>
          </cell>
          <cell r="AK620">
            <v>0</v>
          </cell>
          <cell r="AL620">
            <v>0</v>
          </cell>
          <cell r="AM620">
            <v>0</v>
          </cell>
          <cell r="AN620">
            <v>0</v>
          </cell>
          <cell r="AO620">
            <v>0</v>
          </cell>
          <cell r="AP620">
            <v>0</v>
          </cell>
          <cell r="AQ620">
            <v>0</v>
          </cell>
        </row>
        <row r="621">
          <cell r="H621" t="str">
            <v>CAGE</v>
          </cell>
          <cell r="J621">
            <v>776947.06</v>
          </cell>
          <cell r="K621">
            <v>0</v>
          </cell>
          <cell r="L621">
            <v>0</v>
          </cell>
          <cell r="M621">
            <v>0</v>
          </cell>
          <cell r="N621">
            <v>0</v>
          </cell>
          <cell r="O621">
            <v>147549.97960851967</v>
          </cell>
          <cell r="P621">
            <v>526085.96427427302</v>
          </cell>
          <cell r="Q621">
            <v>67617.043386431527</v>
          </cell>
          <cell r="R621">
            <v>31401.525251137686</v>
          </cell>
          <cell r="S621">
            <v>4292.5474796382678</v>
          </cell>
          <cell r="T621">
            <v>0</v>
          </cell>
          <cell r="U621">
            <v>0</v>
          </cell>
          <cell r="AF621">
            <v>776947.06</v>
          </cell>
          <cell r="AG621">
            <v>0</v>
          </cell>
          <cell r="AH621">
            <v>0</v>
          </cell>
          <cell r="AI621">
            <v>0</v>
          </cell>
          <cell r="AJ621">
            <v>0</v>
          </cell>
          <cell r="AK621">
            <v>147549.97960851967</v>
          </cell>
          <cell r="AL621">
            <v>526085.96427427302</v>
          </cell>
          <cell r="AM621">
            <v>67617.043386431527</v>
          </cell>
          <cell r="AN621">
            <v>31401.525251137686</v>
          </cell>
          <cell r="AO621">
            <v>4292.5474796382678</v>
          </cell>
          <cell r="AP621">
            <v>0</v>
          </cell>
          <cell r="AQ621">
            <v>0</v>
          </cell>
        </row>
        <row r="627">
          <cell r="H627" t="str">
            <v>SG</v>
          </cell>
          <cell r="J627">
            <v>0</v>
          </cell>
          <cell r="K627">
            <v>0</v>
          </cell>
          <cell r="L627">
            <v>0</v>
          </cell>
          <cell r="M627">
            <v>0</v>
          </cell>
          <cell r="N627">
            <v>0</v>
          </cell>
          <cell r="O627">
            <v>0</v>
          </cell>
          <cell r="P627">
            <v>0</v>
          </cell>
          <cell r="Q627">
            <v>0</v>
          </cell>
          <cell r="R627">
            <v>0</v>
          </cell>
          <cell r="S627">
            <v>0</v>
          </cell>
          <cell r="T627">
            <v>0</v>
          </cell>
          <cell r="U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H628" t="str">
            <v>SE</v>
          </cell>
          <cell r="J628">
            <v>0</v>
          </cell>
          <cell r="K628">
            <v>0</v>
          </cell>
          <cell r="L628">
            <v>0</v>
          </cell>
          <cell r="M628">
            <v>0</v>
          </cell>
          <cell r="N628">
            <v>0</v>
          </cell>
          <cell r="O628">
            <v>0</v>
          </cell>
          <cell r="P628">
            <v>0</v>
          </cell>
          <cell r="Q628">
            <v>0</v>
          </cell>
          <cell r="R628">
            <v>0</v>
          </cell>
          <cell r="S628">
            <v>0</v>
          </cell>
          <cell r="T628">
            <v>0</v>
          </cell>
          <cell r="U628">
            <v>0</v>
          </cell>
          <cell r="AF628">
            <v>0</v>
          </cell>
          <cell r="AG628">
            <v>0</v>
          </cell>
          <cell r="AH628">
            <v>0</v>
          </cell>
          <cell r="AI628">
            <v>0</v>
          </cell>
          <cell r="AJ628">
            <v>0</v>
          </cell>
          <cell r="AK628">
            <v>0</v>
          </cell>
          <cell r="AL628">
            <v>0</v>
          </cell>
          <cell r="AM628">
            <v>0</v>
          </cell>
          <cell r="AN628">
            <v>0</v>
          </cell>
          <cell r="AO628">
            <v>0</v>
          </cell>
          <cell r="AP628">
            <v>0</v>
          </cell>
          <cell r="AQ628">
            <v>0</v>
          </cell>
        </row>
        <row r="629">
          <cell r="H629" t="str">
            <v>CAGW</v>
          </cell>
          <cell r="J629">
            <v>147150.41</v>
          </cell>
          <cell r="K629">
            <v>6517.0849294810278</v>
          </cell>
          <cell r="L629">
            <v>107428.75795124563</v>
          </cell>
          <cell r="M629">
            <v>33204.567119273364</v>
          </cell>
          <cell r="N629">
            <v>0</v>
          </cell>
          <cell r="O629">
            <v>0</v>
          </cell>
          <cell r="P629">
            <v>0</v>
          </cell>
          <cell r="Q629">
            <v>0</v>
          </cell>
          <cell r="R629">
            <v>0</v>
          </cell>
          <cell r="S629">
            <v>0</v>
          </cell>
          <cell r="T629">
            <v>0</v>
          </cell>
          <cell r="U629">
            <v>0</v>
          </cell>
          <cell r="AF629">
            <v>147150.41</v>
          </cell>
          <cell r="AG629">
            <v>6517.0849294810278</v>
          </cell>
          <cell r="AH629">
            <v>107428.75795124563</v>
          </cell>
          <cell r="AI629">
            <v>33204.567119273364</v>
          </cell>
          <cell r="AJ629">
            <v>0</v>
          </cell>
          <cell r="AK629">
            <v>0</v>
          </cell>
          <cell r="AL629">
            <v>0</v>
          </cell>
          <cell r="AM629">
            <v>0</v>
          </cell>
          <cell r="AN629">
            <v>0</v>
          </cell>
          <cell r="AO629">
            <v>0</v>
          </cell>
          <cell r="AP629">
            <v>0</v>
          </cell>
          <cell r="AQ629">
            <v>0</v>
          </cell>
        </row>
        <row r="630">
          <cell r="H630" t="str">
            <v>CAGE</v>
          </cell>
          <cell r="J630">
            <v>224007.63</v>
          </cell>
          <cell r="K630">
            <v>0</v>
          </cell>
          <cell r="L630">
            <v>0</v>
          </cell>
          <cell r="M630">
            <v>0</v>
          </cell>
          <cell r="N630">
            <v>0</v>
          </cell>
          <cell r="O630">
            <v>42541.278473533086</v>
          </cell>
          <cell r="P630">
            <v>151679.92273932352</v>
          </cell>
          <cell r="Q630">
            <v>19495.193966757146</v>
          </cell>
          <cell r="R630">
            <v>9053.6171793899412</v>
          </cell>
          <cell r="S630">
            <v>1237.6176409963398</v>
          </cell>
          <cell r="T630">
            <v>0</v>
          </cell>
          <cell r="U630">
            <v>0</v>
          </cell>
          <cell r="AF630">
            <v>224007.63</v>
          </cell>
          <cell r="AG630">
            <v>0</v>
          </cell>
          <cell r="AH630">
            <v>0</v>
          </cell>
          <cell r="AI630">
            <v>0</v>
          </cell>
          <cell r="AJ630">
            <v>0</v>
          </cell>
          <cell r="AK630">
            <v>42541.278473533086</v>
          </cell>
          <cell r="AL630">
            <v>151679.92273932352</v>
          </cell>
          <cell r="AM630">
            <v>19495.193966757146</v>
          </cell>
          <cell r="AN630">
            <v>9053.6171793899412</v>
          </cell>
          <cell r="AO630">
            <v>1237.6176409963398</v>
          </cell>
          <cell r="AP630">
            <v>0</v>
          </cell>
          <cell r="AQ630">
            <v>0</v>
          </cell>
        </row>
        <row r="631">
          <cell r="H631" t="str">
            <v>CAGE</v>
          </cell>
          <cell r="J631">
            <v>0</v>
          </cell>
          <cell r="K631">
            <v>0</v>
          </cell>
          <cell r="L631">
            <v>0</v>
          </cell>
          <cell r="M631">
            <v>0</v>
          </cell>
          <cell r="N631">
            <v>0</v>
          </cell>
          <cell r="O631">
            <v>0</v>
          </cell>
          <cell r="P631">
            <v>0</v>
          </cell>
          <cell r="Q631">
            <v>0</v>
          </cell>
          <cell r="R631">
            <v>0</v>
          </cell>
          <cell r="S631">
            <v>0</v>
          </cell>
          <cell r="T631">
            <v>0</v>
          </cell>
          <cell r="U631">
            <v>0</v>
          </cell>
          <cell r="AF631">
            <v>0</v>
          </cell>
          <cell r="AG631">
            <v>0</v>
          </cell>
          <cell r="AH631">
            <v>0</v>
          </cell>
          <cell r="AI631">
            <v>0</v>
          </cell>
          <cell r="AJ631">
            <v>0</v>
          </cell>
          <cell r="AK631">
            <v>0</v>
          </cell>
          <cell r="AL631">
            <v>0</v>
          </cell>
          <cell r="AM631">
            <v>0</v>
          </cell>
          <cell r="AN631">
            <v>0</v>
          </cell>
          <cell r="AO631">
            <v>0</v>
          </cell>
          <cell r="AP631">
            <v>0</v>
          </cell>
          <cell r="AQ631">
            <v>0</v>
          </cell>
        </row>
        <row r="635">
          <cell r="H635" t="str">
            <v>SE</v>
          </cell>
          <cell r="J635">
            <v>0</v>
          </cell>
          <cell r="K635">
            <v>0</v>
          </cell>
          <cell r="L635">
            <v>0</v>
          </cell>
          <cell r="M635">
            <v>0</v>
          </cell>
          <cell r="N635">
            <v>0</v>
          </cell>
          <cell r="O635">
            <v>0</v>
          </cell>
          <cell r="P635">
            <v>0</v>
          </cell>
          <cell r="Q635">
            <v>0</v>
          </cell>
          <cell r="R635">
            <v>0</v>
          </cell>
          <cell r="S635">
            <v>0</v>
          </cell>
          <cell r="T635">
            <v>0</v>
          </cell>
          <cell r="U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H636" t="str">
            <v>CAEW</v>
          </cell>
          <cell r="J636">
            <v>0</v>
          </cell>
          <cell r="K636">
            <v>0</v>
          </cell>
          <cell r="L636">
            <v>0</v>
          </cell>
          <cell r="M636">
            <v>0</v>
          </cell>
          <cell r="N636">
            <v>0</v>
          </cell>
          <cell r="O636">
            <v>0</v>
          </cell>
          <cell r="P636">
            <v>0</v>
          </cell>
          <cell r="Q636">
            <v>0</v>
          </cell>
          <cell r="R636">
            <v>0</v>
          </cell>
          <cell r="S636">
            <v>0</v>
          </cell>
          <cell r="T636">
            <v>0</v>
          </cell>
          <cell r="U636">
            <v>0</v>
          </cell>
          <cell r="AF636">
            <v>0</v>
          </cell>
          <cell r="AG636">
            <v>0</v>
          </cell>
          <cell r="AH636">
            <v>0</v>
          </cell>
          <cell r="AI636">
            <v>0</v>
          </cell>
          <cell r="AJ636">
            <v>0</v>
          </cell>
          <cell r="AK636">
            <v>0</v>
          </cell>
          <cell r="AL636">
            <v>0</v>
          </cell>
          <cell r="AM636">
            <v>0</v>
          </cell>
          <cell r="AN636">
            <v>0</v>
          </cell>
          <cell r="AO636">
            <v>0</v>
          </cell>
          <cell r="AP636">
            <v>0</v>
          </cell>
          <cell r="AQ636">
            <v>0</v>
          </cell>
        </row>
        <row r="637">
          <cell r="H637" t="str">
            <v>CAEE</v>
          </cell>
          <cell r="J637">
            <v>0</v>
          </cell>
          <cell r="K637">
            <v>0</v>
          </cell>
          <cell r="L637">
            <v>0</v>
          </cell>
          <cell r="M637">
            <v>0</v>
          </cell>
          <cell r="N637">
            <v>0</v>
          </cell>
          <cell r="O637">
            <v>0</v>
          </cell>
          <cell r="P637">
            <v>0</v>
          </cell>
          <cell r="Q637">
            <v>0</v>
          </cell>
          <cell r="R637">
            <v>0</v>
          </cell>
          <cell r="S637">
            <v>0</v>
          </cell>
          <cell r="T637">
            <v>0</v>
          </cell>
          <cell r="U637">
            <v>0</v>
          </cell>
          <cell r="AF637">
            <v>0</v>
          </cell>
          <cell r="AG637">
            <v>0</v>
          </cell>
          <cell r="AH637">
            <v>0</v>
          </cell>
          <cell r="AI637">
            <v>0</v>
          </cell>
          <cell r="AJ637">
            <v>0</v>
          </cell>
          <cell r="AK637">
            <v>0</v>
          </cell>
          <cell r="AL637">
            <v>0</v>
          </cell>
          <cell r="AM637">
            <v>0</v>
          </cell>
          <cell r="AN637">
            <v>0</v>
          </cell>
          <cell r="AO637">
            <v>0</v>
          </cell>
          <cell r="AP637">
            <v>0</v>
          </cell>
          <cell r="AQ637">
            <v>0</v>
          </cell>
        </row>
        <row r="638">
          <cell r="H638" t="str">
            <v>SSECT</v>
          </cell>
          <cell r="J638">
            <v>0</v>
          </cell>
          <cell r="K638">
            <v>0</v>
          </cell>
          <cell r="L638">
            <v>0</v>
          </cell>
          <cell r="M638">
            <v>0</v>
          </cell>
          <cell r="N638">
            <v>0</v>
          </cell>
          <cell r="O638">
            <v>0</v>
          </cell>
          <cell r="P638">
            <v>0</v>
          </cell>
          <cell r="Q638">
            <v>0</v>
          </cell>
          <cell r="R638">
            <v>0</v>
          </cell>
          <cell r="S638">
            <v>0</v>
          </cell>
          <cell r="T638">
            <v>0</v>
          </cell>
          <cell r="U638">
            <v>0</v>
          </cell>
          <cell r="AF638">
            <v>0</v>
          </cell>
          <cell r="AG638">
            <v>0</v>
          </cell>
          <cell r="AH638">
            <v>0</v>
          </cell>
          <cell r="AI638">
            <v>0</v>
          </cell>
          <cell r="AJ638">
            <v>0</v>
          </cell>
          <cell r="AK638">
            <v>0</v>
          </cell>
          <cell r="AL638">
            <v>0</v>
          </cell>
          <cell r="AM638">
            <v>0</v>
          </cell>
          <cell r="AN638">
            <v>0</v>
          </cell>
          <cell r="AO638">
            <v>0</v>
          </cell>
          <cell r="AP638">
            <v>0</v>
          </cell>
          <cell r="AQ638">
            <v>0</v>
          </cell>
        </row>
        <row r="642">
          <cell r="H642" t="str">
            <v>SE</v>
          </cell>
          <cell r="J642">
            <v>0</v>
          </cell>
          <cell r="K642">
            <v>0</v>
          </cell>
          <cell r="L642">
            <v>0</v>
          </cell>
          <cell r="M642">
            <v>0</v>
          </cell>
          <cell r="N642">
            <v>0</v>
          </cell>
          <cell r="O642">
            <v>0</v>
          </cell>
          <cell r="P642">
            <v>0</v>
          </cell>
          <cell r="Q642">
            <v>0</v>
          </cell>
          <cell r="R642">
            <v>0</v>
          </cell>
          <cell r="S642">
            <v>0</v>
          </cell>
          <cell r="T642">
            <v>0</v>
          </cell>
          <cell r="U642">
            <v>0</v>
          </cell>
          <cell r="AF642">
            <v>0</v>
          </cell>
          <cell r="AG642">
            <v>0</v>
          </cell>
          <cell r="AH642">
            <v>0</v>
          </cell>
          <cell r="AI642">
            <v>0</v>
          </cell>
          <cell r="AJ642">
            <v>0</v>
          </cell>
          <cell r="AK642">
            <v>0</v>
          </cell>
          <cell r="AL642">
            <v>0</v>
          </cell>
          <cell r="AM642">
            <v>0</v>
          </cell>
          <cell r="AN642">
            <v>0</v>
          </cell>
          <cell r="AO642">
            <v>0</v>
          </cell>
          <cell r="AP642">
            <v>0</v>
          </cell>
          <cell r="AQ642">
            <v>0</v>
          </cell>
        </row>
        <row r="643">
          <cell r="H643" t="str">
            <v>CAEW</v>
          </cell>
          <cell r="J643">
            <v>98096982.909999996</v>
          </cell>
          <cell r="K643">
            <v>4501777.7424997631</v>
          </cell>
          <cell r="L643">
            <v>71169590.653103381</v>
          </cell>
          <cell r="M643">
            <v>22425614.514396857</v>
          </cell>
          <cell r="N643">
            <v>0</v>
          </cell>
          <cell r="O643">
            <v>0</v>
          </cell>
          <cell r="P643">
            <v>0</v>
          </cell>
          <cell r="Q643">
            <v>0</v>
          </cell>
          <cell r="R643">
            <v>0</v>
          </cell>
          <cell r="S643">
            <v>0</v>
          </cell>
          <cell r="T643">
            <v>0</v>
          </cell>
          <cell r="U643">
            <v>0</v>
          </cell>
          <cell r="AF643">
            <v>98096982.909999996</v>
          </cell>
          <cell r="AG643">
            <v>4501777.7424997631</v>
          </cell>
          <cell r="AH643">
            <v>71169590.653103381</v>
          </cell>
          <cell r="AI643">
            <v>22425614.514396857</v>
          </cell>
          <cell r="AJ643">
            <v>0</v>
          </cell>
          <cell r="AK643">
            <v>0</v>
          </cell>
          <cell r="AL643">
            <v>0</v>
          </cell>
          <cell r="AM643">
            <v>0</v>
          </cell>
          <cell r="AN643">
            <v>0</v>
          </cell>
          <cell r="AO643">
            <v>0</v>
          </cell>
          <cell r="AP643">
            <v>0</v>
          </cell>
          <cell r="AQ643">
            <v>0</v>
          </cell>
        </row>
        <row r="644">
          <cell r="H644" t="str">
            <v>CAEE</v>
          </cell>
          <cell r="J644">
            <v>0</v>
          </cell>
          <cell r="K644">
            <v>0</v>
          </cell>
          <cell r="L644">
            <v>0</v>
          </cell>
          <cell r="M644">
            <v>0</v>
          </cell>
          <cell r="N644">
            <v>0</v>
          </cell>
          <cell r="O644">
            <v>0</v>
          </cell>
          <cell r="P644">
            <v>0</v>
          </cell>
          <cell r="Q644">
            <v>0</v>
          </cell>
          <cell r="R644">
            <v>0</v>
          </cell>
          <cell r="S644">
            <v>0</v>
          </cell>
          <cell r="T644">
            <v>0</v>
          </cell>
          <cell r="U644">
            <v>0</v>
          </cell>
          <cell r="AF644">
            <v>0</v>
          </cell>
          <cell r="AG644">
            <v>0</v>
          </cell>
          <cell r="AH644">
            <v>0</v>
          </cell>
          <cell r="AI644">
            <v>0</v>
          </cell>
          <cell r="AJ644">
            <v>0</v>
          </cell>
          <cell r="AK644">
            <v>0</v>
          </cell>
          <cell r="AL644">
            <v>0</v>
          </cell>
          <cell r="AM644">
            <v>0</v>
          </cell>
          <cell r="AN644">
            <v>0</v>
          </cell>
          <cell r="AO644">
            <v>0</v>
          </cell>
          <cell r="AP644">
            <v>0</v>
          </cell>
          <cell r="AQ644">
            <v>0</v>
          </cell>
        </row>
        <row r="645">
          <cell r="H645" t="str">
            <v>SSECT</v>
          </cell>
          <cell r="J645">
            <v>0</v>
          </cell>
          <cell r="K645">
            <v>0</v>
          </cell>
          <cell r="L645">
            <v>0</v>
          </cell>
          <cell r="M645">
            <v>0</v>
          </cell>
          <cell r="N645">
            <v>0</v>
          </cell>
          <cell r="O645">
            <v>0</v>
          </cell>
          <cell r="P645">
            <v>0</v>
          </cell>
          <cell r="Q645">
            <v>0</v>
          </cell>
          <cell r="R645">
            <v>0</v>
          </cell>
          <cell r="S645">
            <v>0</v>
          </cell>
          <cell r="T645">
            <v>0</v>
          </cell>
          <cell r="U645">
            <v>0</v>
          </cell>
          <cell r="AF645">
            <v>0</v>
          </cell>
          <cell r="AG645">
            <v>0</v>
          </cell>
          <cell r="AH645">
            <v>0</v>
          </cell>
          <cell r="AI645">
            <v>0</v>
          </cell>
          <cell r="AJ645">
            <v>0</v>
          </cell>
          <cell r="AK645">
            <v>0</v>
          </cell>
          <cell r="AL645">
            <v>0</v>
          </cell>
          <cell r="AM645">
            <v>0</v>
          </cell>
          <cell r="AN645">
            <v>0</v>
          </cell>
          <cell r="AO645">
            <v>0</v>
          </cell>
          <cell r="AP645">
            <v>0</v>
          </cell>
          <cell r="AQ645">
            <v>0</v>
          </cell>
        </row>
        <row r="649">
          <cell r="H649" t="str">
            <v>SG</v>
          </cell>
          <cell r="J649">
            <v>0</v>
          </cell>
          <cell r="K649">
            <v>0</v>
          </cell>
          <cell r="L649">
            <v>0</v>
          </cell>
          <cell r="M649">
            <v>0</v>
          </cell>
          <cell r="N649">
            <v>0</v>
          </cell>
          <cell r="O649">
            <v>0</v>
          </cell>
          <cell r="P649">
            <v>0</v>
          </cell>
          <cell r="Q649">
            <v>0</v>
          </cell>
          <cell r="R649">
            <v>0</v>
          </cell>
          <cell r="S649">
            <v>0</v>
          </cell>
          <cell r="T649">
            <v>0</v>
          </cell>
          <cell r="U649">
            <v>0</v>
          </cell>
          <cell r="AF649">
            <v>0</v>
          </cell>
          <cell r="AG649">
            <v>0</v>
          </cell>
          <cell r="AH649">
            <v>0</v>
          </cell>
          <cell r="AI649">
            <v>0</v>
          </cell>
          <cell r="AJ649">
            <v>0</v>
          </cell>
          <cell r="AK649">
            <v>0</v>
          </cell>
          <cell r="AL649">
            <v>0</v>
          </cell>
          <cell r="AM649">
            <v>0</v>
          </cell>
          <cell r="AN649">
            <v>0</v>
          </cell>
          <cell r="AO649">
            <v>0</v>
          </cell>
          <cell r="AP649">
            <v>0</v>
          </cell>
          <cell r="AQ649">
            <v>0</v>
          </cell>
        </row>
        <row r="650">
          <cell r="H650" t="str">
            <v>CAGW</v>
          </cell>
          <cell r="J650">
            <v>10346613.49</v>
          </cell>
          <cell r="K650">
            <v>458236.97566893697</v>
          </cell>
          <cell r="L650">
            <v>7553657.7589712646</v>
          </cell>
          <cell r="M650">
            <v>2334718.7553597996</v>
          </cell>
          <cell r="N650">
            <v>0</v>
          </cell>
          <cell r="O650">
            <v>0</v>
          </cell>
          <cell r="P650">
            <v>0</v>
          </cell>
          <cell r="Q650">
            <v>0</v>
          </cell>
          <cell r="R650">
            <v>0</v>
          </cell>
          <cell r="S650">
            <v>0</v>
          </cell>
          <cell r="T650">
            <v>0</v>
          </cell>
          <cell r="U650">
            <v>0</v>
          </cell>
          <cell r="AF650">
            <v>10346613.49</v>
          </cell>
          <cell r="AG650">
            <v>458236.97566893697</v>
          </cell>
          <cell r="AH650">
            <v>7553657.7589712646</v>
          </cell>
          <cell r="AI650">
            <v>2334718.7553597996</v>
          </cell>
          <cell r="AJ650">
            <v>0</v>
          </cell>
          <cell r="AK650">
            <v>0</v>
          </cell>
          <cell r="AL650">
            <v>0</v>
          </cell>
          <cell r="AM650">
            <v>0</v>
          </cell>
          <cell r="AN650">
            <v>0</v>
          </cell>
          <cell r="AO650">
            <v>0</v>
          </cell>
          <cell r="AP650">
            <v>0</v>
          </cell>
          <cell r="AQ650">
            <v>0</v>
          </cell>
        </row>
        <row r="651">
          <cell r="H651" t="str">
            <v>CAGE</v>
          </cell>
          <cell r="J651">
            <v>7093309.3099999996</v>
          </cell>
          <cell r="K651">
            <v>0</v>
          </cell>
          <cell r="L651">
            <v>0</v>
          </cell>
          <cell r="M651">
            <v>0</v>
          </cell>
          <cell r="N651">
            <v>0</v>
          </cell>
          <cell r="O651">
            <v>1347090.037315313</v>
          </cell>
          <cell r="P651">
            <v>4803017.6834017849</v>
          </cell>
          <cell r="Q651">
            <v>617324.69052350707</v>
          </cell>
          <cell r="R651">
            <v>286687.14109310741</v>
          </cell>
          <cell r="S651">
            <v>39189.757666288308</v>
          </cell>
          <cell r="T651">
            <v>0</v>
          </cell>
          <cell r="U651">
            <v>0</v>
          </cell>
          <cell r="AF651">
            <v>7093309.3099999996</v>
          </cell>
          <cell r="AG651">
            <v>0</v>
          </cell>
          <cell r="AH651">
            <v>0</v>
          </cell>
          <cell r="AI651">
            <v>0</v>
          </cell>
          <cell r="AJ651">
            <v>0</v>
          </cell>
          <cell r="AK651">
            <v>1347090.037315313</v>
          </cell>
          <cell r="AL651">
            <v>4803017.6834017849</v>
          </cell>
          <cell r="AM651">
            <v>617324.69052350707</v>
          </cell>
          <cell r="AN651">
            <v>286687.14109310741</v>
          </cell>
          <cell r="AO651">
            <v>39189.757666288308</v>
          </cell>
          <cell r="AP651">
            <v>0</v>
          </cell>
          <cell r="AQ651">
            <v>0</v>
          </cell>
        </row>
        <row r="652">
          <cell r="H652" t="str">
            <v>S</v>
          </cell>
          <cell r="J652">
            <v>0</v>
          </cell>
          <cell r="K652">
            <v>0</v>
          </cell>
          <cell r="L652">
            <v>0</v>
          </cell>
          <cell r="M652">
            <v>0</v>
          </cell>
          <cell r="N652">
            <v>0</v>
          </cell>
          <cell r="O652">
            <v>0</v>
          </cell>
          <cell r="P652">
            <v>0</v>
          </cell>
          <cell r="Q652">
            <v>0</v>
          </cell>
          <cell r="R652">
            <v>0</v>
          </cell>
          <cell r="S652">
            <v>0</v>
          </cell>
          <cell r="T652">
            <v>0</v>
          </cell>
          <cell r="U652">
            <v>0</v>
          </cell>
          <cell r="AF652">
            <v>0</v>
          </cell>
          <cell r="AG652">
            <v>0</v>
          </cell>
          <cell r="AH652">
            <v>0</v>
          </cell>
          <cell r="AI652">
            <v>0</v>
          </cell>
          <cell r="AJ652">
            <v>0</v>
          </cell>
          <cell r="AK652">
            <v>0</v>
          </cell>
          <cell r="AL652">
            <v>0</v>
          </cell>
          <cell r="AM652">
            <v>0</v>
          </cell>
          <cell r="AN652">
            <v>0</v>
          </cell>
          <cell r="AO652">
            <v>0</v>
          </cell>
          <cell r="AP652">
            <v>0</v>
          </cell>
          <cell r="AQ652">
            <v>0</v>
          </cell>
        </row>
        <row r="656">
          <cell r="H656" t="str">
            <v>S</v>
          </cell>
          <cell r="J656">
            <v>46921.35</v>
          </cell>
          <cell r="K656">
            <v>0</v>
          </cell>
          <cell r="L656">
            <v>46921.35</v>
          </cell>
          <cell r="M656">
            <v>0</v>
          </cell>
          <cell r="N656">
            <v>0</v>
          </cell>
          <cell r="O656">
            <v>0</v>
          </cell>
          <cell r="P656">
            <v>0</v>
          </cell>
          <cell r="Q656">
            <v>0</v>
          </cell>
          <cell r="R656">
            <v>0</v>
          </cell>
          <cell r="S656">
            <v>0</v>
          </cell>
          <cell r="T656">
            <v>0</v>
          </cell>
          <cell r="U656">
            <v>0</v>
          </cell>
          <cell r="AF656">
            <v>46921.35</v>
          </cell>
          <cell r="AG656">
            <v>0</v>
          </cell>
          <cell r="AH656">
            <v>46921.35</v>
          </cell>
          <cell r="AI656">
            <v>0</v>
          </cell>
          <cell r="AJ656">
            <v>0</v>
          </cell>
          <cell r="AK656">
            <v>0</v>
          </cell>
          <cell r="AL656">
            <v>0</v>
          </cell>
          <cell r="AM656">
            <v>0</v>
          </cell>
          <cell r="AN656">
            <v>0</v>
          </cell>
          <cell r="AO656">
            <v>0</v>
          </cell>
          <cell r="AP656">
            <v>0</v>
          </cell>
          <cell r="AQ656">
            <v>0</v>
          </cell>
        </row>
        <row r="657">
          <cell r="H657" t="str">
            <v>SG</v>
          </cell>
          <cell r="J657">
            <v>1595150.09</v>
          </cell>
          <cell r="K657">
            <v>25015.786331126852</v>
          </cell>
          <cell r="L657">
            <v>408241.66706906696</v>
          </cell>
          <cell r="M657">
            <v>131257.28720325514</v>
          </cell>
          <cell r="N657">
            <v>0</v>
          </cell>
          <cell r="O657">
            <v>201641.0347005704</v>
          </cell>
          <cell r="P657">
            <v>690625.86594949663</v>
          </cell>
          <cell r="Q657">
            <v>89987.465576640025</v>
          </cell>
          <cell r="R657">
            <v>42586.985811367806</v>
          </cell>
          <cell r="S657">
            <v>5793.9973584765312</v>
          </cell>
          <cell r="T657">
            <v>0</v>
          </cell>
          <cell r="U657">
            <v>0</v>
          </cell>
          <cell r="AF657">
            <v>1595150.09</v>
          </cell>
          <cell r="AG657">
            <v>25015.786331126852</v>
          </cell>
          <cell r="AH657">
            <v>408241.66706906696</v>
          </cell>
          <cell r="AI657">
            <v>131257.28720325514</v>
          </cell>
          <cell r="AJ657">
            <v>0</v>
          </cell>
          <cell r="AK657">
            <v>201641.0347005704</v>
          </cell>
          <cell r="AL657">
            <v>690625.86594949663</v>
          </cell>
          <cell r="AM657">
            <v>89987.465576640025</v>
          </cell>
          <cell r="AN657">
            <v>42586.985811367806</v>
          </cell>
          <cell r="AO657">
            <v>5793.9973584765312</v>
          </cell>
          <cell r="AP657">
            <v>0</v>
          </cell>
          <cell r="AQ657">
            <v>0</v>
          </cell>
        </row>
        <row r="658">
          <cell r="H658" t="str">
            <v>CAGW</v>
          </cell>
          <cell r="J658">
            <v>2732764.96</v>
          </cell>
          <cell r="K658">
            <v>121030.32085761652</v>
          </cell>
          <cell r="L658">
            <v>1995084.7940245999</v>
          </cell>
          <cell r="M658">
            <v>616649.84511778376</v>
          </cell>
          <cell r="N658">
            <v>0</v>
          </cell>
          <cell r="O658">
            <v>0</v>
          </cell>
          <cell r="P658">
            <v>0</v>
          </cell>
          <cell r="Q658">
            <v>0</v>
          </cell>
          <cell r="R658">
            <v>0</v>
          </cell>
          <cell r="S658">
            <v>0</v>
          </cell>
          <cell r="T658">
            <v>0</v>
          </cell>
          <cell r="U658">
            <v>0</v>
          </cell>
          <cell r="AF658">
            <v>2732764.96</v>
          </cell>
          <cell r="AG658">
            <v>121030.32085761652</v>
          </cell>
          <cell r="AH658">
            <v>1995084.7940245999</v>
          </cell>
          <cell r="AI658">
            <v>616649.84511778376</v>
          </cell>
          <cell r="AJ658">
            <v>0</v>
          </cell>
          <cell r="AK658">
            <v>0</v>
          </cell>
          <cell r="AL658">
            <v>0</v>
          </cell>
          <cell r="AM658">
            <v>0</v>
          </cell>
          <cell r="AN658">
            <v>0</v>
          </cell>
          <cell r="AO658">
            <v>0</v>
          </cell>
          <cell r="AP658">
            <v>0</v>
          </cell>
          <cell r="AQ658">
            <v>0</v>
          </cell>
        </row>
        <row r="659">
          <cell r="H659" t="str">
            <v>CAGE</v>
          </cell>
          <cell r="J659">
            <v>3680051.4</v>
          </cell>
          <cell r="K659">
            <v>0</v>
          </cell>
          <cell r="L659">
            <v>0</v>
          </cell>
          <cell r="M659">
            <v>0</v>
          </cell>
          <cell r="N659">
            <v>0</v>
          </cell>
          <cell r="O659">
            <v>698878.38822416589</v>
          </cell>
          <cell r="P659">
            <v>2491834.3720200039</v>
          </cell>
          <cell r="Q659">
            <v>320271.75079097162</v>
          </cell>
          <cell r="R659">
            <v>148735.00771414794</v>
          </cell>
          <cell r="S659">
            <v>20331.881250711314</v>
          </cell>
          <cell r="T659">
            <v>0</v>
          </cell>
          <cell r="U659">
            <v>0</v>
          </cell>
          <cell r="AF659">
            <v>3680051.4</v>
          </cell>
          <cell r="AG659">
            <v>0</v>
          </cell>
          <cell r="AH659">
            <v>0</v>
          </cell>
          <cell r="AI659">
            <v>0</v>
          </cell>
          <cell r="AJ659">
            <v>0</v>
          </cell>
          <cell r="AK659">
            <v>698878.38822416589</v>
          </cell>
          <cell r="AL659">
            <v>2491834.3720200039</v>
          </cell>
          <cell r="AM659">
            <v>320271.75079097162</v>
          </cell>
          <cell r="AN659">
            <v>148735.00771414794</v>
          </cell>
          <cell r="AO659">
            <v>20331.881250711314</v>
          </cell>
          <cell r="AP659">
            <v>0</v>
          </cell>
          <cell r="AQ659">
            <v>0</v>
          </cell>
        </row>
        <row r="660">
          <cell r="H660" t="str">
            <v>CAGE</v>
          </cell>
          <cell r="J660">
            <v>0</v>
          </cell>
          <cell r="K660">
            <v>0</v>
          </cell>
          <cell r="L660">
            <v>0</v>
          </cell>
          <cell r="M660">
            <v>0</v>
          </cell>
          <cell r="N660">
            <v>0</v>
          </cell>
          <cell r="O660">
            <v>0</v>
          </cell>
          <cell r="P660">
            <v>0</v>
          </cell>
          <cell r="Q660">
            <v>0</v>
          </cell>
          <cell r="R660">
            <v>0</v>
          </cell>
          <cell r="S660">
            <v>0</v>
          </cell>
          <cell r="T660">
            <v>0</v>
          </cell>
          <cell r="U660">
            <v>0</v>
          </cell>
          <cell r="AF660">
            <v>0</v>
          </cell>
          <cell r="AG660">
            <v>0</v>
          </cell>
          <cell r="AH660">
            <v>0</v>
          </cell>
          <cell r="AI660">
            <v>0</v>
          </cell>
          <cell r="AJ660">
            <v>0</v>
          </cell>
          <cell r="AK660">
            <v>0</v>
          </cell>
          <cell r="AL660">
            <v>0</v>
          </cell>
          <cell r="AM660">
            <v>0</v>
          </cell>
          <cell r="AN660">
            <v>0</v>
          </cell>
          <cell r="AO660">
            <v>0</v>
          </cell>
          <cell r="AP660">
            <v>0</v>
          </cell>
          <cell r="AQ660">
            <v>0</v>
          </cell>
        </row>
        <row r="667">
          <cell r="H667" t="str">
            <v>S</v>
          </cell>
          <cell r="J667">
            <v>469382.64</v>
          </cell>
          <cell r="K667">
            <v>0</v>
          </cell>
          <cell r="L667">
            <v>469382.64</v>
          </cell>
          <cell r="M667">
            <v>0</v>
          </cell>
          <cell r="N667">
            <v>0</v>
          </cell>
          <cell r="O667">
            <v>0</v>
          </cell>
          <cell r="P667">
            <v>0</v>
          </cell>
          <cell r="Q667">
            <v>0</v>
          </cell>
          <cell r="R667">
            <v>0</v>
          </cell>
          <cell r="S667">
            <v>0</v>
          </cell>
          <cell r="T667">
            <v>0</v>
          </cell>
          <cell r="U667">
            <v>0</v>
          </cell>
          <cell r="AF667">
            <v>469382.64</v>
          </cell>
          <cell r="AG667">
            <v>0</v>
          </cell>
          <cell r="AH667">
            <v>469382.64</v>
          </cell>
          <cell r="AI667">
            <v>0</v>
          </cell>
          <cell r="AJ667">
            <v>0</v>
          </cell>
          <cell r="AK667">
            <v>0</v>
          </cell>
          <cell r="AL667">
            <v>0</v>
          </cell>
          <cell r="AM667">
            <v>0</v>
          </cell>
          <cell r="AN667">
            <v>0</v>
          </cell>
          <cell r="AO667">
            <v>0</v>
          </cell>
          <cell r="AP667">
            <v>0</v>
          </cell>
          <cell r="AQ667">
            <v>0</v>
          </cell>
        </row>
        <row r="668">
          <cell r="H668" t="str">
            <v>SG</v>
          </cell>
          <cell r="J668">
            <v>13472.17</v>
          </cell>
          <cell r="K668">
            <v>211.27599731798105</v>
          </cell>
          <cell r="L668">
            <v>3447.8894332995783</v>
          </cell>
          <cell r="M668">
            <v>1108.5605661979291</v>
          </cell>
          <cell r="N668">
            <v>0</v>
          </cell>
          <cell r="O668">
            <v>1703.0010627162885</v>
          </cell>
          <cell r="P668">
            <v>5832.8235886999382</v>
          </cell>
          <cell r="Q668">
            <v>760.00775207155732</v>
          </cell>
          <cell r="R668">
            <v>359.67719666952155</v>
          </cell>
          <cell r="S668">
            <v>48.934403027207779</v>
          </cell>
          <cell r="T668">
            <v>0</v>
          </cell>
          <cell r="U668">
            <v>0</v>
          </cell>
          <cell r="AF668">
            <v>13472.17</v>
          </cell>
          <cell r="AG668">
            <v>211.27599731798105</v>
          </cell>
          <cell r="AH668">
            <v>3447.8894332995783</v>
          </cell>
          <cell r="AI668">
            <v>1108.5605661979291</v>
          </cell>
          <cell r="AJ668">
            <v>0</v>
          </cell>
          <cell r="AK668">
            <v>1703.0010627162885</v>
          </cell>
          <cell r="AL668">
            <v>5832.8235886999382</v>
          </cell>
          <cell r="AM668">
            <v>760.00775207155732</v>
          </cell>
          <cell r="AN668">
            <v>359.67719666952155</v>
          </cell>
          <cell r="AO668">
            <v>48.934403027207779</v>
          </cell>
          <cell r="AP668">
            <v>0</v>
          </cell>
          <cell r="AQ668">
            <v>0</v>
          </cell>
        </row>
        <row r="669">
          <cell r="H669" t="str">
            <v>CAGW</v>
          </cell>
          <cell r="J669">
            <v>1717536.49</v>
          </cell>
          <cell r="K669">
            <v>76067.278200670597</v>
          </cell>
          <cell r="L669">
            <v>1253906.2028888809</v>
          </cell>
          <cell r="M669">
            <v>387563.0089104487</v>
          </cell>
          <cell r="N669">
            <v>0</v>
          </cell>
          <cell r="O669">
            <v>0</v>
          </cell>
          <cell r="P669">
            <v>0</v>
          </cell>
          <cell r="Q669">
            <v>0</v>
          </cell>
          <cell r="R669">
            <v>0</v>
          </cell>
          <cell r="S669">
            <v>0</v>
          </cell>
          <cell r="T669">
            <v>0</v>
          </cell>
          <cell r="U669">
            <v>0</v>
          </cell>
          <cell r="AF669">
            <v>1717536.49</v>
          </cell>
          <cell r="AG669">
            <v>76067.278200670597</v>
          </cell>
          <cell r="AH669">
            <v>1253906.2028888809</v>
          </cell>
          <cell r="AI669">
            <v>387563.0089104487</v>
          </cell>
          <cell r="AJ669">
            <v>0</v>
          </cell>
          <cell r="AK669">
            <v>0</v>
          </cell>
          <cell r="AL669">
            <v>0</v>
          </cell>
          <cell r="AM669">
            <v>0</v>
          </cell>
          <cell r="AN669">
            <v>0</v>
          </cell>
          <cell r="AO669">
            <v>0</v>
          </cell>
          <cell r="AP669">
            <v>0</v>
          </cell>
          <cell r="AQ669">
            <v>0</v>
          </cell>
        </row>
        <row r="670">
          <cell r="H670" t="str">
            <v>CAGE</v>
          </cell>
          <cell r="J670">
            <v>1577794.83</v>
          </cell>
          <cell r="K670">
            <v>0</v>
          </cell>
          <cell r="L670">
            <v>0</v>
          </cell>
          <cell r="M670">
            <v>0</v>
          </cell>
          <cell r="N670">
            <v>0</v>
          </cell>
          <cell r="O670">
            <v>299638.94192858879</v>
          </cell>
          <cell r="P670">
            <v>1068355.5641069196</v>
          </cell>
          <cell r="Q670">
            <v>137314.14528423257</v>
          </cell>
          <cell r="R670">
            <v>63769.03491385821</v>
          </cell>
          <cell r="S670">
            <v>8717.1437664012647</v>
          </cell>
          <cell r="T670">
            <v>0</v>
          </cell>
          <cell r="U670">
            <v>0</v>
          </cell>
          <cell r="AF670">
            <v>1577794.83</v>
          </cell>
          <cell r="AG670">
            <v>0</v>
          </cell>
          <cell r="AH670">
            <v>0</v>
          </cell>
          <cell r="AI670">
            <v>0</v>
          </cell>
          <cell r="AJ670">
            <v>0</v>
          </cell>
          <cell r="AK670">
            <v>299638.94192858879</v>
          </cell>
          <cell r="AL670">
            <v>1068355.5641069196</v>
          </cell>
          <cell r="AM670">
            <v>137314.14528423257</v>
          </cell>
          <cell r="AN670">
            <v>63769.03491385821</v>
          </cell>
          <cell r="AO670">
            <v>8717.1437664012647</v>
          </cell>
          <cell r="AP670">
            <v>0</v>
          </cell>
          <cell r="AQ670">
            <v>0</v>
          </cell>
        </row>
        <row r="671">
          <cell r="H671" t="str">
            <v>CAGE</v>
          </cell>
          <cell r="J671">
            <v>0</v>
          </cell>
          <cell r="K671">
            <v>0</v>
          </cell>
          <cell r="L671">
            <v>0</v>
          </cell>
          <cell r="M671">
            <v>0</v>
          </cell>
          <cell r="N671">
            <v>0</v>
          </cell>
          <cell r="O671">
            <v>0</v>
          </cell>
          <cell r="P671">
            <v>0</v>
          </cell>
          <cell r="Q671">
            <v>0</v>
          </cell>
          <cell r="R671">
            <v>0</v>
          </cell>
          <cell r="S671">
            <v>0</v>
          </cell>
          <cell r="T671">
            <v>0</v>
          </cell>
          <cell r="U671">
            <v>0</v>
          </cell>
          <cell r="AF671">
            <v>0</v>
          </cell>
          <cell r="AG671">
            <v>0</v>
          </cell>
          <cell r="AH671">
            <v>0</v>
          </cell>
          <cell r="AI671">
            <v>0</v>
          </cell>
          <cell r="AJ671">
            <v>0</v>
          </cell>
          <cell r="AK671">
            <v>0</v>
          </cell>
          <cell r="AL671">
            <v>0</v>
          </cell>
          <cell r="AM671">
            <v>0</v>
          </cell>
          <cell r="AN671">
            <v>0</v>
          </cell>
          <cell r="AO671">
            <v>0</v>
          </cell>
          <cell r="AP671">
            <v>0</v>
          </cell>
          <cell r="AQ671">
            <v>0</v>
          </cell>
        </row>
        <row r="675">
          <cell r="H675" t="str">
            <v>SG</v>
          </cell>
          <cell r="J675">
            <v>0</v>
          </cell>
          <cell r="K675">
            <v>0</v>
          </cell>
          <cell r="L675">
            <v>0</v>
          </cell>
          <cell r="M675">
            <v>0</v>
          </cell>
          <cell r="N675">
            <v>0</v>
          </cell>
          <cell r="O675">
            <v>0</v>
          </cell>
          <cell r="P675">
            <v>0</v>
          </cell>
          <cell r="Q675">
            <v>0</v>
          </cell>
          <cell r="R675">
            <v>0</v>
          </cell>
          <cell r="S675">
            <v>0</v>
          </cell>
          <cell r="T675">
            <v>0</v>
          </cell>
          <cell r="U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H676" t="str">
            <v>CAGW</v>
          </cell>
          <cell r="J676">
            <v>0</v>
          </cell>
          <cell r="K676">
            <v>0</v>
          </cell>
          <cell r="L676">
            <v>0</v>
          </cell>
          <cell r="M676">
            <v>0</v>
          </cell>
          <cell r="N676">
            <v>0</v>
          </cell>
          <cell r="O676">
            <v>0</v>
          </cell>
          <cell r="P676">
            <v>0</v>
          </cell>
          <cell r="Q676">
            <v>0</v>
          </cell>
          <cell r="R676">
            <v>0</v>
          </cell>
          <cell r="S676">
            <v>0</v>
          </cell>
          <cell r="T676">
            <v>0</v>
          </cell>
          <cell r="U676">
            <v>0</v>
          </cell>
          <cell r="AF676">
            <v>0</v>
          </cell>
          <cell r="AG676">
            <v>0</v>
          </cell>
          <cell r="AH676">
            <v>0</v>
          </cell>
          <cell r="AI676">
            <v>0</v>
          </cell>
          <cell r="AJ676">
            <v>0</v>
          </cell>
          <cell r="AK676">
            <v>0</v>
          </cell>
          <cell r="AL676">
            <v>0</v>
          </cell>
          <cell r="AM676">
            <v>0</v>
          </cell>
          <cell r="AN676">
            <v>0</v>
          </cell>
          <cell r="AO676">
            <v>0</v>
          </cell>
          <cell r="AP676">
            <v>0</v>
          </cell>
          <cell r="AQ676">
            <v>0</v>
          </cell>
        </row>
        <row r="677">
          <cell r="H677" t="str">
            <v>CAGE</v>
          </cell>
          <cell r="J677">
            <v>0</v>
          </cell>
          <cell r="K677">
            <v>0</v>
          </cell>
          <cell r="L677">
            <v>0</v>
          </cell>
          <cell r="M677">
            <v>0</v>
          </cell>
          <cell r="N677">
            <v>0</v>
          </cell>
          <cell r="O677">
            <v>0</v>
          </cell>
          <cell r="P677">
            <v>0</v>
          </cell>
          <cell r="Q677">
            <v>0</v>
          </cell>
          <cell r="R677">
            <v>0</v>
          </cell>
          <cell r="S677">
            <v>0</v>
          </cell>
          <cell r="T677">
            <v>0</v>
          </cell>
          <cell r="U677">
            <v>0</v>
          </cell>
          <cell r="AF677">
            <v>0</v>
          </cell>
          <cell r="AG677">
            <v>0</v>
          </cell>
          <cell r="AH677">
            <v>0</v>
          </cell>
          <cell r="AI677">
            <v>0</v>
          </cell>
          <cell r="AJ677">
            <v>0</v>
          </cell>
          <cell r="AK677">
            <v>0</v>
          </cell>
          <cell r="AL677">
            <v>0</v>
          </cell>
          <cell r="AM677">
            <v>0</v>
          </cell>
          <cell r="AN677">
            <v>0</v>
          </cell>
          <cell r="AO677">
            <v>0</v>
          </cell>
          <cell r="AP677">
            <v>0</v>
          </cell>
          <cell r="AQ677">
            <v>0</v>
          </cell>
        </row>
        <row r="681">
          <cell r="H681" t="str">
            <v>SG</v>
          </cell>
          <cell r="J681">
            <v>0</v>
          </cell>
          <cell r="K681">
            <v>0</v>
          </cell>
          <cell r="L681">
            <v>0</v>
          </cell>
          <cell r="M681">
            <v>0</v>
          </cell>
          <cell r="N681">
            <v>0</v>
          </cell>
          <cell r="O681">
            <v>0</v>
          </cell>
          <cell r="P681">
            <v>0</v>
          </cell>
          <cell r="Q681">
            <v>0</v>
          </cell>
          <cell r="R681">
            <v>0</v>
          </cell>
          <cell r="S681">
            <v>0</v>
          </cell>
          <cell r="T681">
            <v>0</v>
          </cell>
          <cell r="U681">
            <v>0</v>
          </cell>
          <cell r="AF681">
            <v>0</v>
          </cell>
          <cell r="AG681">
            <v>0</v>
          </cell>
          <cell r="AH681">
            <v>0</v>
          </cell>
          <cell r="AI681">
            <v>0</v>
          </cell>
          <cell r="AJ681">
            <v>0</v>
          </cell>
          <cell r="AK681">
            <v>0</v>
          </cell>
          <cell r="AL681">
            <v>0</v>
          </cell>
          <cell r="AM681">
            <v>0</v>
          </cell>
          <cell r="AN681">
            <v>0</v>
          </cell>
          <cell r="AO681">
            <v>0</v>
          </cell>
          <cell r="AP681">
            <v>0</v>
          </cell>
          <cell r="AQ681">
            <v>0</v>
          </cell>
        </row>
        <row r="682">
          <cell r="H682" t="str">
            <v>CAGW</v>
          </cell>
          <cell r="J682">
            <v>35629.360000000001</v>
          </cell>
          <cell r="K682">
            <v>1577.9742992428912</v>
          </cell>
          <cell r="L682">
            <v>26011.601947951032</v>
          </cell>
          <cell r="M682">
            <v>8039.7837528060809</v>
          </cell>
          <cell r="N682">
            <v>0</v>
          </cell>
          <cell r="O682">
            <v>0</v>
          </cell>
          <cell r="P682">
            <v>0</v>
          </cell>
          <cell r="Q682">
            <v>0</v>
          </cell>
          <cell r="R682">
            <v>0</v>
          </cell>
          <cell r="S682">
            <v>0</v>
          </cell>
          <cell r="T682">
            <v>0</v>
          </cell>
          <cell r="U682">
            <v>0</v>
          </cell>
          <cell r="AF682">
            <v>35629.360000000001</v>
          </cell>
          <cell r="AG682">
            <v>1577.9742992428912</v>
          </cell>
          <cell r="AH682">
            <v>26011.601947951032</v>
          </cell>
          <cell r="AI682">
            <v>8039.7837528060809</v>
          </cell>
          <cell r="AJ682">
            <v>0</v>
          </cell>
          <cell r="AK682">
            <v>0</v>
          </cell>
          <cell r="AL682">
            <v>0</v>
          </cell>
          <cell r="AM682">
            <v>0</v>
          </cell>
          <cell r="AN682">
            <v>0</v>
          </cell>
          <cell r="AO682">
            <v>0</v>
          </cell>
          <cell r="AP682">
            <v>0</v>
          </cell>
          <cell r="AQ682">
            <v>0</v>
          </cell>
        </row>
        <row r="683">
          <cell r="H683" t="str">
            <v>CAGE</v>
          </cell>
          <cell r="J683">
            <v>3969199.43</v>
          </cell>
          <cell r="K683">
            <v>0</v>
          </cell>
          <cell r="L683">
            <v>0</v>
          </cell>
          <cell r="M683">
            <v>0</v>
          </cell>
          <cell r="N683">
            <v>0</v>
          </cell>
          <cell r="O683">
            <v>753790.4769967827</v>
          </cell>
          <cell r="P683">
            <v>2687622.1264399206</v>
          </cell>
          <cell r="Q683">
            <v>345436.05849761411</v>
          </cell>
          <cell r="R683">
            <v>160421.37559275443</v>
          </cell>
          <cell r="S683">
            <v>21929.392472928786</v>
          </cell>
          <cell r="T683">
            <v>0</v>
          </cell>
          <cell r="U683">
            <v>0</v>
          </cell>
          <cell r="AF683">
            <v>3969199.43</v>
          </cell>
          <cell r="AG683">
            <v>0</v>
          </cell>
          <cell r="AH683">
            <v>0</v>
          </cell>
          <cell r="AI683">
            <v>0</v>
          </cell>
          <cell r="AJ683">
            <v>0</v>
          </cell>
          <cell r="AK683">
            <v>753790.4769967827</v>
          </cell>
          <cell r="AL683">
            <v>2687622.1264399206</v>
          </cell>
          <cell r="AM683">
            <v>345436.05849761411</v>
          </cell>
          <cell r="AN683">
            <v>160421.37559275443</v>
          </cell>
          <cell r="AO683">
            <v>21929.392472928786</v>
          </cell>
          <cell r="AP683">
            <v>0</v>
          </cell>
          <cell r="AQ683">
            <v>0</v>
          </cell>
        </row>
        <row r="684">
          <cell r="H684" t="str">
            <v>CAGE</v>
          </cell>
          <cell r="J684">
            <v>0</v>
          </cell>
          <cell r="K684">
            <v>0</v>
          </cell>
          <cell r="L684">
            <v>0</v>
          </cell>
          <cell r="M684">
            <v>0</v>
          </cell>
          <cell r="N684">
            <v>0</v>
          </cell>
          <cell r="O684">
            <v>0</v>
          </cell>
          <cell r="P684">
            <v>0</v>
          </cell>
          <cell r="Q684">
            <v>0</v>
          </cell>
          <cell r="R684">
            <v>0</v>
          </cell>
          <cell r="S684">
            <v>0</v>
          </cell>
          <cell r="T684">
            <v>0</v>
          </cell>
          <cell r="U684">
            <v>0</v>
          </cell>
          <cell r="AF684">
            <v>0</v>
          </cell>
          <cell r="AG684">
            <v>0</v>
          </cell>
          <cell r="AH684">
            <v>0</v>
          </cell>
          <cell r="AI684">
            <v>0</v>
          </cell>
          <cell r="AJ684">
            <v>0</v>
          </cell>
          <cell r="AK684">
            <v>0</v>
          </cell>
          <cell r="AL684">
            <v>0</v>
          </cell>
          <cell r="AM684">
            <v>0</v>
          </cell>
          <cell r="AN684">
            <v>0</v>
          </cell>
          <cell r="AO684">
            <v>0</v>
          </cell>
          <cell r="AP684">
            <v>0</v>
          </cell>
          <cell r="AQ684">
            <v>0</v>
          </cell>
        </row>
        <row r="688">
          <cell r="H688" t="str">
            <v>SG</v>
          </cell>
          <cell r="J688">
            <v>0</v>
          </cell>
          <cell r="K688">
            <v>0</v>
          </cell>
          <cell r="L688">
            <v>0</v>
          </cell>
          <cell r="M688">
            <v>0</v>
          </cell>
          <cell r="N688">
            <v>0</v>
          </cell>
          <cell r="O688">
            <v>0</v>
          </cell>
          <cell r="P688">
            <v>0</v>
          </cell>
          <cell r="Q688">
            <v>0</v>
          </cell>
          <cell r="R688">
            <v>0</v>
          </cell>
          <cell r="S688">
            <v>0</v>
          </cell>
          <cell r="T688">
            <v>0</v>
          </cell>
          <cell r="U688">
            <v>0</v>
          </cell>
          <cell r="AF688">
            <v>0</v>
          </cell>
          <cell r="AG688">
            <v>0</v>
          </cell>
          <cell r="AH688">
            <v>0</v>
          </cell>
          <cell r="AI688">
            <v>0</v>
          </cell>
          <cell r="AJ688">
            <v>0</v>
          </cell>
          <cell r="AK688">
            <v>0</v>
          </cell>
          <cell r="AL688">
            <v>0</v>
          </cell>
          <cell r="AM688">
            <v>0</v>
          </cell>
          <cell r="AN688">
            <v>0</v>
          </cell>
          <cell r="AO688">
            <v>0</v>
          </cell>
          <cell r="AP688">
            <v>0</v>
          </cell>
          <cell r="AQ688">
            <v>0</v>
          </cell>
        </row>
        <row r="689">
          <cell r="H689" t="str">
            <v>CAGW</v>
          </cell>
          <cell r="J689">
            <v>11590529.01</v>
          </cell>
          <cell r="K689">
            <v>513328.24649135297</v>
          </cell>
          <cell r="L689">
            <v>8461791.8192832805</v>
          </cell>
          <cell r="M689">
            <v>2615408.9442253676</v>
          </cell>
          <cell r="N689">
            <v>0</v>
          </cell>
          <cell r="O689">
            <v>0</v>
          </cell>
          <cell r="P689">
            <v>0</v>
          </cell>
          <cell r="Q689">
            <v>0</v>
          </cell>
          <cell r="R689">
            <v>0</v>
          </cell>
          <cell r="S689">
            <v>0</v>
          </cell>
          <cell r="T689">
            <v>0</v>
          </cell>
          <cell r="U689">
            <v>0</v>
          </cell>
          <cell r="AF689">
            <v>11590529.01</v>
          </cell>
          <cell r="AG689">
            <v>513328.24649135297</v>
          </cell>
          <cell r="AH689">
            <v>8461791.8192832805</v>
          </cell>
          <cell r="AI689">
            <v>2615408.9442253676</v>
          </cell>
          <cell r="AJ689">
            <v>0</v>
          </cell>
          <cell r="AK689">
            <v>0</v>
          </cell>
          <cell r="AL689">
            <v>0</v>
          </cell>
          <cell r="AM689">
            <v>0</v>
          </cell>
          <cell r="AN689">
            <v>0</v>
          </cell>
          <cell r="AO689">
            <v>0</v>
          </cell>
          <cell r="AP689">
            <v>0</v>
          </cell>
          <cell r="AQ689">
            <v>0</v>
          </cell>
        </row>
        <row r="690">
          <cell r="H690" t="str">
            <v>CAGE</v>
          </cell>
          <cell r="J690">
            <v>14450755.9</v>
          </cell>
          <cell r="K690">
            <v>0</v>
          </cell>
          <cell r="L690">
            <v>0</v>
          </cell>
          <cell r="M690">
            <v>0</v>
          </cell>
          <cell r="N690">
            <v>0</v>
          </cell>
          <cell r="O690">
            <v>2744342.3730475218</v>
          </cell>
          <cell r="P690">
            <v>9784887.8559932243</v>
          </cell>
          <cell r="Q690">
            <v>1257637.0244029644</v>
          </cell>
          <cell r="R690">
            <v>584049.80165814236</v>
          </cell>
          <cell r="S690">
            <v>79838.844898148949</v>
          </cell>
          <cell r="T690">
            <v>0</v>
          </cell>
          <cell r="U690">
            <v>0</v>
          </cell>
          <cell r="AF690">
            <v>14450755.9</v>
          </cell>
          <cell r="AG690">
            <v>0</v>
          </cell>
          <cell r="AH690">
            <v>0</v>
          </cell>
          <cell r="AI690">
            <v>0</v>
          </cell>
          <cell r="AJ690">
            <v>0</v>
          </cell>
          <cell r="AK690">
            <v>2744342.3730475218</v>
          </cell>
          <cell r="AL690">
            <v>9784887.8559932243</v>
          </cell>
          <cell r="AM690">
            <v>1257637.0244029644</v>
          </cell>
          <cell r="AN690">
            <v>584049.80165814236</v>
          </cell>
          <cell r="AO690">
            <v>79838.844898148949</v>
          </cell>
          <cell r="AP690">
            <v>0</v>
          </cell>
          <cell r="AQ690">
            <v>0</v>
          </cell>
        </row>
        <row r="691">
          <cell r="H691" t="str">
            <v>CAGE</v>
          </cell>
          <cell r="J691">
            <v>0</v>
          </cell>
          <cell r="K691">
            <v>0</v>
          </cell>
          <cell r="L691">
            <v>0</v>
          </cell>
          <cell r="M691">
            <v>0</v>
          </cell>
          <cell r="N691">
            <v>0</v>
          </cell>
          <cell r="O691">
            <v>0</v>
          </cell>
          <cell r="P691">
            <v>0</v>
          </cell>
          <cell r="Q691">
            <v>0</v>
          </cell>
          <cell r="R691">
            <v>0</v>
          </cell>
          <cell r="S691">
            <v>0</v>
          </cell>
          <cell r="T691">
            <v>0</v>
          </cell>
          <cell r="U691">
            <v>0</v>
          </cell>
          <cell r="AF691">
            <v>0</v>
          </cell>
          <cell r="AG691">
            <v>0</v>
          </cell>
          <cell r="AH691">
            <v>0</v>
          </cell>
          <cell r="AI691">
            <v>0</v>
          </cell>
          <cell r="AJ691">
            <v>0</v>
          </cell>
          <cell r="AK691">
            <v>0</v>
          </cell>
          <cell r="AL691">
            <v>0</v>
          </cell>
          <cell r="AM691">
            <v>0</v>
          </cell>
          <cell r="AN691">
            <v>0</v>
          </cell>
          <cell r="AO691">
            <v>0</v>
          </cell>
          <cell r="AP691">
            <v>0</v>
          </cell>
          <cell r="AQ691">
            <v>0</v>
          </cell>
        </row>
        <row r="695">
          <cell r="H695" t="str">
            <v>SG</v>
          </cell>
          <cell r="J695">
            <v>0</v>
          </cell>
          <cell r="K695">
            <v>0</v>
          </cell>
          <cell r="L695">
            <v>0</v>
          </cell>
          <cell r="M695">
            <v>0</v>
          </cell>
          <cell r="N695">
            <v>0</v>
          </cell>
          <cell r="O695">
            <v>0</v>
          </cell>
          <cell r="P695">
            <v>0</v>
          </cell>
          <cell r="Q695">
            <v>0</v>
          </cell>
          <cell r="R695">
            <v>0</v>
          </cell>
          <cell r="S695">
            <v>0</v>
          </cell>
          <cell r="T695">
            <v>0</v>
          </cell>
          <cell r="U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H696" t="str">
            <v>CAGW</v>
          </cell>
          <cell r="J696">
            <v>467880.62</v>
          </cell>
          <cell r="K696">
            <v>20721.775341286779</v>
          </cell>
          <cell r="L696">
            <v>341581.33759911871</v>
          </cell>
          <cell r="M696">
            <v>105577.50705959456</v>
          </cell>
          <cell r="N696">
            <v>0</v>
          </cell>
          <cell r="O696">
            <v>0</v>
          </cell>
          <cell r="P696">
            <v>0</v>
          </cell>
          <cell r="Q696">
            <v>0</v>
          </cell>
          <cell r="R696">
            <v>0</v>
          </cell>
          <cell r="S696">
            <v>0</v>
          </cell>
          <cell r="T696">
            <v>0</v>
          </cell>
          <cell r="U696">
            <v>0</v>
          </cell>
          <cell r="AF696">
            <v>467880.62</v>
          </cell>
          <cell r="AG696">
            <v>20721.775341286779</v>
          </cell>
          <cell r="AH696">
            <v>341581.33759911871</v>
          </cell>
          <cell r="AI696">
            <v>105577.50705959456</v>
          </cell>
          <cell r="AJ696">
            <v>0</v>
          </cell>
          <cell r="AK696">
            <v>0</v>
          </cell>
          <cell r="AL696">
            <v>0</v>
          </cell>
          <cell r="AM696">
            <v>0</v>
          </cell>
          <cell r="AN696">
            <v>0</v>
          </cell>
          <cell r="AO696">
            <v>0</v>
          </cell>
          <cell r="AP696">
            <v>0</v>
          </cell>
          <cell r="AQ696">
            <v>0</v>
          </cell>
        </row>
        <row r="697">
          <cell r="H697" t="str">
            <v>CAGE</v>
          </cell>
          <cell r="J697">
            <v>1953167.15</v>
          </cell>
          <cell r="K697">
            <v>0</v>
          </cell>
          <cell r="L697">
            <v>0</v>
          </cell>
          <cell r="M697">
            <v>0</v>
          </cell>
          <cell r="N697">
            <v>0</v>
          </cell>
          <cell r="O697">
            <v>370925.8815581727</v>
          </cell>
          <cell r="P697">
            <v>1322527.4621627161</v>
          </cell>
          <cell r="Q697">
            <v>169982.47978762261</v>
          </cell>
          <cell r="R697">
            <v>78940.291736759536</v>
          </cell>
          <cell r="S697">
            <v>10791.034754729309</v>
          </cell>
          <cell r="T697">
            <v>0</v>
          </cell>
          <cell r="U697">
            <v>0</v>
          </cell>
          <cell r="AF697">
            <v>1953167.15</v>
          </cell>
          <cell r="AG697">
            <v>0</v>
          </cell>
          <cell r="AH697">
            <v>0</v>
          </cell>
          <cell r="AI697">
            <v>0</v>
          </cell>
          <cell r="AJ697">
            <v>0</v>
          </cell>
          <cell r="AK697">
            <v>370925.8815581727</v>
          </cell>
          <cell r="AL697">
            <v>1322527.4621627161</v>
          </cell>
          <cell r="AM697">
            <v>169982.47978762261</v>
          </cell>
          <cell r="AN697">
            <v>78940.291736759536</v>
          </cell>
          <cell r="AO697">
            <v>10791.034754729309</v>
          </cell>
          <cell r="AP697">
            <v>0</v>
          </cell>
          <cell r="AQ697">
            <v>0</v>
          </cell>
        </row>
        <row r="698">
          <cell r="H698" t="str">
            <v>CAGE</v>
          </cell>
          <cell r="J698">
            <v>0</v>
          </cell>
          <cell r="K698">
            <v>0</v>
          </cell>
          <cell r="L698">
            <v>0</v>
          </cell>
          <cell r="M698">
            <v>0</v>
          </cell>
          <cell r="N698">
            <v>0</v>
          </cell>
          <cell r="O698">
            <v>0</v>
          </cell>
          <cell r="P698">
            <v>0</v>
          </cell>
          <cell r="Q698">
            <v>0</v>
          </cell>
          <cell r="R698">
            <v>0</v>
          </cell>
          <cell r="S698">
            <v>0</v>
          </cell>
          <cell r="T698">
            <v>0</v>
          </cell>
          <cell r="U698">
            <v>0</v>
          </cell>
          <cell r="AF698">
            <v>0</v>
          </cell>
          <cell r="AG698">
            <v>0</v>
          </cell>
          <cell r="AH698">
            <v>0</v>
          </cell>
          <cell r="AI698">
            <v>0</v>
          </cell>
          <cell r="AJ698">
            <v>0</v>
          </cell>
          <cell r="AK698">
            <v>0</v>
          </cell>
          <cell r="AL698">
            <v>0</v>
          </cell>
          <cell r="AM698">
            <v>0</v>
          </cell>
          <cell r="AN698">
            <v>0</v>
          </cell>
          <cell r="AO698">
            <v>0</v>
          </cell>
          <cell r="AP698">
            <v>0</v>
          </cell>
          <cell r="AQ698">
            <v>0</v>
          </cell>
        </row>
        <row r="705">
          <cell r="H705" t="str">
            <v>S</v>
          </cell>
          <cell r="J705">
            <v>112236.5</v>
          </cell>
          <cell r="K705">
            <v>0</v>
          </cell>
          <cell r="L705">
            <v>0</v>
          </cell>
          <cell r="M705">
            <v>0</v>
          </cell>
          <cell r="N705">
            <v>0</v>
          </cell>
          <cell r="O705">
            <v>0</v>
          </cell>
          <cell r="P705">
            <v>0</v>
          </cell>
          <cell r="Q705">
            <v>0</v>
          </cell>
          <cell r="R705">
            <v>0</v>
          </cell>
          <cell r="S705">
            <v>0</v>
          </cell>
          <cell r="T705">
            <v>112236.5</v>
          </cell>
          <cell r="U705">
            <v>0</v>
          </cell>
          <cell r="AF705">
            <v>112236.5</v>
          </cell>
          <cell r="AG705">
            <v>0</v>
          </cell>
          <cell r="AH705">
            <v>0</v>
          </cell>
          <cell r="AI705">
            <v>0</v>
          </cell>
          <cell r="AJ705">
            <v>0</v>
          </cell>
          <cell r="AK705">
            <v>0</v>
          </cell>
          <cell r="AL705">
            <v>0</v>
          </cell>
          <cell r="AM705">
            <v>0</v>
          </cell>
          <cell r="AN705">
            <v>0</v>
          </cell>
          <cell r="AO705">
            <v>0</v>
          </cell>
          <cell r="AP705">
            <v>112236.5</v>
          </cell>
          <cell r="AQ705">
            <v>0</v>
          </cell>
        </row>
        <row r="706">
          <cell r="H706" t="str">
            <v>CAEW</v>
          </cell>
          <cell r="J706">
            <v>0</v>
          </cell>
          <cell r="K706">
            <v>0</v>
          </cell>
          <cell r="L706">
            <v>0</v>
          </cell>
          <cell r="M706">
            <v>0</v>
          </cell>
          <cell r="N706">
            <v>0</v>
          </cell>
          <cell r="O706">
            <v>0</v>
          </cell>
          <cell r="P706">
            <v>0</v>
          </cell>
          <cell r="Q706">
            <v>0</v>
          </cell>
          <cell r="R706">
            <v>0</v>
          </cell>
          <cell r="S706">
            <v>0</v>
          </cell>
          <cell r="T706">
            <v>0</v>
          </cell>
          <cell r="U706">
            <v>0</v>
          </cell>
          <cell r="AF706">
            <v>0</v>
          </cell>
          <cell r="AG706">
            <v>0</v>
          </cell>
          <cell r="AH706">
            <v>0</v>
          </cell>
          <cell r="AI706">
            <v>0</v>
          </cell>
          <cell r="AJ706">
            <v>0</v>
          </cell>
          <cell r="AK706">
            <v>0</v>
          </cell>
          <cell r="AL706">
            <v>0</v>
          </cell>
          <cell r="AM706">
            <v>0</v>
          </cell>
          <cell r="AN706">
            <v>0</v>
          </cell>
          <cell r="AO706">
            <v>0</v>
          </cell>
          <cell r="AP706">
            <v>0</v>
          </cell>
          <cell r="AQ706">
            <v>0</v>
          </cell>
        </row>
        <row r="707">
          <cell r="H707" t="str">
            <v>CAGW</v>
          </cell>
          <cell r="J707">
            <v>0</v>
          </cell>
          <cell r="K707">
            <v>0</v>
          </cell>
          <cell r="L707">
            <v>0</v>
          </cell>
          <cell r="M707">
            <v>0</v>
          </cell>
          <cell r="N707">
            <v>0</v>
          </cell>
          <cell r="O707">
            <v>0</v>
          </cell>
          <cell r="P707">
            <v>0</v>
          </cell>
          <cell r="Q707">
            <v>0</v>
          </cell>
          <cell r="R707">
            <v>0</v>
          </cell>
          <cell r="S707">
            <v>0</v>
          </cell>
          <cell r="T707">
            <v>0</v>
          </cell>
          <cell r="U707">
            <v>0</v>
          </cell>
          <cell r="AF707">
            <v>0</v>
          </cell>
          <cell r="AG707">
            <v>0</v>
          </cell>
          <cell r="AH707">
            <v>0</v>
          </cell>
          <cell r="AI707">
            <v>0</v>
          </cell>
          <cell r="AJ707">
            <v>0</v>
          </cell>
          <cell r="AK707">
            <v>0</v>
          </cell>
          <cell r="AL707">
            <v>0</v>
          </cell>
          <cell r="AM707">
            <v>0</v>
          </cell>
          <cell r="AN707">
            <v>0</v>
          </cell>
          <cell r="AO707">
            <v>0</v>
          </cell>
          <cell r="AP707">
            <v>0</v>
          </cell>
          <cell r="AQ707">
            <v>0</v>
          </cell>
        </row>
        <row r="710">
          <cell r="H710" t="str">
            <v>SG</v>
          </cell>
          <cell r="J710">
            <v>0</v>
          </cell>
          <cell r="K710">
            <v>0</v>
          </cell>
          <cell r="L710">
            <v>0</v>
          </cell>
          <cell r="M710">
            <v>0</v>
          </cell>
          <cell r="N710">
            <v>0</v>
          </cell>
          <cell r="O710">
            <v>0</v>
          </cell>
          <cell r="P710">
            <v>0</v>
          </cell>
          <cell r="Q710">
            <v>0</v>
          </cell>
          <cell r="R710">
            <v>0</v>
          </cell>
          <cell r="S710">
            <v>0</v>
          </cell>
          <cell r="T710">
            <v>0</v>
          </cell>
          <cell r="U710">
            <v>0</v>
          </cell>
          <cell r="AF710">
            <v>0</v>
          </cell>
          <cell r="AG710">
            <v>0</v>
          </cell>
          <cell r="AH710">
            <v>0</v>
          </cell>
          <cell r="AI710">
            <v>0</v>
          </cell>
          <cell r="AJ710">
            <v>0</v>
          </cell>
          <cell r="AK710">
            <v>0</v>
          </cell>
          <cell r="AL710">
            <v>0</v>
          </cell>
          <cell r="AM710">
            <v>0</v>
          </cell>
          <cell r="AN710">
            <v>0</v>
          </cell>
          <cell r="AO710">
            <v>0</v>
          </cell>
          <cell r="AP710">
            <v>0</v>
          </cell>
          <cell r="AQ710">
            <v>0</v>
          </cell>
        </row>
        <row r="711">
          <cell r="H711" t="str">
            <v>SE</v>
          </cell>
          <cell r="J711">
            <v>0</v>
          </cell>
          <cell r="K711">
            <v>0</v>
          </cell>
          <cell r="L711">
            <v>0</v>
          </cell>
          <cell r="M711">
            <v>0</v>
          </cell>
          <cell r="N711">
            <v>0</v>
          </cell>
          <cell r="O711">
            <v>0</v>
          </cell>
          <cell r="P711">
            <v>0</v>
          </cell>
          <cell r="Q711">
            <v>0</v>
          </cell>
          <cell r="R711">
            <v>0</v>
          </cell>
          <cell r="S711">
            <v>0</v>
          </cell>
          <cell r="T711">
            <v>0</v>
          </cell>
          <cell r="U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H712" t="str">
            <v>CAGW</v>
          </cell>
          <cell r="J712">
            <v>0</v>
          </cell>
          <cell r="K712">
            <v>0</v>
          </cell>
          <cell r="L712">
            <v>0</v>
          </cell>
          <cell r="M712">
            <v>0</v>
          </cell>
          <cell r="N712">
            <v>0</v>
          </cell>
          <cell r="O712">
            <v>0</v>
          </cell>
          <cell r="P712">
            <v>0</v>
          </cell>
          <cell r="Q712">
            <v>0</v>
          </cell>
          <cell r="R712">
            <v>0</v>
          </cell>
          <cell r="S712">
            <v>0</v>
          </cell>
          <cell r="T712">
            <v>0</v>
          </cell>
          <cell r="U712">
            <v>0</v>
          </cell>
          <cell r="AF712">
            <v>0</v>
          </cell>
          <cell r="AG712">
            <v>0</v>
          </cell>
          <cell r="AH712">
            <v>0</v>
          </cell>
          <cell r="AI712">
            <v>0</v>
          </cell>
          <cell r="AJ712">
            <v>0</v>
          </cell>
          <cell r="AK712">
            <v>0</v>
          </cell>
          <cell r="AL712">
            <v>0</v>
          </cell>
          <cell r="AM712">
            <v>0</v>
          </cell>
          <cell r="AN712">
            <v>0</v>
          </cell>
          <cell r="AO712">
            <v>0</v>
          </cell>
          <cell r="AP712">
            <v>0</v>
          </cell>
          <cell r="AQ712">
            <v>0</v>
          </cell>
        </row>
        <row r="713">
          <cell r="H713" t="str">
            <v>CAGW</v>
          </cell>
          <cell r="J713">
            <v>216065772.73711565</v>
          </cell>
          <cell r="K713">
            <v>9569249.5269413739</v>
          </cell>
          <cell r="L713">
            <v>157741168.37951347</v>
          </cell>
          <cell r="M713">
            <v>48755354.830660827</v>
          </cell>
          <cell r="N713">
            <v>0</v>
          </cell>
          <cell r="O713">
            <v>0</v>
          </cell>
          <cell r="P713">
            <v>0</v>
          </cell>
          <cell r="Q713">
            <v>0</v>
          </cell>
          <cell r="R713">
            <v>0</v>
          </cell>
          <cell r="S713">
            <v>0</v>
          </cell>
          <cell r="T713">
            <v>0</v>
          </cell>
          <cell r="U713">
            <v>0</v>
          </cell>
          <cell r="AF713">
            <v>216065772.73711565</v>
          </cell>
          <cell r="AG713">
            <v>9569249.5269413739</v>
          </cell>
          <cell r="AH713">
            <v>157741168.37951347</v>
          </cell>
          <cell r="AI713">
            <v>48755354.830660827</v>
          </cell>
          <cell r="AJ713">
            <v>0</v>
          </cell>
          <cell r="AK713">
            <v>0</v>
          </cell>
          <cell r="AL713">
            <v>0</v>
          </cell>
          <cell r="AM713">
            <v>0</v>
          </cell>
          <cell r="AN713">
            <v>0</v>
          </cell>
          <cell r="AO713">
            <v>0</v>
          </cell>
          <cell r="AP713">
            <v>0</v>
          </cell>
          <cell r="AQ713">
            <v>0</v>
          </cell>
        </row>
        <row r="714">
          <cell r="H714" t="str">
            <v>CAGE</v>
          </cell>
          <cell r="J714">
            <v>0</v>
          </cell>
          <cell r="K714">
            <v>0</v>
          </cell>
          <cell r="L714">
            <v>0</v>
          </cell>
          <cell r="M714">
            <v>0</v>
          </cell>
          <cell r="N714">
            <v>0</v>
          </cell>
          <cell r="O714">
            <v>0</v>
          </cell>
          <cell r="P714">
            <v>0</v>
          </cell>
          <cell r="Q714">
            <v>0</v>
          </cell>
          <cell r="R714">
            <v>0</v>
          </cell>
          <cell r="S714">
            <v>0</v>
          </cell>
          <cell r="T714">
            <v>0</v>
          </cell>
          <cell r="U714">
            <v>0</v>
          </cell>
          <cell r="AF714">
            <v>0</v>
          </cell>
          <cell r="AG714">
            <v>0</v>
          </cell>
          <cell r="AH714">
            <v>0</v>
          </cell>
          <cell r="AI714">
            <v>0</v>
          </cell>
          <cell r="AJ714">
            <v>0</v>
          </cell>
          <cell r="AK714">
            <v>0</v>
          </cell>
          <cell r="AL714">
            <v>0</v>
          </cell>
          <cell r="AM714">
            <v>0</v>
          </cell>
          <cell r="AN714">
            <v>0</v>
          </cell>
          <cell r="AO714">
            <v>0</v>
          </cell>
          <cell r="AP714">
            <v>0</v>
          </cell>
          <cell r="AQ714">
            <v>0</v>
          </cell>
        </row>
        <row r="715">
          <cell r="H715" t="str">
            <v>CAEW</v>
          </cell>
          <cell r="J715">
            <v>1206580.3228843722</v>
          </cell>
          <cell r="K715">
            <v>55371.289523577507</v>
          </cell>
          <cell r="L715">
            <v>875376.84771155484</v>
          </cell>
          <cell r="M715">
            <v>275832.18564923981</v>
          </cell>
          <cell r="N715">
            <v>0</v>
          </cell>
          <cell r="O715">
            <v>0</v>
          </cell>
          <cell r="P715">
            <v>0</v>
          </cell>
          <cell r="Q715">
            <v>0</v>
          </cell>
          <cell r="R715">
            <v>0</v>
          </cell>
          <cell r="S715">
            <v>0</v>
          </cell>
          <cell r="T715">
            <v>0</v>
          </cell>
          <cell r="U715">
            <v>0</v>
          </cell>
          <cell r="AF715">
            <v>1206580.3228843722</v>
          </cell>
          <cell r="AG715">
            <v>55371.289523577507</v>
          </cell>
          <cell r="AH715">
            <v>875376.84771155484</v>
          </cell>
          <cell r="AI715">
            <v>275832.18564923981</v>
          </cell>
          <cell r="AJ715">
            <v>0</v>
          </cell>
          <cell r="AK715">
            <v>0</v>
          </cell>
          <cell r="AL715">
            <v>0</v>
          </cell>
          <cell r="AM715">
            <v>0</v>
          </cell>
          <cell r="AN715">
            <v>0</v>
          </cell>
          <cell r="AO715">
            <v>0</v>
          </cell>
          <cell r="AP715">
            <v>0</v>
          </cell>
          <cell r="AQ715">
            <v>0</v>
          </cell>
        </row>
        <row r="716">
          <cell r="H716" t="str">
            <v>CAEE</v>
          </cell>
          <cell r="J716">
            <v>0</v>
          </cell>
          <cell r="K716">
            <v>0</v>
          </cell>
          <cell r="L716">
            <v>0</v>
          </cell>
          <cell r="M716">
            <v>0</v>
          </cell>
          <cell r="N716">
            <v>0</v>
          </cell>
          <cell r="O716">
            <v>0</v>
          </cell>
          <cell r="P716">
            <v>0</v>
          </cell>
          <cell r="Q716">
            <v>0</v>
          </cell>
          <cell r="R716">
            <v>0</v>
          </cell>
          <cell r="S716">
            <v>0</v>
          </cell>
          <cell r="T716">
            <v>0</v>
          </cell>
          <cell r="U716">
            <v>0</v>
          </cell>
          <cell r="AF716">
            <v>0</v>
          </cell>
          <cell r="AG716">
            <v>0</v>
          </cell>
          <cell r="AH716">
            <v>0</v>
          </cell>
          <cell r="AI716">
            <v>0</v>
          </cell>
          <cell r="AJ716">
            <v>0</v>
          </cell>
          <cell r="AK716">
            <v>0</v>
          </cell>
          <cell r="AL716">
            <v>0</v>
          </cell>
          <cell r="AM716">
            <v>0</v>
          </cell>
          <cell r="AN716">
            <v>0</v>
          </cell>
          <cell r="AO716">
            <v>0</v>
          </cell>
          <cell r="AP716">
            <v>0</v>
          </cell>
          <cell r="AQ716">
            <v>0</v>
          </cell>
        </row>
        <row r="717">
          <cell r="H717" t="str">
            <v>DGP</v>
          </cell>
          <cell r="J717">
            <v>0</v>
          </cell>
          <cell r="K717">
            <v>0</v>
          </cell>
          <cell r="L717">
            <v>0</v>
          </cell>
          <cell r="M717">
            <v>0</v>
          </cell>
          <cell r="N717">
            <v>0</v>
          </cell>
          <cell r="O717">
            <v>0</v>
          </cell>
          <cell r="P717">
            <v>0</v>
          </cell>
          <cell r="Q717">
            <v>0</v>
          </cell>
          <cell r="R717">
            <v>0</v>
          </cell>
          <cell r="S717">
            <v>0</v>
          </cell>
          <cell r="T717">
            <v>0</v>
          </cell>
          <cell r="U717">
            <v>0</v>
          </cell>
          <cell r="AF717">
            <v>0</v>
          </cell>
          <cell r="AG717">
            <v>0</v>
          </cell>
          <cell r="AH717">
            <v>0</v>
          </cell>
          <cell r="AI717">
            <v>0</v>
          </cell>
          <cell r="AJ717">
            <v>0</v>
          </cell>
          <cell r="AK717">
            <v>0</v>
          </cell>
          <cell r="AL717">
            <v>0</v>
          </cell>
          <cell r="AM717">
            <v>0</v>
          </cell>
          <cell r="AN717">
            <v>0</v>
          </cell>
          <cell r="AO717">
            <v>0</v>
          </cell>
          <cell r="AP717">
            <v>0</v>
          </cell>
          <cell r="AQ717">
            <v>0</v>
          </cell>
        </row>
        <row r="718">
          <cell r="H718" t="str">
            <v>S</v>
          </cell>
          <cell r="J718">
            <v>421590.99</v>
          </cell>
          <cell r="K718">
            <v>0</v>
          </cell>
          <cell r="L718">
            <v>0</v>
          </cell>
          <cell r="M718">
            <v>421590.99</v>
          </cell>
          <cell r="N718">
            <v>0</v>
          </cell>
          <cell r="O718">
            <v>0</v>
          </cell>
          <cell r="P718">
            <v>0</v>
          </cell>
          <cell r="Q718">
            <v>0</v>
          </cell>
          <cell r="R718">
            <v>0</v>
          </cell>
          <cell r="S718">
            <v>0</v>
          </cell>
          <cell r="T718">
            <v>0</v>
          </cell>
          <cell r="U718">
            <v>0</v>
          </cell>
          <cell r="AF718">
            <v>421590.99</v>
          </cell>
          <cell r="AG718">
            <v>0</v>
          </cell>
          <cell r="AH718">
            <v>0</v>
          </cell>
          <cell r="AI718">
            <v>421590.99</v>
          </cell>
          <cell r="AJ718">
            <v>0</v>
          </cell>
          <cell r="AK718">
            <v>0</v>
          </cell>
          <cell r="AL718">
            <v>0</v>
          </cell>
          <cell r="AM718">
            <v>0</v>
          </cell>
          <cell r="AN718">
            <v>0</v>
          </cell>
          <cell r="AO718">
            <v>0</v>
          </cell>
          <cell r="AP718">
            <v>0</v>
          </cell>
          <cell r="AQ718">
            <v>0</v>
          </cell>
        </row>
        <row r="724">
          <cell r="H724" t="str">
            <v>SG</v>
          </cell>
          <cell r="J724">
            <v>1342977.85</v>
          </cell>
          <cell r="K724">
            <v>21061.119673720565</v>
          </cell>
          <cell r="L724">
            <v>343704.03121177852</v>
          </cell>
          <cell r="M724">
            <v>110507.23719989265</v>
          </cell>
          <cell r="N724">
            <v>0</v>
          </cell>
          <cell r="O724">
            <v>169764.2403380032</v>
          </cell>
          <cell r="P724">
            <v>581447.0039037161</v>
          </cell>
          <cell r="Q724">
            <v>75761.631337816638</v>
          </cell>
          <cell r="R724">
            <v>35854.543720667214</v>
          </cell>
          <cell r="S724">
            <v>4878.0426144053254</v>
          </cell>
          <cell r="T724">
            <v>0</v>
          </cell>
          <cell r="U724">
            <v>0</v>
          </cell>
          <cell r="AF724">
            <v>1342977.85</v>
          </cell>
          <cell r="AG724">
            <v>21061.119673720565</v>
          </cell>
          <cell r="AH724">
            <v>343704.03121177852</v>
          </cell>
          <cell r="AI724">
            <v>110507.23719989265</v>
          </cell>
          <cell r="AJ724">
            <v>0</v>
          </cell>
          <cell r="AK724">
            <v>169764.2403380032</v>
          </cell>
          <cell r="AL724">
            <v>581447.0039037161</v>
          </cell>
          <cell r="AM724">
            <v>75761.631337816638</v>
          </cell>
          <cell r="AN724">
            <v>35854.543720667214</v>
          </cell>
          <cell r="AO724">
            <v>4878.0426144053254</v>
          </cell>
          <cell r="AP724">
            <v>0</v>
          </cell>
          <cell r="AQ724">
            <v>0</v>
          </cell>
        </row>
        <row r="725">
          <cell r="H725" t="str">
            <v>CAGW</v>
          </cell>
          <cell r="J725">
            <v>0</v>
          </cell>
          <cell r="K725">
            <v>0</v>
          </cell>
          <cell r="L725">
            <v>0</v>
          </cell>
          <cell r="M725">
            <v>0</v>
          </cell>
          <cell r="N725">
            <v>0</v>
          </cell>
          <cell r="O725">
            <v>0</v>
          </cell>
          <cell r="P725">
            <v>0</v>
          </cell>
          <cell r="Q725">
            <v>0</v>
          </cell>
          <cell r="R725">
            <v>0</v>
          </cell>
          <cell r="S725">
            <v>0</v>
          </cell>
          <cell r="T725">
            <v>0</v>
          </cell>
          <cell r="U725">
            <v>0</v>
          </cell>
          <cell r="AF725">
            <v>0</v>
          </cell>
          <cell r="AG725">
            <v>0</v>
          </cell>
          <cell r="AH725">
            <v>0</v>
          </cell>
          <cell r="AI725">
            <v>0</v>
          </cell>
          <cell r="AJ725">
            <v>0</v>
          </cell>
          <cell r="AK725">
            <v>0</v>
          </cell>
          <cell r="AL725">
            <v>0</v>
          </cell>
          <cell r="AM725">
            <v>0</v>
          </cell>
          <cell r="AN725">
            <v>0</v>
          </cell>
          <cell r="AO725">
            <v>0</v>
          </cell>
          <cell r="AP725">
            <v>0</v>
          </cell>
          <cell r="AQ725">
            <v>0</v>
          </cell>
        </row>
        <row r="726">
          <cell r="H726" t="str">
            <v>CAGE</v>
          </cell>
          <cell r="J726">
            <v>0</v>
          </cell>
          <cell r="K726">
            <v>0</v>
          </cell>
          <cell r="L726">
            <v>0</v>
          </cell>
          <cell r="M726">
            <v>0</v>
          </cell>
          <cell r="N726">
            <v>0</v>
          </cell>
          <cell r="O726">
            <v>0</v>
          </cell>
          <cell r="P726">
            <v>0</v>
          </cell>
          <cell r="Q726">
            <v>0</v>
          </cell>
          <cell r="R726">
            <v>0</v>
          </cell>
          <cell r="S726">
            <v>0</v>
          </cell>
          <cell r="T726">
            <v>0</v>
          </cell>
          <cell r="U726">
            <v>0</v>
          </cell>
          <cell r="AF726">
            <v>0</v>
          </cell>
          <cell r="AG726">
            <v>0</v>
          </cell>
          <cell r="AH726">
            <v>0</v>
          </cell>
          <cell r="AI726">
            <v>0</v>
          </cell>
          <cell r="AJ726">
            <v>0</v>
          </cell>
          <cell r="AK726">
            <v>0</v>
          </cell>
          <cell r="AL726">
            <v>0</v>
          </cell>
          <cell r="AM726">
            <v>0</v>
          </cell>
          <cell r="AN726">
            <v>0</v>
          </cell>
          <cell r="AO726">
            <v>0</v>
          </cell>
          <cell r="AP726">
            <v>0</v>
          </cell>
          <cell r="AQ726">
            <v>0</v>
          </cell>
        </row>
        <row r="733">
          <cell r="H733" t="str">
            <v>S</v>
          </cell>
          <cell r="J733">
            <v>1613714.3599999999</v>
          </cell>
          <cell r="K733">
            <v>0</v>
          </cell>
          <cell r="L733">
            <v>1743693.7999999998</v>
          </cell>
          <cell r="M733">
            <v>-97006.2</v>
          </cell>
          <cell r="N733">
            <v>0</v>
          </cell>
          <cell r="O733">
            <v>0</v>
          </cell>
          <cell r="P733">
            <v>0</v>
          </cell>
          <cell r="Q733">
            <v>-32973.24</v>
          </cell>
          <cell r="R733">
            <v>0</v>
          </cell>
          <cell r="S733">
            <v>0</v>
          </cell>
          <cell r="T733">
            <v>0</v>
          </cell>
          <cell r="U733">
            <v>0</v>
          </cell>
          <cell r="AF733">
            <v>1613714.3599999999</v>
          </cell>
          <cell r="AG733">
            <v>0</v>
          </cell>
          <cell r="AH733">
            <v>1743693.7999999998</v>
          </cell>
          <cell r="AI733">
            <v>-97006.2</v>
          </cell>
          <cell r="AJ733">
            <v>0</v>
          </cell>
          <cell r="AK733">
            <v>0</v>
          </cell>
          <cell r="AL733">
            <v>0</v>
          </cell>
          <cell r="AM733">
            <v>-32973.24</v>
          </cell>
          <cell r="AN733">
            <v>0</v>
          </cell>
          <cell r="AO733">
            <v>0</v>
          </cell>
          <cell r="AP733">
            <v>0</v>
          </cell>
          <cell r="AQ733">
            <v>0</v>
          </cell>
        </row>
        <row r="734">
          <cell r="H734" t="str">
            <v>SG</v>
          </cell>
          <cell r="J734">
            <v>33779554.080000006</v>
          </cell>
          <cell r="K734">
            <v>529744.57546250359</v>
          </cell>
          <cell r="L734">
            <v>8645093.3720405605</v>
          </cell>
          <cell r="M734">
            <v>2779558.2743417262</v>
          </cell>
          <cell r="N734">
            <v>0</v>
          </cell>
          <cell r="O734">
            <v>4270033.446454606</v>
          </cell>
          <cell r="P734">
            <v>14624977.257085478</v>
          </cell>
          <cell r="Q734">
            <v>1905611.5653469639</v>
          </cell>
          <cell r="R734">
            <v>901839.51926385297</v>
          </cell>
          <cell r="S734">
            <v>122696.07000431862</v>
          </cell>
          <cell r="T734">
            <v>0</v>
          </cell>
          <cell r="U734">
            <v>0</v>
          </cell>
          <cell r="AF734">
            <v>33779554.080000006</v>
          </cell>
          <cell r="AG734">
            <v>529744.57546250359</v>
          </cell>
          <cell r="AH734">
            <v>8645093.3720405605</v>
          </cell>
          <cell r="AI734">
            <v>2779558.2743417262</v>
          </cell>
          <cell r="AJ734">
            <v>0</v>
          </cell>
          <cell r="AK734">
            <v>4270033.446454606</v>
          </cell>
          <cell r="AL734">
            <v>14624977.257085478</v>
          </cell>
          <cell r="AM734">
            <v>1905611.5653469639</v>
          </cell>
          <cell r="AN734">
            <v>901839.51926385297</v>
          </cell>
          <cell r="AO734">
            <v>122696.07000431862</v>
          </cell>
          <cell r="AP734">
            <v>0</v>
          </cell>
          <cell r="AQ734">
            <v>0</v>
          </cell>
        </row>
        <row r="735">
          <cell r="H735" t="str">
            <v>SGCT</v>
          </cell>
          <cell r="J735">
            <v>0</v>
          </cell>
          <cell r="K735">
            <v>0</v>
          </cell>
          <cell r="L735">
            <v>0</v>
          </cell>
          <cell r="M735">
            <v>0</v>
          </cell>
          <cell r="N735">
            <v>0</v>
          </cell>
          <cell r="O735">
            <v>0</v>
          </cell>
          <cell r="P735">
            <v>0</v>
          </cell>
          <cell r="Q735">
            <v>0</v>
          </cell>
          <cell r="R735">
            <v>0</v>
          </cell>
          <cell r="S735">
            <v>0</v>
          </cell>
          <cell r="T735">
            <v>0</v>
          </cell>
          <cell r="U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H736" t="str">
            <v>SO</v>
          </cell>
          <cell r="J736">
            <v>0</v>
          </cell>
          <cell r="K736">
            <v>0</v>
          </cell>
          <cell r="L736">
            <v>0</v>
          </cell>
          <cell r="M736">
            <v>0</v>
          </cell>
          <cell r="N736">
            <v>0</v>
          </cell>
          <cell r="O736">
            <v>0</v>
          </cell>
          <cell r="P736">
            <v>0</v>
          </cell>
          <cell r="Q736">
            <v>0</v>
          </cell>
          <cell r="R736">
            <v>0</v>
          </cell>
          <cell r="S736">
            <v>0</v>
          </cell>
          <cell r="T736">
            <v>0</v>
          </cell>
          <cell r="U736">
            <v>0</v>
          </cell>
          <cell r="AF736">
            <v>0</v>
          </cell>
          <cell r="AG736">
            <v>0</v>
          </cell>
          <cell r="AH736">
            <v>0</v>
          </cell>
          <cell r="AI736">
            <v>0</v>
          </cell>
          <cell r="AJ736">
            <v>0</v>
          </cell>
          <cell r="AK736">
            <v>0</v>
          </cell>
          <cell r="AL736">
            <v>0</v>
          </cell>
          <cell r="AM736">
            <v>0</v>
          </cell>
          <cell r="AN736">
            <v>0</v>
          </cell>
          <cell r="AO736">
            <v>0</v>
          </cell>
          <cell r="AP736">
            <v>0</v>
          </cell>
          <cell r="AQ736">
            <v>0</v>
          </cell>
        </row>
        <row r="737">
          <cell r="H737" t="str">
            <v>CAGE</v>
          </cell>
          <cell r="J737">
            <v>0</v>
          </cell>
          <cell r="K737">
            <v>0</v>
          </cell>
          <cell r="L737">
            <v>0</v>
          </cell>
          <cell r="M737">
            <v>0</v>
          </cell>
          <cell r="N737">
            <v>0</v>
          </cell>
          <cell r="O737">
            <v>0</v>
          </cell>
          <cell r="P737">
            <v>0</v>
          </cell>
          <cell r="Q737">
            <v>0</v>
          </cell>
          <cell r="R737">
            <v>0</v>
          </cell>
          <cell r="S737">
            <v>0</v>
          </cell>
          <cell r="T737">
            <v>0</v>
          </cell>
          <cell r="U737">
            <v>0</v>
          </cell>
          <cell r="AF737">
            <v>0</v>
          </cell>
          <cell r="AG737">
            <v>0</v>
          </cell>
          <cell r="AH737">
            <v>0</v>
          </cell>
          <cell r="AI737">
            <v>0</v>
          </cell>
          <cell r="AJ737">
            <v>0</v>
          </cell>
          <cell r="AK737">
            <v>0</v>
          </cell>
          <cell r="AL737">
            <v>0</v>
          </cell>
          <cell r="AM737">
            <v>0</v>
          </cell>
          <cell r="AN737">
            <v>0</v>
          </cell>
          <cell r="AO737">
            <v>0</v>
          </cell>
          <cell r="AP737">
            <v>0</v>
          </cell>
          <cell r="AQ737">
            <v>0</v>
          </cell>
        </row>
        <row r="738">
          <cell r="H738" t="str">
            <v>TROJP</v>
          </cell>
          <cell r="J738">
            <v>0</v>
          </cell>
          <cell r="K738">
            <v>0</v>
          </cell>
          <cell r="L738">
            <v>0</v>
          </cell>
          <cell r="M738">
            <v>0</v>
          </cell>
          <cell r="N738">
            <v>0</v>
          </cell>
          <cell r="O738">
            <v>0</v>
          </cell>
          <cell r="P738">
            <v>0</v>
          </cell>
          <cell r="Q738">
            <v>0</v>
          </cell>
          <cell r="R738">
            <v>0</v>
          </cell>
          <cell r="S738">
            <v>0</v>
          </cell>
          <cell r="T738">
            <v>0</v>
          </cell>
          <cell r="U738">
            <v>0</v>
          </cell>
          <cell r="AF738">
            <v>0</v>
          </cell>
          <cell r="AG738">
            <v>0</v>
          </cell>
          <cell r="AH738">
            <v>0</v>
          </cell>
          <cell r="AI738">
            <v>0</v>
          </cell>
          <cell r="AJ738">
            <v>0</v>
          </cell>
          <cell r="AK738">
            <v>0</v>
          </cell>
          <cell r="AL738">
            <v>0</v>
          </cell>
          <cell r="AM738">
            <v>0</v>
          </cell>
          <cell r="AN738">
            <v>0</v>
          </cell>
          <cell r="AO738">
            <v>0</v>
          </cell>
          <cell r="AP738">
            <v>0</v>
          </cell>
          <cell r="AQ738">
            <v>0</v>
          </cell>
        </row>
        <row r="739">
          <cell r="H739" t="str">
            <v>CAGW</v>
          </cell>
          <cell r="J739">
            <v>165090.5</v>
          </cell>
          <cell r="K739">
            <v>7311.6263118158322</v>
          </cell>
          <cell r="L739">
            <v>120526.11586029638</v>
          </cell>
          <cell r="M739">
            <v>37252.757827887799</v>
          </cell>
          <cell r="N739">
            <v>0</v>
          </cell>
          <cell r="O739">
            <v>0</v>
          </cell>
          <cell r="P739">
            <v>0</v>
          </cell>
          <cell r="Q739">
            <v>0</v>
          </cell>
          <cell r="R739">
            <v>0</v>
          </cell>
          <cell r="S739">
            <v>0</v>
          </cell>
          <cell r="T739">
            <v>0</v>
          </cell>
          <cell r="U739">
            <v>0</v>
          </cell>
          <cell r="AF739">
            <v>165090.5</v>
          </cell>
          <cell r="AG739">
            <v>7311.6263118158322</v>
          </cell>
          <cell r="AH739">
            <v>120526.11586029638</v>
          </cell>
          <cell r="AI739">
            <v>37252.757827887799</v>
          </cell>
          <cell r="AJ739">
            <v>0</v>
          </cell>
          <cell r="AK739">
            <v>0</v>
          </cell>
          <cell r="AL739">
            <v>0</v>
          </cell>
          <cell r="AM739">
            <v>0</v>
          </cell>
          <cell r="AN739">
            <v>0</v>
          </cell>
          <cell r="AO739">
            <v>0</v>
          </cell>
          <cell r="AP739">
            <v>0</v>
          </cell>
          <cell r="AQ739">
            <v>0</v>
          </cell>
        </row>
        <row r="740">
          <cell r="H740" t="str">
            <v>CAGE</v>
          </cell>
          <cell r="J740">
            <v>15564205.060000001</v>
          </cell>
          <cell r="K740">
            <v>0</v>
          </cell>
          <cell r="L740">
            <v>0</v>
          </cell>
          <cell r="M740">
            <v>0</v>
          </cell>
          <cell r="N740">
            <v>0</v>
          </cell>
          <cell r="O740">
            <v>2955797.4506343054</v>
          </cell>
          <cell r="P740">
            <v>10538825.936419167</v>
          </cell>
          <cell r="Q740">
            <v>1354539.5600278571</v>
          </cell>
          <cell r="R740">
            <v>629051.58326421224</v>
          </cell>
          <cell r="S740">
            <v>85990.529654460857</v>
          </cell>
          <cell r="T740">
            <v>0</v>
          </cell>
          <cell r="U740">
            <v>0</v>
          </cell>
          <cell r="AF740">
            <v>15564205.060000001</v>
          </cell>
          <cell r="AG740">
            <v>0</v>
          </cell>
          <cell r="AH740">
            <v>0</v>
          </cell>
          <cell r="AI740">
            <v>0</v>
          </cell>
          <cell r="AJ740">
            <v>0</v>
          </cell>
          <cell r="AK740">
            <v>2955797.4506343054</v>
          </cell>
          <cell r="AL740">
            <v>10538825.936419167</v>
          </cell>
          <cell r="AM740">
            <v>1354539.5600278571</v>
          </cell>
          <cell r="AN740">
            <v>629051.58326421224</v>
          </cell>
          <cell r="AO740">
            <v>85990.529654460857</v>
          </cell>
          <cell r="AP740">
            <v>0</v>
          </cell>
          <cell r="AQ740">
            <v>0</v>
          </cell>
        </row>
        <row r="741">
          <cell r="H741" t="str">
            <v>JBG</v>
          </cell>
          <cell r="J741">
            <v>2068170.47</v>
          </cell>
          <cell r="K741">
            <v>91076.589478882175</v>
          </cell>
          <cell r="L741">
            <v>1501322.2924088766</v>
          </cell>
          <cell r="M741">
            <v>464035.49456073617</v>
          </cell>
          <cell r="N741">
            <v>0</v>
          </cell>
          <cell r="O741">
            <v>2228.8009741723017</v>
          </cell>
          <cell r="P741">
            <v>7946.7371854870162</v>
          </cell>
          <cell r="Q741">
            <v>1021.3822636247082</v>
          </cell>
          <cell r="R741">
            <v>474.332495713816</v>
          </cell>
          <cell r="S741">
            <v>64.840632507591408</v>
          </cell>
          <cell r="T741">
            <v>0</v>
          </cell>
          <cell r="U741">
            <v>0</v>
          </cell>
          <cell r="AF741">
            <v>2068170.47</v>
          </cell>
          <cell r="AG741">
            <v>91076.589478882175</v>
          </cell>
          <cell r="AH741">
            <v>1501322.2924088766</v>
          </cell>
          <cell r="AI741">
            <v>464035.49456073617</v>
          </cell>
          <cell r="AJ741">
            <v>0</v>
          </cell>
          <cell r="AK741">
            <v>2228.8009741723017</v>
          </cell>
          <cell r="AL741">
            <v>7946.7371854870162</v>
          </cell>
          <cell r="AM741">
            <v>1021.3822636247082</v>
          </cell>
          <cell r="AN741">
            <v>474.332495713816</v>
          </cell>
          <cell r="AO741">
            <v>64.840632507591408</v>
          </cell>
          <cell r="AP741">
            <v>0</v>
          </cell>
          <cell r="AQ741">
            <v>0</v>
          </cell>
        </row>
        <row r="742">
          <cell r="H742" t="str">
            <v>CAEW</v>
          </cell>
          <cell r="J742">
            <v>0</v>
          </cell>
          <cell r="K742">
            <v>0</v>
          </cell>
          <cell r="L742">
            <v>0</v>
          </cell>
          <cell r="M742">
            <v>0</v>
          </cell>
          <cell r="N742">
            <v>0</v>
          </cell>
          <cell r="O742">
            <v>0</v>
          </cell>
          <cell r="P742">
            <v>0</v>
          </cell>
          <cell r="Q742">
            <v>0</v>
          </cell>
          <cell r="R742">
            <v>0</v>
          </cell>
          <cell r="S742">
            <v>0</v>
          </cell>
          <cell r="T742">
            <v>0</v>
          </cell>
          <cell r="U742">
            <v>0</v>
          </cell>
          <cell r="AF742">
            <v>0</v>
          </cell>
          <cell r="AG742">
            <v>0</v>
          </cell>
          <cell r="AH742">
            <v>0</v>
          </cell>
          <cell r="AI742">
            <v>0</v>
          </cell>
          <cell r="AJ742">
            <v>0</v>
          </cell>
          <cell r="AK742">
            <v>0</v>
          </cell>
          <cell r="AL742">
            <v>0</v>
          </cell>
          <cell r="AM742">
            <v>0</v>
          </cell>
          <cell r="AN742">
            <v>0</v>
          </cell>
          <cell r="AO742">
            <v>0</v>
          </cell>
          <cell r="AP742">
            <v>0</v>
          </cell>
          <cell r="AQ742">
            <v>0</v>
          </cell>
        </row>
        <row r="743">
          <cell r="H743" t="str">
            <v>JBE</v>
          </cell>
          <cell r="J743">
            <v>9107.8799999999992</v>
          </cell>
          <cell r="K743">
            <v>415.59873938884976</v>
          </cell>
          <cell r="L743">
            <v>6570.2915270592757</v>
          </cell>
          <cell r="M743">
            <v>2070.3059225283637</v>
          </cell>
          <cell r="N743">
            <v>0</v>
          </cell>
          <cell r="O743">
            <v>10.762952504448318</v>
          </cell>
          <cell r="P743">
            <v>33.42916836404423</v>
          </cell>
          <cell r="Q743">
            <v>4.8632024189518175</v>
          </cell>
          <cell r="R743">
            <v>2.3585544765822779</v>
          </cell>
          <cell r="S743">
            <v>0.26993325948405028</v>
          </cell>
          <cell r="T743">
            <v>0</v>
          </cell>
          <cell r="U743">
            <v>0</v>
          </cell>
          <cell r="AF743">
            <v>9107.8799999999992</v>
          </cell>
          <cell r="AG743">
            <v>415.59873938884976</v>
          </cell>
          <cell r="AH743">
            <v>6570.2915270592757</v>
          </cell>
          <cell r="AI743">
            <v>2070.3059225283637</v>
          </cell>
          <cell r="AJ743">
            <v>0</v>
          </cell>
          <cell r="AK743">
            <v>10.762952504448318</v>
          </cell>
          <cell r="AL743">
            <v>33.42916836404423</v>
          </cell>
          <cell r="AM743">
            <v>4.8632024189518175</v>
          </cell>
          <cell r="AN743">
            <v>2.3585544765822779</v>
          </cell>
          <cell r="AO743">
            <v>0.26993325948405028</v>
          </cell>
          <cell r="AP743">
            <v>0</v>
          </cell>
          <cell r="AQ743">
            <v>0</v>
          </cell>
        </row>
        <row r="747">
          <cell r="H747" t="str">
            <v>DGP</v>
          </cell>
          <cell r="J747">
            <v>0</v>
          </cell>
          <cell r="K747">
            <v>0</v>
          </cell>
          <cell r="L747">
            <v>0</v>
          </cell>
          <cell r="M747">
            <v>0</v>
          </cell>
          <cell r="N747">
            <v>0</v>
          </cell>
          <cell r="O747">
            <v>0</v>
          </cell>
          <cell r="P747">
            <v>0</v>
          </cell>
          <cell r="Q747">
            <v>0</v>
          </cell>
          <cell r="R747">
            <v>0</v>
          </cell>
          <cell r="S747">
            <v>0</v>
          </cell>
          <cell r="T747">
            <v>0</v>
          </cell>
          <cell r="U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H748" t="str">
            <v>SG</v>
          </cell>
          <cell r="J748">
            <v>0</v>
          </cell>
          <cell r="K748">
            <v>0</v>
          </cell>
          <cell r="L748">
            <v>0</v>
          </cell>
          <cell r="M748">
            <v>0</v>
          </cell>
          <cell r="N748">
            <v>0</v>
          </cell>
          <cell r="O748">
            <v>0</v>
          </cell>
          <cell r="P748">
            <v>0</v>
          </cell>
          <cell r="Q748">
            <v>0</v>
          </cell>
          <cell r="R748">
            <v>0</v>
          </cell>
          <cell r="S748">
            <v>0</v>
          </cell>
          <cell r="T748">
            <v>0</v>
          </cell>
          <cell r="U748">
            <v>0</v>
          </cell>
          <cell r="AF748">
            <v>0</v>
          </cell>
          <cell r="AG748">
            <v>0</v>
          </cell>
          <cell r="AH748">
            <v>0</v>
          </cell>
          <cell r="AI748">
            <v>0</v>
          </cell>
          <cell r="AJ748">
            <v>0</v>
          </cell>
          <cell r="AK748">
            <v>0</v>
          </cell>
          <cell r="AL748">
            <v>0</v>
          </cell>
          <cell r="AM748">
            <v>0</v>
          </cell>
          <cell r="AN748">
            <v>0</v>
          </cell>
          <cell r="AO748">
            <v>0</v>
          </cell>
          <cell r="AP748">
            <v>0</v>
          </cell>
          <cell r="AQ748">
            <v>0</v>
          </cell>
        </row>
        <row r="749">
          <cell r="H749" t="str">
            <v>MC</v>
          </cell>
          <cell r="J749">
            <v>0</v>
          </cell>
          <cell r="K749">
            <v>0</v>
          </cell>
          <cell r="L749">
            <v>0</v>
          </cell>
          <cell r="M749">
            <v>0</v>
          </cell>
          <cell r="N749">
            <v>0</v>
          </cell>
          <cell r="O749">
            <v>0</v>
          </cell>
          <cell r="P749">
            <v>0</v>
          </cell>
          <cell r="Q749">
            <v>0</v>
          </cell>
          <cell r="R749">
            <v>0</v>
          </cell>
          <cell r="S749">
            <v>0</v>
          </cell>
          <cell r="T749">
            <v>0</v>
          </cell>
          <cell r="U749">
            <v>0</v>
          </cell>
          <cell r="AF749">
            <v>0</v>
          </cell>
          <cell r="AG749">
            <v>0</v>
          </cell>
          <cell r="AH749">
            <v>0</v>
          </cell>
          <cell r="AI749">
            <v>0</v>
          </cell>
          <cell r="AJ749">
            <v>0</v>
          </cell>
          <cell r="AK749">
            <v>0</v>
          </cell>
          <cell r="AL749">
            <v>0</v>
          </cell>
          <cell r="AM749">
            <v>0</v>
          </cell>
          <cell r="AN749">
            <v>0</v>
          </cell>
          <cell r="AO749">
            <v>0</v>
          </cell>
          <cell r="AP749">
            <v>0</v>
          </cell>
          <cell r="AQ749">
            <v>0</v>
          </cell>
        </row>
        <row r="750">
          <cell r="H750" t="str">
            <v>SG</v>
          </cell>
          <cell r="J750">
            <v>0</v>
          </cell>
          <cell r="K750">
            <v>0</v>
          </cell>
          <cell r="L750">
            <v>0</v>
          </cell>
          <cell r="M750">
            <v>0</v>
          </cell>
          <cell r="N750">
            <v>0</v>
          </cell>
          <cell r="O750">
            <v>0</v>
          </cell>
          <cell r="P750">
            <v>0</v>
          </cell>
          <cell r="Q750">
            <v>0</v>
          </cell>
          <cell r="R750">
            <v>0</v>
          </cell>
          <cell r="S750">
            <v>0</v>
          </cell>
          <cell r="T750">
            <v>0</v>
          </cell>
          <cell r="U750">
            <v>0</v>
          </cell>
          <cell r="AF750">
            <v>0</v>
          </cell>
          <cell r="AG750">
            <v>0</v>
          </cell>
          <cell r="AH750">
            <v>0</v>
          </cell>
          <cell r="AI750">
            <v>0</v>
          </cell>
          <cell r="AJ750">
            <v>0</v>
          </cell>
          <cell r="AK750">
            <v>0</v>
          </cell>
          <cell r="AL750">
            <v>0</v>
          </cell>
          <cell r="AM750">
            <v>0</v>
          </cell>
          <cell r="AN750">
            <v>0</v>
          </cell>
          <cell r="AO750">
            <v>0</v>
          </cell>
          <cell r="AP750">
            <v>0</v>
          </cell>
          <cell r="AQ750">
            <v>0</v>
          </cell>
        </row>
        <row r="751">
          <cell r="H751" t="str">
            <v>S</v>
          </cell>
          <cell r="J751">
            <v>0</v>
          </cell>
          <cell r="K751">
            <v>0</v>
          </cell>
          <cell r="L751">
            <v>0</v>
          </cell>
          <cell r="M751">
            <v>0</v>
          </cell>
          <cell r="N751">
            <v>0</v>
          </cell>
          <cell r="O751">
            <v>0</v>
          </cell>
          <cell r="P751">
            <v>0</v>
          </cell>
          <cell r="Q751">
            <v>0</v>
          </cell>
          <cell r="R751">
            <v>0</v>
          </cell>
          <cell r="S751">
            <v>0</v>
          </cell>
          <cell r="T751">
            <v>0</v>
          </cell>
          <cell r="U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H752" t="str">
            <v>SG</v>
          </cell>
          <cell r="J752">
            <v>0</v>
          </cell>
          <cell r="K752">
            <v>0</v>
          </cell>
          <cell r="L752">
            <v>0</v>
          </cell>
          <cell r="M752">
            <v>0</v>
          </cell>
          <cell r="N752">
            <v>0</v>
          </cell>
          <cell r="O752">
            <v>0</v>
          </cell>
          <cell r="P752">
            <v>0</v>
          </cell>
          <cell r="Q752">
            <v>0</v>
          </cell>
          <cell r="R752">
            <v>0</v>
          </cell>
          <cell r="S752">
            <v>0</v>
          </cell>
          <cell r="T752">
            <v>0</v>
          </cell>
          <cell r="U752">
            <v>0</v>
          </cell>
          <cell r="AF752">
            <v>0</v>
          </cell>
          <cell r="AG752">
            <v>0</v>
          </cell>
          <cell r="AH752">
            <v>0</v>
          </cell>
          <cell r="AI752">
            <v>0</v>
          </cell>
          <cell r="AJ752">
            <v>0</v>
          </cell>
          <cell r="AK752">
            <v>0</v>
          </cell>
          <cell r="AL752">
            <v>0</v>
          </cell>
          <cell r="AM752">
            <v>0</v>
          </cell>
          <cell r="AN752">
            <v>0</v>
          </cell>
          <cell r="AO752">
            <v>0</v>
          </cell>
          <cell r="AP752">
            <v>0</v>
          </cell>
          <cell r="AQ752">
            <v>0</v>
          </cell>
        </row>
        <row r="762">
          <cell r="E762" t="str">
            <v>S</v>
          </cell>
          <cell r="J762">
            <v>2663845.84</v>
          </cell>
          <cell r="K762">
            <v>0</v>
          </cell>
          <cell r="L762">
            <v>2259997.79</v>
          </cell>
          <cell r="M762">
            <v>324584.78999999998</v>
          </cell>
          <cell r="N762">
            <v>0</v>
          </cell>
          <cell r="O762">
            <v>0</v>
          </cell>
          <cell r="P762">
            <v>0</v>
          </cell>
          <cell r="Q762">
            <v>-32973.24</v>
          </cell>
          <cell r="R762">
            <v>0</v>
          </cell>
          <cell r="S762">
            <v>0</v>
          </cell>
          <cell r="T762">
            <v>112236.5</v>
          </cell>
          <cell r="U762">
            <v>0</v>
          </cell>
          <cell r="AF762">
            <v>2663845.84</v>
          </cell>
          <cell r="AG762">
            <v>0</v>
          </cell>
          <cell r="AH762">
            <v>2259997.79</v>
          </cell>
          <cell r="AI762">
            <v>324584.78999999998</v>
          </cell>
          <cell r="AJ762">
            <v>0</v>
          </cell>
          <cell r="AK762">
            <v>0</v>
          </cell>
          <cell r="AL762">
            <v>0</v>
          </cell>
          <cell r="AM762">
            <v>-32973.24</v>
          </cell>
          <cell r="AN762">
            <v>0</v>
          </cell>
          <cell r="AO762">
            <v>0</v>
          </cell>
          <cell r="AP762">
            <v>112236.5</v>
          </cell>
          <cell r="AQ762">
            <v>0</v>
          </cell>
        </row>
        <row r="763">
          <cell r="E763" t="str">
            <v>SG</v>
          </cell>
          <cell r="J763">
            <v>36737849.230000004</v>
          </cell>
          <cell r="K763">
            <v>576137.7517791026</v>
          </cell>
          <cell r="L763">
            <v>9402200.3999556173</v>
          </cell>
          <cell r="M763">
            <v>3022982.2621970298</v>
          </cell>
          <cell r="N763">
            <v>0</v>
          </cell>
          <cell r="O763">
            <v>4643988.0346373888</v>
          </cell>
          <cell r="P763">
            <v>15905781.591744009</v>
          </cell>
          <cell r="Q763">
            <v>2072498.3584111615</v>
          </cell>
          <cell r="R763">
            <v>980819.46878000675</v>
          </cell>
          <cell r="S763">
            <v>133441.36249569411</v>
          </cell>
          <cell r="T763">
            <v>0</v>
          </cell>
          <cell r="U763">
            <v>0</v>
          </cell>
          <cell r="AF763">
            <v>36737849.230000004</v>
          </cell>
          <cell r="AG763">
            <v>576137.7517791026</v>
          </cell>
          <cell r="AH763">
            <v>9402200.3999556173</v>
          </cell>
          <cell r="AI763">
            <v>3022982.2621970298</v>
          </cell>
          <cell r="AJ763">
            <v>0</v>
          </cell>
          <cell r="AK763">
            <v>4643988.0346373888</v>
          </cell>
          <cell r="AL763">
            <v>15905781.591744009</v>
          </cell>
          <cell r="AM763">
            <v>2072498.3584111615</v>
          </cell>
          <cell r="AN763">
            <v>980819.46878000675</v>
          </cell>
          <cell r="AO763">
            <v>133441.36249569411</v>
          </cell>
          <cell r="AP763">
            <v>0</v>
          </cell>
          <cell r="AQ763">
            <v>0</v>
          </cell>
        </row>
        <row r="764">
          <cell r="E764" t="str">
            <v>SE</v>
          </cell>
          <cell r="J764">
            <v>142634.66</v>
          </cell>
          <cell r="K764">
            <v>2199.0198531490632</v>
          </cell>
          <cell r="L764">
            <v>34764.786655096526</v>
          </cell>
          <cell r="M764">
            <v>10954.421643402373</v>
          </cell>
          <cell r="N764">
            <v>0</v>
          </cell>
          <cell r="O764">
            <v>19724.328318414766</v>
          </cell>
          <cell r="P764">
            <v>61262.733618071477</v>
          </cell>
          <cell r="Q764">
            <v>8912.3687158026078</v>
          </cell>
          <cell r="R764">
            <v>4322.3179544598652</v>
          </cell>
          <cell r="S764">
            <v>494.68324160333754</v>
          </cell>
          <cell r="T764">
            <v>0</v>
          </cell>
          <cell r="U764">
            <v>0</v>
          </cell>
          <cell r="AF764">
            <v>142634.66</v>
          </cell>
          <cell r="AG764">
            <v>2199.0198531490632</v>
          </cell>
          <cell r="AH764">
            <v>34764.786655096526</v>
          </cell>
          <cell r="AI764">
            <v>10954.421643402373</v>
          </cell>
          <cell r="AJ764">
            <v>0</v>
          </cell>
          <cell r="AK764">
            <v>19724.328318414766</v>
          </cell>
          <cell r="AL764">
            <v>61262.733618071477</v>
          </cell>
          <cell r="AM764">
            <v>8912.3687158026078</v>
          </cell>
          <cell r="AN764">
            <v>4322.3179544598652</v>
          </cell>
          <cell r="AO764">
            <v>494.68324160333754</v>
          </cell>
          <cell r="AP764">
            <v>0</v>
          </cell>
          <cell r="AQ764">
            <v>0</v>
          </cell>
        </row>
        <row r="765">
          <cell r="E765" t="str">
            <v>JBG</v>
          </cell>
          <cell r="J765">
            <v>55946343.119999997</v>
          </cell>
          <cell r="K765">
            <v>2463724.4362090346</v>
          </cell>
          <cell r="L765">
            <v>40612460.782699391</v>
          </cell>
          <cell r="M765">
            <v>12552683.337826518</v>
          </cell>
          <cell r="N765">
            <v>0</v>
          </cell>
          <cell r="O765">
            <v>60291.57937219453</v>
          </cell>
          <cell r="P765">
            <v>214968.20098379982</v>
          </cell>
          <cell r="Q765">
            <v>27629.541861426071</v>
          </cell>
          <cell r="R765">
            <v>12831.228829106663</v>
          </cell>
          <cell r="S765">
            <v>1754.0122185322252</v>
          </cell>
          <cell r="T765">
            <v>0</v>
          </cell>
          <cell r="U765">
            <v>0</v>
          </cell>
          <cell r="AF765">
            <v>55946343.119999997</v>
          </cell>
          <cell r="AG765">
            <v>2463724.4362090346</v>
          </cell>
          <cell r="AH765">
            <v>40612460.782699391</v>
          </cell>
          <cell r="AI765">
            <v>12552683.337826518</v>
          </cell>
          <cell r="AJ765">
            <v>0</v>
          </cell>
          <cell r="AK765">
            <v>60291.57937219453</v>
          </cell>
          <cell r="AL765">
            <v>214968.20098379982</v>
          </cell>
          <cell r="AM765">
            <v>27629.541861426071</v>
          </cell>
          <cell r="AN765">
            <v>12831.228829106663</v>
          </cell>
          <cell r="AO765">
            <v>1754.0122185322252</v>
          </cell>
          <cell r="AP765">
            <v>0</v>
          </cell>
          <cell r="AQ765">
            <v>0</v>
          </cell>
        </row>
        <row r="766">
          <cell r="E766" t="str">
            <v>TROJP</v>
          </cell>
          <cell r="J766">
            <v>0</v>
          </cell>
          <cell r="K766">
            <v>0</v>
          </cell>
          <cell r="L766">
            <v>0</v>
          </cell>
          <cell r="M766">
            <v>0</v>
          </cell>
          <cell r="N766">
            <v>0</v>
          </cell>
          <cell r="O766">
            <v>0</v>
          </cell>
          <cell r="P766">
            <v>0</v>
          </cell>
          <cell r="Q766">
            <v>0</v>
          </cell>
          <cell r="R766">
            <v>0</v>
          </cell>
          <cell r="S766">
            <v>0</v>
          </cell>
          <cell r="T766">
            <v>0</v>
          </cell>
          <cell r="U766">
            <v>0</v>
          </cell>
          <cell r="AF766">
            <v>0</v>
          </cell>
          <cell r="AG766">
            <v>0</v>
          </cell>
          <cell r="AH766">
            <v>0</v>
          </cell>
          <cell r="AI766">
            <v>0</v>
          </cell>
          <cell r="AJ766">
            <v>0</v>
          </cell>
          <cell r="AK766">
            <v>0</v>
          </cell>
          <cell r="AL766">
            <v>0</v>
          </cell>
          <cell r="AM766">
            <v>0</v>
          </cell>
          <cell r="AN766">
            <v>0</v>
          </cell>
          <cell r="AO766">
            <v>0</v>
          </cell>
          <cell r="AP766">
            <v>0</v>
          </cell>
          <cell r="AQ766">
            <v>0</v>
          </cell>
        </row>
        <row r="767">
          <cell r="E767" t="str">
            <v>JBE</v>
          </cell>
          <cell r="J767">
            <v>-145083.97999999998</v>
          </cell>
          <cell r="K767">
            <v>-6620.280371888638</v>
          </cell>
          <cell r="L767">
            <v>-104661.46287676577</v>
          </cell>
          <cell r="M767">
            <v>-32978.939452209146</v>
          </cell>
          <cell r="N767">
            <v>0</v>
          </cell>
          <cell r="O767">
            <v>-171.44845846633132</v>
          </cell>
          <cell r="P767">
            <v>-532.50995778881861</v>
          </cell>
          <cell r="Q767">
            <v>-77.468385890806317</v>
          </cell>
          <cell r="R767">
            <v>-37.570594969342338</v>
          </cell>
          <cell r="S767">
            <v>-4.299902021141996</v>
          </cell>
          <cell r="T767">
            <v>0</v>
          </cell>
          <cell r="U767">
            <v>0</v>
          </cell>
          <cell r="AF767">
            <v>-145083.97999999998</v>
          </cell>
          <cell r="AG767">
            <v>-6620.280371888638</v>
          </cell>
          <cell r="AH767">
            <v>-104661.46287676577</v>
          </cell>
          <cell r="AI767">
            <v>-32978.939452209146</v>
          </cell>
          <cell r="AJ767">
            <v>0</v>
          </cell>
          <cell r="AK767">
            <v>-171.44845846633132</v>
          </cell>
          <cell r="AL767">
            <v>-532.50995778881861</v>
          </cell>
          <cell r="AM767">
            <v>-77.468385890806317</v>
          </cell>
          <cell r="AN767">
            <v>-37.570594969342338</v>
          </cell>
          <cell r="AO767">
            <v>-4.299902021141996</v>
          </cell>
          <cell r="AP767">
            <v>0</v>
          </cell>
          <cell r="AQ767">
            <v>0</v>
          </cell>
        </row>
        <row r="768">
          <cell r="E768" t="str">
            <v>DGP</v>
          </cell>
          <cell r="J768">
            <v>0</v>
          </cell>
          <cell r="K768">
            <v>0</v>
          </cell>
          <cell r="L768">
            <v>0</v>
          </cell>
          <cell r="M768">
            <v>0</v>
          </cell>
          <cell r="N768">
            <v>0</v>
          </cell>
          <cell r="O768">
            <v>0</v>
          </cell>
          <cell r="P768">
            <v>0</v>
          </cell>
          <cell r="Q768">
            <v>0</v>
          </cell>
          <cell r="R768">
            <v>0</v>
          </cell>
          <cell r="S768">
            <v>0</v>
          </cell>
          <cell r="T768">
            <v>0</v>
          </cell>
          <cell r="U768">
            <v>0</v>
          </cell>
          <cell r="AF768">
            <v>0</v>
          </cell>
          <cell r="AG768">
            <v>0</v>
          </cell>
          <cell r="AH768">
            <v>0</v>
          </cell>
          <cell r="AI768">
            <v>0</v>
          </cell>
          <cell r="AJ768">
            <v>0</v>
          </cell>
          <cell r="AK768">
            <v>0</v>
          </cell>
          <cell r="AL768">
            <v>0</v>
          </cell>
          <cell r="AM768">
            <v>0</v>
          </cell>
          <cell r="AN768">
            <v>0</v>
          </cell>
          <cell r="AO768">
            <v>0</v>
          </cell>
          <cell r="AP768">
            <v>0</v>
          </cell>
          <cell r="AQ768">
            <v>0</v>
          </cell>
        </row>
        <row r="769">
          <cell r="E769" t="str">
            <v>DEU</v>
          </cell>
          <cell r="J769">
            <v>0</v>
          </cell>
          <cell r="K769">
            <v>0</v>
          </cell>
          <cell r="L769">
            <v>0</v>
          </cell>
          <cell r="M769">
            <v>0</v>
          </cell>
          <cell r="N769">
            <v>0</v>
          </cell>
          <cell r="O769">
            <v>0</v>
          </cell>
          <cell r="P769">
            <v>0</v>
          </cell>
          <cell r="Q769">
            <v>0</v>
          </cell>
          <cell r="R769">
            <v>0</v>
          </cell>
          <cell r="S769">
            <v>0</v>
          </cell>
          <cell r="T769">
            <v>0</v>
          </cell>
          <cell r="U769">
            <v>0</v>
          </cell>
          <cell r="AF769">
            <v>0</v>
          </cell>
          <cell r="AG769">
            <v>0</v>
          </cell>
          <cell r="AH769">
            <v>0</v>
          </cell>
          <cell r="AI769">
            <v>0</v>
          </cell>
          <cell r="AJ769">
            <v>0</v>
          </cell>
          <cell r="AK769">
            <v>0</v>
          </cell>
          <cell r="AL769">
            <v>0</v>
          </cell>
          <cell r="AM769">
            <v>0</v>
          </cell>
          <cell r="AN769">
            <v>0</v>
          </cell>
          <cell r="AO769">
            <v>0</v>
          </cell>
          <cell r="AP769">
            <v>0</v>
          </cell>
          <cell r="AQ769">
            <v>0</v>
          </cell>
        </row>
        <row r="770">
          <cell r="E770" t="str">
            <v>DEP</v>
          </cell>
          <cell r="J770">
            <v>0</v>
          </cell>
          <cell r="K770">
            <v>0</v>
          </cell>
          <cell r="L770">
            <v>0</v>
          </cell>
          <cell r="M770">
            <v>0</v>
          </cell>
          <cell r="N770">
            <v>0</v>
          </cell>
          <cell r="O770">
            <v>0</v>
          </cell>
          <cell r="P770">
            <v>0</v>
          </cell>
          <cell r="Q770">
            <v>0</v>
          </cell>
          <cell r="R770">
            <v>0</v>
          </cell>
          <cell r="S770">
            <v>0</v>
          </cell>
          <cell r="T770">
            <v>0</v>
          </cell>
          <cell r="U770">
            <v>0</v>
          </cell>
          <cell r="AF770">
            <v>0</v>
          </cell>
          <cell r="AG770">
            <v>0</v>
          </cell>
          <cell r="AH770">
            <v>0</v>
          </cell>
          <cell r="AI770">
            <v>0</v>
          </cell>
          <cell r="AJ770">
            <v>0</v>
          </cell>
          <cell r="AK770">
            <v>0</v>
          </cell>
          <cell r="AL770">
            <v>0</v>
          </cell>
          <cell r="AM770">
            <v>0</v>
          </cell>
          <cell r="AN770">
            <v>0</v>
          </cell>
          <cell r="AO770">
            <v>0</v>
          </cell>
          <cell r="AP770">
            <v>0</v>
          </cell>
          <cell r="AQ770">
            <v>0</v>
          </cell>
        </row>
        <row r="771">
          <cell r="E771" t="str">
            <v>CAGW</v>
          </cell>
          <cell r="J771">
            <v>281404061.66711563</v>
          </cell>
          <cell r="K771">
            <v>12462990.550862273</v>
          </cell>
          <cell r="L771">
            <v>205442097.1530692</v>
          </cell>
          <cell r="M771">
            <v>63498973.963184208</v>
          </cell>
          <cell r="N771">
            <v>0</v>
          </cell>
          <cell r="O771">
            <v>0</v>
          </cell>
          <cell r="P771">
            <v>0</v>
          </cell>
          <cell r="Q771">
            <v>0</v>
          </cell>
          <cell r="R771">
            <v>0</v>
          </cell>
          <cell r="S771">
            <v>0</v>
          </cell>
          <cell r="T771">
            <v>0</v>
          </cell>
          <cell r="U771">
            <v>0</v>
          </cell>
          <cell r="AF771">
            <v>281404061.66711563</v>
          </cell>
          <cell r="AG771">
            <v>12462990.550862273</v>
          </cell>
          <cell r="AH771">
            <v>205442097.1530692</v>
          </cell>
          <cell r="AI771">
            <v>63498973.963184208</v>
          </cell>
          <cell r="AJ771">
            <v>0</v>
          </cell>
          <cell r="AK771">
            <v>0</v>
          </cell>
          <cell r="AL771">
            <v>0</v>
          </cell>
          <cell r="AM771">
            <v>0</v>
          </cell>
          <cell r="AN771">
            <v>0</v>
          </cell>
          <cell r="AO771">
            <v>0</v>
          </cell>
          <cell r="AP771">
            <v>0</v>
          </cell>
          <cell r="AQ771">
            <v>0</v>
          </cell>
        </row>
        <row r="772">
          <cell r="E772" t="str">
            <v>CAGE</v>
          </cell>
          <cell r="J772">
            <v>308901458.57999998</v>
          </cell>
          <cell r="K772">
            <v>0</v>
          </cell>
          <cell r="L772">
            <v>0</v>
          </cell>
          <cell r="M772">
            <v>0</v>
          </cell>
          <cell r="N772">
            <v>0</v>
          </cell>
          <cell r="O772">
            <v>58663461.464827448</v>
          </cell>
          <cell r="P772">
            <v>209163185.07310992</v>
          </cell>
          <cell r="Q772">
            <v>26883431.835028555</v>
          </cell>
          <cell r="R772">
            <v>12484733.453670748</v>
          </cell>
          <cell r="S772">
            <v>1706646.7533633038</v>
          </cell>
          <cell r="T772">
            <v>0</v>
          </cell>
          <cell r="U772">
            <v>0</v>
          </cell>
          <cell r="AF772">
            <v>308901458.57999998</v>
          </cell>
          <cell r="AG772">
            <v>0</v>
          </cell>
          <cell r="AH772">
            <v>0</v>
          </cell>
          <cell r="AI772">
            <v>0</v>
          </cell>
          <cell r="AJ772">
            <v>0</v>
          </cell>
          <cell r="AK772">
            <v>58663461.464827448</v>
          </cell>
          <cell r="AL772">
            <v>209163185.07310992</v>
          </cell>
          <cell r="AM772">
            <v>26883431.835028555</v>
          </cell>
          <cell r="AN772">
            <v>12484733.453670748</v>
          </cell>
          <cell r="AO772">
            <v>1706646.7533633038</v>
          </cell>
          <cell r="AP772">
            <v>0</v>
          </cell>
          <cell r="AQ772">
            <v>0</v>
          </cell>
        </row>
        <row r="773">
          <cell r="E773" t="str">
            <v>CAEW</v>
          </cell>
          <cell r="J773">
            <v>333173763.47288436</v>
          </cell>
          <cell r="K773">
            <v>15289708.085754126</v>
          </cell>
          <cell r="L773">
            <v>241718345.0430246</v>
          </cell>
          <cell r="M773">
            <v>76165710.344105646</v>
          </cell>
          <cell r="N773">
            <v>0</v>
          </cell>
          <cell r="O773">
            <v>0</v>
          </cell>
          <cell r="P773">
            <v>0</v>
          </cell>
          <cell r="Q773">
            <v>0</v>
          </cell>
          <cell r="R773">
            <v>0</v>
          </cell>
          <cell r="S773">
            <v>0</v>
          </cell>
          <cell r="T773">
            <v>0</v>
          </cell>
          <cell r="U773">
            <v>0</v>
          </cell>
          <cell r="AF773">
            <v>333173763.47288436</v>
          </cell>
          <cell r="AG773">
            <v>15289708.085754126</v>
          </cell>
          <cell r="AH773">
            <v>241718345.0430246</v>
          </cell>
          <cell r="AI773">
            <v>76165710.344105646</v>
          </cell>
          <cell r="AJ773">
            <v>0</v>
          </cell>
          <cell r="AK773">
            <v>0</v>
          </cell>
          <cell r="AL773">
            <v>0</v>
          </cell>
          <cell r="AM773">
            <v>0</v>
          </cell>
          <cell r="AN773">
            <v>0</v>
          </cell>
          <cell r="AO773">
            <v>0</v>
          </cell>
          <cell r="AP773">
            <v>0</v>
          </cell>
          <cell r="AQ773">
            <v>0</v>
          </cell>
        </row>
        <row r="774">
          <cell r="E774" t="str">
            <v>CAEE</v>
          </cell>
          <cell r="J774">
            <v>15454482.699999999</v>
          </cell>
          <cell r="K774">
            <v>0</v>
          </cell>
          <cell r="L774">
            <v>0</v>
          </cell>
          <cell r="M774">
            <v>0</v>
          </cell>
          <cell r="N774">
            <v>0</v>
          </cell>
          <cell r="O774">
            <v>3218335.8770747944</v>
          </cell>
          <cell r="P774">
            <v>9995983.150749011</v>
          </cell>
          <cell r="Q774">
            <v>1454193.8019257116</v>
          </cell>
          <cell r="R774">
            <v>705254.48169383931</v>
          </cell>
          <cell r="S774">
            <v>80715.388556644786</v>
          </cell>
          <cell r="T774">
            <v>0</v>
          </cell>
          <cell r="U774">
            <v>0</v>
          </cell>
          <cell r="AF774">
            <v>15454482.699999999</v>
          </cell>
          <cell r="AG774">
            <v>0</v>
          </cell>
          <cell r="AH774">
            <v>0</v>
          </cell>
          <cell r="AI774">
            <v>0</v>
          </cell>
          <cell r="AJ774">
            <v>0</v>
          </cell>
          <cell r="AK774">
            <v>3218335.8770747944</v>
          </cell>
          <cell r="AL774">
            <v>9995983.150749011</v>
          </cell>
          <cell r="AM774">
            <v>1454193.8019257116</v>
          </cell>
          <cell r="AN774">
            <v>705254.48169383931</v>
          </cell>
          <cell r="AO774">
            <v>80715.388556644786</v>
          </cell>
          <cell r="AP774">
            <v>0</v>
          </cell>
          <cell r="AQ774">
            <v>0</v>
          </cell>
        </row>
        <row r="775">
          <cell r="E775" t="str">
            <v>SNPPS</v>
          </cell>
          <cell r="J775">
            <v>0</v>
          </cell>
          <cell r="K775">
            <v>0</v>
          </cell>
          <cell r="L775">
            <v>0</v>
          </cell>
          <cell r="M775">
            <v>0</v>
          </cell>
          <cell r="N775">
            <v>0</v>
          </cell>
          <cell r="O775">
            <v>0</v>
          </cell>
          <cell r="P775">
            <v>0</v>
          </cell>
          <cell r="Q775">
            <v>0</v>
          </cell>
          <cell r="R775">
            <v>0</v>
          </cell>
          <cell r="S775">
            <v>0</v>
          </cell>
          <cell r="T775">
            <v>0</v>
          </cell>
          <cell r="U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E776" t="str">
            <v>SNPPO</v>
          </cell>
          <cell r="J776">
            <v>0</v>
          </cell>
          <cell r="K776">
            <v>0</v>
          </cell>
          <cell r="L776">
            <v>0</v>
          </cell>
          <cell r="M776">
            <v>0</v>
          </cell>
          <cell r="N776">
            <v>0</v>
          </cell>
          <cell r="O776">
            <v>0</v>
          </cell>
          <cell r="P776">
            <v>0</v>
          </cell>
          <cell r="Q776">
            <v>0</v>
          </cell>
          <cell r="R776">
            <v>0</v>
          </cell>
          <cell r="S776">
            <v>0</v>
          </cell>
          <cell r="T776">
            <v>0</v>
          </cell>
          <cell r="U776">
            <v>0</v>
          </cell>
          <cell r="AF776">
            <v>0</v>
          </cell>
          <cell r="AG776">
            <v>0</v>
          </cell>
          <cell r="AH776">
            <v>0</v>
          </cell>
          <cell r="AI776">
            <v>0</v>
          </cell>
          <cell r="AJ776">
            <v>0</v>
          </cell>
          <cell r="AK776">
            <v>0</v>
          </cell>
          <cell r="AL776">
            <v>0</v>
          </cell>
          <cell r="AM776">
            <v>0</v>
          </cell>
          <cell r="AN776">
            <v>0</v>
          </cell>
          <cell r="AO776">
            <v>0</v>
          </cell>
          <cell r="AP776">
            <v>0</v>
          </cell>
          <cell r="AQ776">
            <v>0</v>
          </cell>
        </row>
        <row r="777">
          <cell r="E777" t="str">
            <v>DGU</v>
          </cell>
          <cell r="J777">
            <v>0</v>
          </cell>
          <cell r="K777">
            <v>0</v>
          </cell>
          <cell r="L777">
            <v>0</v>
          </cell>
          <cell r="M777">
            <v>0</v>
          </cell>
          <cell r="N777">
            <v>0</v>
          </cell>
          <cell r="O777">
            <v>0</v>
          </cell>
          <cell r="P777">
            <v>0</v>
          </cell>
          <cell r="Q777">
            <v>0</v>
          </cell>
          <cell r="R777">
            <v>0</v>
          </cell>
          <cell r="S777">
            <v>0</v>
          </cell>
          <cell r="T777">
            <v>0</v>
          </cell>
          <cell r="U777">
            <v>0</v>
          </cell>
          <cell r="AF777">
            <v>0</v>
          </cell>
          <cell r="AG777">
            <v>0</v>
          </cell>
          <cell r="AH777">
            <v>0</v>
          </cell>
          <cell r="AI777">
            <v>0</v>
          </cell>
          <cell r="AJ777">
            <v>0</v>
          </cell>
          <cell r="AK777">
            <v>0</v>
          </cell>
          <cell r="AL777">
            <v>0</v>
          </cell>
          <cell r="AM777">
            <v>0</v>
          </cell>
          <cell r="AN777">
            <v>0</v>
          </cell>
          <cell r="AO777">
            <v>0</v>
          </cell>
          <cell r="AP777">
            <v>0</v>
          </cell>
          <cell r="AQ777">
            <v>0</v>
          </cell>
        </row>
        <row r="778">
          <cell r="E778" t="str">
            <v>MC</v>
          </cell>
          <cell r="J778">
            <v>0</v>
          </cell>
          <cell r="K778">
            <v>0</v>
          </cell>
          <cell r="L778">
            <v>0</v>
          </cell>
          <cell r="M778">
            <v>0</v>
          </cell>
          <cell r="N778">
            <v>0</v>
          </cell>
          <cell r="O778">
            <v>0</v>
          </cell>
          <cell r="P778">
            <v>0</v>
          </cell>
          <cell r="Q778">
            <v>0</v>
          </cell>
          <cell r="R778">
            <v>0</v>
          </cell>
          <cell r="S778">
            <v>0</v>
          </cell>
          <cell r="T778">
            <v>0</v>
          </cell>
          <cell r="U778">
            <v>0</v>
          </cell>
          <cell r="AF778">
            <v>0</v>
          </cell>
          <cell r="AG778">
            <v>0</v>
          </cell>
          <cell r="AH778">
            <v>0</v>
          </cell>
          <cell r="AI778">
            <v>0</v>
          </cell>
          <cell r="AJ778">
            <v>0</v>
          </cell>
          <cell r="AK778">
            <v>0</v>
          </cell>
          <cell r="AL778">
            <v>0</v>
          </cell>
          <cell r="AM778">
            <v>0</v>
          </cell>
          <cell r="AN778">
            <v>0</v>
          </cell>
          <cell r="AO778">
            <v>0</v>
          </cell>
          <cell r="AP778">
            <v>0</v>
          </cell>
          <cell r="AQ778">
            <v>0</v>
          </cell>
        </row>
        <row r="779">
          <cell r="E779" t="str">
            <v>SSGCT</v>
          </cell>
          <cell r="J779">
            <v>0</v>
          </cell>
          <cell r="K779">
            <v>0</v>
          </cell>
          <cell r="L779">
            <v>0</v>
          </cell>
          <cell r="M779">
            <v>0</v>
          </cell>
          <cell r="N779">
            <v>0</v>
          </cell>
          <cell r="O779">
            <v>0</v>
          </cell>
          <cell r="P779">
            <v>0</v>
          </cell>
          <cell r="Q779">
            <v>0</v>
          </cell>
          <cell r="R779">
            <v>0</v>
          </cell>
          <cell r="S779">
            <v>0</v>
          </cell>
          <cell r="T779">
            <v>0</v>
          </cell>
          <cell r="U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E780" t="str">
            <v>SSECT</v>
          </cell>
          <cell r="J780">
            <v>0</v>
          </cell>
          <cell r="K780">
            <v>0</v>
          </cell>
          <cell r="L780">
            <v>0</v>
          </cell>
          <cell r="M780">
            <v>0</v>
          </cell>
          <cell r="N780">
            <v>0</v>
          </cell>
          <cell r="O780">
            <v>0</v>
          </cell>
          <cell r="P780">
            <v>0</v>
          </cell>
          <cell r="Q780">
            <v>0</v>
          </cell>
          <cell r="R780">
            <v>0</v>
          </cell>
          <cell r="S780">
            <v>0</v>
          </cell>
          <cell r="T780">
            <v>0</v>
          </cell>
          <cell r="U780">
            <v>0</v>
          </cell>
          <cell r="AF780">
            <v>0</v>
          </cell>
          <cell r="AG780">
            <v>0</v>
          </cell>
          <cell r="AH780">
            <v>0</v>
          </cell>
          <cell r="AI780">
            <v>0</v>
          </cell>
          <cell r="AJ780">
            <v>0</v>
          </cell>
          <cell r="AK780">
            <v>0</v>
          </cell>
          <cell r="AL780">
            <v>0</v>
          </cell>
          <cell r="AM780">
            <v>0</v>
          </cell>
          <cell r="AN780">
            <v>0</v>
          </cell>
          <cell r="AO780">
            <v>0</v>
          </cell>
          <cell r="AP780">
            <v>0</v>
          </cell>
          <cell r="AQ780">
            <v>0</v>
          </cell>
        </row>
        <row r="781">
          <cell r="E781" t="str">
            <v>SSGC</v>
          </cell>
          <cell r="J781">
            <v>0</v>
          </cell>
          <cell r="K781">
            <v>0</v>
          </cell>
          <cell r="L781">
            <v>0</v>
          </cell>
          <cell r="M781">
            <v>0</v>
          </cell>
          <cell r="N781">
            <v>0</v>
          </cell>
          <cell r="O781">
            <v>0</v>
          </cell>
          <cell r="P781">
            <v>0</v>
          </cell>
          <cell r="Q781">
            <v>0</v>
          </cell>
          <cell r="R781">
            <v>0</v>
          </cell>
          <cell r="S781">
            <v>0</v>
          </cell>
          <cell r="T781">
            <v>0</v>
          </cell>
          <cell r="U781">
            <v>0</v>
          </cell>
          <cell r="AF781">
            <v>0</v>
          </cell>
          <cell r="AG781">
            <v>0</v>
          </cell>
          <cell r="AH781">
            <v>0</v>
          </cell>
          <cell r="AI781">
            <v>0</v>
          </cell>
          <cell r="AJ781">
            <v>0</v>
          </cell>
          <cell r="AK781">
            <v>0</v>
          </cell>
          <cell r="AL781">
            <v>0</v>
          </cell>
          <cell r="AM781">
            <v>0</v>
          </cell>
          <cell r="AN781">
            <v>0</v>
          </cell>
          <cell r="AO781">
            <v>0</v>
          </cell>
          <cell r="AP781">
            <v>0</v>
          </cell>
          <cell r="AQ781">
            <v>0</v>
          </cell>
        </row>
        <row r="782">
          <cell r="E782" t="str">
            <v>SSGCH</v>
          </cell>
          <cell r="J782">
            <v>0</v>
          </cell>
          <cell r="K782">
            <v>0</v>
          </cell>
          <cell r="L782">
            <v>0</v>
          </cell>
          <cell r="M782">
            <v>0</v>
          </cell>
          <cell r="N782">
            <v>0</v>
          </cell>
          <cell r="O782">
            <v>0</v>
          </cell>
          <cell r="P782">
            <v>0</v>
          </cell>
          <cell r="Q782">
            <v>0</v>
          </cell>
          <cell r="R782">
            <v>0</v>
          </cell>
          <cell r="S782">
            <v>0</v>
          </cell>
          <cell r="T782">
            <v>0</v>
          </cell>
          <cell r="U782">
            <v>0</v>
          </cell>
          <cell r="AF782">
            <v>0</v>
          </cell>
          <cell r="AG782">
            <v>0</v>
          </cell>
          <cell r="AH782">
            <v>0</v>
          </cell>
          <cell r="AI782">
            <v>0</v>
          </cell>
          <cell r="AJ782">
            <v>0</v>
          </cell>
          <cell r="AK782">
            <v>0</v>
          </cell>
          <cell r="AL782">
            <v>0</v>
          </cell>
          <cell r="AM782">
            <v>0</v>
          </cell>
          <cell r="AN782">
            <v>0</v>
          </cell>
          <cell r="AO782">
            <v>0</v>
          </cell>
          <cell r="AP782">
            <v>0</v>
          </cell>
          <cell r="AQ782">
            <v>0</v>
          </cell>
        </row>
        <row r="783">
          <cell r="E783" t="str">
            <v>SSECH</v>
          </cell>
          <cell r="J783">
            <v>0</v>
          </cell>
          <cell r="K783">
            <v>0</v>
          </cell>
          <cell r="L783">
            <v>0</v>
          </cell>
          <cell r="M783">
            <v>0</v>
          </cell>
          <cell r="N783">
            <v>0</v>
          </cell>
          <cell r="O783">
            <v>0</v>
          </cell>
          <cell r="P783">
            <v>0</v>
          </cell>
          <cell r="Q783">
            <v>0</v>
          </cell>
          <cell r="R783">
            <v>0</v>
          </cell>
          <cell r="S783">
            <v>0</v>
          </cell>
          <cell r="T783">
            <v>0</v>
          </cell>
          <cell r="U783">
            <v>0</v>
          </cell>
          <cell r="AF783">
            <v>0</v>
          </cell>
          <cell r="AG783">
            <v>0</v>
          </cell>
          <cell r="AH783">
            <v>0</v>
          </cell>
          <cell r="AI783">
            <v>0</v>
          </cell>
          <cell r="AJ783">
            <v>0</v>
          </cell>
          <cell r="AK783">
            <v>0</v>
          </cell>
          <cell r="AL783">
            <v>0</v>
          </cell>
          <cell r="AM783">
            <v>0</v>
          </cell>
          <cell r="AN783">
            <v>0</v>
          </cell>
          <cell r="AO783">
            <v>0</v>
          </cell>
          <cell r="AP783">
            <v>0</v>
          </cell>
          <cell r="AQ783">
            <v>0</v>
          </cell>
        </row>
        <row r="786">
          <cell r="H786" t="str">
            <v>SG</v>
          </cell>
          <cell r="J786">
            <v>6191772.4699999997</v>
          </cell>
          <cell r="K786">
            <v>97101.870282609918</v>
          </cell>
          <cell r="L786">
            <v>1584640.5495705763</v>
          </cell>
          <cell r="M786">
            <v>509491.40302653174</v>
          </cell>
          <cell r="N786">
            <v>0</v>
          </cell>
          <cell r="O786">
            <v>782694.62874261965</v>
          </cell>
          <cell r="P786">
            <v>2680749.7618333851</v>
          </cell>
          <cell r="Q786">
            <v>349297.48334999144</v>
          </cell>
          <cell r="R786">
            <v>165306.65545529185</v>
          </cell>
          <cell r="S786">
            <v>22490.117738994519</v>
          </cell>
          <cell r="T786">
            <v>0</v>
          </cell>
          <cell r="U786">
            <v>0</v>
          </cell>
          <cell r="AF786">
            <v>6191772.4699999997</v>
          </cell>
          <cell r="AG786">
            <v>97101.870282609918</v>
          </cell>
          <cell r="AH786">
            <v>1584640.5495705763</v>
          </cell>
          <cell r="AI786">
            <v>509491.40302653174</v>
          </cell>
          <cell r="AJ786">
            <v>0</v>
          </cell>
          <cell r="AK786">
            <v>782694.62874261965</v>
          </cell>
          <cell r="AL786">
            <v>2680749.7618333851</v>
          </cell>
          <cell r="AM786">
            <v>349297.48334999144</v>
          </cell>
          <cell r="AN786">
            <v>165306.65545529185</v>
          </cell>
          <cell r="AO786">
            <v>22490.117738994519</v>
          </cell>
          <cell r="AP786">
            <v>0</v>
          </cell>
          <cell r="AQ786">
            <v>0</v>
          </cell>
        </row>
        <row r="787">
          <cell r="H787" t="str">
            <v>JBG</v>
          </cell>
          <cell r="J787">
            <v>0</v>
          </cell>
          <cell r="K787">
            <v>0</v>
          </cell>
          <cell r="L787">
            <v>0</v>
          </cell>
          <cell r="M787">
            <v>0</v>
          </cell>
          <cell r="N787">
            <v>0</v>
          </cell>
          <cell r="O787">
            <v>0</v>
          </cell>
          <cell r="P787">
            <v>0</v>
          </cell>
          <cell r="Q787">
            <v>0</v>
          </cell>
          <cell r="R787">
            <v>0</v>
          </cell>
          <cell r="S787">
            <v>0</v>
          </cell>
          <cell r="T787">
            <v>0</v>
          </cell>
          <cell r="U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H788" t="str">
            <v>CAGW</v>
          </cell>
          <cell r="J788">
            <v>380513.71</v>
          </cell>
          <cell r="K788">
            <v>16852.417637857172</v>
          </cell>
          <cell r="L788">
            <v>277798.17432190961</v>
          </cell>
          <cell r="M788">
            <v>85863.118040233254</v>
          </cell>
          <cell r="N788">
            <v>0</v>
          </cell>
          <cell r="O788">
            <v>0</v>
          </cell>
          <cell r="P788">
            <v>0</v>
          </cell>
          <cell r="Q788">
            <v>0</v>
          </cell>
          <cell r="R788">
            <v>0</v>
          </cell>
          <cell r="S788">
            <v>0</v>
          </cell>
          <cell r="T788">
            <v>0</v>
          </cell>
          <cell r="U788">
            <v>0</v>
          </cell>
          <cell r="AF788">
            <v>380513.71</v>
          </cell>
          <cell r="AG788">
            <v>16852.417637857172</v>
          </cell>
          <cell r="AH788">
            <v>277798.17432190961</v>
          </cell>
          <cell r="AI788">
            <v>85863.118040233254</v>
          </cell>
          <cell r="AJ788">
            <v>0</v>
          </cell>
          <cell r="AK788">
            <v>0</v>
          </cell>
          <cell r="AL788">
            <v>0</v>
          </cell>
          <cell r="AM788">
            <v>0</v>
          </cell>
          <cell r="AN788">
            <v>0</v>
          </cell>
          <cell r="AO788">
            <v>0</v>
          </cell>
          <cell r="AP788">
            <v>0</v>
          </cell>
          <cell r="AQ788">
            <v>0</v>
          </cell>
        </row>
        <row r="789">
          <cell r="H789" t="str">
            <v>CAGE</v>
          </cell>
          <cell r="J789">
            <v>412052.04</v>
          </cell>
          <cell r="K789">
            <v>0</v>
          </cell>
          <cell r="L789">
            <v>0</v>
          </cell>
          <cell r="M789">
            <v>0</v>
          </cell>
          <cell r="N789">
            <v>0</v>
          </cell>
          <cell r="O789">
            <v>78252.783528969056</v>
          </cell>
          <cell r="P789">
            <v>279008.4498094134</v>
          </cell>
          <cell r="Q789">
            <v>35860.539411974372</v>
          </cell>
          <cell r="R789">
            <v>16653.724822438729</v>
          </cell>
          <cell r="S789">
            <v>2276.5424272045084</v>
          </cell>
          <cell r="T789">
            <v>0</v>
          </cell>
          <cell r="U789">
            <v>0</v>
          </cell>
          <cell r="AF789">
            <v>412052.04</v>
          </cell>
          <cell r="AG789">
            <v>0</v>
          </cell>
          <cell r="AH789">
            <v>0</v>
          </cell>
          <cell r="AI789">
            <v>0</v>
          </cell>
          <cell r="AJ789">
            <v>0</v>
          </cell>
          <cell r="AK789">
            <v>78252.783528969056</v>
          </cell>
          <cell r="AL789">
            <v>279008.4498094134</v>
          </cell>
          <cell r="AM789">
            <v>35860.539411974372</v>
          </cell>
          <cell r="AN789">
            <v>16653.724822438729</v>
          </cell>
          <cell r="AO789">
            <v>2276.5424272045084</v>
          </cell>
          <cell r="AP789">
            <v>0</v>
          </cell>
          <cell r="AQ789">
            <v>0</v>
          </cell>
        </row>
        <row r="793">
          <cell r="H793" t="str">
            <v>SG</v>
          </cell>
          <cell r="J793">
            <v>20494745.850000001</v>
          </cell>
          <cell r="K793">
            <v>321406.86090194108</v>
          </cell>
          <cell r="L793">
            <v>5245154.83803837</v>
          </cell>
          <cell r="M793">
            <v>1686414.8139133237</v>
          </cell>
          <cell r="N793">
            <v>0</v>
          </cell>
          <cell r="O793">
            <v>2590716.5633042227</v>
          </cell>
          <cell r="P793">
            <v>8873272.6085174233</v>
          </cell>
          <cell r="Q793">
            <v>1156173.4837621837</v>
          </cell>
          <cell r="R793">
            <v>547164.46821724426</v>
          </cell>
          <cell r="S793">
            <v>74442.213345295822</v>
          </cell>
          <cell r="T793">
            <v>0</v>
          </cell>
          <cell r="U793">
            <v>0</v>
          </cell>
          <cell r="AF793">
            <v>20494745.850000001</v>
          </cell>
          <cell r="AG793">
            <v>321406.86090194108</v>
          </cell>
          <cell r="AH793">
            <v>5245154.83803837</v>
          </cell>
          <cell r="AI793">
            <v>1686414.8139133237</v>
          </cell>
          <cell r="AJ793">
            <v>0</v>
          </cell>
          <cell r="AK793">
            <v>2590716.5633042227</v>
          </cell>
          <cell r="AL793">
            <v>8873272.6085174233</v>
          </cell>
          <cell r="AM793">
            <v>1156173.4837621837</v>
          </cell>
          <cell r="AN793">
            <v>547164.46821724426</v>
          </cell>
          <cell r="AO793">
            <v>74442.213345295822</v>
          </cell>
          <cell r="AP793">
            <v>0</v>
          </cell>
          <cell r="AQ793">
            <v>0</v>
          </cell>
        </row>
        <row r="794">
          <cell r="H794" t="str">
            <v>CAGW</v>
          </cell>
          <cell r="J794">
            <v>303364.8</v>
          </cell>
          <cell r="K794">
            <v>13435.600799311575</v>
          </cell>
          <cell r="L794">
            <v>221474.77312586515</v>
          </cell>
          <cell r="M794">
            <v>68454.426074823292</v>
          </cell>
          <cell r="N794">
            <v>0</v>
          </cell>
          <cell r="O794">
            <v>0</v>
          </cell>
          <cell r="P794">
            <v>0</v>
          </cell>
          <cell r="Q794">
            <v>0</v>
          </cell>
          <cell r="R794">
            <v>0</v>
          </cell>
          <cell r="S794">
            <v>0</v>
          </cell>
          <cell r="T794">
            <v>0</v>
          </cell>
          <cell r="U794">
            <v>0</v>
          </cell>
          <cell r="AF794">
            <v>303364.8</v>
          </cell>
          <cell r="AG794">
            <v>13435.600799311575</v>
          </cell>
          <cell r="AH794">
            <v>221474.77312586515</v>
          </cell>
          <cell r="AI794">
            <v>68454.426074823292</v>
          </cell>
          <cell r="AJ794">
            <v>0</v>
          </cell>
          <cell r="AK794">
            <v>0</v>
          </cell>
          <cell r="AL794">
            <v>0</v>
          </cell>
          <cell r="AM794">
            <v>0</v>
          </cell>
          <cell r="AN794">
            <v>0</v>
          </cell>
          <cell r="AO794">
            <v>0</v>
          </cell>
          <cell r="AP794">
            <v>0</v>
          </cell>
          <cell r="AQ794">
            <v>0</v>
          </cell>
        </row>
        <row r="795">
          <cell r="H795" t="str">
            <v>CAGE</v>
          </cell>
          <cell r="J795">
            <v>1281473.43</v>
          </cell>
          <cell r="K795">
            <v>0</v>
          </cell>
          <cell r="L795">
            <v>0</v>
          </cell>
          <cell r="M795">
            <v>0</v>
          </cell>
          <cell r="N795">
            <v>0</v>
          </cell>
          <cell r="O795">
            <v>243364.55879678566</v>
          </cell>
          <cell r="P795">
            <v>867710.58135339362</v>
          </cell>
          <cell r="Q795">
            <v>111525.54527314799</v>
          </cell>
          <cell r="R795">
            <v>51792.744116705988</v>
          </cell>
          <cell r="S795">
            <v>7080.0004599668682</v>
          </cell>
          <cell r="T795">
            <v>0</v>
          </cell>
          <cell r="U795">
            <v>0</v>
          </cell>
          <cell r="AF795">
            <v>1281473.43</v>
          </cell>
          <cell r="AG795">
            <v>0</v>
          </cell>
          <cell r="AH795">
            <v>0</v>
          </cell>
          <cell r="AI795">
            <v>0</v>
          </cell>
          <cell r="AJ795">
            <v>0</v>
          </cell>
          <cell r="AK795">
            <v>243364.55879678566</v>
          </cell>
          <cell r="AL795">
            <v>867710.58135339362</v>
          </cell>
          <cell r="AM795">
            <v>111525.54527314799</v>
          </cell>
          <cell r="AN795">
            <v>51792.744116705988</v>
          </cell>
          <cell r="AO795">
            <v>7080.0004599668682</v>
          </cell>
          <cell r="AP795">
            <v>0</v>
          </cell>
          <cell r="AQ795">
            <v>0</v>
          </cell>
        </row>
        <row r="798">
          <cell r="H798" t="str">
            <v>SG</v>
          </cell>
          <cell r="J798">
            <v>1019468.12</v>
          </cell>
          <cell r="K798">
            <v>15987.709759221207</v>
          </cell>
          <cell r="L798">
            <v>260909.21941556458</v>
          </cell>
          <cell r="M798">
            <v>83887.165640571518</v>
          </cell>
          <cell r="N798">
            <v>0</v>
          </cell>
          <cell r="O798">
            <v>128869.75830659625</v>
          </cell>
          <cell r="P798">
            <v>441382.32357991172</v>
          </cell>
          <cell r="Q798">
            <v>57511.42348929806</v>
          </cell>
          <cell r="R798">
            <v>27217.548137794238</v>
          </cell>
          <cell r="S798">
            <v>3702.9716710425878</v>
          </cell>
          <cell r="T798">
            <v>0</v>
          </cell>
          <cell r="U798">
            <v>0</v>
          </cell>
          <cell r="AF798">
            <v>1019468.12</v>
          </cell>
          <cell r="AG798">
            <v>15987.709759221207</v>
          </cell>
          <cell r="AH798">
            <v>260909.21941556458</v>
          </cell>
          <cell r="AI798">
            <v>83887.165640571518</v>
          </cell>
          <cell r="AJ798">
            <v>0</v>
          </cell>
          <cell r="AK798">
            <v>128869.75830659625</v>
          </cell>
          <cell r="AL798">
            <v>441382.32357991172</v>
          </cell>
          <cell r="AM798">
            <v>57511.42348929806</v>
          </cell>
          <cell r="AN798">
            <v>27217.548137794238</v>
          </cell>
          <cell r="AO798">
            <v>3702.9716710425878</v>
          </cell>
          <cell r="AP798">
            <v>0</v>
          </cell>
          <cell r="AQ798">
            <v>0</v>
          </cell>
        </row>
        <row r="799">
          <cell r="H799" t="str">
            <v>JBG</v>
          </cell>
          <cell r="J799">
            <v>29756.74</v>
          </cell>
          <cell r="K799">
            <v>1310.4057100330963</v>
          </cell>
          <cell r="L799">
            <v>21600.954930671123</v>
          </cell>
          <cell r="M799">
            <v>6676.520994139928</v>
          </cell>
          <cell r="N799">
            <v>0</v>
          </cell>
          <cell r="O799">
            <v>32.067884181806299</v>
          </cell>
          <cell r="P799">
            <v>114.33728297883923</v>
          </cell>
          <cell r="Q799">
            <v>14.695600241933588</v>
          </cell>
          <cell r="R799">
            <v>6.8246737651694342</v>
          </cell>
          <cell r="S799">
            <v>0.9329239881101028</v>
          </cell>
          <cell r="T799">
            <v>0</v>
          </cell>
          <cell r="U799">
            <v>0</v>
          </cell>
          <cell r="AF799">
            <v>29756.74</v>
          </cell>
          <cell r="AG799">
            <v>1310.4057100330963</v>
          </cell>
          <cell r="AH799">
            <v>21600.954930671123</v>
          </cell>
          <cell r="AI799">
            <v>6676.520994139928</v>
          </cell>
          <cell r="AJ799">
            <v>0</v>
          </cell>
          <cell r="AK799">
            <v>32.067884181806299</v>
          </cell>
          <cell r="AL799">
            <v>114.33728297883923</v>
          </cell>
          <cell r="AM799">
            <v>14.695600241933588</v>
          </cell>
          <cell r="AN799">
            <v>6.8246737651694342</v>
          </cell>
          <cell r="AO799">
            <v>0.9329239881101028</v>
          </cell>
          <cell r="AP799">
            <v>0</v>
          </cell>
          <cell r="AQ799">
            <v>0</v>
          </cell>
        </row>
        <row r="800">
          <cell r="H800" t="str">
            <v>CAGW</v>
          </cell>
          <cell r="J800">
            <v>446399.14</v>
          </cell>
          <cell r="K800">
            <v>19770.390771098031</v>
          </cell>
          <cell r="L800">
            <v>325898.54938701302</v>
          </cell>
          <cell r="M800">
            <v>100730.19984188903</v>
          </cell>
          <cell r="N800">
            <v>0</v>
          </cell>
          <cell r="O800">
            <v>0</v>
          </cell>
          <cell r="P800">
            <v>0</v>
          </cell>
          <cell r="Q800">
            <v>0</v>
          </cell>
          <cell r="R800">
            <v>0</v>
          </cell>
          <cell r="S800">
            <v>0</v>
          </cell>
          <cell r="T800">
            <v>0</v>
          </cell>
          <cell r="U800">
            <v>0</v>
          </cell>
          <cell r="AF800">
            <v>446399.14</v>
          </cell>
          <cell r="AG800">
            <v>19770.390771098031</v>
          </cell>
          <cell r="AH800">
            <v>325898.54938701302</v>
          </cell>
          <cell r="AI800">
            <v>100730.19984188903</v>
          </cell>
          <cell r="AJ800">
            <v>0</v>
          </cell>
          <cell r="AK800">
            <v>0</v>
          </cell>
          <cell r="AL800">
            <v>0</v>
          </cell>
          <cell r="AM800">
            <v>0</v>
          </cell>
          <cell r="AN800">
            <v>0</v>
          </cell>
          <cell r="AO800">
            <v>0</v>
          </cell>
          <cell r="AP800">
            <v>0</v>
          </cell>
          <cell r="AQ800">
            <v>0</v>
          </cell>
        </row>
        <row r="801">
          <cell r="H801" t="str">
            <v>CAGE</v>
          </cell>
          <cell r="J801">
            <v>1684473.96</v>
          </cell>
          <cell r="K801">
            <v>0</v>
          </cell>
          <cell r="L801">
            <v>0</v>
          </cell>
          <cell r="M801">
            <v>0</v>
          </cell>
          <cell r="N801">
            <v>0</v>
          </cell>
          <cell r="O801">
            <v>319898.37048753665</v>
          </cell>
          <cell r="P801">
            <v>1140590.0777094171</v>
          </cell>
          <cell r="Q801">
            <v>146598.33945009601</v>
          </cell>
          <cell r="R801">
            <v>68080.638067957785</v>
          </cell>
          <cell r="S801">
            <v>9306.5342849927147</v>
          </cell>
          <cell r="T801">
            <v>0</v>
          </cell>
          <cell r="U801">
            <v>0</v>
          </cell>
          <cell r="AF801">
            <v>1684473.96</v>
          </cell>
          <cell r="AG801">
            <v>0</v>
          </cell>
          <cell r="AH801">
            <v>0</v>
          </cell>
          <cell r="AI801">
            <v>0</v>
          </cell>
          <cell r="AJ801">
            <v>0</v>
          </cell>
          <cell r="AK801">
            <v>319898.37048753665</v>
          </cell>
          <cell r="AL801">
            <v>1140590.0777094171</v>
          </cell>
          <cell r="AM801">
            <v>146598.33945009601</v>
          </cell>
          <cell r="AN801">
            <v>68080.638067957785</v>
          </cell>
          <cell r="AO801">
            <v>9306.5342849927147</v>
          </cell>
          <cell r="AP801">
            <v>0</v>
          </cell>
          <cell r="AQ801">
            <v>0</v>
          </cell>
        </row>
        <row r="805">
          <cell r="H805" t="str">
            <v>SG</v>
          </cell>
          <cell r="J805">
            <v>0</v>
          </cell>
          <cell r="K805">
            <v>0</v>
          </cell>
          <cell r="L805">
            <v>0</v>
          </cell>
          <cell r="M805">
            <v>0</v>
          </cell>
          <cell r="N805">
            <v>0</v>
          </cell>
          <cell r="O805">
            <v>0</v>
          </cell>
          <cell r="P805">
            <v>0</v>
          </cell>
          <cell r="Q805">
            <v>0</v>
          </cell>
          <cell r="R805">
            <v>0</v>
          </cell>
          <cell r="S805">
            <v>0</v>
          </cell>
          <cell r="T805">
            <v>0</v>
          </cell>
          <cell r="U805">
            <v>0</v>
          </cell>
          <cell r="AF805">
            <v>0</v>
          </cell>
          <cell r="AG805">
            <v>0</v>
          </cell>
          <cell r="AH805">
            <v>0</v>
          </cell>
          <cell r="AI805">
            <v>0</v>
          </cell>
          <cell r="AJ805">
            <v>0</v>
          </cell>
          <cell r="AK805">
            <v>0</v>
          </cell>
          <cell r="AL805">
            <v>0</v>
          </cell>
          <cell r="AM805">
            <v>0</v>
          </cell>
          <cell r="AN805">
            <v>0</v>
          </cell>
          <cell r="AO805">
            <v>0</v>
          </cell>
          <cell r="AP805">
            <v>0</v>
          </cell>
          <cell r="AQ805">
            <v>0</v>
          </cell>
        </row>
        <row r="806">
          <cell r="H806" t="str">
            <v>CAGW</v>
          </cell>
          <cell r="J806">
            <v>57787.68</v>
          </cell>
          <cell r="K806">
            <v>2559.3351621492061</v>
          </cell>
          <cell r="L806">
            <v>42188.524566693617</v>
          </cell>
          <cell r="M806">
            <v>13039.820271157185</v>
          </cell>
          <cell r="N806">
            <v>0</v>
          </cell>
          <cell r="O806">
            <v>0</v>
          </cell>
          <cell r="P806">
            <v>0</v>
          </cell>
          <cell r="Q806">
            <v>0</v>
          </cell>
          <cell r="R806">
            <v>0</v>
          </cell>
          <cell r="S806">
            <v>0</v>
          </cell>
          <cell r="T806">
            <v>0</v>
          </cell>
          <cell r="U806">
            <v>0</v>
          </cell>
          <cell r="AF806">
            <v>57787.68</v>
          </cell>
          <cell r="AG806">
            <v>2559.3351621492061</v>
          </cell>
          <cell r="AH806">
            <v>42188.524566693617</v>
          </cell>
          <cell r="AI806">
            <v>13039.820271157185</v>
          </cell>
          <cell r="AJ806">
            <v>0</v>
          </cell>
          <cell r="AK806">
            <v>0</v>
          </cell>
          <cell r="AL806">
            <v>0</v>
          </cell>
          <cell r="AM806">
            <v>0</v>
          </cell>
          <cell r="AN806">
            <v>0</v>
          </cell>
          <cell r="AO806">
            <v>0</v>
          </cell>
          <cell r="AP806">
            <v>0</v>
          </cell>
          <cell r="AQ806">
            <v>0</v>
          </cell>
        </row>
        <row r="807">
          <cell r="H807" t="str">
            <v>CAGE</v>
          </cell>
          <cell r="J807">
            <v>459242.87</v>
          </cell>
          <cell r="K807">
            <v>0</v>
          </cell>
          <cell r="L807">
            <v>0</v>
          </cell>
          <cell r="M807">
            <v>0</v>
          </cell>
          <cell r="N807">
            <v>0</v>
          </cell>
          <cell r="O807">
            <v>87214.791833896699</v>
          </cell>
          <cell r="P807">
            <v>310962.27856249892</v>
          </cell>
          <cell r="Q807">
            <v>39967.51730510356</v>
          </cell>
          <cell r="R807">
            <v>18561.015699975669</v>
          </cell>
          <cell r="S807">
            <v>2537.2665985251874</v>
          </cell>
          <cell r="T807">
            <v>0</v>
          </cell>
          <cell r="U807">
            <v>0</v>
          </cell>
          <cell r="AF807">
            <v>459242.87</v>
          </cell>
          <cell r="AG807">
            <v>0</v>
          </cell>
          <cell r="AH807">
            <v>0</v>
          </cell>
          <cell r="AI807">
            <v>0</v>
          </cell>
          <cell r="AJ807">
            <v>0</v>
          </cell>
          <cell r="AK807">
            <v>87214.791833896699</v>
          </cell>
          <cell r="AL807">
            <v>310962.27856249892</v>
          </cell>
          <cell r="AM807">
            <v>39967.51730510356</v>
          </cell>
          <cell r="AN807">
            <v>18561.015699975669</v>
          </cell>
          <cell r="AO807">
            <v>2537.2665985251874</v>
          </cell>
          <cell r="AP807">
            <v>0</v>
          </cell>
          <cell r="AQ807">
            <v>0</v>
          </cell>
        </row>
        <row r="811">
          <cell r="H811" t="str">
            <v>SG</v>
          </cell>
          <cell r="J811">
            <v>0</v>
          </cell>
          <cell r="K811">
            <v>0</v>
          </cell>
          <cell r="L811">
            <v>0</v>
          </cell>
          <cell r="M811">
            <v>0</v>
          </cell>
          <cell r="N811">
            <v>0</v>
          </cell>
          <cell r="O811">
            <v>0</v>
          </cell>
          <cell r="P811">
            <v>0</v>
          </cell>
          <cell r="Q811">
            <v>0</v>
          </cell>
          <cell r="R811">
            <v>0</v>
          </cell>
          <cell r="S811">
            <v>0</v>
          </cell>
          <cell r="T811">
            <v>0</v>
          </cell>
          <cell r="U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H812" t="str">
            <v>CAGW</v>
          </cell>
          <cell r="J812">
            <v>0</v>
          </cell>
          <cell r="K812">
            <v>0</v>
          </cell>
          <cell r="L812">
            <v>0</v>
          </cell>
          <cell r="M812">
            <v>0</v>
          </cell>
          <cell r="N812">
            <v>0</v>
          </cell>
          <cell r="O812">
            <v>0</v>
          </cell>
          <cell r="P812">
            <v>0</v>
          </cell>
          <cell r="Q812">
            <v>0</v>
          </cell>
          <cell r="R812">
            <v>0</v>
          </cell>
          <cell r="S812">
            <v>0</v>
          </cell>
          <cell r="T812">
            <v>0</v>
          </cell>
          <cell r="U812">
            <v>0</v>
          </cell>
          <cell r="AF812">
            <v>0</v>
          </cell>
          <cell r="AG812">
            <v>0</v>
          </cell>
          <cell r="AH812">
            <v>0</v>
          </cell>
          <cell r="AI812">
            <v>0</v>
          </cell>
          <cell r="AJ812">
            <v>0</v>
          </cell>
          <cell r="AK812">
            <v>0</v>
          </cell>
          <cell r="AL812">
            <v>0</v>
          </cell>
          <cell r="AM812">
            <v>0</v>
          </cell>
          <cell r="AN812">
            <v>0</v>
          </cell>
          <cell r="AO812">
            <v>0</v>
          </cell>
          <cell r="AP812">
            <v>0</v>
          </cell>
          <cell r="AQ812">
            <v>0</v>
          </cell>
        </row>
        <row r="813">
          <cell r="H813" t="str">
            <v>CAGE</v>
          </cell>
          <cell r="J813">
            <v>0</v>
          </cell>
          <cell r="K813">
            <v>0</v>
          </cell>
          <cell r="L813">
            <v>0</v>
          </cell>
          <cell r="M813">
            <v>0</v>
          </cell>
          <cell r="N813">
            <v>0</v>
          </cell>
          <cell r="O813">
            <v>0</v>
          </cell>
          <cell r="P813">
            <v>0</v>
          </cell>
          <cell r="Q813">
            <v>0</v>
          </cell>
          <cell r="R813">
            <v>0</v>
          </cell>
          <cell r="S813">
            <v>0</v>
          </cell>
          <cell r="T813">
            <v>0</v>
          </cell>
          <cell r="U813">
            <v>0</v>
          </cell>
          <cell r="AF813">
            <v>0</v>
          </cell>
          <cell r="AG813">
            <v>0</v>
          </cell>
          <cell r="AH813">
            <v>0</v>
          </cell>
          <cell r="AI813">
            <v>0</v>
          </cell>
          <cell r="AJ813">
            <v>0</v>
          </cell>
          <cell r="AK813">
            <v>0</v>
          </cell>
          <cell r="AL813">
            <v>0</v>
          </cell>
          <cell r="AM813">
            <v>0</v>
          </cell>
          <cell r="AN813">
            <v>0</v>
          </cell>
          <cell r="AO813">
            <v>0</v>
          </cell>
          <cell r="AP813">
            <v>0</v>
          </cell>
          <cell r="AQ813">
            <v>0</v>
          </cell>
        </row>
        <row r="817">
          <cell r="H817" t="str">
            <v>SG</v>
          </cell>
          <cell r="J817">
            <v>0</v>
          </cell>
          <cell r="K817">
            <v>0</v>
          </cell>
          <cell r="L817">
            <v>0</v>
          </cell>
          <cell r="M817">
            <v>0</v>
          </cell>
          <cell r="N817">
            <v>0</v>
          </cell>
          <cell r="O817">
            <v>0</v>
          </cell>
          <cell r="P817">
            <v>0</v>
          </cell>
          <cell r="Q817">
            <v>0</v>
          </cell>
          <cell r="R817">
            <v>0</v>
          </cell>
          <cell r="S817">
            <v>0</v>
          </cell>
          <cell r="T817">
            <v>0</v>
          </cell>
          <cell r="U817">
            <v>0</v>
          </cell>
          <cell r="AF817">
            <v>0</v>
          </cell>
          <cell r="AG817">
            <v>0</v>
          </cell>
          <cell r="AH817">
            <v>0</v>
          </cell>
          <cell r="AI817">
            <v>0</v>
          </cell>
          <cell r="AJ817">
            <v>0</v>
          </cell>
          <cell r="AK817">
            <v>0</v>
          </cell>
          <cell r="AL817">
            <v>0</v>
          </cell>
          <cell r="AM817">
            <v>0</v>
          </cell>
          <cell r="AN817">
            <v>0</v>
          </cell>
          <cell r="AO817">
            <v>0</v>
          </cell>
          <cell r="AP817">
            <v>0</v>
          </cell>
          <cell r="AQ817">
            <v>0</v>
          </cell>
        </row>
        <row r="818">
          <cell r="H818" t="str">
            <v>SE</v>
          </cell>
          <cell r="J818">
            <v>0</v>
          </cell>
          <cell r="K818">
            <v>0</v>
          </cell>
          <cell r="L818">
            <v>0</v>
          </cell>
          <cell r="M818">
            <v>0</v>
          </cell>
          <cell r="N818">
            <v>0</v>
          </cell>
          <cell r="O818">
            <v>0</v>
          </cell>
          <cell r="P818">
            <v>0</v>
          </cell>
          <cell r="Q818">
            <v>0</v>
          </cell>
          <cell r="R818">
            <v>0</v>
          </cell>
          <cell r="S818">
            <v>0</v>
          </cell>
          <cell r="T818">
            <v>0</v>
          </cell>
          <cell r="U818">
            <v>0</v>
          </cell>
          <cell r="AF818">
            <v>0</v>
          </cell>
          <cell r="AG818">
            <v>0</v>
          </cell>
          <cell r="AH818">
            <v>0</v>
          </cell>
          <cell r="AI818">
            <v>0</v>
          </cell>
          <cell r="AJ818">
            <v>0</v>
          </cell>
          <cell r="AK818">
            <v>0</v>
          </cell>
          <cell r="AL818">
            <v>0</v>
          </cell>
          <cell r="AM818">
            <v>0</v>
          </cell>
          <cell r="AN818">
            <v>0</v>
          </cell>
          <cell r="AO818">
            <v>0</v>
          </cell>
          <cell r="AP818">
            <v>0</v>
          </cell>
          <cell r="AQ818">
            <v>0</v>
          </cell>
        </row>
        <row r="819">
          <cell r="H819" t="str">
            <v>CAGW</v>
          </cell>
          <cell r="J819">
            <v>0</v>
          </cell>
          <cell r="K819">
            <v>0</v>
          </cell>
          <cell r="L819">
            <v>0</v>
          </cell>
          <cell r="M819">
            <v>0</v>
          </cell>
          <cell r="N819">
            <v>0</v>
          </cell>
          <cell r="O819">
            <v>0</v>
          </cell>
          <cell r="P819">
            <v>0</v>
          </cell>
          <cell r="Q819">
            <v>0</v>
          </cell>
          <cell r="R819">
            <v>0</v>
          </cell>
          <cell r="S819">
            <v>0</v>
          </cell>
          <cell r="T819">
            <v>0</v>
          </cell>
          <cell r="U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H820" t="str">
            <v>CAGE</v>
          </cell>
          <cell r="J820">
            <v>0</v>
          </cell>
          <cell r="K820">
            <v>0</v>
          </cell>
          <cell r="L820">
            <v>0</v>
          </cell>
          <cell r="M820">
            <v>0</v>
          </cell>
          <cell r="N820">
            <v>0</v>
          </cell>
          <cell r="O820">
            <v>0</v>
          </cell>
          <cell r="P820">
            <v>0</v>
          </cell>
          <cell r="Q820">
            <v>0</v>
          </cell>
          <cell r="R820">
            <v>0</v>
          </cell>
          <cell r="S820">
            <v>0</v>
          </cell>
          <cell r="T820">
            <v>0</v>
          </cell>
          <cell r="U820">
            <v>0</v>
          </cell>
          <cell r="AF820">
            <v>0</v>
          </cell>
          <cell r="AG820">
            <v>0</v>
          </cell>
          <cell r="AH820">
            <v>0</v>
          </cell>
          <cell r="AI820">
            <v>0</v>
          </cell>
          <cell r="AJ820">
            <v>0</v>
          </cell>
          <cell r="AK820">
            <v>0</v>
          </cell>
          <cell r="AL820">
            <v>0</v>
          </cell>
          <cell r="AM820">
            <v>0</v>
          </cell>
          <cell r="AN820">
            <v>0</v>
          </cell>
          <cell r="AO820">
            <v>0</v>
          </cell>
          <cell r="AP820">
            <v>0</v>
          </cell>
          <cell r="AQ820">
            <v>0</v>
          </cell>
        </row>
        <row r="821">
          <cell r="H821" t="str">
            <v>CAEW</v>
          </cell>
          <cell r="J821">
            <v>0</v>
          </cell>
          <cell r="K821">
            <v>0</v>
          </cell>
          <cell r="L821">
            <v>0</v>
          </cell>
          <cell r="M821">
            <v>0</v>
          </cell>
          <cell r="N821">
            <v>0</v>
          </cell>
          <cell r="O821">
            <v>0</v>
          </cell>
          <cell r="P821">
            <v>0</v>
          </cell>
          <cell r="Q821">
            <v>0</v>
          </cell>
          <cell r="R821">
            <v>0</v>
          </cell>
          <cell r="S821">
            <v>0</v>
          </cell>
          <cell r="T821">
            <v>0</v>
          </cell>
          <cell r="U821">
            <v>0</v>
          </cell>
          <cell r="AF821">
            <v>0</v>
          </cell>
          <cell r="AG821">
            <v>0</v>
          </cell>
          <cell r="AH821">
            <v>0</v>
          </cell>
          <cell r="AI821">
            <v>0</v>
          </cell>
          <cell r="AJ821">
            <v>0</v>
          </cell>
          <cell r="AK821">
            <v>0</v>
          </cell>
          <cell r="AL821">
            <v>0</v>
          </cell>
          <cell r="AM821">
            <v>0</v>
          </cell>
          <cell r="AN821">
            <v>0</v>
          </cell>
          <cell r="AO821">
            <v>0</v>
          </cell>
          <cell r="AP821">
            <v>0</v>
          </cell>
          <cell r="AQ821">
            <v>0</v>
          </cell>
        </row>
        <row r="822">
          <cell r="H822" t="str">
            <v>CAEE</v>
          </cell>
          <cell r="J822">
            <v>0</v>
          </cell>
          <cell r="K822">
            <v>0</v>
          </cell>
          <cell r="L822">
            <v>0</v>
          </cell>
          <cell r="M822">
            <v>0</v>
          </cell>
          <cell r="N822">
            <v>0</v>
          </cell>
          <cell r="O822">
            <v>0</v>
          </cell>
          <cell r="P822">
            <v>0</v>
          </cell>
          <cell r="Q822">
            <v>0</v>
          </cell>
          <cell r="R822">
            <v>0</v>
          </cell>
          <cell r="S822">
            <v>0</v>
          </cell>
          <cell r="T822">
            <v>0</v>
          </cell>
          <cell r="U822">
            <v>0</v>
          </cell>
          <cell r="AF822">
            <v>0</v>
          </cell>
          <cell r="AG822">
            <v>0</v>
          </cell>
          <cell r="AH822">
            <v>0</v>
          </cell>
          <cell r="AI822">
            <v>0</v>
          </cell>
          <cell r="AJ822">
            <v>0</v>
          </cell>
          <cell r="AK822">
            <v>0</v>
          </cell>
          <cell r="AL822">
            <v>0</v>
          </cell>
          <cell r="AM822">
            <v>0</v>
          </cell>
          <cell r="AN822">
            <v>0</v>
          </cell>
          <cell r="AO822">
            <v>0</v>
          </cell>
          <cell r="AP822">
            <v>0</v>
          </cell>
          <cell r="AQ822">
            <v>0</v>
          </cell>
        </row>
        <row r="826">
          <cell r="H826" t="str">
            <v>SG</v>
          </cell>
          <cell r="J826">
            <v>0</v>
          </cell>
          <cell r="K826">
            <v>0</v>
          </cell>
          <cell r="L826">
            <v>0</v>
          </cell>
          <cell r="M826">
            <v>0</v>
          </cell>
          <cell r="N826">
            <v>0</v>
          </cell>
          <cell r="O826">
            <v>0</v>
          </cell>
          <cell r="P826">
            <v>0</v>
          </cell>
          <cell r="Q826">
            <v>0</v>
          </cell>
          <cell r="R826">
            <v>0</v>
          </cell>
          <cell r="S826">
            <v>0</v>
          </cell>
          <cell r="T826">
            <v>0</v>
          </cell>
          <cell r="U826">
            <v>0</v>
          </cell>
          <cell r="AF826">
            <v>0</v>
          </cell>
          <cell r="AG826">
            <v>0</v>
          </cell>
          <cell r="AH826">
            <v>0</v>
          </cell>
          <cell r="AI826">
            <v>0</v>
          </cell>
          <cell r="AJ826">
            <v>0</v>
          </cell>
          <cell r="AK826">
            <v>0</v>
          </cell>
          <cell r="AL826">
            <v>0</v>
          </cell>
          <cell r="AM826">
            <v>0</v>
          </cell>
          <cell r="AN826">
            <v>0</v>
          </cell>
          <cell r="AO826">
            <v>0</v>
          </cell>
          <cell r="AP826">
            <v>0</v>
          </cell>
          <cell r="AQ826">
            <v>0</v>
          </cell>
        </row>
        <row r="827">
          <cell r="H827" t="str">
            <v>SE</v>
          </cell>
          <cell r="J827">
            <v>0</v>
          </cell>
          <cell r="K827">
            <v>0</v>
          </cell>
          <cell r="L827">
            <v>0</v>
          </cell>
          <cell r="M827">
            <v>0</v>
          </cell>
          <cell r="N827">
            <v>0</v>
          </cell>
          <cell r="O827">
            <v>0</v>
          </cell>
          <cell r="P827">
            <v>0</v>
          </cell>
          <cell r="Q827">
            <v>0</v>
          </cell>
          <cell r="R827">
            <v>0</v>
          </cell>
          <cell r="S827">
            <v>0</v>
          </cell>
          <cell r="T827">
            <v>0</v>
          </cell>
          <cell r="U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H828" t="str">
            <v>CAGW</v>
          </cell>
          <cell r="J828">
            <v>112279968.70999999</v>
          </cell>
          <cell r="K828">
            <v>4972722.0737104453</v>
          </cell>
          <cell r="L828">
            <v>81971212.865258217</v>
          </cell>
          <cell r="M828">
            <v>25336033.771031339</v>
          </cell>
          <cell r="N828">
            <v>0</v>
          </cell>
          <cell r="O828">
            <v>0</v>
          </cell>
          <cell r="P828">
            <v>0</v>
          </cell>
          <cell r="Q828">
            <v>0</v>
          </cell>
          <cell r="R828">
            <v>0</v>
          </cell>
          <cell r="S828">
            <v>0</v>
          </cell>
          <cell r="T828">
            <v>0</v>
          </cell>
          <cell r="U828">
            <v>0</v>
          </cell>
          <cell r="AF828">
            <v>112279968.70999999</v>
          </cell>
          <cell r="AG828">
            <v>4972722.0737104453</v>
          </cell>
          <cell r="AH828">
            <v>81971212.865258217</v>
          </cell>
          <cell r="AI828">
            <v>25336033.771031339</v>
          </cell>
          <cell r="AJ828">
            <v>0</v>
          </cell>
          <cell r="AK828">
            <v>0</v>
          </cell>
          <cell r="AL828">
            <v>0</v>
          </cell>
          <cell r="AM828">
            <v>0</v>
          </cell>
          <cell r="AN828">
            <v>0</v>
          </cell>
          <cell r="AO828">
            <v>0</v>
          </cell>
          <cell r="AP828">
            <v>0</v>
          </cell>
          <cell r="AQ828">
            <v>0</v>
          </cell>
        </row>
        <row r="829">
          <cell r="H829" t="str">
            <v>CAGE</v>
          </cell>
          <cell r="J829">
            <v>0</v>
          </cell>
          <cell r="K829">
            <v>0</v>
          </cell>
          <cell r="L829">
            <v>0</v>
          </cell>
          <cell r="M829">
            <v>0</v>
          </cell>
          <cell r="N829">
            <v>0</v>
          </cell>
          <cell r="O829">
            <v>0</v>
          </cell>
          <cell r="P829">
            <v>0</v>
          </cell>
          <cell r="Q829">
            <v>0</v>
          </cell>
          <cell r="R829">
            <v>0</v>
          </cell>
          <cell r="S829">
            <v>0</v>
          </cell>
          <cell r="T829">
            <v>0</v>
          </cell>
          <cell r="U829">
            <v>0</v>
          </cell>
          <cell r="AF829">
            <v>0</v>
          </cell>
          <cell r="AG829">
            <v>0</v>
          </cell>
          <cell r="AH829">
            <v>0</v>
          </cell>
          <cell r="AI829">
            <v>0</v>
          </cell>
          <cell r="AJ829">
            <v>0</v>
          </cell>
          <cell r="AK829">
            <v>0</v>
          </cell>
          <cell r="AL829">
            <v>0</v>
          </cell>
          <cell r="AM829">
            <v>0</v>
          </cell>
          <cell r="AN829">
            <v>0</v>
          </cell>
          <cell r="AO829">
            <v>0</v>
          </cell>
          <cell r="AP829">
            <v>0</v>
          </cell>
          <cell r="AQ829">
            <v>0</v>
          </cell>
        </row>
        <row r="830">
          <cell r="H830" t="str">
            <v>CAEW</v>
          </cell>
          <cell r="J830">
            <v>0</v>
          </cell>
          <cell r="K830">
            <v>0</v>
          </cell>
          <cell r="L830">
            <v>0</v>
          </cell>
          <cell r="M830">
            <v>0</v>
          </cell>
          <cell r="N830">
            <v>0</v>
          </cell>
          <cell r="O830">
            <v>0</v>
          </cell>
          <cell r="P830">
            <v>0</v>
          </cell>
          <cell r="Q830">
            <v>0</v>
          </cell>
          <cell r="R830">
            <v>0</v>
          </cell>
          <cell r="S830">
            <v>0</v>
          </cell>
          <cell r="T830">
            <v>0</v>
          </cell>
          <cell r="U830">
            <v>0</v>
          </cell>
          <cell r="AF830">
            <v>0</v>
          </cell>
          <cell r="AG830">
            <v>0</v>
          </cell>
          <cell r="AH830">
            <v>0</v>
          </cell>
          <cell r="AI830">
            <v>0</v>
          </cell>
          <cell r="AJ830">
            <v>0</v>
          </cell>
          <cell r="AK830">
            <v>0</v>
          </cell>
          <cell r="AL830">
            <v>0</v>
          </cell>
          <cell r="AM830">
            <v>0</v>
          </cell>
          <cell r="AN830">
            <v>0</v>
          </cell>
          <cell r="AO830">
            <v>0</v>
          </cell>
          <cell r="AP830">
            <v>0</v>
          </cell>
          <cell r="AQ830">
            <v>0</v>
          </cell>
        </row>
        <row r="831">
          <cell r="H831" t="str">
            <v>CAEE</v>
          </cell>
          <cell r="J831">
            <v>0</v>
          </cell>
          <cell r="K831">
            <v>0</v>
          </cell>
          <cell r="L831">
            <v>0</v>
          </cell>
          <cell r="M831">
            <v>0</v>
          </cell>
          <cell r="N831">
            <v>0</v>
          </cell>
          <cell r="O831">
            <v>0</v>
          </cell>
          <cell r="P831">
            <v>0</v>
          </cell>
          <cell r="Q831">
            <v>0</v>
          </cell>
          <cell r="R831">
            <v>0</v>
          </cell>
          <cell r="S831">
            <v>0</v>
          </cell>
          <cell r="T831">
            <v>0</v>
          </cell>
          <cell r="U831">
            <v>0</v>
          </cell>
          <cell r="AF831">
            <v>0</v>
          </cell>
          <cell r="AG831">
            <v>0</v>
          </cell>
          <cell r="AH831">
            <v>0</v>
          </cell>
          <cell r="AI831">
            <v>0</v>
          </cell>
          <cell r="AJ831">
            <v>0</v>
          </cell>
          <cell r="AK831">
            <v>0</v>
          </cell>
          <cell r="AL831">
            <v>0</v>
          </cell>
          <cell r="AM831">
            <v>0</v>
          </cell>
          <cell r="AN831">
            <v>0</v>
          </cell>
          <cell r="AO831">
            <v>0</v>
          </cell>
          <cell r="AP831">
            <v>0</v>
          </cell>
          <cell r="AQ831">
            <v>0</v>
          </cell>
        </row>
        <row r="837">
          <cell r="H837" t="str">
            <v>SG</v>
          </cell>
          <cell r="J837">
            <v>2155689.4</v>
          </cell>
          <cell r="K837">
            <v>33806.389608563441</v>
          </cell>
          <cell r="L837">
            <v>551698.70211969619</v>
          </cell>
          <cell r="M837">
            <v>177381.39155094349</v>
          </cell>
          <cell r="N837">
            <v>0</v>
          </cell>
          <cell r="O837">
            <v>272498.14536828425</v>
          </cell>
          <cell r="P837">
            <v>933313.34018427739</v>
          </cell>
          <cell r="Q837">
            <v>121609.26228354334</v>
          </cell>
          <cell r="R837">
            <v>57552.147893190398</v>
          </cell>
          <cell r="S837">
            <v>7830.0209915017194</v>
          </cell>
          <cell r="T837">
            <v>0</v>
          </cell>
          <cell r="U837">
            <v>0</v>
          </cell>
          <cell r="AF837">
            <v>2155689.4</v>
          </cell>
          <cell r="AG837">
            <v>33806.389608563441</v>
          </cell>
          <cell r="AH837">
            <v>551698.70211969619</v>
          </cell>
          <cell r="AI837">
            <v>177381.39155094349</v>
          </cell>
          <cell r="AJ837">
            <v>0</v>
          </cell>
          <cell r="AK837">
            <v>272498.14536828425</v>
          </cell>
          <cell r="AL837">
            <v>933313.34018427739</v>
          </cell>
          <cell r="AM837">
            <v>121609.26228354334</v>
          </cell>
          <cell r="AN837">
            <v>57552.147893190398</v>
          </cell>
          <cell r="AO837">
            <v>7830.0209915017194</v>
          </cell>
          <cell r="AP837">
            <v>0</v>
          </cell>
          <cell r="AQ837">
            <v>0</v>
          </cell>
        </row>
        <row r="838">
          <cell r="H838" t="str">
            <v>CAGW</v>
          </cell>
          <cell r="J838">
            <v>675112.34</v>
          </cell>
          <cell r="K838">
            <v>29899.777083330391</v>
          </cell>
          <cell r="L838">
            <v>492873.10965534544</v>
          </cell>
          <cell r="M838">
            <v>152339.45326132423</v>
          </cell>
          <cell r="N838">
            <v>0</v>
          </cell>
          <cell r="O838">
            <v>0</v>
          </cell>
          <cell r="P838">
            <v>0</v>
          </cell>
          <cell r="Q838">
            <v>0</v>
          </cell>
          <cell r="R838">
            <v>0</v>
          </cell>
          <cell r="S838">
            <v>0</v>
          </cell>
          <cell r="T838">
            <v>0</v>
          </cell>
          <cell r="U838">
            <v>0</v>
          </cell>
          <cell r="AF838">
            <v>675112.34</v>
          </cell>
          <cell r="AG838">
            <v>29899.777083330391</v>
          </cell>
          <cell r="AH838">
            <v>492873.10965534544</v>
          </cell>
          <cell r="AI838">
            <v>152339.45326132423</v>
          </cell>
          <cell r="AJ838">
            <v>0</v>
          </cell>
          <cell r="AK838">
            <v>0</v>
          </cell>
          <cell r="AL838">
            <v>0</v>
          </cell>
          <cell r="AM838">
            <v>0</v>
          </cell>
          <cell r="AN838">
            <v>0</v>
          </cell>
          <cell r="AO838">
            <v>0</v>
          </cell>
          <cell r="AP838">
            <v>0</v>
          </cell>
          <cell r="AQ838">
            <v>0</v>
          </cell>
        </row>
        <row r="839">
          <cell r="H839" t="str">
            <v>CAGE</v>
          </cell>
          <cell r="J839">
            <v>327497.45</v>
          </cell>
          <cell r="K839">
            <v>0</v>
          </cell>
          <cell r="L839">
            <v>0</v>
          </cell>
          <cell r="M839">
            <v>0</v>
          </cell>
          <cell r="N839">
            <v>0</v>
          </cell>
          <cell r="O839">
            <v>62195.025320441004</v>
          </cell>
          <cell r="P839">
            <v>221754.89251560526</v>
          </cell>
          <cell r="Q839">
            <v>28501.825189473901</v>
          </cell>
          <cell r="R839">
            <v>13236.319403613163</v>
          </cell>
          <cell r="S839">
            <v>1809.3875708667456</v>
          </cell>
          <cell r="T839">
            <v>0</v>
          </cell>
          <cell r="U839">
            <v>0</v>
          </cell>
          <cell r="AF839">
            <v>327497.45</v>
          </cell>
          <cell r="AG839">
            <v>0</v>
          </cell>
          <cell r="AH839">
            <v>0</v>
          </cell>
          <cell r="AI839">
            <v>0</v>
          </cell>
          <cell r="AJ839">
            <v>0</v>
          </cell>
          <cell r="AK839">
            <v>62195.025320441004</v>
          </cell>
          <cell r="AL839">
            <v>221754.89251560526</v>
          </cell>
          <cell r="AM839">
            <v>28501.825189473901</v>
          </cell>
          <cell r="AN839">
            <v>13236.319403613163</v>
          </cell>
          <cell r="AO839">
            <v>1809.3875708667456</v>
          </cell>
          <cell r="AP839">
            <v>0</v>
          </cell>
          <cell r="AQ839">
            <v>0</v>
          </cell>
        </row>
        <row r="840">
          <cell r="H840" t="str">
            <v>S</v>
          </cell>
          <cell r="J840">
            <v>0</v>
          </cell>
          <cell r="K840">
            <v>0</v>
          </cell>
          <cell r="L840">
            <v>0</v>
          </cell>
          <cell r="M840">
            <v>0</v>
          </cell>
          <cell r="N840">
            <v>0</v>
          </cell>
          <cell r="O840">
            <v>0</v>
          </cell>
          <cell r="P840">
            <v>0</v>
          </cell>
          <cell r="Q840">
            <v>0</v>
          </cell>
          <cell r="R840">
            <v>0</v>
          </cell>
          <cell r="S840">
            <v>0</v>
          </cell>
          <cell r="T840">
            <v>0</v>
          </cell>
          <cell r="U840">
            <v>0</v>
          </cell>
        </row>
        <row r="844">
          <cell r="H844" t="str">
            <v>SG</v>
          </cell>
          <cell r="J844">
            <v>-110</v>
          </cell>
          <cell r="K844">
            <v>-1.7250643144332289</v>
          </cell>
          <cell r="L844">
            <v>-28.151948621710801</v>
          </cell>
          <cell r="M844">
            <v>-9.0513749664510037</v>
          </cell>
          <cell r="N844">
            <v>0</v>
          </cell>
          <cell r="O844">
            <v>-13.904969793195287</v>
          </cell>
          <cell r="P844">
            <v>-47.624888548540675</v>
          </cell>
          <cell r="Q844">
            <v>-6.2054481741153289</v>
          </cell>
          <cell r="R844">
            <v>-2.9367571544634141</v>
          </cell>
          <cell r="S844">
            <v>-0.39954842709027988</v>
          </cell>
          <cell r="T844">
            <v>0</v>
          </cell>
          <cell r="U844">
            <v>0</v>
          </cell>
          <cell r="AF844">
            <v>-110</v>
          </cell>
          <cell r="AG844">
            <v>-1.7250643144332289</v>
          </cell>
          <cell r="AH844">
            <v>-28.151948621710801</v>
          </cell>
          <cell r="AI844">
            <v>-9.0513749664510037</v>
          </cell>
          <cell r="AJ844">
            <v>0</v>
          </cell>
          <cell r="AK844">
            <v>-13.904969793195287</v>
          </cell>
          <cell r="AL844">
            <v>-47.624888548540675</v>
          </cell>
          <cell r="AM844">
            <v>-6.2054481741153289</v>
          </cell>
          <cell r="AN844">
            <v>-2.9367571544634141</v>
          </cell>
          <cell r="AO844">
            <v>-0.39954842709027988</v>
          </cell>
          <cell r="AP844">
            <v>0</v>
          </cell>
          <cell r="AQ844">
            <v>0</v>
          </cell>
        </row>
        <row r="845">
          <cell r="H845" t="str">
            <v>JBG</v>
          </cell>
          <cell r="J845">
            <v>1023.63</v>
          </cell>
          <cell r="K845">
            <v>45.077874691958137</v>
          </cell>
          <cell r="L845">
            <v>743.07150231116987</v>
          </cell>
          <cell r="M845">
            <v>229.67190576761615</v>
          </cell>
          <cell r="N845">
            <v>0</v>
          </cell>
          <cell r="O845">
            <v>1.103133215702472</v>
          </cell>
          <cell r="P845">
            <v>3.9331954029785923</v>
          </cell>
          <cell r="Q845">
            <v>0.50552773172230825</v>
          </cell>
          <cell r="R845">
            <v>0.23476835185038372</v>
          </cell>
          <cell r="S845">
            <v>3.2092527002257121E-2</v>
          </cell>
          <cell r="T845">
            <v>0</v>
          </cell>
          <cell r="U845">
            <v>0</v>
          </cell>
          <cell r="AF845">
            <v>1023.63</v>
          </cell>
          <cell r="AG845">
            <v>45.077874691958137</v>
          </cell>
          <cell r="AH845">
            <v>743.07150231116987</v>
          </cell>
          <cell r="AI845">
            <v>229.67190576761615</v>
          </cell>
          <cell r="AJ845">
            <v>0</v>
          </cell>
          <cell r="AK845">
            <v>1.103133215702472</v>
          </cell>
          <cell r="AL845">
            <v>3.9331954029785923</v>
          </cell>
          <cell r="AM845">
            <v>0.50552773172230825</v>
          </cell>
          <cell r="AN845">
            <v>0.23476835185038372</v>
          </cell>
          <cell r="AO845">
            <v>3.2092527002257121E-2</v>
          </cell>
          <cell r="AP845">
            <v>0</v>
          </cell>
          <cell r="AQ845">
            <v>0</v>
          </cell>
        </row>
        <row r="846">
          <cell r="H846" t="str">
            <v>CAGW</v>
          </cell>
          <cell r="J846">
            <v>853610.83</v>
          </cell>
          <cell r="K846">
            <v>37805.224435560805</v>
          </cell>
          <cell r="L846">
            <v>623187.8745063087</v>
          </cell>
          <cell r="M846">
            <v>192617.73105813054</v>
          </cell>
          <cell r="N846">
            <v>0</v>
          </cell>
          <cell r="O846">
            <v>0</v>
          </cell>
          <cell r="P846">
            <v>0</v>
          </cell>
          <cell r="Q846">
            <v>0</v>
          </cell>
          <cell r="R846">
            <v>0</v>
          </cell>
          <cell r="S846">
            <v>0</v>
          </cell>
          <cell r="T846">
            <v>0</v>
          </cell>
          <cell r="U846">
            <v>0</v>
          </cell>
          <cell r="AF846">
            <v>853610.83</v>
          </cell>
          <cell r="AG846">
            <v>37805.224435560805</v>
          </cell>
          <cell r="AH846">
            <v>623187.8745063087</v>
          </cell>
          <cell r="AI846">
            <v>192617.73105813054</v>
          </cell>
          <cell r="AJ846">
            <v>0</v>
          </cell>
          <cell r="AK846">
            <v>0</v>
          </cell>
          <cell r="AL846">
            <v>0</v>
          </cell>
          <cell r="AM846">
            <v>0</v>
          </cell>
          <cell r="AN846">
            <v>0</v>
          </cell>
          <cell r="AO846">
            <v>0</v>
          </cell>
          <cell r="AP846">
            <v>0</v>
          </cell>
          <cell r="AQ846">
            <v>0</v>
          </cell>
        </row>
        <row r="847">
          <cell r="H847" t="str">
            <v>CAGE</v>
          </cell>
          <cell r="J847">
            <v>1164716.5900000001</v>
          </cell>
          <cell r="K847">
            <v>0</v>
          </cell>
          <cell r="L847">
            <v>0</v>
          </cell>
          <cell r="M847">
            <v>0</v>
          </cell>
          <cell r="N847">
            <v>0</v>
          </cell>
          <cell r="O847">
            <v>221191.27280590337</v>
          </cell>
          <cell r="P847">
            <v>788652.25432012451</v>
          </cell>
          <cell r="Q847">
            <v>101364.29655699655</v>
          </cell>
          <cell r="R847">
            <v>47073.834620474627</v>
          </cell>
          <cell r="S847">
            <v>6434.9316965011467</v>
          </cell>
          <cell r="T847">
            <v>0</v>
          </cell>
          <cell r="U847">
            <v>0</v>
          </cell>
          <cell r="AF847">
            <v>1164716.5900000001</v>
          </cell>
          <cell r="AG847">
            <v>0</v>
          </cell>
          <cell r="AH847">
            <v>0</v>
          </cell>
          <cell r="AI847">
            <v>0</v>
          </cell>
          <cell r="AJ847">
            <v>0</v>
          </cell>
          <cell r="AK847">
            <v>221191.27280590337</v>
          </cell>
          <cell r="AL847">
            <v>788652.25432012451</v>
          </cell>
          <cell r="AM847">
            <v>101364.29655699655</v>
          </cell>
          <cell r="AN847">
            <v>47073.834620474627</v>
          </cell>
          <cell r="AO847">
            <v>6434.9316965011467</v>
          </cell>
          <cell r="AP847">
            <v>0</v>
          </cell>
          <cell r="AQ847">
            <v>0</v>
          </cell>
        </row>
        <row r="851">
          <cell r="H851" t="str">
            <v>SG</v>
          </cell>
          <cell r="J851">
            <v>807839.53</v>
          </cell>
          <cell r="K851">
            <v>12668.86495446829</v>
          </cell>
          <cell r="L851">
            <v>206747.79039224549</v>
          </cell>
          <cell r="M851">
            <v>66473.259079559502</v>
          </cell>
          <cell r="N851">
            <v>0</v>
          </cell>
          <cell r="O851">
            <v>102118.03874908252</v>
          </cell>
          <cell r="P851">
            <v>349756.97801232256</v>
          </cell>
          <cell r="Q851">
            <v>45572.784876515325</v>
          </cell>
          <cell r="R851">
            <v>21567.531994416924</v>
          </cell>
          <cell r="S851">
            <v>2934.281941389554</v>
          </cell>
          <cell r="T851">
            <v>0</v>
          </cell>
          <cell r="U851">
            <v>0</v>
          </cell>
          <cell r="AF851">
            <v>807839.53</v>
          </cell>
          <cell r="AG851">
            <v>12668.86495446829</v>
          </cell>
          <cell r="AH851">
            <v>206747.79039224549</v>
          </cell>
          <cell r="AI851">
            <v>66473.259079559502</v>
          </cell>
          <cell r="AJ851">
            <v>0</v>
          </cell>
          <cell r="AK851">
            <v>102118.03874908252</v>
          </cell>
          <cell r="AL851">
            <v>349756.97801232256</v>
          </cell>
          <cell r="AM851">
            <v>45572.784876515325</v>
          </cell>
          <cell r="AN851">
            <v>21567.531994416924</v>
          </cell>
          <cell r="AO851">
            <v>2934.281941389554</v>
          </cell>
          <cell r="AP851">
            <v>0</v>
          </cell>
          <cell r="AQ851">
            <v>0</v>
          </cell>
        </row>
        <row r="852">
          <cell r="H852" t="str">
            <v>CAGW</v>
          </cell>
          <cell r="J852">
            <v>218595.82</v>
          </cell>
          <cell r="K852">
            <v>9681.3017657888104</v>
          </cell>
          <cell r="L852">
            <v>159588.25691300526</v>
          </cell>
          <cell r="M852">
            <v>49326.261321205959</v>
          </cell>
          <cell r="N852">
            <v>0</v>
          </cell>
          <cell r="O852">
            <v>0</v>
          </cell>
          <cell r="P852">
            <v>0</v>
          </cell>
          <cell r="Q852">
            <v>0</v>
          </cell>
          <cell r="R852">
            <v>0</v>
          </cell>
          <cell r="S852">
            <v>0</v>
          </cell>
          <cell r="T852">
            <v>0</v>
          </cell>
          <cell r="U852">
            <v>0</v>
          </cell>
          <cell r="AF852">
            <v>218595.82</v>
          </cell>
          <cell r="AG852">
            <v>9681.3017657888104</v>
          </cell>
          <cell r="AH852">
            <v>159588.25691300526</v>
          </cell>
          <cell r="AI852">
            <v>49326.261321205959</v>
          </cell>
          <cell r="AJ852">
            <v>0</v>
          </cell>
          <cell r="AK852">
            <v>0</v>
          </cell>
          <cell r="AL852">
            <v>0</v>
          </cell>
          <cell r="AM852">
            <v>0</v>
          </cell>
          <cell r="AN852">
            <v>0</v>
          </cell>
          <cell r="AO852">
            <v>0</v>
          </cell>
          <cell r="AP852">
            <v>0</v>
          </cell>
          <cell r="AQ852">
            <v>0</v>
          </cell>
        </row>
        <row r="853">
          <cell r="H853" t="str">
            <v>CAGE</v>
          </cell>
          <cell r="J853">
            <v>403817.8</v>
          </cell>
          <cell r="K853">
            <v>0</v>
          </cell>
          <cell r="L853">
            <v>0</v>
          </cell>
          <cell r="M853">
            <v>0</v>
          </cell>
          <cell r="N853">
            <v>0</v>
          </cell>
          <cell r="O853">
            <v>76689.01939799769</v>
          </cell>
          <cell r="P853">
            <v>273432.88576716604</v>
          </cell>
          <cell r="Q853">
            <v>35143.92049158836</v>
          </cell>
          <cell r="R853">
            <v>16320.925190911805</v>
          </cell>
          <cell r="S853">
            <v>2231.0491523361579</v>
          </cell>
          <cell r="T853">
            <v>0</v>
          </cell>
          <cell r="U853">
            <v>0</v>
          </cell>
          <cell r="AF853">
            <v>403817.8</v>
          </cell>
          <cell r="AG853">
            <v>0</v>
          </cell>
          <cell r="AH853">
            <v>0</v>
          </cell>
          <cell r="AI853">
            <v>0</v>
          </cell>
          <cell r="AJ853">
            <v>0</v>
          </cell>
          <cell r="AK853">
            <v>76689.01939799769</v>
          </cell>
          <cell r="AL853">
            <v>273432.88576716604</v>
          </cell>
          <cell r="AM853">
            <v>35143.92049158836</v>
          </cell>
          <cell r="AN853">
            <v>16320.925190911805</v>
          </cell>
          <cell r="AO853">
            <v>2231.0491523361579</v>
          </cell>
          <cell r="AP853">
            <v>0</v>
          </cell>
          <cell r="AQ853">
            <v>0</v>
          </cell>
        </row>
        <row r="857">
          <cell r="H857" t="str">
            <v>SG</v>
          </cell>
          <cell r="J857">
            <v>3816502.65</v>
          </cell>
          <cell r="K857">
            <v>59851.932067771377</v>
          </cell>
          <cell r="L857">
            <v>976745.3319765738</v>
          </cell>
          <cell r="M857">
            <v>314041.78677821741</v>
          </cell>
          <cell r="N857">
            <v>0</v>
          </cell>
          <cell r="O857">
            <v>482439.58239908877</v>
          </cell>
          <cell r="P857">
            <v>1652368.3031950921</v>
          </cell>
          <cell r="Q857">
            <v>215300.99455408013</v>
          </cell>
          <cell r="R857">
            <v>101892.19511287344</v>
          </cell>
          <cell r="S857">
            <v>13862.523916303498</v>
          </cell>
          <cell r="T857">
            <v>0</v>
          </cell>
          <cell r="U857">
            <v>0</v>
          </cell>
          <cell r="AF857">
            <v>3816502.65</v>
          </cell>
          <cell r="AG857">
            <v>59851.932067771377</v>
          </cell>
          <cell r="AH857">
            <v>976745.3319765738</v>
          </cell>
          <cell r="AI857">
            <v>314041.78677821741</v>
          </cell>
          <cell r="AJ857">
            <v>0</v>
          </cell>
          <cell r="AK857">
            <v>482439.58239908877</v>
          </cell>
          <cell r="AL857">
            <v>1652368.3031950921</v>
          </cell>
          <cell r="AM857">
            <v>215300.99455408013</v>
          </cell>
          <cell r="AN857">
            <v>101892.19511287344</v>
          </cell>
          <cell r="AO857">
            <v>13862.523916303498</v>
          </cell>
          <cell r="AP857">
            <v>0</v>
          </cell>
          <cell r="AQ857">
            <v>0</v>
          </cell>
        </row>
        <row r="858">
          <cell r="H858" t="str">
            <v>CAGW</v>
          </cell>
          <cell r="J858">
            <v>274969.90000000002</v>
          </cell>
          <cell r="K858">
            <v>12178.0305698836</v>
          </cell>
          <cell r="L858">
            <v>200744.7674184409</v>
          </cell>
          <cell r="M858">
            <v>62047.102011675568</v>
          </cell>
          <cell r="N858">
            <v>0</v>
          </cell>
          <cell r="O858">
            <v>0</v>
          </cell>
          <cell r="P858">
            <v>0</v>
          </cell>
          <cell r="Q858">
            <v>0</v>
          </cell>
          <cell r="R858">
            <v>0</v>
          </cell>
          <cell r="S858">
            <v>0</v>
          </cell>
          <cell r="T858">
            <v>0</v>
          </cell>
          <cell r="U858">
            <v>0</v>
          </cell>
          <cell r="AF858">
            <v>274969.90000000002</v>
          </cell>
          <cell r="AG858">
            <v>12178.0305698836</v>
          </cell>
          <cell r="AH858">
            <v>200744.7674184409</v>
          </cell>
          <cell r="AI858">
            <v>62047.102011675568</v>
          </cell>
          <cell r="AJ858">
            <v>0</v>
          </cell>
          <cell r="AK858">
            <v>0</v>
          </cell>
          <cell r="AL858">
            <v>0</v>
          </cell>
          <cell r="AM858">
            <v>0</v>
          </cell>
          <cell r="AN858">
            <v>0</v>
          </cell>
          <cell r="AO858">
            <v>0</v>
          </cell>
          <cell r="AP858">
            <v>0</v>
          </cell>
          <cell r="AQ858">
            <v>0</v>
          </cell>
        </row>
        <row r="859">
          <cell r="H859" t="str">
            <v>CAGE</v>
          </cell>
          <cell r="J859">
            <v>29615.17</v>
          </cell>
          <cell r="K859">
            <v>0</v>
          </cell>
          <cell r="L859">
            <v>0</v>
          </cell>
          <cell r="M859">
            <v>0</v>
          </cell>
          <cell r="N859">
            <v>0</v>
          </cell>
          <cell r="O859">
            <v>5624.2155412787624</v>
          </cell>
          <cell r="P859">
            <v>20053.007558322595</v>
          </cell>
          <cell r="Q859">
            <v>2577.3831164076291</v>
          </cell>
          <cell r="R859">
            <v>1196.9432107404268</v>
          </cell>
          <cell r="S859">
            <v>163.6205732505878</v>
          </cell>
          <cell r="T859">
            <v>0</v>
          </cell>
          <cell r="U859">
            <v>0</v>
          </cell>
          <cell r="AF859">
            <v>29615.17</v>
          </cell>
          <cell r="AG859">
            <v>0</v>
          </cell>
          <cell r="AH859">
            <v>0</v>
          </cell>
          <cell r="AI859">
            <v>0</v>
          </cell>
          <cell r="AJ859">
            <v>0</v>
          </cell>
          <cell r="AK859">
            <v>5624.2155412787624</v>
          </cell>
          <cell r="AL859">
            <v>20053.007558322595</v>
          </cell>
          <cell r="AM859">
            <v>2577.3831164076291</v>
          </cell>
          <cell r="AN859">
            <v>1196.9432107404268</v>
          </cell>
          <cell r="AO859">
            <v>163.6205732505878</v>
          </cell>
          <cell r="AP859">
            <v>0</v>
          </cell>
          <cell r="AQ859">
            <v>0</v>
          </cell>
        </row>
        <row r="863">
          <cell r="H863" t="str">
            <v>SG</v>
          </cell>
          <cell r="J863">
            <v>301126.43</v>
          </cell>
          <cell r="K863">
            <v>4722.3859865970517</v>
          </cell>
          <cell r="L863">
            <v>77066.325327265396</v>
          </cell>
          <cell r="M863">
            <v>24778.256638534185</v>
          </cell>
          <cell r="N863">
            <v>0</v>
          </cell>
          <cell r="O863">
            <v>38065.035573479407</v>
          </cell>
          <cell r="P863">
            <v>130373.75152518121</v>
          </cell>
          <cell r="Q863">
            <v>16987.495047466975</v>
          </cell>
          <cell r="R863">
            <v>8039.4108881866032</v>
          </cell>
          <cell r="S863">
            <v>1093.7690132891933</v>
          </cell>
          <cell r="T863">
            <v>0</v>
          </cell>
          <cell r="U863">
            <v>0</v>
          </cell>
          <cell r="AF863">
            <v>301126.43</v>
          </cell>
          <cell r="AG863">
            <v>4722.3859865970517</v>
          </cell>
          <cell r="AH863">
            <v>77066.325327265396</v>
          </cell>
          <cell r="AI863">
            <v>24778.256638534185</v>
          </cell>
          <cell r="AJ863">
            <v>0</v>
          </cell>
          <cell r="AK863">
            <v>38065.035573479407</v>
          </cell>
          <cell r="AL863">
            <v>130373.75152518121</v>
          </cell>
          <cell r="AM863">
            <v>16987.495047466975</v>
          </cell>
          <cell r="AN863">
            <v>8039.4108881866032</v>
          </cell>
          <cell r="AO863">
            <v>1093.7690132891933</v>
          </cell>
          <cell r="AP863">
            <v>0</v>
          </cell>
          <cell r="AQ863">
            <v>0</v>
          </cell>
        </row>
        <row r="864">
          <cell r="H864" t="str">
            <v>JBG</v>
          </cell>
          <cell r="J864">
            <v>45086.59</v>
          </cell>
          <cell r="K864">
            <v>1985.4905134742951</v>
          </cell>
          <cell r="L864">
            <v>32729.169881097434</v>
          </cell>
          <cell r="M864">
            <v>10116.080077628776</v>
          </cell>
          <cell r="N864">
            <v>0</v>
          </cell>
          <cell r="O864">
            <v>48.588371786445215</v>
          </cell>
          <cell r="P864">
            <v>173.24069099575095</v>
          </cell>
          <cell r="Q864">
            <v>22.2663673141601</v>
          </cell>
          <cell r="R864">
            <v>10.34055706149096</v>
          </cell>
          <cell r="S864">
            <v>1.4135406416524483</v>
          </cell>
          <cell r="T864">
            <v>0</v>
          </cell>
          <cell r="U864">
            <v>0</v>
          </cell>
          <cell r="AF864">
            <v>45086.59</v>
          </cell>
          <cell r="AG864">
            <v>1985.4905134742951</v>
          </cell>
          <cell r="AH864">
            <v>32729.169881097434</v>
          </cell>
          <cell r="AI864">
            <v>10116.080077628776</v>
          </cell>
          <cell r="AJ864">
            <v>0</v>
          </cell>
          <cell r="AK864">
            <v>48.588371786445215</v>
          </cell>
          <cell r="AL864">
            <v>173.24069099575095</v>
          </cell>
          <cell r="AM864">
            <v>22.2663673141601</v>
          </cell>
          <cell r="AN864">
            <v>10.34055706149096</v>
          </cell>
          <cell r="AO864">
            <v>1.4135406416524483</v>
          </cell>
          <cell r="AP864">
            <v>0</v>
          </cell>
          <cell r="AQ864">
            <v>0</v>
          </cell>
        </row>
        <row r="865">
          <cell r="H865" t="str">
            <v>CAGW</v>
          </cell>
          <cell r="J865">
            <v>2772041.52</v>
          </cell>
          <cell r="K865">
            <v>122769.82452096247</v>
          </cell>
          <cell r="L865">
            <v>2023759.0740174153</v>
          </cell>
          <cell r="M865">
            <v>625512.62146162253</v>
          </cell>
          <cell r="N865">
            <v>0</v>
          </cell>
          <cell r="O865">
            <v>0</v>
          </cell>
          <cell r="P865">
            <v>0</v>
          </cell>
          <cell r="Q865">
            <v>0</v>
          </cell>
          <cell r="R865">
            <v>0</v>
          </cell>
          <cell r="S865">
            <v>0</v>
          </cell>
          <cell r="T865">
            <v>0</v>
          </cell>
          <cell r="U865">
            <v>0</v>
          </cell>
          <cell r="AF865">
            <v>2772041.52</v>
          </cell>
          <cell r="AG865">
            <v>122769.82452096247</v>
          </cell>
          <cell r="AH865">
            <v>2023759.0740174153</v>
          </cell>
          <cell r="AI865">
            <v>625512.62146162253</v>
          </cell>
          <cell r="AJ865">
            <v>0</v>
          </cell>
          <cell r="AK865">
            <v>0</v>
          </cell>
          <cell r="AL865">
            <v>0</v>
          </cell>
          <cell r="AM865">
            <v>0</v>
          </cell>
          <cell r="AN865">
            <v>0</v>
          </cell>
          <cell r="AO865">
            <v>0</v>
          </cell>
          <cell r="AP865">
            <v>0</v>
          </cell>
          <cell r="AQ865">
            <v>0</v>
          </cell>
        </row>
        <row r="866">
          <cell r="H866" t="str">
            <v>CAGE</v>
          </cell>
          <cell r="J866">
            <v>4476795.49</v>
          </cell>
          <cell r="K866">
            <v>0</v>
          </cell>
          <cell r="L866">
            <v>0</v>
          </cell>
          <cell r="M866">
            <v>0</v>
          </cell>
          <cell r="N866">
            <v>0</v>
          </cell>
          <cell r="O866">
            <v>850188.02086851699</v>
          </cell>
          <cell r="P866">
            <v>3031325.2903169058</v>
          </cell>
          <cell r="Q866">
            <v>389611.71290037577</v>
          </cell>
          <cell r="R866">
            <v>180936.66075963309</v>
          </cell>
          <cell r="S866">
            <v>24733.805154569302</v>
          </cell>
          <cell r="T866">
            <v>0</v>
          </cell>
          <cell r="U866">
            <v>0</v>
          </cell>
          <cell r="AF866">
            <v>4476795.49</v>
          </cell>
          <cell r="AG866">
            <v>0</v>
          </cell>
          <cell r="AH866">
            <v>0</v>
          </cell>
          <cell r="AI866">
            <v>0</v>
          </cell>
          <cell r="AJ866">
            <v>0</v>
          </cell>
          <cell r="AK866">
            <v>850188.02086851699</v>
          </cell>
          <cell r="AL866">
            <v>3031325.2903169058</v>
          </cell>
          <cell r="AM866">
            <v>389611.71290037577</v>
          </cell>
          <cell r="AN866">
            <v>180936.66075963309</v>
          </cell>
          <cell r="AO866">
            <v>24733.805154569302</v>
          </cell>
          <cell r="AP866">
            <v>0</v>
          </cell>
          <cell r="AQ866">
            <v>0</v>
          </cell>
        </row>
        <row r="870">
          <cell r="H870" t="str">
            <v>SG</v>
          </cell>
          <cell r="J870">
            <v>330156.76</v>
          </cell>
          <cell r="K870">
            <v>5177.6513167717831</v>
          </cell>
          <cell r="L870">
            <v>84495.964951186412</v>
          </cell>
          <cell r="M870">
            <v>27167.023931532472</v>
          </cell>
          <cell r="N870">
            <v>0</v>
          </cell>
          <cell r="O870">
            <v>41734.725225629329</v>
          </cell>
          <cell r="P870">
            <v>142942.53544133902</v>
          </cell>
          <cell r="Q870">
            <v>18625.187850125752</v>
          </cell>
          <cell r="R870">
            <v>8814.4566093132762</v>
          </cell>
          <cell r="S870">
            <v>1199.2146741020276</v>
          </cell>
          <cell r="T870">
            <v>0</v>
          </cell>
          <cell r="U870">
            <v>0</v>
          </cell>
          <cell r="AF870">
            <v>330156.76</v>
          </cell>
          <cell r="AG870">
            <v>5177.6513167717831</v>
          </cell>
          <cell r="AH870">
            <v>84495.964951186412</v>
          </cell>
          <cell r="AI870">
            <v>27167.023931532472</v>
          </cell>
          <cell r="AJ870">
            <v>0</v>
          </cell>
          <cell r="AK870">
            <v>41734.725225629329</v>
          </cell>
          <cell r="AL870">
            <v>142942.53544133902</v>
          </cell>
          <cell r="AM870">
            <v>18625.187850125752</v>
          </cell>
          <cell r="AN870">
            <v>8814.4566093132762</v>
          </cell>
          <cell r="AO870">
            <v>1199.2146741020276</v>
          </cell>
          <cell r="AP870">
            <v>0</v>
          </cell>
          <cell r="AQ870">
            <v>0</v>
          </cell>
        </row>
        <row r="871">
          <cell r="H871" t="str">
            <v>JBG</v>
          </cell>
          <cell r="J871">
            <v>0</v>
          </cell>
          <cell r="K871">
            <v>0</v>
          </cell>
          <cell r="L871">
            <v>0</v>
          </cell>
          <cell r="M871">
            <v>0</v>
          </cell>
          <cell r="N871">
            <v>0</v>
          </cell>
          <cell r="O871">
            <v>0</v>
          </cell>
          <cell r="P871">
            <v>0</v>
          </cell>
          <cell r="Q871">
            <v>0</v>
          </cell>
          <cell r="R871">
            <v>0</v>
          </cell>
          <cell r="S871">
            <v>0</v>
          </cell>
          <cell r="T871">
            <v>0</v>
          </cell>
          <cell r="U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H872" t="str">
            <v>CAGW</v>
          </cell>
          <cell r="J872">
            <v>6765776.3099999996</v>
          </cell>
          <cell r="K872">
            <v>299646.72763154894</v>
          </cell>
          <cell r="L872">
            <v>4939428.6129359864</v>
          </cell>
          <cell r="M872">
            <v>1526700.9694324646</v>
          </cell>
          <cell r="N872">
            <v>0</v>
          </cell>
          <cell r="O872">
            <v>0</v>
          </cell>
          <cell r="P872">
            <v>0</v>
          </cell>
          <cell r="Q872">
            <v>0</v>
          </cell>
          <cell r="R872">
            <v>0</v>
          </cell>
          <cell r="S872">
            <v>0</v>
          </cell>
          <cell r="T872">
            <v>0</v>
          </cell>
          <cell r="U872">
            <v>0</v>
          </cell>
          <cell r="AF872">
            <v>6765776.3099999996</v>
          </cell>
          <cell r="AG872">
            <v>299646.72763154894</v>
          </cell>
          <cell r="AH872">
            <v>4939428.6129359864</v>
          </cell>
          <cell r="AI872">
            <v>1526700.9694324646</v>
          </cell>
          <cell r="AJ872">
            <v>0</v>
          </cell>
          <cell r="AK872">
            <v>0</v>
          </cell>
          <cell r="AL872">
            <v>0</v>
          </cell>
          <cell r="AM872">
            <v>0</v>
          </cell>
          <cell r="AN872">
            <v>0</v>
          </cell>
          <cell r="AO872">
            <v>0</v>
          </cell>
          <cell r="AP872">
            <v>0</v>
          </cell>
          <cell r="AQ872">
            <v>0</v>
          </cell>
        </row>
        <row r="873">
          <cell r="H873" t="str">
            <v>CAGE</v>
          </cell>
          <cell r="J873">
            <v>9585370.8499999996</v>
          </cell>
          <cell r="K873">
            <v>0</v>
          </cell>
          <cell r="L873">
            <v>0</v>
          </cell>
          <cell r="M873">
            <v>0</v>
          </cell>
          <cell r="N873">
            <v>0</v>
          </cell>
          <cell r="O873">
            <v>1820357.3271229044</v>
          </cell>
          <cell r="P873">
            <v>6490441.0173696484</v>
          </cell>
          <cell r="Q873">
            <v>834206.69181692507</v>
          </cell>
          <cell r="R873">
            <v>387407.68873981456</v>
          </cell>
          <cell r="S873">
            <v>52958.124950708509</v>
          </cell>
          <cell r="T873">
            <v>0</v>
          </cell>
          <cell r="U873">
            <v>0</v>
          </cell>
          <cell r="AF873">
            <v>9585370.8499999996</v>
          </cell>
          <cell r="AG873">
            <v>0</v>
          </cell>
          <cell r="AH873">
            <v>0</v>
          </cell>
          <cell r="AI873">
            <v>0</v>
          </cell>
          <cell r="AJ873">
            <v>0</v>
          </cell>
          <cell r="AK873">
            <v>1820357.3271229044</v>
          </cell>
          <cell r="AL873">
            <v>6490441.0173696484</v>
          </cell>
          <cell r="AM873">
            <v>834206.69181692507</v>
          </cell>
          <cell r="AN873">
            <v>387407.68873981456</v>
          </cell>
          <cell r="AO873">
            <v>52958.124950708509</v>
          </cell>
          <cell r="AP873">
            <v>0</v>
          </cell>
          <cell r="AQ873">
            <v>0</v>
          </cell>
        </row>
        <row r="877">
          <cell r="H877" t="str">
            <v>SG</v>
          </cell>
          <cell r="J877">
            <v>0</v>
          </cell>
          <cell r="K877">
            <v>0</v>
          </cell>
          <cell r="L877">
            <v>0</v>
          </cell>
          <cell r="M877">
            <v>0</v>
          </cell>
          <cell r="N877">
            <v>0</v>
          </cell>
          <cell r="O877">
            <v>0</v>
          </cell>
          <cell r="P877">
            <v>0</v>
          </cell>
          <cell r="Q877">
            <v>0</v>
          </cell>
          <cell r="R877">
            <v>0</v>
          </cell>
          <cell r="S877">
            <v>0</v>
          </cell>
          <cell r="T877">
            <v>0</v>
          </cell>
          <cell r="U877">
            <v>0</v>
          </cell>
          <cell r="AF877">
            <v>0</v>
          </cell>
          <cell r="AG877">
            <v>0</v>
          </cell>
          <cell r="AH877">
            <v>0</v>
          </cell>
          <cell r="AI877">
            <v>0</v>
          </cell>
          <cell r="AJ877">
            <v>0</v>
          </cell>
          <cell r="AK877">
            <v>0</v>
          </cell>
          <cell r="AL877">
            <v>0</v>
          </cell>
          <cell r="AM877">
            <v>0</v>
          </cell>
          <cell r="AN877">
            <v>0</v>
          </cell>
          <cell r="AO877">
            <v>0</v>
          </cell>
          <cell r="AP877">
            <v>0</v>
          </cell>
          <cell r="AQ877">
            <v>0</v>
          </cell>
        </row>
        <row r="878">
          <cell r="H878" t="str">
            <v>CAGW</v>
          </cell>
          <cell r="J878">
            <v>68201.990000000005</v>
          </cell>
          <cell r="K878">
            <v>3020.5703211402251</v>
          </cell>
          <cell r="L878">
            <v>49791.604899390193</v>
          </cell>
          <cell r="M878">
            <v>15389.814779469596</v>
          </cell>
          <cell r="N878">
            <v>0</v>
          </cell>
          <cell r="O878">
            <v>0</v>
          </cell>
          <cell r="P878">
            <v>0</v>
          </cell>
          <cell r="Q878">
            <v>0</v>
          </cell>
          <cell r="R878">
            <v>0</v>
          </cell>
          <cell r="S878">
            <v>0</v>
          </cell>
          <cell r="T878">
            <v>0</v>
          </cell>
          <cell r="U878">
            <v>0</v>
          </cell>
          <cell r="AF878">
            <v>68201.990000000005</v>
          </cell>
          <cell r="AG878">
            <v>3020.5703211402251</v>
          </cell>
          <cell r="AH878">
            <v>49791.604899390193</v>
          </cell>
          <cell r="AI878">
            <v>15389.814779469596</v>
          </cell>
          <cell r="AJ878">
            <v>0</v>
          </cell>
          <cell r="AK878">
            <v>0</v>
          </cell>
          <cell r="AL878">
            <v>0</v>
          </cell>
          <cell r="AM878">
            <v>0</v>
          </cell>
          <cell r="AN878">
            <v>0</v>
          </cell>
          <cell r="AO878">
            <v>0</v>
          </cell>
          <cell r="AP878">
            <v>0</v>
          </cell>
          <cell r="AQ878">
            <v>0</v>
          </cell>
        </row>
        <row r="879">
          <cell r="H879" t="str">
            <v>CAGE</v>
          </cell>
          <cell r="J879">
            <v>11445.25</v>
          </cell>
          <cell r="K879">
            <v>0</v>
          </cell>
          <cell r="L879">
            <v>0</v>
          </cell>
          <cell r="M879">
            <v>0</v>
          </cell>
          <cell r="N879">
            <v>0</v>
          </cell>
          <cell r="O879">
            <v>2173.5668889903641</v>
          </cell>
          <cell r="P879">
            <v>7749.8013604815269</v>
          </cell>
          <cell r="Q879">
            <v>996.07039612011079</v>
          </cell>
          <cell r="R879">
            <v>462.57760069339031</v>
          </cell>
          <cell r="S879">
            <v>63.233753714609442</v>
          </cell>
          <cell r="T879">
            <v>0</v>
          </cell>
          <cell r="U879">
            <v>0</v>
          </cell>
          <cell r="AF879">
            <v>11445.25</v>
          </cell>
          <cell r="AG879">
            <v>0</v>
          </cell>
          <cell r="AH879">
            <v>0</v>
          </cell>
          <cell r="AI879">
            <v>0</v>
          </cell>
          <cell r="AJ879">
            <v>0</v>
          </cell>
          <cell r="AK879">
            <v>2173.5668889903641</v>
          </cell>
          <cell r="AL879">
            <v>7749.8013604815269</v>
          </cell>
          <cell r="AM879">
            <v>996.07039612011079</v>
          </cell>
          <cell r="AN879">
            <v>462.57760069339031</v>
          </cell>
          <cell r="AO879">
            <v>63.233753714609442</v>
          </cell>
          <cell r="AP879">
            <v>0</v>
          </cell>
          <cell r="AQ879">
            <v>0</v>
          </cell>
        </row>
        <row r="883">
          <cell r="H883" t="str">
            <v>SG</v>
          </cell>
          <cell r="J883">
            <v>-1269999.42</v>
          </cell>
          <cell r="K883">
            <v>-19916.642534480892</v>
          </cell>
          <cell r="L883">
            <v>-325026.89474038652</v>
          </cell>
          <cell r="M883">
            <v>-104502.19052359357</v>
          </cell>
          <cell r="N883">
            <v>0</v>
          </cell>
          <cell r="O883">
            <v>-160539.1233861412</v>
          </cell>
          <cell r="P883">
            <v>-549850.7348564663</v>
          </cell>
          <cell r="Q883">
            <v>-71644.687108786602</v>
          </cell>
          <cell r="R883">
            <v>-33906.180753176232</v>
          </cell>
          <cell r="S883">
            <v>-4612.9660969687966</v>
          </cell>
          <cell r="T883">
            <v>0</v>
          </cell>
          <cell r="U883">
            <v>0</v>
          </cell>
          <cell r="AF883">
            <v>-1269999.42</v>
          </cell>
          <cell r="AG883">
            <v>-19916.642534480892</v>
          </cell>
          <cell r="AH883">
            <v>-325026.89474038652</v>
          </cell>
          <cell r="AI883">
            <v>-104502.19052359357</v>
          </cell>
          <cell r="AJ883">
            <v>0</v>
          </cell>
          <cell r="AK883">
            <v>-160539.1233861412</v>
          </cell>
          <cell r="AL883">
            <v>-549850.7348564663</v>
          </cell>
          <cell r="AM883">
            <v>-71644.687108786602</v>
          </cell>
          <cell r="AN883">
            <v>-33906.180753176232</v>
          </cell>
          <cell r="AO883">
            <v>-4612.9660969687966</v>
          </cell>
          <cell r="AP883">
            <v>0</v>
          </cell>
          <cell r="AQ883">
            <v>0</v>
          </cell>
        </row>
        <row r="884">
          <cell r="H884" t="str">
            <v>CAGW</v>
          </cell>
          <cell r="J884">
            <v>0</v>
          </cell>
          <cell r="K884">
            <v>0</v>
          </cell>
          <cell r="L884">
            <v>0</v>
          </cell>
          <cell r="M884">
            <v>0</v>
          </cell>
          <cell r="N884">
            <v>0</v>
          </cell>
          <cell r="O884">
            <v>0</v>
          </cell>
          <cell r="P884">
            <v>0</v>
          </cell>
          <cell r="Q884">
            <v>0</v>
          </cell>
          <cell r="R884">
            <v>0</v>
          </cell>
          <cell r="S884">
            <v>0</v>
          </cell>
          <cell r="T884">
            <v>0</v>
          </cell>
          <cell r="U884">
            <v>0</v>
          </cell>
          <cell r="AF884">
            <v>0</v>
          </cell>
          <cell r="AG884">
            <v>0</v>
          </cell>
          <cell r="AH884">
            <v>0</v>
          </cell>
          <cell r="AI884">
            <v>0</v>
          </cell>
          <cell r="AJ884">
            <v>0</v>
          </cell>
          <cell r="AK884">
            <v>0</v>
          </cell>
          <cell r="AL884">
            <v>0</v>
          </cell>
          <cell r="AM884">
            <v>0</v>
          </cell>
          <cell r="AN884">
            <v>0</v>
          </cell>
          <cell r="AO884">
            <v>0</v>
          </cell>
          <cell r="AP884">
            <v>0</v>
          </cell>
          <cell r="AQ884">
            <v>0</v>
          </cell>
        </row>
        <row r="885">
          <cell r="H885" t="str">
            <v>CAGE</v>
          </cell>
          <cell r="J885">
            <v>28730.23</v>
          </cell>
          <cell r="K885">
            <v>0</v>
          </cell>
          <cell r="L885">
            <v>0</v>
          </cell>
          <cell r="M885">
            <v>0</v>
          </cell>
          <cell r="N885">
            <v>0</v>
          </cell>
          <cell r="O885">
            <v>5456.1566275160112</v>
          </cell>
          <cell r="P885">
            <v>19453.797474144048</v>
          </cell>
          <cell r="Q885">
            <v>2500.367539085812</v>
          </cell>
          <cell r="R885">
            <v>1161.1769826582436</v>
          </cell>
          <cell r="S885">
            <v>158.7313765958877</v>
          </cell>
          <cell r="T885">
            <v>0</v>
          </cell>
          <cell r="U885">
            <v>0</v>
          </cell>
          <cell r="AF885">
            <v>28730.23</v>
          </cell>
          <cell r="AG885">
            <v>0</v>
          </cell>
          <cell r="AH885">
            <v>0</v>
          </cell>
          <cell r="AI885">
            <v>0</v>
          </cell>
          <cell r="AJ885">
            <v>0</v>
          </cell>
          <cell r="AK885">
            <v>5456.1566275160112</v>
          </cell>
          <cell r="AL885">
            <v>19453.797474144048</v>
          </cell>
          <cell r="AM885">
            <v>2500.367539085812</v>
          </cell>
          <cell r="AN885">
            <v>1161.1769826582436</v>
          </cell>
          <cell r="AO885">
            <v>158.7313765958877</v>
          </cell>
          <cell r="AP885">
            <v>0</v>
          </cell>
          <cell r="AQ885">
            <v>0</v>
          </cell>
        </row>
        <row r="891">
          <cell r="E891" t="str">
            <v>SE</v>
          </cell>
          <cell r="J891">
            <v>0</v>
          </cell>
          <cell r="K891">
            <v>0</v>
          </cell>
          <cell r="L891">
            <v>0</v>
          </cell>
          <cell r="M891">
            <v>0</v>
          </cell>
          <cell r="N891">
            <v>0</v>
          </cell>
          <cell r="O891">
            <v>0</v>
          </cell>
          <cell r="P891">
            <v>0</v>
          </cell>
          <cell r="Q891">
            <v>0</v>
          </cell>
          <cell r="R891">
            <v>0</v>
          </cell>
          <cell r="S891">
            <v>0</v>
          </cell>
          <cell r="T891">
            <v>0</v>
          </cell>
          <cell r="U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E892" t="str">
            <v>SG</v>
          </cell>
          <cell r="J892">
            <v>33847191.789999999</v>
          </cell>
          <cell r="K892">
            <v>530805.29727914871</v>
          </cell>
          <cell r="L892">
            <v>8662403.6751024704</v>
          </cell>
          <cell r="M892">
            <v>2785123.8586606546</v>
          </cell>
          <cell r="N892">
            <v>0</v>
          </cell>
          <cell r="O892">
            <v>4278583.4493130688</v>
          </cell>
          <cell r="P892">
            <v>14654261.242543917</v>
          </cell>
          <cell r="Q892">
            <v>1909427.2226562442</v>
          </cell>
          <cell r="R892">
            <v>903645.29679798044</v>
          </cell>
          <cell r="S892">
            <v>122941.74764652303</v>
          </cell>
          <cell r="T892">
            <v>0</v>
          </cell>
          <cell r="U892">
            <v>0</v>
          </cell>
          <cell r="AF892">
            <v>33847191.789999999</v>
          </cell>
          <cell r="AG892">
            <v>530805.29727914871</v>
          </cell>
          <cell r="AH892">
            <v>8662403.6751024704</v>
          </cell>
          <cell r="AI892">
            <v>2785123.8586606546</v>
          </cell>
          <cell r="AJ892">
            <v>0</v>
          </cell>
          <cell r="AK892">
            <v>4278583.4493130688</v>
          </cell>
          <cell r="AL892">
            <v>14654261.242543917</v>
          </cell>
          <cell r="AM892">
            <v>1909427.2226562442</v>
          </cell>
          <cell r="AN892">
            <v>903645.29679798044</v>
          </cell>
          <cell r="AO892">
            <v>122941.74764652303</v>
          </cell>
          <cell r="AP892">
            <v>0</v>
          </cell>
          <cell r="AQ892">
            <v>0</v>
          </cell>
        </row>
        <row r="893">
          <cell r="E893" t="str">
            <v>CAGW</v>
          </cell>
          <cell r="J893">
            <v>125096342.74999999</v>
          </cell>
          <cell r="K893">
            <v>5540341.2744090762</v>
          </cell>
          <cell r="L893">
            <v>91327946.187005609</v>
          </cell>
          <cell r="M893">
            <v>28228055.288585335</v>
          </cell>
          <cell r="N893">
            <v>0</v>
          </cell>
          <cell r="O893">
            <v>0</v>
          </cell>
          <cell r="P893">
            <v>0</v>
          </cell>
          <cell r="Q893">
            <v>0</v>
          </cell>
          <cell r="R893">
            <v>0</v>
          </cell>
          <cell r="S893">
            <v>0</v>
          </cell>
          <cell r="T893">
            <v>0</v>
          </cell>
          <cell r="U893">
            <v>0</v>
          </cell>
          <cell r="AF893">
            <v>125096342.74999999</v>
          </cell>
          <cell r="AG893">
            <v>5540341.2744090762</v>
          </cell>
          <cell r="AH893">
            <v>91327946.187005609</v>
          </cell>
          <cell r="AI893">
            <v>28228055.288585335</v>
          </cell>
          <cell r="AJ893">
            <v>0</v>
          </cell>
          <cell r="AK893">
            <v>0</v>
          </cell>
          <cell r="AL893">
            <v>0</v>
          </cell>
          <cell r="AM893">
            <v>0</v>
          </cell>
          <cell r="AN893">
            <v>0</v>
          </cell>
          <cell r="AO893">
            <v>0</v>
          </cell>
          <cell r="AP893">
            <v>0</v>
          </cell>
          <cell r="AQ893">
            <v>0</v>
          </cell>
        </row>
        <row r="894">
          <cell r="E894" t="str">
            <v>CAGE</v>
          </cell>
          <cell r="J894">
            <v>19865231.129999999</v>
          </cell>
          <cell r="K894">
            <v>0</v>
          </cell>
          <cell r="L894">
            <v>0</v>
          </cell>
          <cell r="M894">
            <v>0</v>
          </cell>
          <cell r="N894">
            <v>0</v>
          </cell>
          <cell r="O894">
            <v>3772605.1092207362</v>
          </cell>
          <cell r="P894">
            <v>13451134.334117122</v>
          </cell>
          <cell r="Q894">
            <v>1728854.2094472954</v>
          </cell>
          <cell r="R894">
            <v>802884.24921561754</v>
          </cell>
          <cell r="S894">
            <v>109753.22799923223</v>
          </cell>
          <cell r="T894">
            <v>0</v>
          </cell>
          <cell r="U894">
            <v>0</v>
          </cell>
          <cell r="AF894">
            <v>19865231.129999999</v>
          </cell>
          <cell r="AG894">
            <v>0</v>
          </cell>
          <cell r="AH894">
            <v>0</v>
          </cell>
          <cell r="AI894">
            <v>0</v>
          </cell>
          <cell r="AJ894">
            <v>0</v>
          </cell>
          <cell r="AK894">
            <v>3772605.1092207362</v>
          </cell>
          <cell r="AL894">
            <v>13451134.334117122</v>
          </cell>
          <cell r="AM894">
            <v>1728854.2094472954</v>
          </cell>
          <cell r="AN894">
            <v>802884.24921561754</v>
          </cell>
          <cell r="AO894">
            <v>109753.22799923223</v>
          </cell>
          <cell r="AP894">
            <v>0</v>
          </cell>
          <cell r="AQ894">
            <v>0</v>
          </cell>
        </row>
        <row r="895">
          <cell r="E895" t="str">
            <v>JBG</v>
          </cell>
          <cell r="J895">
            <v>75866.959999999992</v>
          </cell>
          <cell r="K895">
            <v>3340.9740981993496</v>
          </cell>
          <cell r="L895">
            <v>55073.196314079731</v>
          </cell>
          <cell r="M895">
            <v>17022.272977536319</v>
          </cell>
          <cell r="N895">
            <v>0</v>
          </cell>
          <cell r="O895">
            <v>81.759389183953985</v>
          </cell>
          <cell r="P895">
            <v>291.51116937756876</v>
          </cell>
          <cell r="Q895">
            <v>37.467495287815993</v>
          </cell>
          <cell r="R895">
            <v>17.399999178510779</v>
          </cell>
          <cell r="S895">
            <v>2.3785571567648081</v>
          </cell>
          <cell r="T895">
            <v>0</v>
          </cell>
          <cell r="U895">
            <v>0</v>
          </cell>
          <cell r="AF895">
            <v>75866.959999999992</v>
          </cell>
          <cell r="AG895">
            <v>3340.9740981993496</v>
          </cell>
          <cell r="AH895">
            <v>55073.196314079731</v>
          </cell>
          <cell r="AI895">
            <v>17022.272977536319</v>
          </cell>
          <cell r="AJ895">
            <v>0</v>
          </cell>
          <cell r="AK895">
            <v>81.759389183953985</v>
          </cell>
          <cell r="AL895">
            <v>291.51116937756876</v>
          </cell>
          <cell r="AM895">
            <v>37.467495287815993</v>
          </cell>
          <cell r="AN895">
            <v>17.399999178510779</v>
          </cell>
          <cell r="AO895">
            <v>2.3785571567648081</v>
          </cell>
          <cell r="AP895">
            <v>0</v>
          </cell>
          <cell r="AQ895">
            <v>0</v>
          </cell>
        </row>
        <row r="898">
          <cell r="H898" t="str">
            <v>S</v>
          </cell>
          <cell r="J898">
            <v>1381497.47</v>
          </cell>
          <cell r="K898">
            <v>30401.06</v>
          </cell>
          <cell r="L898">
            <v>119616.78</v>
          </cell>
          <cell r="M898">
            <v>95448.55</v>
          </cell>
          <cell r="N898">
            <v>0</v>
          </cell>
          <cell r="O898">
            <v>196609.66</v>
          </cell>
          <cell r="P898">
            <v>884140.21</v>
          </cell>
          <cell r="Q898">
            <v>55281.21</v>
          </cell>
          <cell r="R898">
            <v>0</v>
          </cell>
          <cell r="S898">
            <v>0</v>
          </cell>
          <cell r="T898">
            <v>0</v>
          </cell>
          <cell r="U898">
            <v>0</v>
          </cell>
          <cell r="AF898">
            <v>1381497.47</v>
          </cell>
          <cell r="AG898">
            <v>30401.06</v>
          </cell>
          <cell r="AH898">
            <v>119616.78</v>
          </cell>
          <cell r="AI898">
            <v>95448.55</v>
          </cell>
          <cell r="AJ898">
            <v>0</v>
          </cell>
          <cell r="AK898">
            <v>196609.66</v>
          </cell>
          <cell r="AL898">
            <v>884140.21</v>
          </cell>
          <cell r="AM898">
            <v>55281.21</v>
          </cell>
          <cell r="AN898">
            <v>0</v>
          </cell>
          <cell r="AO898">
            <v>0</v>
          </cell>
          <cell r="AP898">
            <v>0</v>
          </cell>
          <cell r="AQ898">
            <v>0</v>
          </cell>
        </row>
        <row r="899">
          <cell r="H899" t="str">
            <v>SNPD</v>
          </cell>
          <cell r="J899">
            <v>8388406.1600000001</v>
          </cell>
          <cell r="K899">
            <v>299966.48727111699</v>
          </cell>
          <cell r="L899">
            <v>2219710.9700576672</v>
          </cell>
          <cell r="M899">
            <v>531060.53668585408</v>
          </cell>
          <cell r="N899">
            <v>0</v>
          </cell>
          <cell r="O899">
            <v>770261.38391670317</v>
          </cell>
          <cell r="P899">
            <v>4015095.5650902246</v>
          </cell>
          <cell r="Q899">
            <v>402272.73669627943</v>
          </cell>
          <cell r="R899">
            <v>150038.48028215393</v>
          </cell>
          <cell r="S899">
            <v>0</v>
          </cell>
          <cell r="T899">
            <v>0</v>
          </cell>
          <cell r="U899">
            <v>0</v>
          </cell>
          <cell r="AF899">
            <v>8388406.1600000001</v>
          </cell>
          <cell r="AG899">
            <v>299966.48727111699</v>
          </cell>
          <cell r="AH899">
            <v>2219710.9700576672</v>
          </cell>
          <cell r="AI899">
            <v>531060.53668585408</v>
          </cell>
          <cell r="AJ899">
            <v>0</v>
          </cell>
          <cell r="AK899">
            <v>770261.38391670317</v>
          </cell>
          <cell r="AL899">
            <v>4015095.5650902246</v>
          </cell>
          <cell r="AM899">
            <v>402272.73669627943</v>
          </cell>
          <cell r="AN899">
            <v>150038.48028215393</v>
          </cell>
          <cell r="AO899">
            <v>0</v>
          </cell>
          <cell r="AP899">
            <v>0</v>
          </cell>
          <cell r="AQ899">
            <v>0</v>
          </cell>
        </row>
        <row r="903">
          <cell r="H903" t="str">
            <v>S</v>
          </cell>
          <cell r="J903">
            <v>0</v>
          </cell>
          <cell r="K903">
            <v>0</v>
          </cell>
          <cell r="L903">
            <v>0</v>
          </cell>
          <cell r="M903">
            <v>0</v>
          </cell>
          <cell r="N903">
            <v>0</v>
          </cell>
          <cell r="O903">
            <v>0</v>
          </cell>
          <cell r="P903">
            <v>0</v>
          </cell>
          <cell r="Q903">
            <v>0</v>
          </cell>
          <cell r="R903">
            <v>0</v>
          </cell>
          <cell r="S903">
            <v>0</v>
          </cell>
          <cell r="T903">
            <v>0</v>
          </cell>
          <cell r="U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H904" t="str">
            <v>SNPD</v>
          </cell>
          <cell r="J904">
            <v>11034332.57</v>
          </cell>
          <cell r="K904">
            <v>394583.89559002669</v>
          </cell>
          <cell r="L904">
            <v>2919866.8478510599</v>
          </cell>
          <cell r="M904">
            <v>698571.15461781598</v>
          </cell>
          <cell r="N904">
            <v>0</v>
          </cell>
          <cell r="O904">
            <v>1013222.3111100944</v>
          </cell>
          <cell r="P904">
            <v>5281563.496150218</v>
          </cell>
          <cell r="Q904">
            <v>529160.25713170646</v>
          </cell>
          <cell r="R904">
            <v>197364.60754907865</v>
          </cell>
          <cell r="S904">
            <v>0</v>
          </cell>
          <cell r="T904">
            <v>0</v>
          </cell>
          <cell r="U904">
            <v>0</v>
          </cell>
          <cell r="AF904">
            <v>11034332.57</v>
          </cell>
          <cell r="AG904">
            <v>394583.89559002669</v>
          </cell>
          <cell r="AH904">
            <v>2919866.8478510599</v>
          </cell>
          <cell r="AI904">
            <v>698571.15461781598</v>
          </cell>
          <cell r="AJ904">
            <v>0</v>
          </cell>
          <cell r="AK904">
            <v>1013222.3111100944</v>
          </cell>
          <cell r="AL904">
            <v>5281563.496150218</v>
          </cell>
          <cell r="AM904">
            <v>529160.25713170646</v>
          </cell>
          <cell r="AN904">
            <v>197364.60754907865</v>
          </cell>
          <cell r="AO904">
            <v>0</v>
          </cell>
          <cell r="AP904">
            <v>0</v>
          </cell>
          <cell r="AQ904">
            <v>0</v>
          </cell>
        </row>
        <row r="908">
          <cell r="H908" t="str">
            <v>S</v>
          </cell>
          <cell r="J908">
            <v>4624894.5299999993</v>
          </cell>
          <cell r="K908">
            <v>102524.24</v>
          </cell>
          <cell r="L908">
            <v>1100973.1499999999</v>
          </cell>
          <cell r="M908">
            <v>271061.09999999998</v>
          </cell>
          <cell r="N908">
            <v>0</v>
          </cell>
          <cell r="O908">
            <v>976349.2</v>
          </cell>
          <cell r="P908">
            <v>1885434.68</v>
          </cell>
          <cell r="Q908">
            <v>288552.15999999997</v>
          </cell>
          <cell r="R908">
            <v>0</v>
          </cell>
          <cell r="S908">
            <v>0</v>
          </cell>
          <cell r="T908">
            <v>0</v>
          </cell>
          <cell r="U908">
            <v>0</v>
          </cell>
          <cell r="AF908">
            <v>4624894.5299999993</v>
          </cell>
          <cell r="AG908">
            <v>102524.24</v>
          </cell>
          <cell r="AH908">
            <v>1100973.1499999999</v>
          </cell>
          <cell r="AI908">
            <v>271061.09999999998</v>
          </cell>
          <cell r="AJ908">
            <v>0</v>
          </cell>
          <cell r="AK908">
            <v>976349.2</v>
          </cell>
          <cell r="AL908">
            <v>1885434.68</v>
          </cell>
          <cell r="AM908">
            <v>288552.15999999997</v>
          </cell>
          <cell r="AN908">
            <v>0</v>
          </cell>
          <cell r="AO908">
            <v>0</v>
          </cell>
          <cell r="AP908">
            <v>0</v>
          </cell>
          <cell r="AQ908">
            <v>0</v>
          </cell>
        </row>
        <row r="909">
          <cell r="H909" t="str">
            <v>SNPD</v>
          </cell>
          <cell r="J909">
            <v>25315.02</v>
          </cell>
          <cell r="K909">
            <v>905.25631207610388</v>
          </cell>
          <cell r="L909">
            <v>6698.7728692943083</v>
          </cell>
          <cell r="M909">
            <v>1602.6653753986957</v>
          </cell>
          <cell r="N909">
            <v>0</v>
          </cell>
          <cell r="O909">
            <v>2324.5396046820674</v>
          </cell>
          <cell r="P909">
            <v>12116.988924171304</v>
          </cell>
          <cell r="Q909">
            <v>1214.0020619746729</v>
          </cell>
          <cell r="R909">
            <v>452.79485240284697</v>
          </cell>
          <cell r="S909">
            <v>0</v>
          </cell>
          <cell r="T909">
            <v>0</v>
          </cell>
          <cell r="U909">
            <v>0</v>
          </cell>
          <cell r="AF909">
            <v>25315.02</v>
          </cell>
          <cell r="AG909">
            <v>905.25631207610388</v>
          </cell>
          <cell r="AH909">
            <v>6698.7728692943083</v>
          </cell>
          <cell r="AI909">
            <v>1602.6653753986957</v>
          </cell>
          <cell r="AJ909">
            <v>0</v>
          </cell>
          <cell r="AK909">
            <v>2324.5396046820674</v>
          </cell>
          <cell r="AL909">
            <v>12116.988924171304</v>
          </cell>
          <cell r="AM909">
            <v>1214.0020619746729</v>
          </cell>
          <cell r="AN909">
            <v>452.79485240284697</v>
          </cell>
          <cell r="AO909">
            <v>0</v>
          </cell>
          <cell r="AP909">
            <v>0</v>
          </cell>
          <cell r="AQ909">
            <v>0</v>
          </cell>
        </row>
        <row r="913">
          <cell r="H913" t="str">
            <v>S</v>
          </cell>
          <cell r="J913">
            <v>6163755.7999999998</v>
          </cell>
          <cell r="K913">
            <v>171562.25</v>
          </cell>
          <cell r="L913">
            <v>1366677.58</v>
          </cell>
          <cell r="M913">
            <v>321685.51</v>
          </cell>
          <cell r="N913">
            <v>0</v>
          </cell>
          <cell r="O913">
            <v>372549.13</v>
          </cell>
          <cell r="P913">
            <v>3499257.82</v>
          </cell>
          <cell r="Q913">
            <v>291930.96000000002</v>
          </cell>
          <cell r="R913">
            <v>140092.54999999999</v>
          </cell>
          <cell r="S913">
            <v>0</v>
          </cell>
          <cell r="T913">
            <v>0</v>
          </cell>
          <cell r="U913">
            <v>0</v>
          </cell>
          <cell r="AF913">
            <v>6163755.7999999998</v>
          </cell>
          <cell r="AG913">
            <v>171562.25</v>
          </cell>
          <cell r="AH913">
            <v>1366677.58</v>
          </cell>
          <cell r="AI913">
            <v>321685.51</v>
          </cell>
          <cell r="AJ913">
            <v>0</v>
          </cell>
          <cell r="AK913">
            <v>372549.13</v>
          </cell>
          <cell r="AL913">
            <v>3499257.82</v>
          </cell>
          <cell r="AM913">
            <v>291930.96000000002</v>
          </cell>
          <cell r="AN913">
            <v>140092.54999999999</v>
          </cell>
          <cell r="AO913">
            <v>0</v>
          </cell>
          <cell r="AP913">
            <v>0</v>
          </cell>
          <cell r="AQ913">
            <v>0</v>
          </cell>
        </row>
        <row r="914">
          <cell r="H914" t="str">
            <v>SNPD</v>
          </cell>
          <cell r="J914">
            <v>5294.16</v>
          </cell>
          <cell r="K914">
            <v>189.31732059231342</v>
          </cell>
          <cell r="L914">
            <v>1400.9222735634082</v>
          </cell>
          <cell r="M914">
            <v>335.16730082854991</v>
          </cell>
          <cell r="N914">
            <v>0</v>
          </cell>
          <cell r="O914">
            <v>486.13371008688176</v>
          </cell>
          <cell r="P914">
            <v>2534.0401896893918</v>
          </cell>
          <cell r="Q914">
            <v>253.88568353585478</v>
          </cell>
          <cell r="R914">
            <v>94.693521703599529</v>
          </cell>
          <cell r="S914">
            <v>0</v>
          </cell>
          <cell r="T914">
            <v>0</v>
          </cell>
          <cell r="U914">
            <v>0</v>
          </cell>
          <cell r="AF914">
            <v>5294.16</v>
          </cell>
          <cell r="AG914">
            <v>189.31732059231342</v>
          </cell>
          <cell r="AH914">
            <v>1400.9222735634082</v>
          </cell>
          <cell r="AI914">
            <v>335.16730082854991</v>
          </cell>
          <cell r="AJ914">
            <v>0</v>
          </cell>
          <cell r="AK914">
            <v>486.13371008688176</v>
          </cell>
          <cell r="AL914">
            <v>2534.0401896893918</v>
          </cell>
          <cell r="AM914">
            <v>253.88568353585478</v>
          </cell>
          <cell r="AN914">
            <v>94.693521703599529</v>
          </cell>
          <cell r="AO914">
            <v>0</v>
          </cell>
          <cell r="AP914">
            <v>0</v>
          </cell>
          <cell r="AQ914">
            <v>0</v>
          </cell>
        </row>
        <row r="918">
          <cell r="H918" t="str">
            <v>S</v>
          </cell>
          <cell r="J918">
            <v>180.95</v>
          </cell>
          <cell r="K918">
            <v>0</v>
          </cell>
          <cell r="L918">
            <v>148.84</v>
          </cell>
          <cell r="M918">
            <v>0</v>
          </cell>
          <cell r="N918">
            <v>0</v>
          </cell>
          <cell r="O918">
            <v>0</v>
          </cell>
          <cell r="P918">
            <v>32.11</v>
          </cell>
          <cell r="Q918">
            <v>0</v>
          </cell>
          <cell r="R918">
            <v>0</v>
          </cell>
          <cell r="S918">
            <v>0</v>
          </cell>
          <cell r="T918">
            <v>0</v>
          </cell>
          <cell r="U918">
            <v>0</v>
          </cell>
          <cell r="AF918">
            <v>180.95</v>
          </cell>
          <cell r="AG918">
            <v>0</v>
          </cell>
          <cell r="AH918">
            <v>148.84</v>
          </cell>
          <cell r="AI918">
            <v>0</v>
          </cell>
          <cell r="AJ918">
            <v>0</v>
          </cell>
          <cell r="AK918">
            <v>0</v>
          </cell>
          <cell r="AL918">
            <v>32.11</v>
          </cell>
          <cell r="AM918">
            <v>0</v>
          </cell>
          <cell r="AN918">
            <v>0</v>
          </cell>
          <cell r="AO918">
            <v>0</v>
          </cell>
          <cell r="AP918">
            <v>0</v>
          </cell>
          <cell r="AQ918">
            <v>0</v>
          </cell>
        </row>
        <row r="919">
          <cell r="H919" t="str">
            <v>SNPD</v>
          </cell>
          <cell r="J919">
            <v>-8042.9</v>
          </cell>
          <cell r="K919">
            <v>-287.61130713690511</v>
          </cell>
          <cell r="L919">
            <v>-2128.2843272668633</v>
          </cell>
          <cell r="M919">
            <v>-509.18693122873964</v>
          </cell>
          <cell r="N919">
            <v>0</v>
          </cell>
          <cell r="O919">
            <v>-738.53544601179055</v>
          </cell>
          <cell r="P919">
            <v>-3849.7196612215744</v>
          </cell>
          <cell r="Q919">
            <v>-385.70371203562536</v>
          </cell>
          <cell r="R919">
            <v>-143.8586150985011</v>
          </cell>
          <cell r="S919">
            <v>0</v>
          </cell>
          <cell r="T919">
            <v>0</v>
          </cell>
          <cell r="U919">
            <v>0</v>
          </cell>
          <cell r="AF919">
            <v>-8042.9</v>
          </cell>
          <cell r="AG919">
            <v>-287.61130713690511</v>
          </cell>
          <cell r="AH919">
            <v>-2128.2843272668633</v>
          </cell>
          <cell r="AI919">
            <v>-509.18693122873964</v>
          </cell>
          <cell r="AJ919">
            <v>0</v>
          </cell>
          <cell r="AK919">
            <v>-738.53544601179055</v>
          </cell>
          <cell r="AL919">
            <v>-3849.7196612215744</v>
          </cell>
          <cell r="AM919">
            <v>-385.70371203562536</v>
          </cell>
          <cell r="AN919">
            <v>-143.8586150985011</v>
          </cell>
          <cell r="AO919">
            <v>0</v>
          </cell>
          <cell r="AP919">
            <v>0</v>
          </cell>
          <cell r="AQ919">
            <v>0</v>
          </cell>
        </row>
        <row r="923">
          <cell r="H923" t="str">
            <v>S</v>
          </cell>
          <cell r="J923">
            <v>0</v>
          </cell>
          <cell r="K923">
            <v>0</v>
          </cell>
          <cell r="L923">
            <v>0</v>
          </cell>
          <cell r="M923">
            <v>0</v>
          </cell>
          <cell r="N923">
            <v>0</v>
          </cell>
          <cell r="O923">
            <v>0</v>
          </cell>
          <cell r="P923">
            <v>0</v>
          </cell>
          <cell r="Q923">
            <v>0</v>
          </cell>
          <cell r="R923">
            <v>0</v>
          </cell>
          <cell r="S923">
            <v>0</v>
          </cell>
          <cell r="T923">
            <v>0</v>
          </cell>
          <cell r="U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H924" t="str">
            <v>SNPD</v>
          </cell>
          <cell r="J924">
            <v>207814.18</v>
          </cell>
          <cell r="K924">
            <v>7431.3628108498287</v>
          </cell>
          <cell r="L924">
            <v>54991.068181603005</v>
          </cell>
          <cell r="M924">
            <v>13156.481440775955</v>
          </cell>
          <cell r="N924">
            <v>0</v>
          </cell>
          <cell r="O924">
            <v>19082.437692110376</v>
          </cell>
          <cell r="P924">
            <v>99469.884572310883</v>
          </cell>
          <cell r="Q924">
            <v>9965.8954655210946</v>
          </cell>
          <cell r="R924">
            <v>3717.049836828834</v>
          </cell>
          <cell r="S924">
            <v>0</v>
          </cell>
          <cell r="T924">
            <v>0</v>
          </cell>
          <cell r="U924">
            <v>0</v>
          </cell>
          <cell r="AF924">
            <v>207814.18</v>
          </cell>
          <cell r="AG924">
            <v>7431.3628108498287</v>
          </cell>
          <cell r="AH924">
            <v>54991.068181603005</v>
          </cell>
          <cell r="AI924">
            <v>13156.481440775955</v>
          </cell>
          <cell r="AJ924">
            <v>0</v>
          </cell>
          <cell r="AK924">
            <v>19082.437692110376</v>
          </cell>
          <cell r="AL924">
            <v>99469.884572310883</v>
          </cell>
          <cell r="AM924">
            <v>9965.8954655210946</v>
          </cell>
          <cell r="AN924">
            <v>3717.049836828834</v>
          </cell>
          <cell r="AO924">
            <v>0</v>
          </cell>
          <cell r="AP924">
            <v>0</v>
          </cell>
          <cell r="AQ924">
            <v>0</v>
          </cell>
        </row>
        <row r="928">
          <cell r="H928" t="str">
            <v>S</v>
          </cell>
          <cell r="J928">
            <v>6722187.0800000001</v>
          </cell>
          <cell r="K928">
            <v>200546.44</v>
          </cell>
          <cell r="L928">
            <v>2935479.77</v>
          </cell>
          <cell r="M928">
            <v>444692.65</v>
          </cell>
          <cell r="N928">
            <v>0</v>
          </cell>
          <cell r="O928">
            <v>500905.68</v>
          </cell>
          <cell r="P928">
            <v>2109437.69</v>
          </cell>
          <cell r="Q928">
            <v>391886.79</v>
          </cell>
          <cell r="R928">
            <v>139238.06</v>
          </cell>
          <cell r="S928">
            <v>0</v>
          </cell>
          <cell r="T928">
            <v>0</v>
          </cell>
          <cell r="U928">
            <v>0</v>
          </cell>
          <cell r="AF928">
            <v>6722187.0800000001</v>
          </cell>
          <cell r="AG928">
            <v>200546.44</v>
          </cell>
          <cell r="AH928">
            <v>2935479.77</v>
          </cell>
          <cell r="AI928">
            <v>444692.65</v>
          </cell>
          <cell r="AJ928">
            <v>0</v>
          </cell>
          <cell r="AK928">
            <v>500905.68</v>
          </cell>
          <cell r="AL928">
            <v>2109437.69</v>
          </cell>
          <cell r="AM928">
            <v>391886.79</v>
          </cell>
          <cell r="AN928">
            <v>139238.06</v>
          </cell>
          <cell r="AO928">
            <v>0</v>
          </cell>
          <cell r="AP928">
            <v>0</v>
          </cell>
          <cell r="AQ928">
            <v>0</v>
          </cell>
        </row>
        <row r="929">
          <cell r="H929" t="str">
            <v>SNPD</v>
          </cell>
          <cell r="J929">
            <v>462030.27</v>
          </cell>
          <cell r="K929">
            <v>16522.04178735496</v>
          </cell>
          <cell r="L929">
            <v>122260.84899276098</v>
          </cell>
          <cell r="M929">
            <v>29250.615488951251</v>
          </cell>
          <cell r="N929">
            <v>0</v>
          </cell>
          <cell r="O929">
            <v>42425.708578422964</v>
          </cell>
          <cell r="P929">
            <v>221149.96015100431</v>
          </cell>
          <cell r="Q929">
            <v>22157.031694018606</v>
          </cell>
          <cell r="R929">
            <v>8264.0633074869202</v>
          </cell>
          <cell r="S929">
            <v>0</v>
          </cell>
          <cell r="T929">
            <v>0</v>
          </cell>
          <cell r="U929">
            <v>0</v>
          </cell>
          <cell r="AF929">
            <v>462030.27</v>
          </cell>
          <cell r="AG929">
            <v>16522.04178735496</v>
          </cell>
          <cell r="AH929">
            <v>122260.84899276098</v>
          </cell>
          <cell r="AI929">
            <v>29250.615488951251</v>
          </cell>
          <cell r="AJ929">
            <v>0</v>
          </cell>
          <cell r="AK929">
            <v>42425.708578422964</v>
          </cell>
          <cell r="AL929">
            <v>221149.96015100431</v>
          </cell>
          <cell r="AM929">
            <v>22157.031694018606</v>
          </cell>
          <cell r="AN929">
            <v>8264.0633074869202</v>
          </cell>
          <cell r="AO929">
            <v>0</v>
          </cell>
          <cell r="AP929">
            <v>0</v>
          </cell>
          <cell r="AQ929">
            <v>0</v>
          </cell>
        </row>
        <row r="933">
          <cell r="H933" t="str">
            <v>S</v>
          </cell>
          <cell r="J933">
            <v>10062536.41</v>
          </cell>
          <cell r="K933">
            <v>485041.62</v>
          </cell>
          <cell r="L933">
            <v>4049753.09</v>
          </cell>
          <cell r="M933">
            <v>928494.54</v>
          </cell>
          <cell r="N933">
            <v>0</v>
          </cell>
          <cell r="O933">
            <v>666803.21</v>
          </cell>
          <cell r="P933">
            <v>3379428.09</v>
          </cell>
          <cell r="Q933">
            <v>499011.68</v>
          </cell>
          <cell r="R933">
            <v>54004.18</v>
          </cell>
          <cell r="S933">
            <v>0</v>
          </cell>
          <cell r="T933">
            <v>0</v>
          </cell>
          <cell r="U933">
            <v>0</v>
          </cell>
          <cell r="AF933">
            <v>10062536.41</v>
          </cell>
          <cell r="AG933">
            <v>485041.62</v>
          </cell>
          <cell r="AH933">
            <v>4049753.09</v>
          </cell>
          <cell r="AI933">
            <v>928494.54</v>
          </cell>
          <cell r="AJ933">
            <v>0</v>
          </cell>
          <cell r="AK933">
            <v>666803.21</v>
          </cell>
          <cell r="AL933">
            <v>3379428.09</v>
          </cell>
          <cell r="AM933">
            <v>499011.68</v>
          </cell>
          <cell r="AN933">
            <v>54004.18</v>
          </cell>
          <cell r="AO933">
            <v>0</v>
          </cell>
          <cell r="AP933">
            <v>0</v>
          </cell>
          <cell r="AQ933">
            <v>0</v>
          </cell>
        </row>
        <row r="934">
          <cell r="H934" t="str">
            <v>SNPD</v>
          </cell>
          <cell r="J934">
            <v>0</v>
          </cell>
          <cell r="K934">
            <v>0</v>
          </cell>
          <cell r="L934">
            <v>0</v>
          </cell>
          <cell r="M934">
            <v>0</v>
          </cell>
          <cell r="N934">
            <v>0</v>
          </cell>
          <cell r="O934">
            <v>0</v>
          </cell>
          <cell r="P934">
            <v>0</v>
          </cell>
          <cell r="Q934">
            <v>0</v>
          </cell>
          <cell r="R934">
            <v>0</v>
          </cell>
          <cell r="S934">
            <v>0</v>
          </cell>
          <cell r="T934">
            <v>0</v>
          </cell>
          <cell r="U934">
            <v>0</v>
          </cell>
          <cell r="AF934">
            <v>0</v>
          </cell>
          <cell r="AG934">
            <v>0</v>
          </cell>
          <cell r="AH934">
            <v>0</v>
          </cell>
          <cell r="AI934">
            <v>0</v>
          </cell>
          <cell r="AJ934">
            <v>0</v>
          </cell>
          <cell r="AK934">
            <v>0</v>
          </cell>
          <cell r="AL934">
            <v>0</v>
          </cell>
          <cell r="AM934">
            <v>0</v>
          </cell>
          <cell r="AN934">
            <v>0</v>
          </cell>
          <cell r="AO934">
            <v>0</v>
          </cell>
          <cell r="AP934">
            <v>0</v>
          </cell>
          <cell r="AQ934">
            <v>0</v>
          </cell>
        </row>
        <row r="938">
          <cell r="H938" t="str">
            <v>S</v>
          </cell>
          <cell r="J938">
            <v>-50318.690000000024</v>
          </cell>
          <cell r="K938">
            <v>33898.410000000003</v>
          </cell>
          <cell r="L938">
            <v>240945.9</v>
          </cell>
          <cell r="M938">
            <v>7319.47</v>
          </cell>
          <cell r="N938">
            <v>0</v>
          </cell>
          <cell r="O938">
            <v>-68088.03</v>
          </cell>
          <cell r="P938">
            <v>-233447.87</v>
          </cell>
          <cell r="Q938">
            <v>13094.11</v>
          </cell>
          <cell r="R938">
            <v>-44040.68</v>
          </cell>
          <cell r="S938">
            <v>0</v>
          </cell>
          <cell r="T938">
            <v>0</v>
          </cell>
          <cell r="U938">
            <v>0</v>
          </cell>
          <cell r="AF938">
            <v>-50318.690000000024</v>
          </cell>
          <cell r="AG938">
            <v>33898.410000000003</v>
          </cell>
          <cell r="AH938">
            <v>240945.9</v>
          </cell>
          <cell r="AI938">
            <v>7319.47</v>
          </cell>
          <cell r="AJ938">
            <v>0</v>
          </cell>
          <cell r="AK938">
            <v>-68088.03</v>
          </cell>
          <cell r="AL938">
            <v>-233447.87</v>
          </cell>
          <cell r="AM938">
            <v>13094.11</v>
          </cell>
          <cell r="AN938">
            <v>-44040.68</v>
          </cell>
          <cell r="AO938">
            <v>0</v>
          </cell>
          <cell r="AP938">
            <v>0</v>
          </cell>
          <cell r="AQ938">
            <v>0</v>
          </cell>
        </row>
        <row r="939">
          <cell r="H939" t="str">
            <v>SNPD</v>
          </cell>
          <cell r="J939">
            <v>4990670.33</v>
          </cell>
          <cell r="K939">
            <v>178464.63552955646</v>
          </cell>
          <cell r="L939">
            <v>1320613.8887583762</v>
          </cell>
          <cell r="M939">
            <v>315953.71198286954</v>
          </cell>
          <cell r="N939">
            <v>0</v>
          </cell>
          <cell r="O939">
            <v>458265.91628198291</v>
          </cell>
          <cell r="P939">
            <v>2388775.4034087411</v>
          </cell>
          <cell r="Q939">
            <v>239331.59330926152</v>
          </cell>
          <cell r="R939">
            <v>89265.18072921205</v>
          </cell>
          <cell r="S939">
            <v>0</v>
          </cell>
          <cell r="T939">
            <v>0</v>
          </cell>
          <cell r="U939">
            <v>0</v>
          </cell>
          <cell r="AF939">
            <v>4990670.33</v>
          </cell>
          <cell r="AG939">
            <v>178464.63552955646</v>
          </cell>
          <cell r="AH939">
            <v>1320613.8887583762</v>
          </cell>
          <cell r="AI939">
            <v>315953.71198286954</v>
          </cell>
          <cell r="AJ939">
            <v>0</v>
          </cell>
          <cell r="AK939">
            <v>458265.91628198291</v>
          </cell>
          <cell r="AL939">
            <v>2388775.4034087411</v>
          </cell>
          <cell r="AM939">
            <v>239331.59330926152</v>
          </cell>
          <cell r="AN939">
            <v>89265.18072921205</v>
          </cell>
          <cell r="AO939">
            <v>0</v>
          </cell>
          <cell r="AP939">
            <v>0</v>
          </cell>
          <cell r="AQ939">
            <v>0</v>
          </cell>
        </row>
        <row r="943">
          <cell r="H943" t="str">
            <v>S</v>
          </cell>
          <cell r="J943">
            <v>2857116.62</v>
          </cell>
          <cell r="K943">
            <v>-11773.57</v>
          </cell>
          <cell r="L943">
            <v>1781364.33</v>
          </cell>
          <cell r="M943">
            <v>107454.89</v>
          </cell>
          <cell r="N943">
            <v>0</v>
          </cell>
          <cell r="O943">
            <v>425105.27</v>
          </cell>
          <cell r="P943">
            <v>417262.57</v>
          </cell>
          <cell r="Q943">
            <v>45678.47</v>
          </cell>
          <cell r="R943">
            <v>92024.66</v>
          </cell>
          <cell r="S943">
            <v>0</v>
          </cell>
          <cell r="T943">
            <v>0</v>
          </cell>
          <cell r="U943">
            <v>0</v>
          </cell>
          <cell r="AF943">
            <v>2857116.62</v>
          </cell>
          <cell r="AG943">
            <v>-11773.57</v>
          </cell>
          <cell r="AH943">
            <v>1781364.33</v>
          </cell>
          <cell r="AI943">
            <v>107454.89</v>
          </cell>
          <cell r="AJ943">
            <v>0</v>
          </cell>
          <cell r="AK943">
            <v>425105.27</v>
          </cell>
          <cell r="AL943">
            <v>417262.57</v>
          </cell>
          <cell r="AM943">
            <v>45678.47</v>
          </cell>
          <cell r="AN943">
            <v>92024.66</v>
          </cell>
          <cell r="AO943">
            <v>0</v>
          </cell>
          <cell r="AP943">
            <v>0</v>
          </cell>
          <cell r="AQ943">
            <v>0</v>
          </cell>
        </row>
        <row r="944">
          <cell r="H944" t="str">
            <v>SNPD</v>
          </cell>
          <cell r="J944">
            <v>18941.38</v>
          </cell>
          <cell r="K944">
            <v>677.33716206552765</v>
          </cell>
          <cell r="L944">
            <v>5012.2023388088901</v>
          </cell>
          <cell r="M944">
            <v>1199.1574128035193</v>
          </cell>
          <cell r="N944">
            <v>0</v>
          </cell>
          <cell r="O944">
            <v>1739.2831598526416</v>
          </cell>
          <cell r="P944">
            <v>9066.2575683732375</v>
          </cell>
          <cell r="Q944">
            <v>908.34905035215581</v>
          </cell>
          <cell r="R944">
            <v>338.7933077440286</v>
          </cell>
          <cell r="S944">
            <v>0</v>
          </cell>
          <cell r="T944">
            <v>0</v>
          </cell>
          <cell r="U944">
            <v>0</v>
          </cell>
          <cell r="AF944">
            <v>18941.38</v>
          </cell>
          <cell r="AG944">
            <v>677.33716206552765</v>
          </cell>
          <cell r="AH944">
            <v>5012.2023388088901</v>
          </cell>
          <cell r="AI944">
            <v>1199.1574128035193</v>
          </cell>
          <cell r="AJ944">
            <v>0</v>
          </cell>
          <cell r="AK944">
            <v>1739.2831598526416</v>
          </cell>
          <cell r="AL944">
            <v>9066.2575683732375</v>
          </cell>
          <cell r="AM944">
            <v>908.34905035215581</v>
          </cell>
          <cell r="AN944">
            <v>338.7933077440286</v>
          </cell>
          <cell r="AO944">
            <v>0</v>
          </cell>
          <cell r="AP944">
            <v>0</v>
          </cell>
          <cell r="AQ944">
            <v>0</v>
          </cell>
        </row>
        <row r="948">
          <cell r="H948" t="str">
            <v>S</v>
          </cell>
          <cell r="J948">
            <v>3287274.9800000004</v>
          </cell>
          <cell r="K948">
            <v>68211.63</v>
          </cell>
          <cell r="L948">
            <v>989061.78</v>
          </cell>
          <cell r="M948">
            <v>158585.20000000001</v>
          </cell>
          <cell r="N948">
            <v>0</v>
          </cell>
          <cell r="O948">
            <v>530376.62</v>
          </cell>
          <cell r="P948">
            <v>1376826.09</v>
          </cell>
          <cell r="Q948">
            <v>164213.66</v>
          </cell>
          <cell r="R948">
            <v>0</v>
          </cell>
          <cell r="S948">
            <v>0</v>
          </cell>
          <cell r="T948">
            <v>0</v>
          </cell>
          <cell r="U948">
            <v>0</v>
          </cell>
          <cell r="AF948">
            <v>3287274.9800000004</v>
          </cell>
          <cell r="AG948">
            <v>68211.63</v>
          </cell>
          <cell r="AH948">
            <v>989061.78</v>
          </cell>
          <cell r="AI948">
            <v>158585.20000000001</v>
          </cell>
          <cell r="AJ948">
            <v>0</v>
          </cell>
          <cell r="AK948">
            <v>530376.62</v>
          </cell>
          <cell r="AL948">
            <v>1376826.09</v>
          </cell>
          <cell r="AM948">
            <v>164213.66</v>
          </cell>
          <cell r="AN948">
            <v>0</v>
          </cell>
          <cell r="AO948">
            <v>0</v>
          </cell>
          <cell r="AP948">
            <v>0</v>
          </cell>
          <cell r="AQ948">
            <v>0</v>
          </cell>
        </row>
        <row r="949">
          <cell r="H949" t="str">
            <v>SNPD</v>
          </cell>
          <cell r="J949">
            <v>2171828.96</v>
          </cell>
          <cell r="K949">
            <v>77663.848371033484</v>
          </cell>
          <cell r="L949">
            <v>574701.85344493797</v>
          </cell>
          <cell r="M949">
            <v>137496.0428820581</v>
          </cell>
          <cell r="N949">
            <v>0</v>
          </cell>
          <cell r="O949">
            <v>199427.15558255397</v>
          </cell>
          <cell r="P949">
            <v>1039542.0368427313</v>
          </cell>
          <cell r="Q949">
            <v>104151.79745843809</v>
          </cell>
          <cell r="R949">
            <v>38846.225418246897</v>
          </cell>
          <cell r="S949">
            <v>0</v>
          </cell>
          <cell r="T949">
            <v>0</v>
          </cell>
          <cell r="U949">
            <v>0</v>
          </cell>
          <cell r="AF949">
            <v>2171828.96</v>
          </cell>
          <cell r="AG949">
            <v>77663.848371033484</v>
          </cell>
          <cell r="AH949">
            <v>574701.85344493797</v>
          </cell>
          <cell r="AI949">
            <v>137496.0428820581</v>
          </cell>
          <cell r="AJ949">
            <v>0</v>
          </cell>
          <cell r="AK949">
            <v>199427.15558255397</v>
          </cell>
          <cell r="AL949">
            <v>1039542.0368427313</v>
          </cell>
          <cell r="AM949">
            <v>104151.79745843809</v>
          </cell>
          <cell r="AN949">
            <v>38846.225418246897</v>
          </cell>
          <cell r="AO949">
            <v>0</v>
          </cell>
          <cell r="AP949">
            <v>0</v>
          </cell>
          <cell r="AQ949">
            <v>0</v>
          </cell>
        </row>
        <row r="953">
          <cell r="H953" t="str">
            <v>S</v>
          </cell>
          <cell r="J953">
            <v>2222419.31</v>
          </cell>
          <cell r="K953">
            <v>53484.58</v>
          </cell>
          <cell r="L953">
            <v>845081.26</v>
          </cell>
          <cell r="M953">
            <v>232965.39</v>
          </cell>
          <cell r="N953">
            <v>0</v>
          </cell>
          <cell r="O953">
            <v>278438.59999999998</v>
          </cell>
          <cell r="P953">
            <v>642571.19999999995</v>
          </cell>
          <cell r="Q953">
            <v>95266.87</v>
          </cell>
          <cell r="R953">
            <v>74611.41</v>
          </cell>
          <cell r="S953">
            <v>0</v>
          </cell>
          <cell r="T953">
            <v>0</v>
          </cell>
          <cell r="U953">
            <v>0</v>
          </cell>
          <cell r="AF953">
            <v>2222419.31</v>
          </cell>
          <cell r="AG953">
            <v>53484.58</v>
          </cell>
          <cell r="AH953">
            <v>845081.26</v>
          </cell>
          <cell r="AI953">
            <v>232965.39</v>
          </cell>
          <cell r="AJ953">
            <v>0</v>
          </cell>
          <cell r="AK953">
            <v>278438.59999999998</v>
          </cell>
          <cell r="AL953">
            <v>642571.19999999995</v>
          </cell>
          <cell r="AM953">
            <v>95266.87</v>
          </cell>
          <cell r="AN953">
            <v>74611.41</v>
          </cell>
          <cell r="AO953">
            <v>0</v>
          </cell>
          <cell r="AP953">
            <v>0</v>
          </cell>
          <cell r="AQ953">
            <v>0</v>
          </cell>
        </row>
        <row r="954">
          <cell r="H954" t="str">
            <v>SNPD</v>
          </cell>
          <cell r="J954">
            <v>110069.33</v>
          </cell>
          <cell r="K954">
            <v>3936.040964948385</v>
          </cell>
          <cell r="L954">
            <v>29126.164685842716</v>
          </cell>
          <cell r="M954">
            <v>6968.3651873209228</v>
          </cell>
          <cell r="N954">
            <v>0</v>
          </cell>
          <cell r="O954">
            <v>10107.063586985909</v>
          </cell>
          <cell r="P954">
            <v>52684.487411068854</v>
          </cell>
          <cell r="Q954">
            <v>5278.4628880471246</v>
          </cell>
          <cell r="R954">
            <v>1968.7452757860849</v>
          </cell>
          <cell r="S954">
            <v>0</v>
          </cell>
          <cell r="T954">
            <v>0</v>
          </cell>
          <cell r="U954">
            <v>0</v>
          </cell>
          <cell r="AF954">
            <v>110069.33</v>
          </cell>
          <cell r="AG954">
            <v>3936.040964948385</v>
          </cell>
          <cell r="AH954">
            <v>29126.164685842716</v>
          </cell>
          <cell r="AI954">
            <v>6968.3651873209228</v>
          </cell>
          <cell r="AJ954">
            <v>0</v>
          </cell>
          <cell r="AK954">
            <v>10107.063586985909</v>
          </cell>
          <cell r="AL954">
            <v>52684.487411068854</v>
          </cell>
          <cell r="AM954">
            <v>5278.4628880471246</v>
          </cell>
          <cell r="AN954">
            <v>1968.7452757860849</v>
          </cell>
          <cell r="AO954">
            <v>0</v>
          </cell>
          <cell r="AP954">
            <v>0</v>
          </cell>
          <cell r="AQ954">
            <v>0</v>
          </cell>
        </row>
        <row r="958">
          <cell r="H958" t="str">
            <v>S</v>
          </cell>
          <cell r="J958">
            <v>9403570.5</v>
          </cell>
          <cell r="K958">
            <v>489971.5</v>
          </cell>
          <cell r="L958">
            <v>3367234.35</v>
          </cell>
          <cell r="M958">
            <v>625293.23</v>
          </cell>
          <cell r="N958">
            <v>0</v>
          </cell>
          <cell r="O958">
            <v>1184342.25</v>
          </cell>
          <cell r="P958">
            <v>3104877.57</v>
          </cell>
          <cell r="Q958">
            <v>631851.6</v>
          </cell>
          <cell r="R958">
            <v>0</v>
          </cell>
          <cell r="S958">
            <v>0</v>
          </cell>
          <cell r="T958">
            <v>0</v>
          </cell>
          <cell r="U958">
            <v>0</v>
          </cell>
          <cell r="AF958">
            <v>9403570.5</v>
          </cell>
          <cell r="AG958">
            <v>489971.5</v>
          </cell>
          <cell r="AH958">
            <v>3367234.35</v>
          </cell>
          <cell r="AI958">
            <v>625293.23</v>
          </cell>
          <cell r="AJ958">
            <v>0</v>
          </cell>
          <cell r="AK958">
            <v>1184342.25</v>
          </cell>
          <cell r="AL958">
            <v>3104877.57</v>
          </cell>
          <cell r="AM958">
            <v>631851.6</v>
          </cell>
          <cell r="AN958">
            <v>0</v>
          </cell>
          <cell r="AO958">
            <v>0</v>
          </cell>
          <cell r="AP958">
            <v>0</v>
          </cell>
          <cell r="AQ958">
            <v>0</v>
          </cell>
        </row>
        <row r="959">
          <cell r="H959" t="str">
            <v>SNPD</v>
          </cell>
          <cell r="J959">
            <v>1827642.51</v>
          </cell>
          <cell r="K959">
            <v>65355.860607501549</v>
          </cell>
          <cell r="L959">
            <v>483624.42774119676</v>
          </cell>
          <cell r="M959">
            <v>115705.98677716883</v>
          </cell>
          <cell r="N959">
            <v>0</v>
          </cell>
          <cell r="O959">
            <v>167822.39941724483</v>
          </cell>
          <cell r="P959">
            <v>874797.80979887198</v>
          </cell>
          <cell r="Q959">
            <v>87646.060547950066</v>
          </cell>
          <cell r="R959">
            <v>32689.965110065834</v>
          </cell>
          <cell r="S959">
            <v>0</v>
          </cell>
          <cell r="T959">
            <v>0</v>
          </cell>
          <cell r="U959">
            <v>0</v>
          </cell>
          <cell r="AF959">
            <v>1827642.51</v>
          </cell>
          <cell r="AG959">
            <v>65355.860607501549</v>
          </cell>
          <cell r="AH959">
            <v>483624.42774119676</v>
          </cell>
          <cell r="AI959">
            <v>115705.98677716883</v>
          </cell>
          <cell r="AJ959">
            <v>0</v>
          </cell>
          <cell r="AK959">
            <v>167822.39941724483</v>
          </cell>
          <cell r="AL959">
            <v>874797.80979887198</v>
          </cell>
          <cell r="AM959">
            <v>87646.060547950066</v>
          </cell>
          <cell r="AN959">
            <v>32689.965110065834</v>
          </cell>
          <cell r="AO959">
            <v>0</v>
          </cell>
          <cell r="AP959">
            <v>0</v>
          </cell>
          <cell r="AQ959">
            <v>0</v>
          </cell>
        </row>
        <row r="962">
          <cell r="H962" t="str">
            <v>S</v>
          </cell>
          <cell r="J962">
            <v>92913782.959999993</v>
          </cell>
          <cell r="K962">
            <v>6380355.0899999999</v>
          </cell>
          <cell r="L962">
            <v>35558043.579999998</v>
          </cell>
          <cell r="M962">
            <v>3864947.64</v>
          </cell>
          <cell r="N962">
            <v>0</v>
          </cell>
          <cell r="O962">
            <v>7246978.3200000003</v>
          </cell>
          <cell r="P962">
            <v>33790247.619999997</v>
          </cell>
          <cell r="Q962">
            <v>5104510.82</v>
          </cell>
          <cell r="R962">
            <v>968699.89</v>
          </cell>
          <cell r="S962">
            <v>0</v>
          </cell>
          <cell r="T962">
            <v>0</v>
          </cell>
          <cell r="U962">
            <v>0</v>
          </cell>
          <cell r="AF962">
            <v>92913782.959999993</v>
          </cell>
          <cell r="AG962">
            <v>6380355.0899999999</v>
          </cell>
          <cell r="AH962">
            <v>35558043.579999998</v>
          </cell>
          <cell r="AI962">
            <v>3864947.64</v>
          </cell>
          <cell r="AJ962">
            <v>0</v>
          </cell>
          <cell r="AK962">
            <v>7246978.3200000003</v>
          </cell>
          <cell r="AL962">
            <v>33790247.619999997</v>
          </cell>
          <cell r="AM962">
            <v>5104510.82</v>
          </cell>
          <cell r="AN962">
            <v>968699.89</v>
          </cell>
          <cell r="AO962">
            <v>0</v>
          </cell>
          <cell r="AP962">
            <v>0</v>
          </cell>
          <cell r="AQ962">
            <v>0</v>
          </cell>
        </row>
        <row r="963">
          <cell r="H963" t="str">
            <v>SNPD</v>
          </cell>
          <cell r="J963">
            <v>1835944.85</v>
          </cell>
          <cell r="K963">
            <v>65652.749398819986</v>
          </cell>
          <cell r="L963">
            <v>485821.36418223684</v>
          </cell>
          <cell r="M963">
            <v>116231.59856229827</v>
          </cell>
          <cell r="N963">
            <v>0</v>
          </cell>
          <cell r="O963">
            <v>168584.75781718039</v>
          </cell>
          <cell r="P963">
            <v>878771.70995082555</v>
          </cell>
          <cell r="Q963">
            <v>88044.205913002705</v>
          </cell>
          <cell r="R963">
            <v>32838.464175636327</v>
          </cell>
          <cell r="S963">
            <v>0</v>
          </cell>
          <cell r="T963">
            <v>0</v>
          </cell>
          <cell r="U963">
            <v>0</v>
          </cell>
          <cell r="AF963">
            <v>1835944.85</v>
          </cell>
          <cell r="AG963">
            <v>65652.749398819986</v>
          </cell>
          <cell r="AH963">
            <v>485821.36418223684</v>
          </cell>
          <cell r="AI963">
            <v>116231.59856229827</v>
          </cell>
          <cell r="AJ963">
            <v>0</v>
          </cell>
          <cell r="AK963">
            <v>168584.75781718039</v>
          </cell>
          <cell r="AL963">
            <v>878771.70995082555</v>
          </cell>
          <cell r="AM963">
            <v>88044.205913002705</v>
          </cell>
          <cell r="AN963">
            <v>32838.464175636327</v>
          </cell>
          <cell r="AO963">
            <v>0</v>
          </cell>
          <cell r="AP963">
            <v>0</v>
          </cell>
          <cell r="AQ963">
            <v>0</v>
          </cell>
        </row>
        <row r="967">
          <cell r="H967" t="str">
            <v>S</v>
          </cell>
          <cell r="J967">
            <v>21648963.819999997</v>
          </cell>
          <cell r="K967">
            <v>629623.72</v>
          </cell>
          <cell r="L967">
            <v>5858703.9400000004</v>
          </cell>
          <cell r="M967">
            <v>1112697.45</v>
          </cell>
          <cell r="N967">
            <v>0</v>
          </cell>
          <cell r="O967">
            <v>1530904.22</v>
          </cell>
          <cell r="P967">
            <v>11690202.390000001</v>
          </cell>
          <cell r="Q967">
            <v>600758.22</v>
          </cell>
          <cell r="R967">
            <v>226073.88</v>
          </cell>
          <cell r="S967">
            <v>0</v>
          </cell>
          <cell r="T967">
            <v>0</v>
          </cell>
          <cell r="U967">
            <v>0</v>
          </cell>
          <cell r="AF967">
            <v>21648963.819999997</v>
          </cell>
          <cell r="AG967">
            <v>629623.72</v>
          </cell>
          <cell r="AH967">
            <v>5858703.9400000004</v>
          </cell>
          <cell r="AI967">
            <v>1112697.45</v>
          </cell>
          <cell r="AJ967">
            <v>0</v>
          </cell>
          <cell r="AK967">
            <v>1530904.22</v>
          </cell>
          <cell r="AL967">
            <v>11690202.390000001</v>
          </cell>
          <cell r="AM967">
            <v>600758.22</v>
          </cell>
          <cell r="AN967">
            <v>226073.88</v>
          </cell>
          <cell r="AO967">
            <v>0</v>
          </cell>
          <cell r="AP967">
            <v>0</v>
          </cell>
          <cell r="AQ967">
            <v>0</v>
          </cell>
        </row>
        <row r="968">
          <cell r="H968" t="str">
            <v>SNPD</v>
          </cell>
          <cell r="J968">
            <v>5413.65</v>
          </cell>
          <cell r="K968">
            <v>193.59024144048868</v>
          </cell>
          <cell r="L968">
            <v>1432.5413032995878</v>
          </cell>
          <cell r="M968">
            <v>342.73207801246645</v>
          </cell>
          <cell r="N968">
            <v>0</v>
          </cell>
          <cell r="O968">
            <v>497.10582219121585</v>
          </cell>
          <cell r="P968">
            <v>2591.233863901351</v>
          </cell>
          <cell r="Q968">
            <v>259.61592219991087</v>
          </cell>
          <cell r="R968">
            <v>96.830768954978993</v>
          </cell>
          <cell r="S968">
            <v>0</v>
          </cell>
          <cell r="T968">
            <v>0</v>
          </cell>
          <cell r="U968">
            <v>0</v>
          </cell>
          <cell r="AF968">
            <v>5413.65</v>
          </cell>
          <cell r="AG968">
            <v>193.59024144048868</v>
          </cell>
          <cell r="AH968">
            <v>1432.5413032995878</v>
          </cell>
          <cell r="AI968">
            <v>342.73207801246645</v>
          </cell>
          <cell r="AJ968">
            <v>0</v>
          </cell>
          <cell r="AK968">
            <v>497.10582219121585</v>
          </cell>
          <cell r="AL968">
            <v>2591.233863901351</v>
          </cell>
          <cell r="AM968">
            <v>259.61592219991087</v>
          </cell>
          <cell r="AN968">
            <v>96.830768954978993</v>
          </cell>
          <cell r="AO968">
            <v>0</v>
          </cell>
          <cell r="AP968">
            <v>0</v>
          </cell>
          <cell r="AQ968">
            <v>0</v>
          </cell>
        </row>
        <row r="972">
          <cell r="H972" t="str">
            <v>S</v>
          </cell>
          <cell r="J972">
            <v>0</v>
          </cell>
          <cell r="K972">
            <v>0</v>
          </cell>
          <cell r="L972">
            <v>0</v>
          </cell>
          <cell r="M972">
            <v>0</v>
          </cell>
          <cell r="N972">
            <v>0</v>
          </cell>
          <cell r="O972">
            <v>0</v>
          </cell>
          <cell r="P972">
            <v>0</v>
          </cell>
          <cell r="Q972">
            <v>0</v>
          </cell>
          <cell r="R972">
            <v>0</v>
          </cell>
          <cell r="S972">
            <v>0</v>
          </cell>
          <cell r="T972">
            <v>0</v>
          </cell>
          <cell r="U972">
            <v>0</v>
          </cell>
          <cell r="AF972">
            <v>0</v>
          </cell>
          <cell r="AG972">
            <v>0</v>
          </cell>
          <cell r="AH972">
            <v>0</v>
          </cell>
          <cell r="AI972">
            <v>0</v>
          </cell>
          <cell r="AJ972">
            <v>0</v>
          </cell>
          <cell r="AK972">
            <v>0</v>
          </cell>
          <cell r="AL972">
            <v>0</v>
          </cell>
          <cell r="AM972">
            <v>0</v>
          </cell>
          <cell r="AN972">
            <v>0</v>
          </cell>
          <cell r="AO972">
            <v>0</v>
          </cell>
          <cell r="AP972">
            <v>0</v>
          </cell>
          <cell r="AQ972">
            <v>0</v>
          </cell>
        </row>
        <row r="973">
          <cell r="H973" t="str">
            <v>SNPD</v>
          </cell>
          <cell r="J973">
            <v>956070.91</v>
          </cell>
          <cell r="K973">
            <v>34188.763274524164</v>
          </cell>
          <cell r="L973">
            <v>252992.17117069315</v>
          </cell>
          <cell r="M973">
            <v>60527.771413292292</v>
          </cell>
          <cell r="N973">
            <v>0</v>
          </cell>
          <cell r="O973">
            <v>87790.754073250762</v>
          </cell>
          <cell r="P973">
            <v>457621.62649653765</v>
          </cell>
          <cell r="Q973">
            <v>45849.146322381021</v>
          </cell>
          <cell r="R973">
            <v>17100.677249320979</v>
          </cell>
          <cell r="S973">
            <v>0</v>
          </cell>
          <cell r="T973">
            <v>0</v>
          </cell>
          <cell r="U973">
            <v>0</v>
          </cell>
          <cell r="AF973">
            <v>956070.91</v>
          </cell>
          <cell r="AG973">
            <v>34188.763274524164</v>
          </cell>
          <cell r="AH973">
            <v>252992.17117069315</v>
          </cell>
          <cell r="AI973">
            <v>60527.771413292292</v>
          </cell>
          <cell r="AJ973">
            <v>0</v>
          </cell>
          <cell r="AK973">
            <v>87790.754073250762</v>
          </cell>
          <cell r="AL973">
            <v>457621.62649653765</v>
          </cell>
          <cell r="AM973">
            <v>45849.146322381021</v>
          </cell>
          <cell r="AN973">
            <v>17100.677249320979</v>
          </cell>
          <cell r="AO973">
            <v>0</v>
          </cell>
          <cell r="AP973">
            <v>0</v>
          </cell>
          <cell r="AQ973">
            <v>0</v>
          </cell>
        </row>
        <row r="977">
          <cell r="H977" t="str">
            <v>S</v>
          </cell>
          <cell r="J977">
            <v>3354499.1199999996</v>
          </cell>
          <cell r="K977">
            <v>70129.33</v>
          </cell>
          <cell r="L977">
            <v>911867.97</v>
          </cell>
          <cell r="M977">
            <v>171084.7</v>
          </cell>
          <cell r="N977">
            <v>0</v>
          </cell>
          <cell r="O977">
            <v>253150.63</v>
          </cell>
          <cell r="P977">
            <v>1726590.9</v>
          </cell>
          <cell r="Q977">
            <v>138020.56</v>
          </cell>
          <cell r="R977">
            <v>83655.03</v>
          </cell>
          <cell r="S977">
            <v>0</v>
          </cell>
          <cell r="T977">
            <v>0</v>
          </cell>
          <cell r="U977">
            <v>0</v>
          </cell>
          <cell r="AF977">
            <v>3354499.1199999996</v>
          </cell>
          <cell r="AG977">
            <v>70129.33</v>
          </cell>
          <cell r="AH977">
            <v>911867.97</v>
          </cell>
          <cell r="AI977">
            <v>171084.7</v>
          </cell>
          <cell r="AJ977">
            <v>0</v>
          </cell>
          <cell r="AK977">
            <v>253150.63</v>
          </cell>
          <cell r="AL977">
            <v>1726590.9</v>
          </cell>
          <cell r="AM977">
            <v>138020.56</v>
          </cell>
          <cell r="AN977">
            <v>83655.03</v>
          </cell>
          <cell r="AO977">
            <v>0</v>
          </cell>
          <cell r="AP977">
            <v>0</v>
          </cell>
          <cell r="AQ977">
            <v>0</v>
          </cell>
        </row>
        <row r="978">
          <cell r="H978" t="str">
            <v>SNPD</v>
          </cell>
          <cell r="J978">
            <v>0</v>
          </cell>
          <cell r="K978">
            <v>0</v>
          </cell>
          <cell r="L978">
            <v>0</v>
          </cell>
          <cell r="M978">
            <v>0</v>
          </cell>
          <cell r="N978">
            <v>0</v>
          </cell>
          <cell r="O978">
            <v>0</v>
          </cell>
          <cell r="P978">
            <v>0</v>
          </cell>
          <cell r="Q978">
            <v>0</v>
          </cell>
          <cell r="R978">
            <v>0</v>
          </cell>
          <cell r="S978">
            <v>0</v>
          </cell>
          <cell r="T978">
            <v>0</v>
          </cell>
          <cell r="U978">
            <v>0</v>
          </cell>
          <cell r="AF978">
            <v>0</v>
          </cell>
          <cell r="AG978">
            <v>0</v>
          </cell>
          <cell r="AH978">
            <v>0</v>
          </cell>
          <cell r="AI978">
            <v>0</v>
          </cell>
          <cell r="AJ978">
            <v>0</v>
          </cell>
          <cell r="AK978">
            <v>0</v>
          </cell>
          <cell r="AL978">
            <v>0</v>
          </cell>
          <cell r="AM978">
            <v>0</v>
          </cell>
          <cell r="AN978">
            <v>0</v>
          </cell>
          <cell r="AO978">
            <v>0</v>
          </cell>
          <cell r="AP978">
            <v>0</v>
          </cell>
          <cell r="AQ978">
            <v>0</v>
          </cell>
        </row>
        <row r="982">
          <cell r="H982" t="str">
            <v>S</v>
          </cell>
          <cell r="J982">
            <v>4552344.1900000004</v>
          </cell>
          <cell r="K982">
            <v>46483.65</v>
          </cell>
          <cell r="L982">
            <v>1237535.6299999999</v>
          </cell>
          <cell r="M982">
            <v>310674.64</v>
          </cell>
          <cell r="N982">
            <v>0</v>
          </cell>
          <cell r="O982">
            <v>483478.29</v>
          </cell>
          <cell r="P982">
            <v>2054487.57</v>
          </cell>
          <cell r="Q982">
            <v>291902.90000000002</v>
          </cell>
          <cell r="R982">
            <v>127781.51</v>
          </cell>
          <cell r="S982">
            <v>0</v>
          </cell>
          <cell r="T982">
            <v>0</v>
          </cell>
          <cell r="U982">
            <v>0</v>
          </cell>
          <cell r="AF982">
            <v>4552344.1900000004</v>
          </cell>
          <cell r="AG982">
            <v>46483.65</v>
          </cell>
          <cell r="AH982">
            <v>1237535.6299999999</v>
          </cell>
          <cell r="AI982">
            <v>310674.64</v>
          </cell>
          <cell r="AJ982">
            <v>0</v>
          </cell>
          <cell r="AK982">
            <v>483478.29</v>
          </cell>
          <cell r="AL982">
            <v>2054487.57</v>
          </cell>
          <cell r="AM982">
            <v>291902.90000000002</v>
          </cell>
          <cell r="AN982">
            <v>127781.51</v>
          </cell>
          <cell r="AO982">
            <v>0</v>
          </cell>
          <cell r="AP982">
            <v>0</v>
          </cell>
          <cell r="AQ982">
            <v>0</v>
          </cell>
        </row>
        <row r="983">
          <cell r="H983" t="str">
            <v>SNPD</v>
          </cell>
          <cell r="J983">
            <v>1255165.73</v>
          </cell>
          <cell r="K983">
            <v>44884.290029559954</v>
          </cell>
          <cell r="L983">
            <v>332137.60599801951</v>
          </cell>
          <cell r="M983">
            <v>79463.127260339039</v>
          </cell>
          <cell r="N983">
            <v>0</v>
          </cell>
          <cell r="O983">
            <v>115254.99287872095</v>
          </cell>
          <cell r="P983">
            <v>600782.82570621662</v>
          </cell>
          <cell r="Q983">
            <v>60192.47799685505</v>
          </cell>
          <cell r="R983">
            <v>22450.410130288725</v>
          </cell>
          <cell r="S983">
            <v>0</v>
          </cell>
          <cell r="T983">
            <v>0</v>
          </cell>
          <cell r="U983">
            <v>0</v>
          </cell>
          <cell r="AF983">
            <v>1255165.73</v>
          </cell>
          <cell r="AG983">
            <v>44884.290029559954</v>
          </cell>
          <cell r="AH983">
            <v>332137.60599801951</v>
          </cell>
          <cell r="AI983">
            <v>79463.127260339039</v>
          </cell>
          <cell r="AJ983">
            <v>0</v>
          </cell>
          <cell r="AK983">
            <v>115254.99287872095</v>
          </cell>
          <cell r="AL983">
            <v>600782.82570621662</v>
          </cell>
          <cell r="AM983">
            <v>60192.47799685505</v>
          </cell>
          <cell r="AN983">
            <v>22450.410130288725</v>
          </cell>
          <cell r="AO983">
            <v>0</v>
          </cell>
          <cell r="AP983">
            <v>0</v>
          </cell>
          <cell r="AQ983">
            <v>0</v>
          </cell>
        </row>
        <row r="987">
          <cell r="H987" t="str">
            <v>S</v>
          </cell>
          <cell r="J987">
            <v>2029028.7699999998</v>
          </cell>
          <cell r="K987">
            <v>131655.4</v>
          </cell>
          <cell r="L987">
            <v>404312.43</v>
          </cell>
          <cell r="M987">
            <v>148620.78</v>
          </cell>
          <cell r="N987">
            <v>0</v>
          </cell>
          <cell r="O987">
            <v>378258.02</v>
          </cell>
          <cell r="P987">
            <v>926290.88</v>
          </cell>
          <cell r="Q987">
            <v>39891.26</v>
          </cell>
          <cell r="R987">
            <v>0</v>
          </cell>
          <cell r="S987">
            <v>0</v>
          </cell>
          <cell r="T987">
            <v>0</v>
          </cell>
          <cell r="U987">
            <v>0</v>
          </cell>
          <cell r="AF987">
            <v>2029028.7699999998</v>
          </cell>
          <cell r="AG987">
            <v>131655.4</v>
          </cell>
          <cell r="AH987">
            <v>404312.43</v>
          </cell>
          <cell r="AI987">
            <v>148620.78</v>
          </cell>
          <cell r="AJ987">
            <v>0</v>
          </cell>
          <cell r="AK987">
            <v>378258.02</v>
          </cell>
          <cell r="AL987">
            <v>926290.88</v>
          </cell>
          <cell r="AM987">
            <v>39891.26</v>
          </cell>
          <cell r="AN987">
            <v>0</v>
          </cell>
          <cell r="AO987">
            <v>0</v>
          </cell>
          <cell r="AP987">
            <v>0</v>
          </cell>
          <cell r="AQ987">
            <v>0</v>
          </cell>
        </row>
        <row r="988">
          <cell r="H988" t="str">
            <v>SNPD</v>
          </cell>
          <cell r="J988">
            <v>1846748.46</v>
          </cell>
          <cell r="K988">
            <v>66039.082735538992</v>
          </cell>
          <cell r="L988">
            <v>488680.17802312796</v>
          </cell>
          <cell r="M988">
            <v>116915.56293113191</v>
          </cell>
          <cell r="N988">
            <v>0</v>
          </cell>
          <cell r="O988">
            <v>169576.79413864246</v>
          </cell>
          <cell r="P988">
            <v>883942.83850261278</v>
          </cell>
          <cell r="Q988">
            <v>88562.301684476319</v>
          </cell>
          <cell r="R988">
            <v>33031.701984469495</v>
          </cell>
          <cell r="S988">
            <v>0</v>
          </cell>
          <cell r="T988">
            <v>0</v>
          </cell>
          <cell r="U988">
            <v>0</v>
          </cell>
          <cell r="AF988">
            <v>1846748.46</v>
          </cell>
          <cell r="AG988">
            <v>66039.082735538992</v>
          </cell>
          <cell r="AH988">
            <v>488680.17802312796</v>
          </cell>
          <cell r="AI988">
            <v>116915.56293113191</v>
          </cell>
          <cell r="AJ988">
            <v>0</v>
          </cell>
          <cell r="AK988">
            <v>169576.79413864246</v>
          </cell>
          <cell r="AL988">
            <v>883942.83850261278</v>
          </cell>
          <cell r="AM988">
            <v>88562.301684476319</v>
          </cell>
          <cell r="AN988">
            <v>33031.701984469495</v>
          </cell>
          <cell r="AO988">
            <v>0</v>
          </cell>
          <cell r="AP988">
            <v>0</v>
          </cell>
          <cell r="AQ988">
            <v>0</v>
          </cell>
        </row>
        <row r="995">
          <cell r="E995" t="str">
            <v>S</v>
          </cell>
          <cell r="J995">
            <v>171173733.81999999</v>
          </cell>
          <cell r="K995">
            <v>8882115.3500000015</v>
          </cell>
          <cell r="L995">
            <v>60766800.379999995</v>
          </cell>
          <cell r="M995">
            <v>8801025.7400000002</v>
          </cell>
          <cell r="N995">
            <v>0</v>
          </cell>
          <cell r="O995">
            <v>14956161.07</v>
          </cell>
          <cell r="P995">
            <v>67253639.519999996</v>
          </cell>
          <cell r="Q995">
            <v>8651851.2699999996</v>
          </cell>
          <cell r="R995">
            <v>1862140.4900000002</v>
          </cell>
          <cell r="S995">
            <v>0</v>
          </cell>
          <cell r="T995">
            <v>0</v>
          </cell>
          <cell r="U995">
            <v>0</v>
          </cell>
          <cell r="AF995">
            <v>171173733.81999999</v>
          </cell>
          <cell r="AG995">
            <v>8882115.3500000015</v>
          </cell>
          <cell r="AH995">
            <v>60766800.379999995</v>
          </cell>
          <cell r="AI995">
            <v>8801025.7400000002</v>
          </cell>
          <cell r="AJ995">
            <v>0</v>
          </cell>
          <cell r="AK995">
            <v>14956161.07</v>
          </cell>
          <cell r="AL995">
            <v>67253639.519999996</v>
          </cell>
          <cell r="AM995">
            <v>8651851.2699999996</v>
          </cell>
          <cell r="AN995">
            <v>1862140.4900000002</v>
          </cell>
          <cell r="AO995">
            <v>0</v>
          </cell>
          <cell r="AP995">
            <v>0</v>
          </cell>
          <cell r="AQ995">
            <v>0</v>
          </cell>
        </row>
        <row r="996">
          <cell r="E996" t="str">
            <v>SNPD</v>
          </cell>
          <cell r="J996">
            <v>35133645.57</v>
          </cell>
          <cell r="K996">
            <v>1256366.9480998688</v>
          </cell>
          <cell r="L996">
            <v>9296943.54354522</v>
          </cell>
          <cell r="M996">
            <v>2224271.4904656908</v>
          </cell>
          <cell r="N996">
            <v>0</v>
          </cell>
          <cell r="O996">
            <v>3226130.2019246938</v>
          </cell>
          <cell r="P996">
            <v>16816656.444966279</v>
          </cell>
          <cell r="Q996">
            <v>1684862.116113964</v>
          </cell>
          <cell r="R996">
            <v>628414.82488428161</v>
          </cell>
          <cell r="S996">
            <v>0</v>
          </cell>
          <cell r="T996">
            <v>0</v>
          </cell>
          <cell r="U996">
            <v>0</v>
          </cell>
          <cell r="AF996">
            <v>35133645.57</v>
          </cell>
          <cell r="AG996">
            <v>1256366.9480998688</v>
          </cell>
          <cell r="AH996">
            <v>9296943.54354522</v>
          </cell>
          <cell r="AI996">
            <v>2224271.4904656908</v>
          </cell>
          <cell r="AJ996">
            <v>0</v>
          </cell>
          <cell r="AK996">
            <v>3226130.2019246938</v>
          </cell>
          <cell r="AL996">
            <v>16816656.444966279</v>
          </cell>
          <cell r="AM996">
            <v>1684862.116113964</v>
          </cell>
          <cell r="AN996">
            <v>628414.82488428161</v>
          </cell>
          <cell r="AO996">
            <v>0</v>
          </cell>
          <cell r="AP996">
            <v>0</v>
          </cell>
          <cell r="AQ996">
            <v>0</v>
          </cell>
        </row>
        <row r="1001">
          <cell r="H1001" t="str">
            <v>S</v>
          </cell>
          <cell r="J1001">
            <v>1688.92</v>
          </cell>
          <cell r="K1001">
            <v>0</v>
          </cell>
          <cell r="L1001">
            <v>0</v>
          </cell>
          <cell r="M1001">
            <v>0</v>
          </cell>
          <cell r="N1001">
            <v>0</v>
          </cell>
          <cell r="O1001">
            <v>1688.92</v>
          </cell>
          <cell r="P1001">
            <v>0</v>
          </cell>
          <cell r="Q1001">
            <v>0</v>
          </cell>
          <cell r="R1001">
            <v>0</v>
          </cell>
          <cell r="S1001">
            <v>0</v>
          </cell>
          <cell r="T1001">
            <v>0</v>
          </cell>
          <cell r="U1001">
            <v>0</v>
          </cell>
          <cell r="AF1001">
            <v>1688.92</v>
          </cell>
          <cell r="AG1001">
            <v>0</v>
          </cell>
          <cell r="AH1001">
            <v>0</v>
          </cell>
          <cell r="AI1001">
            <v>0</v>
          </cell>
          <cell r="AJ1001">
            <v>0</v>
          </cell>
          <cell r="AK1001">
            <v>1688.92</v>
          </cell>
          <cell r="AL1001">
            <v>0</v>
          </cell>
          <cell r="AM1001">
            <v>0</v>
          </cell>
          <cell r="AN1001">
            <v>0</v>
          </cell>
          <cell r="AO1001">
            <v>0</v>
          </cell>
          <cell r="AP1001">
            <v>0</v>
          </cell>
          <cell r="AQ1001">
            <v>0</v>
          </cell>
        </row>
        <row r="1002">
          <cell r="H1002" t="str">
            <v>CN</v>
          </cell>
          <cell r="J1002">
            <v>2229156.5699999998</v>
          </cell>
          <cell r="K1002">
            <v>53803.703993364783</v>
          </cell>
          <cell r="L1002">
            <v>674880.30709576444</v>
          </cell>
          <cell r="M1002">
            <v>153447.88053040064</v>
          </cell>
          <cell r="N1002">
            <v>0</v>
          </cell>
          <cell r="O1002">
            <v>147822.9676183906</v>
          </cell>
          <cell r="P1002">
            <v>1093221.7491436421</v>
          </cell>
          <cell r="Q1002">
            <v>87363.401977948481</v>
          </cell>
          <cell r="R1002">
            <v>18616.55964048874</v>
          </cell>
          <cell r="S1002">
            <v>0</v>
          </cell>
          <cell r="T1002">
            <v>0</v>
          </cell>
          <cell r="U1002">
            <v>0</v>
          </cell>
          <cell r="AF1002">
            <v>2229156.5699999998</v>
          </cell>
          <cell r="AG1002">
            <v>53803.703993364783</v>
          </cell>
          <cell r="AH1002">
            <v>674880.30709576444</v>
          </cell>
          <cell r="AI1002">
            <v>153447.88053040064</v>
          </cell>
          <cell r="AJ1002">
            <v>0</v>
          </cell>
          <cell r="AK1002">
            <v>147822.9676183906</v>
          </cell>
          <cell r="AL1002">
            <v>1093221.7491436421</v>
          </cell>
          <cell r="AM1002">
            <v>87363.401977948481</v>
          </cell>
          <cell r="AN1002">
            <v>18616.55964048874</v>
          </cell>
          <cell r="AO1002">
            <v>0</v>
          </cell>
          <cell r="AP1002">
            <v>0</v>
          </cell>
          <cell r="AQ1002">
            <v>0</v>
          </cell>
        </row>
        <row r="1006">
          <cell r="H1006" t="str">
            <v>S</v>
          </cell>
          <cell r="J1006">
            <v>14705236.310000002</v>
          </cell>
          <cell r="K1006">
            <v>992365.99</v>
          </cell>
          <cell r="L1006">
            <v>7986720.4800000004</v>
          </cell>
          <cell r="M1006">
            <v>624020.79</v>
          </cell>
          <cell r="N1006">
            <v>0</v>
          </cell>
          <cell r="O1006">
            <v>550353.16</v>
          </cell>
          <cell r="P1006">
            <v>2897645.62</v>
          </cell>
          <cell r="Q1006">
            <v>1544266.29</v>
          </cell>
          <cell r="R1006">
            <v>109863.98</v>
          </cell>
          <cell r="S1006">
            <v>0</v>
          </cell>
          <cell r="T1006">
            <v>0</v>
          </cell>
          <cell r="U1006">
            <v>0</v>
          </cell>
          <cell r="AF1006">
            <v>14705236.310000002</v>
          </cell>
          <cell r="AG1006">
            <v>992365.99</v>
          </cell>
          <cell r="AH1006">
            <v>7986720.4800000004</v>
          </cell>
          <cell r="AI1006">
            <v>624020.79</v>
          </cell>
          <cell r="AJ1006">
            <v>0</v>
          </cell>
          <cell r="AK1006">
            <v>550353.16</v>
          </cell>
          <cell r="AL1006">
            <v>2897645.62</v>
          </cell>
          <cell r="AM1006">
            <v>1544266.29</v>
          </cell>
          <cell r="AN1006">
            <v>109863.98</v>
          </cell>
          <cell r="AO1006">
            <v>0</v>
          </cell>
          <cell r="AP1006">
            <v>0</v>
          </cell>
          <cell r="AQ1006">
            <v>0</v>
          </cell>
        </row>
        <row r="1007">
          <cell r="H1007" t="str">
            <v>CN</v>
          </cell>
          <cell r="J1007">
            <v>1807568.28</v>
          </cell>
          <cell r="K1007">
            <v>43628.101315878193</v>
          </cell>
          <cell r="L1007">
            <v>547243.8555103211</v>
          </cell>
          <cell r="M1007">
            <v>124427.11526538568</v>
          </cell>
          <cell r="N1007">
            <v>0</v>
          </cell>
          <cell r="O1007">
            <v>119866.01162002273</v>
          </cell>
          <cell r="P1007">
            <v>886466.64992139372</v>
          </cell>
          <cell r="Q1007">
            <v>70840.83566558492</v>
          </cell>
          <cell r="R1007">
            <v>15095.710701413698</v>
          </cell>
          <cell r="S1007">
            <v>0</v>
          </cell>
          <cell r="T1007">
            <v>0</v>
          </cell>
          <cell r="U1007">
            <v>0</v>
          </cell>
          <cell r="AF1007">
            <v>1807568.28</v>
          </cell>
          <cell r="AG1007">
            <v>43628.101315878193</v>
          </cell>
          <cell r="AH1007">
            <v>547243.8555103211</v>
          </cell>
          <cell r="AI1007">
            <v>124427.11526538568</v>
          </cell>
          <cell r="AJ1007">
            <v>0</v>
          </cell>
          <cell r="AK1007">
            <v>119866.01162002273</v>
          </cell>
          <cell r="AL1007">
            <v>886466.64992139372</v>
          </cell>
          <cell r="AM1007">
            <v>70840.83566558492</v>
          </cell>
          <cell r="AN1007">
            <v>15095.710701413698</v>
          </cell>
          <cell r="AO1007">
            <v>0</v>
          </cell>
          <cell r="AP1007">
            <v>0</v>
          </cell>
          <cell r="AQ1007">
            <v>0</v>
          </cell>
        </row>
        <row r="1011">
          <cell r="H1011" t="str">
            <v>S</v>
          </cell>
          <cell r="J1011">
            <v>8446168.0399999991</v>
          </cell>
          <cell r="K1011">
            <v>251295.3</v>
          </cell>
          <cell r="L1011">
            <v>2648319.52</v>
          </cell>
          <cell r="M1011">
            <v>614190.9</v>
          </cell>
          <cell r="N1011">
            <v>0</v>
          </cell>
          <cell r="O1011">
            <v>800198.72</v>
          </cell>
          <cell r="P1011">
            <v>3583868.69</v>
          </cell>
          <cell r="Q1011">
            <v>377472.88</v>
          </cell>
          <cell r="R1011">
            <v>170822.03</v>
          </cell>
          <cell r="S1011">
            <v>0</v>
          </cell>
          <cell r="T1011">
            <v>0</v>
          </cell>
          <cell r="U1011">
            <v>0</v>
          </cell>
          <cell r="AF1011">
            <v>8446168.0399999991</v>
          </cell>
          <cell r="AG1011">
            <v>251295.3</v>
          </cell>
          <cell r="AH1011">
            <v>2648319.52</v>
          </cell>
          <cell r="AI1011">
            <v>614190.9</v>
          </cell>
          <cell r="AJ1011">
            <v>0</v>
          </cell>
          <cell r="AK1011">
            <v>800198.72</v>
          </cell>
          <cell r="AL1011">
            <v>3583868.69</v>
          </cell>
          <cell r="AM1011">
            <v>377472.88</v>
          </cell>
          <cell r="AN1011">
            <v>170822.03</v>
          </cell>
          <cell r="AO1011">
            <v>0</v>
          </cell>
          <cell r="AP1011">
            <v>0</v>
          </cell>
          <cell r="AQ1011">
            <v>0</v>
          </cell>
        </row>
        <row r="1012">
          <cell r="H1012" t="str">
            <v>CN</v>
          </cell>
          <cell r="J1012">
            <v>44434366.789999999</v>
          </cell>
          <cell r="K1012">
            <v>1072483.4451183295</v>
          </cell>
          <cell r="L1012">
            <v>13452567.445650999</v>
          </cell>
          <cell r="M1012">
            <v>3058717.1392074637</v>
          </cell>
          <cell r="N1012">
            <v>0</v>
          </cell>
          <cell r="O1012">
            <v>2946594.2641892852</v>
          </cell>
          <cell r="P1012">
            <v>21791477.923981789</v>
          </cell>
          <cell r="Q1012">
            <v>1741437.7705691503</v>
          </cell>
          <cell r="R1012">
            <v>371088.80128298356</v>
          </cell>
          <cell r="S1012">
            <v>0</v>
          </cell>
          <cell r="T1012">
            <v>0</v>
          </cell>
          <cell r="U1012">
            <v>0</v>
          </cell>
          <cell r="AF1012">
            <v>44434366.789999999</v>
          </cell>
          <cell r="AG1012">
            <v>1072483.4451183295</v>
          </cell>
          <cell r="AH1012">
            <v>13452567.445650999</v>
          </cell>
          <cell r="AI1012">
            <v>3058717.1392074637</v>
          </cell>
          <cell r="AJ1012">
            <v>0</v>
          </cell>
          <cell r="AK1012">
            <v>2946594.2641892852</v>
          </cell>
          <cell r="AL1012">
            <v>21791477.923981789</v>
          </cell>
          <cell r="AM1012">
            <v>1741437.7705691503</v>
          </cell>
          <cell r="AN1012">
            <v>371088.80128298356</v>
          </cell>
          <cell r="AO1012">
            <v>0</v>
          </cell>
          <cell r="AP1012">
            <v>0</v>
          </cell>
          <cell r="AQ1012">
            <v>0</v>
          </cell>
        </row>
        <row r="1016">
          <cell r="H1016" t="str">
            <v>S</v>
          </cell>
          <cell r="J1016">
            <v>9425555.2600000016</v>
          </cell>
          <cell r="K1016">
            <v>340611.45</v>
          </cell>
          <cell r="L1016">
            <v>3630735.64</v>
          </cell>
          <cell r="M1016">
            <v>1333323.79</v>
          </cell>
          <cell r="N1016">
            <v>0</v>
          </cell>
          <cell r="O1016">
            <v>598560.82999999996</v>
          </cell>
          <cell r="P1016">
            <v>3168179.99</v>
          </cell>
          <cell r="Q1016">
            <v>354143.56</v>
          </cell>
          <cell r="R1016">
            <v>0</v>
          </cell>
          <cell r="S1016">
            <v>0</v>
          </cell>
          <cell r="T1016">
            <v>0</v>
          </cell>
          <cell r="U1016">
            <v>0</v>
          </cell>
          <cell r="AF1016">
            <v>9425555.2600000016</v>
          </cell>
          <cell r="AG1016">
            <v>340611.45</v>
          </cell>
          <cell r="AH1016">
            <v>3630735.64</v>
          </cell>
          <cell r="AI1016">
            <v>1333323.79</v>
          </cell>
          <cell r="AJ1016">
            <v>0</v>
          </cell>
          <cell r="AK1016">
            <v>598560.82999999996</v>
          </cell>
          <cell r="AL1016">
            <v>3168179.99</v>
          </cell>
          <cell r="AM1016">
            <v>354143.56</v>
          </cell>
          <cell r="AN1016">
            <v>0</v>
          </cell>
          <cell r="AO1016">
            <v>0</v>
          </cell>
          <cell r="AP1016">
            <v>0</v>
          </cell>
          <cell r="AQ1016">
            <v>0</v>
          </cell>
        </row>
        <row r="1017">
          <cell r="H1017" t="str">
            <v>SG</v>
          </cell>
          <cell r="J1017">
            <v>0</v>
          </cell>
          <cell r="K1017">
            <v>0</v>
          </cell>
          <cell r="L1017">
            <v>0</v>
          </cell>
          <cell r="M1017">
            <v>0</v>
          </cell>
          <cell r="N1017">
            <v>0</v>
          </cell>
          <cell r="O1017">
            <v>0</v>
          </cell>
          <cell r="P1017">
            <v>0</v>
          </cell>
          <cell r="Q1017">
            <v>0</v>
          </cell>
          <cell r="R1017">
            <v>0</v>
          </cell>
          <cell r="S1017">
            <v>0</v>
          </cell>
          <cell r="T1017">
            <v>0</v>
          </cell>
          <cell r="U1017">
            <v>0</v>
          </cell>
          <cell r="AF1017">
            <v>0</v>
          </cell>
          <cell r="AG1017">
            <v>0</v>
          </cell>
          <cell r="AH1017">
            <v>0</v>
          </cell>
          <cell r="AI1017">
            <v>0</v>
          </cell>
          <cell r="AJ1017">
            <v>0</v>
          </cell>
          <cell r="AK1017">
            <v>0</v>
          </cell>
          <cell r="AL1017">
            <v>0</v>
          </cell>
          <cell r="AM1017">
            <v>0</v>
          </cell>
          <cell r="AN1017">
            <v>0</v>
          </cell>
          <cell r="AO1017">
            <v>0</v>
          </cell>
          <cell r="AP1017">
            <v>0</v>
          </cell>
          <cell r="AQ1017">
            <v>0</v>
          </cell>
        </row>
        <row r="1018">
          <cell r="H1018" t="str">
            <v>CN</v>
          </cell>
          <cell r="J1018">
            <v>22867.49</v>
          </cell>
          <cell r="K1018">
            <v>551.9377506225278</v>
          </cell>
          <cell r="L1018">
            <v>6923.1649680440914</v>
          </cell>
          <cell r="M1018">
            <v>1574.1235590060558</v>
          </cell>
          <cell r="N1018">
            <v>0</v>
          </cell>
          <cell r="O1018">
            <v>1516.4211788783734</v>
          </cell>
          <cell r="P1018">
            <v>11214.66197249875</v>
          </cell>
          <cell r="Q1018">
            <v>896.20520513582289</v>
          </cell>
          <cell r="R1018">
            <v>190.97536581438058</v>
          </cell>
          <cell r="S1018">
            <v>0</v>
          </cell>
          <cell r="T1018">
            <v>0</v>
          </cell>
          <cell r="U1018">
            <v>0</v>
          </cell>
          <cell r="AF1018">
            <v>22867.49</v>
          </cell>
          <cell r="AG1018">
            <v>551.9377506225278</v>
          </cell>
          <cell r="AH1018">
            <v>6923.1649680440914</v>
          </cell>
          <cell r="AI1018">
            <v>1574.1235590060558</v>
          </cell>
          <cell r="AJ1018">
            <v>0</v>
          </cell>
          <cell r="AK1018">
            <v>1516.4211788783734</v>
          </cell>
          <cell r="AL1018">
            <v>11214.66197249875</v>
          </cell>
          <cell r="AM1018">
            <v>896.20520513582289</v>
          </cell>
          <cell r="AN1018">
            <v>190.97536581438058</v>
          </cell>
          <cell r="AO1018">
            <v>0</v>
          </cell>
          <cell r="AP1018">
            <v>0</v>
          </cell>
          <cell r="AQ1018">
            <v>0</v>
          </cell>
        </row>
        <row r="1022">
          <cell r="H1022" t="str">
            <v>S</v>
          </cell>
          <cell r="J1022">
            <v>570.66</v>
          </cell>
          <cell r="K1022">
            <v>0</v>
          </cell>
          <cell r="L1022">
            <v>570.66</v>
          </cell>
          <cell r="M1022">
            <v>0</v>
          </cell>
          <cell r="N1022">
            <v>0</v>
          </cell>
          <cell r="O1022">
            <v>0</v>
          </cell>
          <cell r="P1022">
            <v>0</v>
          </cell>
          <cell r="Q1022">
            <v>0</v>
          </cell>
          <cell r="R1022">
            <v>0</v>
          </cell>
          <cell r="S1022">
            <v>0</v>
          </cell>
          <cell r="T1022">
            <v>0</v>
          </cell>
          <cell r="U1022">
            <v>0</v>
          </cell>
          <cell r="AF1022">
            <v>570.66</v>
          </cell>
          <cell r="AG1022">
            <v>0</v>
          </cell>
          <cell r="AH1022">
            <v>570.66</v>
          </cell>
          <cell r="AI1022">
            <v>0</v>
          </cell>
          <cell r="AJ1022">
            <v>0</v>
          </cell>
          <cell r="AK1022">
            <v>0</v>
          </cell>
          <cell r="AL1022">
            <v>0</v>
          </cell>
          <cell r="AM1022">
            <v>0</v>
          </cell>
          <cell r="AN1022">
            <v>0</v>
          </cell>
          <cell r="AO1022">
            <v>0</v>
          </cell>
          <cell r="AP1022">
            <v>0</v>
          </cell>
          <cell r="AQ1022">
            <v>0</v>
          </cell>
        </row>
        <row r="1023">
          <cell r="H1023" t="str">
            <v>CN</v>
          </cell>
          <cell r="J1023">
            <v>104332.41</v>
          </cell>
          <cell r="K1023">
            <v>2518.2036022505017</v>
          </cell>
          <cell r="L1023">
            <v>31586.784817381049</v>
          </cell>
          <cell r="M1023">
            <v>7181.9034161107747</v>
          </cell>
          <cell r="N1023">
            <v>0</v>
          </cell>
          <cell r="O1023">
            <v>6918.637601565445</v>
          </cell>
          <cell r="P1023">
            <v>51166.643603042932</v>
          </cell>
          <cell r="Q1023">
            <v>4088.9161384290437</v>
          </cell>
          <cell r="R1023">
            <v>871.32082122025372</v>
          </cell>
          <cell r="S1023">
            <v>0</v>
          </cell>
          <cell r="T1023">
            <v>0</v>
          </cell>
          <cell r="U1023">
            <v>0</v>
          </cell>
          <cell r="AF1023">
            <v>104332.41</v>
          </cell>
          <cell r="AG1023">
            <v>2518.2036022505017</v>
          </cell>
          <cell r="AH1023">
            <v>31586.784817381049</v>
          </cell>
          <cell r="AI1023">
            <v>7181.9034161107747</v>
          </cell>
          <cell r="AJ1023">
            <v>0</v>
          </cell>
          <cell r="AK1023">
            <v>6918.637601565445</v>
          </cell>
          <cell r="AL1023">
            <v>51166.643603042932</v>
          </cell>
          <cell r="AM1023">
            <v>4088.9161384290437</v>
          </cell>
          <cell r="AN1023">
            <v>871.32082122025372</v>
          </cell>
          <cell r="AO1023">
            <v>0</v>
          </cell>
          <cell r="AP1023">
            <v>0</v>
          </cell>
          <cell r="AQ1023">
            <v>0</v>
          </cell>
        </row>
        <row r="1029">
          <cell r="E1029" t="str">
            <v>S</v>
          </cell>
          <cell r="J1029">
            <v>32579219.190000005</v>
          </cell>
          <cell r="K1029">
            <v>1584272.74</v>
          </cell>
          <cell r="L1029">
            <v>14266346.300000001</v>
          </cell>
          <cell r="M1029">
            <v>2571535.48</v>
          </cell>
          <cell r="N1029">
            <v>0</v>
          </cell>
          <cell r="O1029">
            <v>1950801.63</v>
          </cell>
          <cell r="P1029">
            <v>9649694.3000000007</v>
          </cell>
          <cell r="Q1029">
            <v>2275882.73</v>
          </cell>
          <cell r="R1029">
            <v>280686.01</v>
          </cell>
          <cell r="S1029">
            <v>0</v>
          </cell>
          <cell r="T1029">
            <v>0</v>
          </cell>
          <cell r="U1029">
            <v>0</v>
          </cell>
          <cell r="AF1029">
            <v>32579219.190000005</v>
          </cell>
          <cell r="AG1029">
            <v>1584272.74</v>
          </cell>
          <cell r="AH1029">
            <v>14266346.300000001</v>
          </cell>
          <cell r="AI1029">
            <v>2571535.48</v>
          </cell>
          <cell r="AJ1029">
            <v>0</v>
          </cell>
          <cell r="AK1029">
            <v>1950801.63</v>
          </cell>
          <cell r="AL1029">
            <v>9649694.3000000007</v>
          </cell>
          <cell r="AM1029">
            <v>2275882.73</v>
          </cell>
          <cell r="AN1029">
            <v>280686.01</v>
          </cell>
          <cell r="AO1029">
            <v>0</v>
          </cell>
          <cell r="AP1029">
            <v>0</v>
          </cell>
          <cell r="AQ1029">
            <v>0</v>
          </cell>
        </row>
        <row r="1030">
          <cell r="E1030" t="str">
            <v>CN</v>
          </cell>
          <cell r="J1030">
            <v>48598291.539999999</v>
          </cell>
          <cell r="K1030">
            <v>1172985.3917804456</v>
          </cell>
          <cell r="L1030">
            <v>14713201.558042509</v>
          </cell>
          <cell r="M1030">
            <v>3345348.1619783668</v>
          </cell>
          <cell r="N1030">
            <v>0</v>
          </cell>
          <cell r="O1030">
            <v>3222718.3022081424</v>
          </cell>
          <cell r="P1030">
            <v>23833547.628622368</v>
          </cell>
          <cell r="Q1030">
            <v>1904627.1295562484</v>
          </cell>
          <cell r="R1030">
            <v>405863.36781192065</v>
          </cell>
          <cell r="S1030">
            <v>0</v>
          </cell>
          <cell r="T1030">
            <v>0</v>
          </cell>
          <cell r="U1030">
            <v>0</v>
          </cell>
          <cell r="AF1030">
            <v>48598291.539999999</v>
          </cell>
          <cell r="AG1030">
            <v>1172985.3917804456</v>
          </cell>
          <cell r="AH1030">
            <v>14713201.558042509</v>
          </cell>
          <cell r="AI1030">
            <v>3345348.1619783668</v>
          </cell>
          <cell r="AJ1030">
            <v>0</v>
          </cell>
          <cell r="AK1030">
            <v>3222718.3022081424</v>
          </cell>
          <cell r="AL1030">
            <v>23833547.628622368</v>
          </cell>
          <cell r="AM1030">
            <v>1904627.1295562484</v>
          </cell>
          <cell r="AN1030">
            <v>405863.36781192065</v>
          </cell>
          <cell r="AO1030">
            <v>0</v>
          </cell>
          <cell r="AP1030">
            <v>0</v>
          </cell>
          <cell r="AQ1030">
            <v>0</v>
          </cell>
        </row>
        <row r="1031">
          <cell r="E1031" t="str">
            <v>SG</v>
          </cell>
          <cell r="J1031">
            <v>0</v>
          </cell>
          <cell r="K1031">
            <v>0</v>
          </cell>
          <cell r="L1031">
            <v>0</v>
          </cell>
          <cell r="M1031">
            <v>0</v>
          </cell>
          <cell r="N1031">
            <v>0</v>
          </cell>
          <cell r="O1031">
            <v>0</v>
          </cell>
          <cell r="P1031">
            <v>0</v>
          </cell>
          <cell r="Q1031">
            <v>0</v>
          </cell>
          <cell r="R1031">
            <v>0</v>
          </cell>
          <cell r="S1031">
            <v>0</v>
          </cell>
          <cell r="T1031">
            <v>0</v>
          </cell>
          <cell r="U1031">
            <v>0</v>
          </cell>
          <cell r="AF1031">
            <v>0</v>
          </cell>
          <cell r="AG1031">
            <v>0</v>
          </cell>
          <cell r="AH1031">
            <v>0</v>
          </cell>
          <cell r="AI1031">
            <v>0</v>
          </cell>
          <cell r="AJ1031">
            <v>0</v>
          </cell>
          <cell r="AK1031">
            <v>0</v>
          </cell>
          <cell r="AL1031">
            <v>0</v>
          </cell>
          <cell r="AM1031">
            <v>0</v>
          </cell>
          <cell r="AN1031">
            <v>0</v>
          </cell>
          <cell r="AO1031">
            <v>0</v>
          </cell>
          <cell r="AP1031">
            <v>0</v>
          </cell>
          <cell r="AQ1031">
            <v>0</v>
          </cell>
        </row>
        <row r="1035">
          <cell r="H1035" t="str">
            <v>S</v>
          </cell>
          <cell r="J1035">
            <v>0</v>
          </cell>
          <cell r="K1035">
            <v>0</v>
          </cell>
          <cell r="L1035">
            <v>0</v>
          </cell>
          <cell r="M1035">
            <v>0</v>
          </cell>
          <cell r="N1035">
            <v>0</v>
          </cell>
          <cell r="O1035">
            <v>0</v>
          </cell>
          <cell r="P1035">
            <v>0</v>
          </cell>
          <cell r="Q1035">
            <v>0</v>
          </cell>
          <cell r="R1035">
            <v>0</v>
          </cell>
          <cell r="S1035">
            <v>0</v>
          </cell>
          <cell r="T1035">
            <v>0</v>
          </cell>
          <cell r="U1035">
            <v>0</v>
          </cell>
          <cell r="AF1035">
            <v>0</v>
          </cell>
          <cell r="AG1035">
            <v>0</v>
          </cell>
          <cell r="AH1035">
            <v>0</v>
          </cell>
          <cell r="AI1035">
            <v>0</v>
          </cell>
          <cell r="AJ1035">
            <v>0</v>
          </cell>
          <cell r="AK1035">
            <v>0</v>
          </cell>
          <cell r="AL1035">
            <v>0</v>
          </cell>
          <cell r="AM1035">
            <v>0</v>
          </cell>
          <cell r="AN1035">
            <v>0</v>
          </cell>
          <cell r="AO1035">
            <v>0</v>
          </cell>
          <cell r="AP1035">
            <v>0</v>
          </cell>
          <cell r="AQ1035">
            <v>0</v>
          </cell>
        </row>
        <row r="1036">
          <cell r="H1036" t="str">
            <v>CN</v>
          </cell>
          <cell r="J1036">
            <v>219072.97</v>
          </cell>
          <cell r="K1036">
            <v>5287.6219595590292</v>
          </cell>
          <cell r="L1036">
            <v>66324.651780732122</v>
          </cell>
          <cell r="M1036">
            <v>15080.269991084586</v>
          </cell>
          <cell r="N1036">
            <v>0</v>
          </cell>
          <cell r="O1036">
            <v>14527.475093584233</v>
          </cell>
          <cell r="P1036">
            <v>107437.64645185629</v>
          </cell>
          <cell r="Q1036">
            <v>8585.7405433899366</v>
          </cell>
          <cell r="R1036">
            <v>1829.5641797937956</v>
          </cell>
          <cell r="S1036">
            <v>0</v>
          </cell>
          <cell r="T1036">
            <v>0</v>
          </cell>
          <cell r="U1036">
            <v>0</v>
          </cell>
          <cell r="AF1036">
            <v>219072.97</v>
          </cell>
          <cell r="AG1036">
            <v>5287.6219595590292</v>
          </cell>
          <cell r="AH1036">
            <v>66324.651780732122</v>
          </cell>
          <cell r="AI1036">
            <v>15080.269991084586</v>
          </cell>
          <cell r="AJ1036">
            <v>0</v>
          </cell>
          <cell r="AK1036">
            <v>14527.475093584233</v>
          </cell>
          <cell r="AL1036">
            <v>107437.64645185629</v>
          </cell>
          <cell r="AM1036">
            <v>8585.7405433899366</v>
          </cell>
          <cell r="AN1036">
            <v>1829.5641797937956</v>
          </cell>
          <cell r="AO1036">
            <v>0</v>
          </cell>
          <cell r="AP1036">
            <v>0</v>
          </cell>
          <cell r="AQ1036">
            <v>0</v>
          </cell>
        </row>
        <row r="1040">
          <cell r="H1040" t="str">
            <v>S</v>
          </cell>
          <cell r="J1040">
            <v>127578991.49999999</v>
          </cell>
          <cell r="K1040">
            <v>2921584.38</v>
          </cell>
          <cell r="L1040">
            <v>25742089.670000002</v>
          </cell>
          <cell r="M1040">
            <v>11922405.1</v>
          </cell>
          <cell r="N1040">
            <v>0</v>
          </cell>
          <cell r="O1040">
            <v>6877915.0499999998</v>
          </cell>
          <cell r="P1040">
            <v>64657744.219999999</v>
          </cell>
          <cell r="Q1040">
            <v>4292693.3</v>
          </cell>
          <cell r="R1040">
            <v>0</v>
          </cell>
          <cell r="S1040">
            <v>0</v>
          </cell>
          <cell r="T1040">
            <v>11164559.779999999</v>
          </cell>
          <cell r="U1040">
            <v>0</v>
          </cell>
          <cell r="AF1040">
            <v>127578991.49999999</v>
          </cell>
          <cell r="AG1040">
            <v>2921584.38</v>
          </cell>
          <cell r="AH1040">
            <v>25742089.670000002</v>
          </cell>
          <cell r="AI1040">
            <v>11922405.1</v>
          </cell>
          <cell r="AJ1040">
            <v>0</v>
          </cell>
          <cell r="AK1040">
            <v>6877915.0499999998</v>
          </cell>
          <cell r="AL1040">
            <v>64657744.219999999</v>
          </cell>
          <cell r="AM1040">
            <v>4292693.3</v>
          </cell>
          <cell r="AN1040">
            <v>0</v>
          </cell>
          <cell r="AO1040">
            <v>0</v>
          </cell>
          <cell r="AP1040">
            <v>11164559.779999999</v>
          </cell>
          <cell r="AQ1040">
            <v>0</v>
          </cell>
        </row>
        <row r="1041">
          <cell r="H1041" t="str">
            <v>CN</v>
          </cell>
          <cell r="J1041">
            <v>1474805.34</v>
          </cell>
          <cell r="K1041">
            <v>35596.418407341262</v>
          </cell>
          <cell r="L1041">
            <v>446499.40437592211</v>
          </cell>
          <cell r="M1041">
            <v>101520.79789438788</v>
          </cell>
          <cell r="N1041">
            <v>0</v>
          </cell>
          <cell r="O1041">
            <v>97799.367237021652</v>
          </cell>
          <cell r="P1041">
            <v>723273.23039546923</v>
          </cell>
          <cell r="Q1041">
            <v>57799.444638222514</v>
          </cell>
          <cell r="R1041">
            <v>12316.677051635397</v>
          </cell>
          <cell r="S1041">
            <v>0</v>
          </cell>
          <cell r="T1041">
            <v>0</v>
          </cell>
          <cell r="U1041">
            <v>0</v>
          </cell>
          <cell r="AF1041">
            <v>1474805.34</v>
          </cell>
          <cell r="AG1041">
            <v>35596.418407341262</v>
          </cell>
          <cell r="AH1041">
            <v>446499.40437592211</v>
          </cell>
          <cell r="AI1041">
            <v>101520.79789438788</v>
          </cell>
          <cell r="AJ1041">
            <v>0</v>
          </cell>
          <cell r="AK1041">
            <v>97799.367237021652</v>
          </cell>
          <cell r="AL1041">
            <v>723273.23039546923</v>
          </cell>
          <cell r="AM1041">
            <v>57799.444638222514</v>
          </cell>
          <cell r="AN1041">
            <v>12316.677051635397</v>
          </cell>
          <cell r="AO1041">
            <v>0</v>
          </cell>
          <cell r="AP1041">
            <v>0</v>
          </cell>
          <cell r="AQ1041">
            <v>0</v>
          </cell>
        </row>
        <row r="1045">
          <cell r="H1045" t="str">
            <v>S</v>
          </cell>
          <cell r="J1045">
            <v>1532942.86</v>
          </cell>
          <cell r="K1045">
            <v>115887.95</v>
          </cell>
          <cell r="L1045">
            <v>527453.67000000004</v>
          </cell>
          <cell r="M1045">
            <v>109128.88</v>
          </cell>
          <cell r="N1045">
            <v>0</v>
          </cell>
          <cell r="O1045">
            <v>256346.34</v>
          </cell>
          <cell r="P1045">
            <v>453503.78</v>
          </cell>
          <cell r="Q1045">
            <v>68599.33</v>
          </cell>
          <cell r="R1045">
            <v>2022.91</v>
          </cell>
          <cell r="S1045">
            <v>0</v>
          </cell>
          <cell r="T1045">
            <v>0</v>
          </cell>
          <cell r="U1045">
            <v>0</v>
          </cell>
          <cell r="AF1045">
            <v>1532942.86</v>
          </cell>
          <cell r="AG1045">
            <v>115887.95</v>
          </cell>
          <cell r="AH1045">
            <v>527453.67000000004</v>
          </cell>
          <cell r="AI1045">
            <v>109128.88</v>
          </cell>
          <cell r="AJ1045">
            <v>0</v>
          </cell>
          <cell r="AK1045">
            <v>256346.34</v>
          </cell>
          <cell r="AL1045">
            <v>453503.78</v>
          </cell>
          <cell r="AM1045">
            <v>68599.33</v>
          </cell>
          <cell r="AN1045">
            <v>2022.91</v>
          </cell>
          <cell r="AO1045">
            <v>0</v>
          </cell>
          <cell r="AP1045">
            <v>0</v>
          </cell>
          <cell r="AQ1045">
            <v>0</v>
          </cell>
        </row>
        <row r="1046">
          <cell r="H1046" t="str">
            <v>CN</v>
          </cell>
          <cell r="J1046">
            <v>2050812.34</v>
          </cell>
          <cell r="K1046">
            <v>49499.125172396387</v>
          </cell>
          <cell r="L1046">
            <v>620886.33900443499</v>
          </cell>
          <cell r="M1046">
            <v>141171.24439518011</v>
          </cell>
          <cell r="N1046">
            <v>0</v>
          </cell>
          <cell r="O1046">
            <v>135996.35405027468</v>
          </cell>
          <cell r="P1046">
            <v>1005758.2691466871</v>
          </cell>
          <cell r="Q1046">
            <v>80373.871109805972</v>
          </cell>
          <cell r="R1046">
            <v>17127.137121220818</v>
          </cell>
          <cell r="S1046">
            <v>0</v>
          </cell>
          <cell r="T1046">
            <v>0</v>
          </cell>
          <cell r="U1046">
            <v>0</v>
          </cell>
          <cell r="AF1046">
            <v>2050812.34</v>
          </cell>
          <cell r="AG1046">
            <v>49499.125172396387</v>
          </cell>
          <cell r="AH1046">
            <v>620886.33900443499</v>
          </cell>
          <cell r="AI1046">
            <v>141171.24439518011</v>
          </cell>
          <cell r="AJ1046">
            <v>0</v>
          </cell>
          <cell r="AK1046">
            <v>135996.35405027468</v>
          </cell>
          <cell r="AL1046">
            <v>1005758.2691466871</v>
          </cell>
          <cell r="AM1046">
            <v>80373.871109805972</v>
          </cell>
          <cell r="AN1046">
            <v>17127.137121220818</v>
          </cell>
          <cell r="AO1046">
            <v>0</v>
          </cell>
          <cell r="AP1046">
            <v>0</v>
          </cell>
          <cell r="AQ1046">
            <v>0</v>
          </cell>
        </row>
        <row r="1047">
          <cell r="H1047" t="str">
            <v>CAGW</v>
          </cell>
          <cell r="J1047">
            <v>0</v>
          </cell>
          <cell r="K1047">
            <v>0</v>
          </cell>
          <cell r="L1047">
            <v>0</v>
          </cell>
          <cell r="M1047">
            <v>0</v>
          </cell>
          <cell r="N1047">
            <v>0</v>
          </cell>
          <cell r="O1047">
            <v>0</v>
          </cell>
          <cell r="P1047">
            <v>0</v>
          </cell>
          <cell r="Q1047">
            <v>0</v>
          </cell>
          <cell r="R1047">
            <v>0</v>
          </cell>
          <cell r="S1047">
            <v>0</v>
          </cell>
          <cell r="T1047">
            <v>0</v>
          </cell>
          <cell r="U1047">
            <v>0</v>
          </cell>
          <cell r="AF1047">
            <v>0</v>
          </cell>
          <cell r="AG1047">
            <v>0</v>
          </cell>
          <cell r="AH1047">
            <v>0</v>
          </cell>
          <cell r="AI1047">
            <v>0</v>
          </cell>
          <cell r="AJ1047">
            <v>0</v>
          </cell>
          <cell r="AK1047">
            <v>0</v>
          </cell>
          <cell r="AL1047">
            <v>0</v>
          </cell>
          <cell r="AM1047">
            <v>0</v>
          </cell>
          <cell r="AN1047">
            <v>0</v>
          </cell>
          <cell r="AO1047">
            <v>0</v>
          </cell>
          <cell r="AP1047">
            <v>0</v>
          </cell>
          <cell r="AQ1047">
            <v>0</v>
          </cell>
        </row>
        <row r="1048">
          <cell r="H1048" t="str">
            <v>CAGE</v>
          </cell>
          <cell r="J1048">
            <v>0</v>
          </cell>
          <cell r="K1048">
            <v>0</v>
          </cell>
          <cell r="L1048">
            <v>0</v>
          </cell>
          <cell r="M1048">
            <v>0</v>
          </cell>
          <cell r="N1048">
            <v>0</v>
          </cell>
          <cell r="O1048">
            <v>0</v>
          </cell>
          <cell r="P1048">
            <v>0</v>
          </cell>
          <cell r="Q1048">
            <v>0</v>
          </cell>
          <cell r="R1048">
            <v>0</v>
          </cell>
          <cell r="S1048">
            <v>0</v>
          </cell>
          <cell r="T1048">
            <v>0</v>
          </cell>
          <cell r="U1048">
            <v>0</v>
          </cell>
          <cell r="AF1048">
            <v>0</v>
          </cell>
          <cell r="AG1048">
            <v>0</v>
          </cell>
          <cell r="AH1048">
            <v>0</v>
          </cell>
          <cell r="AI1048">
            <v>0</v>
          </cell>
          <cell r="AJ1048">
            <v>0</v>
          </cell>
          <cell r="AK1048">
            <v>0</v>
          </cell>
          <cell r="AL1048">
            <v>0</v>
          </cell>
          <cell r="AM1048">
            <v>0</v>
          </cell>
          <cell r="AN1048">
            <v>0</v>
          </cell>
          <cell r="AO1048">
            <v>0</v>
          </cell>
          <cell r="AP1048">
            <v>0</v>
          </cell>
          <cell r="AQ1048">
            <v>0</v>
          </cell>
        </row>
        <row r="1052">
          <cell r="H1052" t="str">
            <v>S</v>
          </cell>
          <cell r="J1052">
            <v>-445.88</v>
          </cell>
          <cell r="K1052">
            <v>0</v>
          </cell>
          <cell r="L1052">
            <v>0</v>
          </cell>
          <cell r="M1052">
            <v>0</v>
          </cell>
          <cell r="N1052">
            <v>0</v>
          </cell>
          <cell r="O1052">
            <v>-445.88</v>
          </cell>
          <cell r="P1052">
            <v>0</v>
          </cell>
          <cell r="Q1052">
            <v>0</v>
          </cell>
          <cell r="R1052">
            <v>0</v>
          </cell>
          <cell r="S1052">
            <v>0</v>
          </cell>
          <cell r="T1052">
            <v>0</v>
          </cell>
          <cell r="U1052">
            <v>0</v>
          </cell>
          <cell r="AF1052">
            <v>-445.88</v>
          </cell>
          <cell r="AG1052">
            <v>0</v>
          </cell>
          <cell r="AH1052">
            <v>0</v>
          </cell>
          <cell r="AI1052">
            <v>0</v>
          </cell>
          <cell r="AJ1052">
            <v>0</v>
          </cell>
          <cell r="AK1052">
            <v>-445.88</v>
          </cell>
          <cell r="AL1052">
            <v>0</v>
          </cell>
          <cell r="AM1052">
            <v>0</v>
          </cell>
          <cell r="AN1052">
            <v>0</v>
          </cell>
          <cell r="AO1052">
            <v>0</v>
          </cell>
          <cell r="AP1052">
            <v>0</v>
          </cell>
          <cell r="AQ1052">
            <v>0</v>
          </cell>
        </row>
        <row r="1053">
          <cell r="H1053" t="str">
            <v>CN</v>
          </cell>
          <cell r="J1053">
            <v>68724.41</v>
          </cell>
          <cell r="K1053">
            <v>1658.7564384311681</v>
          </cell>
          <cell r="L1053">
            <v>20806.41241174694</v>
          </cell>
          <cell r="M1053">
            <v>4730.7646296026087</v>
          </cell>
          <cell r="N1053">
            <v>0</v>
          </cell>
          <cell r="O1053">
            <v>4557.3497935243731</v>
          </cell>
          <cell r="P1053">
            <v>33703.787665782853</v>
          </cell>
          <cell r="Q1053">
            <v>2693.3945947669986</v>
          </cell>
          <cell r="R1053">
            <v>573.94446614505898</v>
          </cell>
          <cell r="S1053">
            <v>0</v>
          </cell>
          <cell r="T1053">
            <v>0</v>
          </cell>
          <cell r="U1053">
            <v>0</v>
          </cell>
          <cell r="AF1053">
            <v>68724.41</v>
          </cell>
          <cell r="AG1053">
            <v>1658.7564384311681</v>
          </cell>
          <cell r="AH1053">
            <v>20806.41241174694</v>
          </cell>
          <cell r="AI1053">
            <v>4730.7646296026087</v>
          </cell>
          <cell r="AJ1053">
            <v>0</v>
          </cell>
          <cell r="AK1053">
            <v>4557.3497935243731</v>
          </cell>
          <cell r="AL1053">
            <v>33703.787665782853</v>
          </cell>
          <cell r="AM1053">
            <v>2693.3945947669986</v>
          </cell>
          <cell r="AN1053">
            <v>573.94446614505898</v>
          </cell>
          <cell r="AO1053">
            <v>0</v>
          </cell>
          <cell r="AP1053">
            <v>0</v>
          </cell>
          <cell r="AQ1053">
            <v>0</v>
          </cell>
        </row>
        <row r="1061">
          <cell r="E1061" t="str">
            <v>S</v>
          </cell>
          <cell r="J1061">
            <v>129111488.47999999</v>
          </cell>
          <cell r="K1061">
            <v>3037472.33</v>
          </cell>
          <cell r="L1061">
            <v>26269543.340000004</v>
          </cell>
          <cell r="M1061">
            <v>12031533.98</v>
          </cell>
          <cell r="N1061">
            <v>0</v>
          </cell>
          <cell r="O1061">
            <v>7133815.5099999998</v>
          </cell>
          <cell r="P1061">
            <v>65111248</v>
          </cell>
          <cell r="Q1061">
            <v>4361292.63</v>
          </cell>
          <cell r="R1061">
            <v>2022.91</v>
          </cell>
          <cell r="S1061">
            <v>0</v>
          </cell>
          <cell r="T1061">
            <v>11164559.779999999</v>
          </cell>
          <cell r="U1061">
            <v>0</v>
          </cell>
          <cell r="AF1061">
            <v>129111488.47999999</v>
          </cell>
          <cell r="AG1061">
            <v>3037472.33</v>
          </cell>
          <cell r="AH1061">
            <v>26269543.340000004</v>
          </cell>
          <cell r="AI1061">
            <v>12031533.98</v>
          </cell>
          <cell r="AJ1061">
            <v>0</v>
          </cell>
          <cell r="AK1061">
            <v>7133815.5099999998</v>
          </cell>
          <cell r="AL1061">
            <v>65111248</v>
          </cell>
          <cell r="AM1061">
            <v>4361292.63</v>
          </cell>
          <cell r="AN1061">
            <v>2022.91</v>
          </cell>
          <cell r="AO1061">
            <v>0</v>
          </cell>
          <cell r="AP1061">
            <v>11164559.779999999</v>
          </cell>
          <cell r="AQ1061">
            <v>0</v>
          </cell>
        </row>
        <row r="1062">
          <cell r="E1062" t="str">
            <v>CN</v>
          </cell>
          <cell r="J1062">
            <v>3813415.0600000005</v>
          </cell>
          <cell r="K1062">
            <v>92041.921977727849</v>
          </cell>
          <cell r="L1062">
            <v>1154516.8075728363</v>
          </cell>
          <cell r="M1062">
            <v>262503.07691025519</v>
          </cell>
          <cell r="N1062">
            <v>0</v>
          </cell>
          <cell r="O1062">
            <v>252880.54617440491</v>
          </cell>
          <cell r="P1062">
            <v>1870172.9336597957</v>
          </cell>
          <cell r="Q1062">
            <v>149452.45088618543</v>
          </cell>
          <cell r="R1062">
            <v>31847.32281879507</v>
          </cell>
          <cell r="S1062">
            <v>0</v>
          </cell>
          <cell r="T1062">
            <v>0</v>
          </cell>
          <cell r="U1062">
            <v>0</v>
          </cell>
          <cell r="AF1062">
            <v>3813415.0600000005</v>
          </cell>
          <cell r="AG1062">
            <v>92041.921977727849</v>
          </cell>
          <cell r="AH1062">
            <v>1154516.8075728363</v>
          </cell>
          <cell r="AI1062">
            <v>262503.07691025519</v>
          </cell>
          <cell r="AJ1062">
            <v>0</v>
          </cell>
          <cell r="AK1062">
            <v>252880.54617440491</v>
          </cell>
          <cell r="AL1062">
            <v>1870172.9336597957</v>
          </cell>
          <cell r="AM1062">
            <v>149452.45088618543</v>
          </cell>
          <cell r="AN1062">
            <v>31847.32281879507</v>
          </cell>
          <cell r="AO1062">
            <v>0</v>
          </cell>
          <cell r="AP1062">
            <v>0</v>
          </cell>
          <cell r="AQ1062">
            <v>0</v>
          </cell>
        </row>
        <row r="1063">
          <cell r="E1063" t="str">
            <v>CAGW</v>
          </cell>
          <cell r="J1063">
            <v>0</v>
          </cell>
          <cell r="K1063">
            <v>0</v>
          </cell>
          <cell r="L1063">
            <v>0</v>
          </cell>
          <cell r="M1063">
            <v>0</v>
          </cell>
          <cell r="N1063">
            <v>0</v>
          </cell>
          <cell r="O1063">
            <v>0</v>
          </cell>
          <cell r="P1063">
            <v>0</v>
          </cell>
          <cell r="Q1063">
            <v>0</v>
          </cell>
          <cell r="R1063">
            <v>0</v>
          </cell>
          <cell r="S1063">
            <v>0</v>
          </cell>
          <cell r="T1063">
            <v>0</v>
          </cell>
          <cell r="U1063">
            <v>0</v>
          </cell>
          <cell r="AF1063">
            <v>0</v>
          </cell>
          <cell r="AG1063">
            <v>0</v>
          </cell>
          <cell r="AH1063">
            <v>0</v>
          </cell>
          <cell r="AI1063">
            <v>0</v>
          </cell>
          <cell r="AJ1063">
            <v>0</v>
          </cell>
          <cell r="AK1063">
            <v>0</v>
          </cell>
          <cell r="AL1063">
            <v>0</v>
          </cell>
          <cell r="AM1063">
            <v>0</v>
          </cell>
          <cell r="AN1063">
            <v>0</v>
          </cell>
          <cell r="AO1063">
            <v>0</v>
          </cell>
          <cell r="AP1063">
            <v>0</v>
          </cell>
          <cell r="AQ1063">
            <v>0</v>
          </cell>
        </row>
        <row r="1064">
          <cell r="E1064" t="str">
            <v>CAGE</v>
          </cell>
          <cell r="J1064">
            <v>0</v>
          </cell>
          <cell r="K1064">
            <v>0</v>
          </cell>
          <cell r="L1064">
            <v>0</v>
          </cell>
          <cell r="M1064">
            <v>0</v>
          </cell>
          <cell r="N1064">
            <v>0</v>
          </cell>
          <cell r="O1064">
            <v>0</v>
          </cell>
          <cell r="P1064">
            <v>0</v>
          </cell>
          <cell r="Q1064">
            <v>0</v>
          </cell>
          <cell r="R1064">
            <v>0</v>
          </cell>
          <cell r="S1064">
            <v>0</v>
          </cell>
          <cell r="T1064">
            <v>0</v>
          </cell>
          <cell r="U1064">
            <v>0</v>
          </cell>
          <cell r="AF1064">
            <v>0</v>
          </cell>
          <cell r="AG1064">
            <v>0</v>
          </cell>
          <cell r="AH1064">
            <v>0</v>
          </cell>
          <cell r="AI1064">
            <v>0</v>
          </cell>
          <cell r="AJ1064">
            <v>0</v>
          </cell>
          <cell r="AK1064">
            <v>0</v>
          </cell>
          <cell r="AL1064">
            <v>0</v>
          </cell>
          <cell r="AM1064">
            <v>0</v>
          </cell>
          <cell r="AN1064">
            <v>0</v>
          </cell>
          <cell r="AO1064">
            <v>0</v>
          </cell>
          <cell r="AP1064">
            <v>0</v>
          </cell>
          <cell r="AQ1064">
            <v>0</v>
          </cell>
        </row>
        <row r="1070">
          <cell r="H1070" t="str">
            <v>S</v>
          </cell>
          <cell r="J1070">
            <v>0</v>
          </cell>
          <cell r="K1070">
            <v>0</v>
          </cell>
          <cell r="L1070">
            <v>0</v>
          </cell>
          <cell r="M1070">
            <v>0</v>
          </cell>
          <cell r="N1070">
            <v>0</v>
          </cell>
          <cell r="O1070">
            <v>0</v>
          </cell>
          <cell r="P1070">
            <v>0</v>
          </cell>
          <cell r="Q1070">
            <v>0</v>
          </cell>
          <cell r="R1070">
            <v>0</v>
          </cell>
          <cell r="S1070">
            <v>0</v>
          </cell>
          <cell r="T1070">
            <v>0</v>
          </cell>
          <cell r="U1070">
            <v>0</v>
          </cell>
          <cell r="AF1070">
            <v>0</v>
          </cell>
          <cell r="AG1070">
            <v>0</v>
          </cell>
          <cell r="AH1070">
            <v>0</v>
          </cell>
          <cell r="AI1070">
            <v>0</v>
          </cell>
          <cell r="AJ1070">
            <v>0</v>
          </cell>
          <cell r="AK1070">
            <v>0</v>
          </cell>
          <cell r="AL1070">
            <v>0</v>
          </cell>
          <cell r="AM1070">
            <v>0</v>
          </cell>
          <cell r="AN1070">
            <v>0</v>
          </cell>
          <cell r="AO1070">
            <v>0</v>
          </cell>
          <cell r="AP1070">
            <v>0</v>
          </cell>
          <cell r="AQ1070">
            <v>0</v>
          </cell>
        </row>
        <row r="1071">
          <cell r="H1071" t="str">
            <v>CN</v>
          </cell>
          <cell r="J1071">
            <v>0</v>
          </cell>
          <cell r="K1071">
            <v>0</v>
          </cell>
          <cell r="L1071">
            <v>0</v>
          </cell>
          <cell r="M1071">
            <v>0</v>
          </cell>
          <cell r="N1071">
            <v>0</v>
          </cell>
          <cell r="O1071">
            <v>0</v>
          </cell>
          <cell r="P1071">
            <v>0</v>
          </cell>
          <cell r="Q1071">
            <v>0</v>
          </cell>
          <cell r="R1071">
            <v>0</v>
          </cell>
          <cell r="S1071">
            <v>0</v>
          </cell>
          <cell r="T1071">
            <v>0</v>
          </cell>
          <cell r="U1071">
            <v>0</v>
          </cell>
          <cell r="AF1071">
            <v>0</v>
          </cell>
          <cell r="AG1071">
            <v>0</v>
          </cell>
          <cell r="AH1071">
            <v>0</v>
          </cell>
          <cell r="AI1071">
            <v>0</v>
          </cell>
          <cell r="AJ1071">
            <v>0</v>
          </cell>
          <cell r="AK1071">
            <v>0</v>
          </cell>
          <cell r="AL1071">
            <v>0</v>
          </cell>
          <cell r="AM1071">
            <v>0</v>
          </cell>
          <cell r="AN1071">
            <v>0</v>
          </cell>
          <cell r="AO1071">
            <v>0</v>
          </cell>
          <cell r="AP1071">
            <v>0</v>
          </cell>
          <cell r="AQ1071">
            <v>0</v>
          </cell>
        </row>
        <row r="1075">
          <cell r="H1075" t="str">
            <v>S</v>
          </cell>
          <cell r="J1075">
            <v>0</v>
          </cell>
          <cell r="K1075">
            <v>0</v>
          </cell>
          <cell r="L1075">
            <v>0</v>
          </cell>
          <cell r="M1075">
            <v>0</v>
          </cell>
          <cell r="N1075">
            <v>0</v>
          </cell>
          <cell r="O1075">
            <v>0</v>
          </cell>
          <cell r="P1075">
            <v>0</v>
          </cell>
          <cell r="Q1075">
            <v>0</v>
          </cell>
          <cell r="R1075">
            <v>0</v>
          </cell>
          <cell r="S1075">
            <v>0</v>
          </cell>
          <cell r="T1075">
            <v>0</v>
          </cell>
          <cell r="U1075">
            <v>0</v>
          </cell>
          <cell r="AF1075">
            <v>0</v>
          </cell>
          <cell r="AG1075">
            <v>0</v>
          </cell>
          <cell r="AH1075">
            <v>0</v>
          </cell>
          <cell r="AI1075">
            <v>0</v>
          </cell>
          <cell r="AJ1075">
            <v>0</v>
          </cell>
          <cell r="AK1075">
            <v>0</v>
          </cell>
          <cell r="AL1075">
            <v>0</v>
          </cell>
          <cell r="AM1075">
            <v>0</v>
          </cell>
          <cell r="AN1075">
            <v>0</v>
          </cell>
          <cell r="AO1075">
            <v>0</v>
          </cell>
          <cell r="AP1075">
            <v>0</v>
          </cell>
          <cell r="AQ1075">
            <v>0</v>
          </cell>
        </row>
        <row r="1076">
          <cell r="H1076" t="str">
            <v>CN</v>
          </cell>
          <cell r="J1076">
            <v>0</v>
          </cell>
          <cell r="K1076">
            <v>0</v>
          </cell>
          <cell r="L1076">
            <v>0</v>
          </cell>
          <cell r="M1076">
            <v>0</v>
          </cell>
          <cell r="N1076">
            <v>0</v>
          </cell>
          <cell r="O1076">
            <v>0</v>
          </cell>
          <cell r="P1076">
            <v>0</v>
          </cell>
          <cell r="Q1076">
            <v>0</v>
          </cell>
          <cell r="R1076">
            <v>0</v>
          </cell>
          <cell r="S1076">
            <v>0</v>
          </cell>
          <cell r="T1076">
            <v>0</v>
          </cell>
          <cell r="U1076">
            <v>0</v>
          </cell>
          <cell r="AF1076">
            <v>0</v>
          </cell>
          <cell r="AG1076">
            <v>0</v>
          </cell>
          <cell r="AH1076">
            <v>0</v>
          </cell>
          <cell r="AI1076">
            <v>0</v>
          </cell>
          <cell r="AJ1076">
            <v>0</v>
          </cell>
          <cell r="AK1076">
            <v>0</v>
          </cell>
          <cell r="AL1076">
            <v>0</v>
          </cell>
          <cell r="AM1076">
            <v>0</v>
          </cell>
          <cell r="AN1076">
            <v>0</v>
          </cell>
          <cell r="AO1076">
            <v>0</v>
          </cell>
          <cell r="AP1076">
            <v>0</v>
          </cell>
          <cell r="AQ1076">
            <v>0</v>
          </cell>
        </row>
        <row r="1080">
          <cell r="H1080" t="str">
            <v>S</v>
          </cell>
          <cell r="J1080">
            <v>0</v>
          </cell>
          <cell r="K1080">
            <v>0</v>
          </cell>
          <cell r="L1080">
            <v>0</v>
          </cell>
          <cell r="M1080">
            <v>0</v>
          </cell>
          <cell r="N1080">
            <v>0</v>
          </cell>
          <cell r="O1080">
            <v>0</v>
          </cell>
          <cell r="P1080">
            <v>0</v>
          </cell>
          <cell r="Q1080">
            <v>0</v>
          </cell>
          <cell r="R1080">
            <v>0</v>
          </cell>
          <cell r="S1080">
            <v>0</v>
          </cell>
          <cell r="T1080">
            <v>0</v>
          </cell>
          <cell r="U1080">
            <v>0</v>
          </cell>
          <cell r="AF1080">
            <v>0</v>
          </cell>
          <cell r="AG1080">
            <v>0</v>
          </cell>
          <cell r="AH1080">
            <v>0</v>
          </cell>
          <cell r="AI1080">
            <v>0</v>
          </cell>
          <cell r="AJ1080">
            <v>0</v>
          </cell>
          <cell r="AK1080">
            <v>0</v>
          </cell>
          <cell r="AL1080">
            <v>0</v>
          </cell>
          <cell r="AM1080">
            <v>0</v>
          </cell>
          <cell r="AN1080">
            <v>0</v>
          </cell>
          <cell r="AO1080">
            <v>0</v>
          </cell>
          <cell r="AP1080">
            <v>0</v>
          </cell>
          <cell r="AQ1080">
            <v>0</v>
          </cell>
        </row>
        <row r="1081">
          <cell r="H1081" t="str">
            <v>CN</v>
          </cell>
          <cell r="J1081">
            <v>0</v>
          </cell>
          <cell r="K1081">
            <v>0</v>
          </cell>
          <cell r="L1081">
            <v>0</v>
          </cell>
          <cell r="M1081">
            <v>0</v>
          </cell>
          <cell r="N1081">
            <v>0</v>
          </cell>
          <cell r="O1081">
            <v>0</v>
          </cell>
          <cell r="P1081">
            <v>0</v>
          </cell>
          <cell r="Q1081">
            <v>0</v>
          </cell>
          <cell r="R1081">
            <v>0</v>
          </cell>
          <cell r="S1081">
            <v>0</v>
          </cell>
          <cell r="T1081">
            <v>0</v>
          </cell>
          <cell r="U1081">
            <v>0</v>
          </cell>
          <cell r="AF1081">
            <v>0</v>
          </cell>
          <cell r="AG1081">
            <v>0</v>
          </cell>
          <cell r="AH1081">
            <v>0</v>
          </cell>
          <cell r="AI1081">
            <v>0</v>
          </cell>
          <cell r="AJ1081">
            <v>0</v>
          </cell>
          <cell r="AK1081">
            <v>0</v>
          </cell>
          <cell r="AL1081">
            <v>0</v>
          </cell>
          <cell r="AM1081">
            <v>0</v>
          </cell>
          <cell r="AN1081">
            <v>0</v>
          </cell>
          <cell r="AO1081">
            <v>0</v>
          </cell>
          <cell r="AP1081">
            <v>0</v>
          </cell>
          <cell r="AQ1081">
            <v>0</v>
          </cell>
        </row>
        <row r="1085">
          <cell r="H1085" t="str">
            <v>S</v>
          </cell>
          <cell r="J1085">
            <v>0</v>
          </cell>
          <cell r="K1085">
            <v>0</v>
          </cell>
          <cell r="L1085">
            <v>0</v>
          </cell>
          <cell r="M1085">
            <v>0</v>
          </cell>
          <cell r="N1085">
            <v>0</v>
          </cell>
          <cell r="O1085">
            <v>0</v>
          </cell>
          <cell r="P1085">
            <v>0</v>
          </cell>
          <cell r="Q1085">
            <v>0</v>
          </cell>
          <cell r="R1085">
            <v>0</v>
          </cell>
          <cell r="S1085">
            <v>0</v>
          </cell>
          <cell r="T1085">
            <v>0</v>
          </cell>
          <cell r="U1085">
            <v>0</v>
          </cell>
          <cell r="AF1085">
            <v>0</v>
          </cell>
          <cell r="AG1085">
            <v>0</v>
          </cell>
          <cell r="AH1085">
            <v>0</v>
          </cell>
          <cell r="AI1085">
            <v>0</v>
          </cell>
          <cell r="AJ1085">
            <v>0</v>
          </cell>
          <cell r="AK1085">
            <v>0</v>
          </cell>
          <cell r="AL1085">
            <v>0</v>
          </cell>
          <cell r="AM1085">
            <v>0</v>
          </cell>
          <cell r="AN1085">
            <v>0</v>
          </cell>
          <cell r="AO1085">
            <v>0</v>
          </cell>
          <cell r="AP1085">
            <v>0</v>
          </cell>
          <cell r="AQ1085">
            <v>0</v>
          </cell>
        </row>
        <row r="1086">
          <cell r="H1086" t="str">
            <v>CN</v>
          </cell>
          <cell r="J1086">
            <v>0</v>
          </cell>
          <cell r="K1086">
            <v>0</v>
          </cell>
          <cell r="L1086">
            <v>0</v>
          </cell>
          <cell r="M1086">
            <v>0</v>
          </cell>
          <cell r="N1086">
            <v>0</v>
          </cell>
          <cell r="O1086">
            <v>0</v>
          </cell>
          <cell r="P1086">
            <v>0</v>
          </cell>
          <cell r="Q1086">
            <v>0</v>
          </cell>
          <cell r="R1086">
            <v>0</v>
          </cell>
          <cell r="S1086">
            <v>0</v>
          </cell>
          <cell r="T1086">
            <v>0</v>
          </cell>
          <cell r="U1086">
            <v>0</v>
          </cell>
          <cell r="AF1086">
            <v>0</v>
          </cell>
          <cell r="AG1086">
            <v>0</v>
          </cell>
          <cell r="AH1086">
            <v>0</v>
          </cell>
          <cell r="AI1086">
            <v>0</v>
          </cell>
          <cell r="AJ1086">
            <v>0</v>
          </cell>
          <cell r="AK1086">
            <v>0</v>
          </cell>
          <cell r="AL1086">
            <v>0</v>
          </cell>
          <cell r="AM1086">
            <v>0</v>
          </cell>
          <cell r="AN1086">
            <v>0</v>
          </cell>
          <cell r="AO1086">
            <v>0</v>
          </cell>
          <cell r="AP1086">
            <v>0</v>
          </cell>
          <cell r="AQ1086">
            <v>0</v>
          </cell>
        </row>
        <row r="1093">
          <cell r="E1093" t="str">
            <v>S</v>
          </cell>
          <cell r="J1093">
            <v>0</v>
          </cell>
          <cell r="K1093">
            <v>0</v>
          </cell>
          <cell r="L1093">
            <v>0</v>
          </cell>
          <cell r="M1093">
            <v>0</v>
          </cell>
          <cell r="N1093">
            <v>0</v>
          </cell>
          <cell r="O1093">
            <v>0</v>
          </cell>
          <cell r="P1093">
            <v>0</v>
          </cell>
          <cell r="Q1093">
            <v>0</v>
          </cell>
          <cell r="R1093">
            <v>0</v>
          </cell>
          <cell r="S1093">
            <v>0</v>
          </cell>
          <cell r="T1093">
            <v>0</v>
          </cell>
          <cell r="U1093">
            <v>0</v>
          </cell>
          <cell r="AF1093">
            <v>0</v>
          </cell>
          <cell r="AG1093">
            <v>0</v>
          </cell>
          <cell r="AH1093">
            <v>0</v>
          </cell>
          <cell r="AI1093">
            <v>0</v>
          </cell>
          <cell r="AJ1093">
            <v>0</v>
          </cell>
          <cell r="AK1093">
            <v>0</v>
          </cell>
          <cell r="AL1093">
            <v>0</v>
          </cell>
          <cell r="AM1093">
            <v>0</v>
          </cell>
          <cell r="AN1093">
            <v>0</v>
          </cell>
          <cell r="AO1093">
            <v>0</v>
          </cell>
          <cell r="AP1093">
            <v>0</v>
          </cell>
          <cell r="AQ1093">
            <v>0</v>
          </cell>
        </row>
        <row r="1094">
          <cell r="E1094" t="str">
            <v>CN</v>
          </cell>
          <cell r="J1094">
            <v>0</v>
          </cell>
          <cell r="K1094">
            <v>0</v>
          </cell>
          <cell r="L1094">
            <v>0</v>
          </cell>
          <cell r="M1094">
            <v>0</v>
          </cell>
          <cell r="N1094">
            <v>0</v>
          </cell>
          <cell r="O1094">
            <v>0</v>
          </cell>
          <cell r="P1094">
            <v>0</v>
          </cell>
          <cell r="Q1094">
            <v>0</v>
          </cell>
          <cell r="R1094">
            <v>0</v>
          </cell>
          <cell r="S1094">
            <v>0</v>
          </cell>
          <cell r="T1094">
            <v>0</v>
          </cell>
          <cell r="U1094">
            <v>0</v>
          </cell>
          <cell r="AF1094">
            <v>0</v>
          </cell>
          <cell r="AG1094">
            <v>0</v>
          </cell>
          <cell r="AH1094">
            <v>0</v>
          </cell>
          <cell r="AI1094">
            <v>0</v>
          </cell>
          <cell r="AJ1094">
            <v>0</v>
          </cell>
          <cell r="AK1094">
            <v>0</v>
          </cell>
          <cell r="AL1094">
            <v>0</v>
          </cell>
          <cell r="AM1094">
            <v>0</v>
          </cell>
          <cell r="AN1094">
            <v>0</v>
          </cell>
          <cell r="AO1094">
            <v>0</v>
          </cell>
          <cell r="AP1094">
            <v>0</v>
          </cell>
          <cell r="AQ1094">
            <v>0</v>
          </cell>
        </row>
        <row r="1099">
          <cell r="H1099" t="str">
            <v>S</v>
          </cell>
          <cell r="J1099">
            <v>-334207.09999999998</v>
          </cell>
          <cell r="K1099">
            <v>-74432.28</v>
          </cell>
          <cell r="L1099">
            <v>-821597.58</v>
          </cell>
          <cell r="M1099">
            <v>-1.23</v>
          </cell>
          <cell r="N1099">
            <v>0</v>
          </cell>
          <cell r="O1099">
            <v>0</v>
          </cell>
          <cell r="P1099">
            <v>561823.99</v>
          </cell>
          <cell r="Q1099">
            <v>0</v>
          </cell>
          <cell r="R1099">
            <v>0</v>
          </cell>
          <cell r="S1099">
            <v>0</v>
          </cell>
          <cell r="T1099">
            <v>0</v>
          </cell>
          <cell r="U1099">
            <v>0</v>
          </cell>
          <cell r="AF1099">
            <v>-334207.09999999998</v>
          </cell>
          <cell r="AG1099">
            <v>-74432.28</v>
          </cell>
          <cell r="AH1099">
            <v>-821597.58</v>
          </cell>
          <cell r="AI1099">
            <v>-1.23</v>
          </cell>
          <cell r="AJ1099">
            <v>0</v>
          </cell>
          <cell r="AK1099">
            <v>0</v>
          </cell>
          <cell r="AL1099">
            <v>561823.99</v>
          </cell>
          <cell r="AM1099">
            <v>0</v>
          </cell>
          <cell r="AN1099">
            <v>0</v>
          </cell>
          <cell r="AO1099">
            <v>0</v>
          </cell>
          <cell r="AP1099">
            <v>0</v>
          </cell>
          <cell r="AQ1099">
            <v>0</v>
          </cell>
        </row>
        <row r="1100">
          <cell r="H1100" t="str">
            <v>CN</v>
          </cell>
          <cell r="J1100">
            <v>0</v>
          </cell>
          <cell r="K1100">
            <v>0</v>
          </cell>
          <cell r="L1100">
            <v>0</v>
          </cell>
          <cell r="M1100">
            <v>0</v>
          </cell>
          <cell r="N1100">
            <v>0</v>
          </cell>
          <cell r="O1100">
            <v>0</v>
          </cell>
          <cell r="P1100">
            <v>0</v>
          </cell>
          <cell r="Q1100">
            <v>0</v>
          </cell>
          <cell r="R1100">
            <v>0</v>
          </cell>
          <cell r="S1100">
            <v>0</v>
          </cell>
          <cell r="T1100">
            <v>0</v>
          </cell>
          <cell r="U1100">
            <v>0</v>
          </cell>
          <cell r="AF1100">
            <v>0</v>
          </cell>
          <cell r="AG1100">
            <v>0</v>
          </cell>
          <cell r="AH1100">
            <v>0</v>
          </cell>
          <cell r="AI1100">
            <v>0</v>
          </cell>
          <cell r="AJ1100">
            <v>0</v>
          </cell>
          <cell r="AK1100">
            <v>0</v>
          </cell>
          <cell r="AL1100">
            <v>0</v>
          </cell>
          <cell r="AM1100">
            <v>0</v>
          </cell>
          <cell r="AN1100">
            <v>0</v>
          </cell>
          <cell r="AO1100">
            <v>0</v>
          </cell>
          <cell r="AP1100">
            <v>0</v>
          </cell>
          <cell r="AQ1100">
            <v>0</v>
          </cell>
        </row>
        <row r="1101">
          <cell r="H1101" t="str">
            <v>SO</v>
          </cell>
          <cell r="J1101">
            <v>78106489.930000007</v>
          </cell>
          <cell r="K1101">
            <v>1553938.9162289575</v>
          </cell>
          <cell r="L1101">
            <v>18355215.689872287</v>
          </cell>
          <cell r="M1101">
            <v>5197834.3364029489</v>
          </cell>
          <cell r="N1101">
            <v>0</v>
          </cell>
          <cell r="O1101">
            <v>9693844.9795701914</v>
          </cell>
          <cell r="P1101">
            <v>36383718.274593763</v>
          </cell>
          <cell r="Q1101">
            <v>4650814.2279742258</v>
          </cell>
          <cell r="R1101">
            <v>2047589.5568069988</v>
          </cell>
          <cell r="S1101">
            <v>223533.94855063086</v>
          </cell>
          <cell r="T1101">
            <v>0</v>
          </cell>
          <cell r="U1101">
            <v>0</v>
          </cell>
          <cell r="AF1101">
            <v>78106489.930000007</v>
          </cell>
          <cell r="AG1101">
            <v>1553938.9162289575</v>
          </cell>
          <cell r="AH1101">
            <v>18355215.689872287</v>
          </cell>
          <cell r="AI1101">
            <v>5197834.3364029489</v>
          </cell>
          <cell r="AJ1101">
            <v>0</v>
          </cell>
          <cell r="AK1101">
            <v>9693844.9795701914</v>
          </cell>
          <cell r="AL1101">
            <v>36383718.274593763</v>
          </cell>
          <cell r="AM1101">
            <v>4650814.2279742258</v>
          </cell>
          <cell r="AN1101">
            <v>2047589.5568069988</v>
          </cell>
          <cell r="AO1101">
            <v>223533.94855063086</v>
          </cell>
          <cell r="AP1101">
            <v>0</v>
          </cell>
          <cell r="AQ1101">
            <v>0</v>
          </cell>
        </row>
        <row r="1105">
          <cell r="H1105" t="str">
            <v>S</v>
          </cell>
          <cell r="J1105">
            <v>250737.36000000002</v>
          </cell>
          <cell r="K1105">
            <v>3471.89</v>
          </cell>
          <cell r="L1105">
            <v>13567.03</v>
          </cell>
          <cell r="M1105">
            <v>7424.43</v>
          </cell>
          <cell r="N1105">
            <v>0</v>
          </cell>
          <cell r="O1105">
            <v>49842.62</v>
          </cell>
          <cell r="P1105">
            <v>134268.6</v>
          </cell>
          <cell r="Q1105">
            <v>31843.06</v>
          </cell>
          <cell r="R1105">
            <v>10319.73</v>
          </cell>
          <cell r="S1105">
            <v>0</v>
          </cell>
          <cell r="T1105">
            <v>0</v>
          </cell>
          <cell r="U1105">
            <v>0</v>
          </cell>
          <cell r="AF1105">
            <v>250737.36000000002</v>
          </cell>
          <cell r="AG1105">
            <v>3471.89</v>
          </cell>
          <cell r="AH1105">
            <v>13567.03</v>
          </cell>
          <cell r="AI1105">
            <v>7424.43</v>
          </cell>
          <cell r="AJ1105">
            <v>0</v>
          </cell>
          <cell r="AK1105">
            <v>49842.62</v>
          </cell>
          <cell r="AL1105">
            <v>134268.6</v>
          </cell>
          <cell r="AM1105">
            <v>31843.06</v>
          </cell>
          <cell r="AN1105">
            <v>10319.73</v>
          </cell>
          <cell r="AO1105">
            <v>0</v>
          </cell>
          <cell r="AP1105">
            <v>0</v>
          </cell>
          <cell r="AQ1105">
            <v>0</v>
          </cell>
        </row>
        <row r="1106">
          <cell r="H1106" t="str">
            <v>CN</v>
          </cell>
          <cell r="J1106">
            <v>94843.89</v>
          </cell>
          <cell r="K1106">
            <v>2289.1853590792193</v>
          </cell>
          <cell r="L1106">
            <v>28714.121955712115</v>
          </cell>
          <cell r="M1106">
            <v>6528.7445922914512</v>
          </cell>
          <cell r="N1106">
            <v>0</v>
          </cell>
          <cell r="O1106">
            <v>6289.4215098907125</v>
          </cell>
          <cell r="P1106">
            <v>46513.288800251117</v>
          </cell>
          <cell r="Q1106">
            <v>3717.0493085742864</v>
          </cell>
          <cell r="R1106">
            <v>792.07847420109829</v>
          </cell>
          <cell r="S1106">
            <v>0</v>
          </cell>
          <cell r="T1106">
            <v>0</v>
          </cell>
          <cell r="U1106">
            <v>0</v>
          </cell>
          <cell r="AF1106">
            <v>94843.89</v>
          </cell>
          <cell r="AG1106">
            <v>2289.1853590792193</v>
          </cell>
          <cell r="AH1106">
            <v>28714.121955712115</v>
          </cell>
          <cell r="AI1106">
            <v>6528.7445922914512</v>
          </cell>
          <cell r="AJ1106">
            <v>0</v>
          </cell>
          <cell r="AK1106">
            <v>6289.4215098907125</v>
          </cell>
          <cell r="AL1106">
            <v>46513.288800251117</v>
          </cell>
          <cell r="AM1106">
            <v>3717.0493085742864</v>
          </cell>
          <cell r="AN1106">
            <v>792.07847420109829</v>
          </cell>
          <cell r="AO1106">
            <v>0</v>
          </cell>
          <cell r="AP1106">
            <v>0</v>
          </cell>
          <cell r="AQ1106">
            <v>0</v>
          </cell>
        </row>
        <row r="1107">
          <cell r="H1107" t="str">
            <v>SO</v>
          </cell>
          <cell r="J1107">
            <v>7937330.4199999999</v>
          </cell>
          <cell r="K1107">
            <v>157914.23531719236</v>
          </cell>
          <cell r="L1107">
            <v>1865292.0133967744</v>
          </cell>
          <cell r="M1107">
            <v>528213.83515539626</v>
          </cell>
          <cell r="N1107">
            <v>0</v>
          </cell>
          <cell r="O1107">
            <v>985107.00854774355</v>
          </cell>
          <cell r="P1107">
            <v>3697382.8181558247</v>
          </cell>
          <cell r="Q1107">
            <v>472624.60881998861</v>
          </cell>
          <cell r="R1107">
            <v>208079.95457847492</v>
          </cell>
          <cell r="S1107">
            <v>22715.946028604707</v>
          </cell>
          <cell r="T1107">
            <v>0</v>
          </cell>
          <cell r="U1107">
            <v>0</v>
          </cell>
          <cell r="AF1107">
            <v>7937330.4199999999</v>
          </cell>
          <cell r="AG1107">
            <v>157914.23531719236</v>
          </cell>
          <cell r="AH1107">
            <v>1865292.0133967744</v>
          </cell>
          <cell r="AI1107">
            <v>528213.83515539626</v>
          </cell>
          <cell r="AJ1107">
            <v>0</v>
          </cell>
          <cell r="AK1107">
            <v>985107.00854774355</v>
          </cell>
          <cell r="AL1107">
            <v>3697382.8181558247</v>
          </cell>
          <cell r="AM1107">
            <v>472624.60881998861</v>
          </cell>
          <cell r="AN1107">
            <v>208079.95457847492</v>
          </cell>
          <cell r="AO1107">
            <v>22715.946028604707</v>
          </cell>
          <cell r="AP1107">
            <v>0</v>
          </cell>
          <cell r="AQ1107">
            <v>0</v>
          </cell>
        </row>
        <row r="1111">
          <cell r="H1111" t="str">
            <v>S</v>
          </cell>
          <cell r="J1111">
            <v>0</v>
          </cell>
          <cell r="K1111">
            <v>0</v>
          </cell>
          <cell r="L1111">
            <v>0</v>
          </cell>
          <cell r="M1111">
            <v>0</v>
          </cell>
          <cell r="N1111">
            <v>0</v>
          </cell>
          <cell r="O1111">
            <v>0</v>
          </cell>
          <cell r="P1111">
            <v>0</v>
          </cell>
          <cell r="Q1111">
            <v>0</v>
          </cell>
          <cell r="R1111">
            <v>0</v>
          </cell>
          <cell r="S1111">
            <v>0</v>
          </cell>
          <cell r="T1111">
            <v>0</v>
          </cell>
          <cell r="U1111">
            <v>0</v>
          </cell>
          <cell r="AF1111">
            <v>0</v>
          </cell>
          <cell r="AG1111">
            <v>0</v>
          </cell>
          <cell r="AH1111">
            <v>0</v>
          </cell>
          <cell r="AI1111">
            <v>0</v>
          </cell>
          <cell r="AJ1111">
            <v>0</v>
          </cell>
          <cell r="AK1111">
            <v>0</v>
          </cell>
          <cell r="AL1111">
            <v>0</v>
          </cell>
          <cell r="AM1111">
            <v>0</v>
          </cell>
          <cell r="AN1111">
            <v>0</v>
          </cell>
          <cell r="AO1111">
            <v>0</v>
          </cell>
          <cell r="AP1111">
            <v>0</v>
          </cell>
          <cell r="AQ1111">
            <v>0</v>
          </cell>
        </row>
        <row r="1112">
          <cell r="H1112" t="str">
            <v>CN</v>
          </cell>
          <cell r="J1112">
            <v>0</v>
          </cell>
          <cell r="K1112">
            <v>0</v>
          </cell>
          <cell r="L1112">
            <v>0</v>
          </cell>
          <cell r="M1112">
            <v>0</v>
          </cell>
          <cell r="N1112">
            <v>0</v>
          </cell>
          <cell r="O1112">
            <v>0</v>
          </cell>
          <cell r="P1112">
            <v>0</v>
          </cell>
          <cell r="Q1112">
            <v>0</v>
          </cell>
          <cell r="R1112">
            <v>0</v>
          </cell>
          <cell r="S1112">
            <v>0</v>
          </cell>
          <cell r="T1112">
            <v>0</v>
          </cell>
          <cell r="U1112">
            <v>0</v>
          </cell>
          <cell r="AF1112">
            <v>0</v>
          </cell>
          <cell r="AG1112">
            <v>0</v>
          </cell>
          <cell r="AH1112">
            <v>0</v>
          </cell>
          <cell r="AI1112">
            <v>0</v>
          </cell>
          <cell r="AJ1112">
            <v>0</v>
          </cell>
          <cell r="AK1112">
            <v>0</v>
          </cell>
          <cell r="AL1112">
            <v>0</v>
          </cell>
          <cell r="AM1112">
            <v>0</v>
          </cell>
          <cell r="AN1112">
            <v>0</v>
          </cell>
          <cell r="AO1112">
            <v>0</v>
          </cell>
          <cell r="AP1112">
            <v>0</v>
          </cell>
          <cell r="AQ1112">
            <v>0</v>
          </cell>
        </row>
        <row r="1113">
          <cell r="H1113" t="str">
            <v>SO</v>
          </cell>
          <cell r="J1113">
            <v>-35705779.939999998</v>
          </cell>
          <cell r="K1113">
            <v>-710371.20004751498</v>
          </cell>
          <cell r="L1113">
            <v>-8390945.3972542007</v>
          </cell>
          <cell r="M1113">
            <v>-2376149.9095210922</v>
          </cell>
          <cell r="N1113">
            <v>0</v>
          </cell>
          <cell r="O1113">
            <v>-4431466.5263182316</v>
          </cell>
          <cell r="P1113">
            <v>-16632536.416319294</v>
          </cell>
          <cell r="Q1113">
            <v>-2126083.8825902245</v>
          </cell>
          <cell r="R1113">
            <v>-936039.78604486771</v>
          </cell>
          <cell r="S1113">
            <v>-102186.82190457135</v>
          </cell>
          <cell r="T1113">
            <v>0</v>
          </cell>
          <cell r="U1113">
            <v>0</v>
          </cell>
          <cell r="AF1113">
            <v>-35705779.939999998</v>
          </cell>
          <cell r="AG1113">
            <v>-710371.20004751498</v>
          </cell>
          <cell r="AH1113">
            <v>-8390945.3972542007</v>
          </cell>
          <cell r="AI1113">
            <v>-2376149.9095210922</v>
          </cell>
          <cell r="AJ1113">
            <v>0</v>
          </cell>
          <cell r="AK1113">
            <v>-4431466.5263182316</v>
          </cell>
          <cell r="AL1113">
            <v>-16632536.416319294</v>
          </cell>
          <cell r="AM1113">
            <v>-2126083.8825902245</v>
          </cell>
          <cell r="AN1113">
            <v>-936039.78604486771</v>
          </cell>
          <cell r="AO1113">
            <v>-102186.82190457135</v>
          </cell>
          <cell r="AP1113">
            <v>0</v>
          </cell>
          <cell r="AQ1113">
            <v>0</v>
          </cell>
        </row>
        <row r="1117">
          <cell r="H1117" t="str">
            <v>S</v>
          </cell>
          <cell r="J1117">
            <v>108783.26</v>
          </cell>
          <cell r="K1117">
            <v>8213.93</v>
          </cell>
          <cell r="L1117">
            <v>-46696.01</v>
          </cell>
          <cell r="M1117">
            <v>146978.32999999999</v>
          </cell>
          <cell r="N1117">
            <v>0</v>
          </cell>
          <cell r="O1117">
            <v>425.58</v>
          </cell>
          <cell r="P1117">
            <v>-613.23</v>
          </cell>
          <cell r="Q1117">
            <v>474.66</v>
          </cell>
          <cell r="R1117">
            <v>0</v>
          </cell>
          <cell r="S1117">
            <v>0</v>
          </cell>
          <cell r="T1117">
            <v>0</v>
          </cell>
          <cell r="U1117">
            <v>0</v>
          </cell>
          <cell r="AF1117">
            <v>108783.26</v>
          </cell>
          <cell r="AG1117">
            <v>8213.93</v>
          </cell>
          <cell r="AH1117">
            <v>-46696.01</v>
          </cell>
          <cell r="AI1117">
            <v>146978.32999999999</v>
          </cell>
          <cell r="AJ1117">
            <v>0</v>
          </cell>
          <cell r="AK1117">
            <v>425.58</v>
          </cell>
          <cell r="AL1117">
            <v>-613.23</v>
          </cell>
          <cell r="AM1117">
            <v>474.66</v>
          </cell>
          <cell r="AN1117">
            <v>0</v>
          </cell>
          <cell r="AO1117">
            <v>0</v>
          </cell>
          <cell r="AP1117">
            <v>0</v>
          </cell>
          <cell r="AQ1117">
            <v>0</v>
          </cell>
        </row>
        <row r="1118">
          <cell r="H1118" t="str">
            <v>CAGW</v>
          </cell>
          <cell r="J1118">
            <v>0</v>
          </cell>
          <cell r="K1118">
            <v>0</v>
          </cell>
          <cell r="L1118">
            <v>0</v>
          </cell>
          <cell r="M1118">
            <v>0</v>
          </cell>
          <cell r="N1118">
            <v>0</v>
          </cell>
          <cell r="O1118">
            <v>0</v>
          </cell>
          <cell r="P1118">
            <v>0</v>
          </cell>
          <cell r="Q1118">
            <v>0</v>
          </cell>
          <cell r="R1118">
            <v>0</v>
          </cell>
          <cell r="S1118">
            <v>0</v>
          </cell>
          <cell r="T1118">
            <v>0</v>
          </cell>
          <cell r="U1118">
            <v>0</v>
          </cell>
          <cell r="AF1118">
            <v>0</v>
          </cell>
          <cell r="AG1118">
            <v>0</v>
          </cell>
          <cell r="AH1118">
            <v>0</v>
          </cell>
          <cell r="AI1118">
            <v>0</v>
          </cell>
          <cell r="AJ1118">
            <v>0</v>
          </cell>
          <cell r="AK1118">
            <v>0</v>
          </cell>
          <cell r="AL1118">
            <v>0</v>
          </cell>
          <cell r="AM1118">
            <v>0</v>
          </cell>
          <cell r="AN1118">
            <v>0</v>
          </cell>
          <cell r="AO1118">
            <v>0</v>
          </cell>
          <cell r="AP1118">
            <v>0</v>
          </cell>
          <cell r="AQ1118">
            <v>0</v>
          </cell>
        </row>
        <row r="1119">
          <cell r="H1119" t="str">
            <v>SO</v>
          </cell>
          <cell r="J1119">
            <v>15779379.9</v>
          </cell>
          <cell r="K1119">
            <v>313932.84376940114</v>
          </cell>
          <cell r="L1119">
            <v>3708192.7734367386</v>
          </cell>
          <cell r="M1119">
            <v>1050086.909869751</v>
          </cell>
          <cell r="N1119">
            <v>0</v>
          </cell>
          <cell r="O1119">
            <v>1958388.6404501467</v>
          </cell>
          <cell r="P1119">
            <v>7350381.6820332622</v>
          </cell>
          <cell r="Q1119">
            <v>939575.7588556445</v>
          </cell>
          <cell r="R1119">
            <v>413662.08525164309</v>
          </cell>
          <cell r="S1119">
            <v>45159.206333412279</v>
          </cell>
          <cell r="T1119">
            <v>0</v>
          </cell>
          <cell r="U1119">
            <v>0</v>
          </cell>
          <cell r="AF1119">
            <v>15779379.9</v>
          </cell>
          <cell r="AG1119">
            <v>313932.84376940114</v>
          </cell>
          <cell r="AH1119">
            <v>3708192.7734367386</v>
          </cell>
          <cell r="AI1119">
            <v>1050086.909869751</v>
          </cell>
          <cell r="AJ1119">
            <v>0</v>
          </cell>
          <cell r="AK1119">
            <v>1958388.6404501467</v>
          </cell>
          <cell r="AL1119">
            <v>7350381.6820332622</v>
          </cell>
          <cell r="AM1119">
            <v>939575.7588556445</v>
          </cell>
          <cell r="AN1119">
            <v>413662.08525164309</v>
          </cell>
          <cell r="AO1119">
            <v>45159.206333412279</v>
          </cell>
          <cell r="AP1119">
            <v>0</v>
          </cell>
          <cell r="AQ1119">
            <v>0</v>
          </cell>
        </row>
        <row r="1120">
          <cell r="H1120" t="str">
            <v>SG</v>
          </cell>
          <cell r="J1120">
            <v>0</v>
          </cell>
          <cell r="K1120">
            <v>0</v>
          </cell>
          <cell r="L1120">
            <v>0</v>
          </cell>
          <cell r="M1120">
            <v>0</v>
          </cell>
          <cell r="N1120">
            <v>0</v>
          </cell>
          <cell r="O1120">
            <v>0</v>
          </cell>
          <cell r="P1120">
            <v>0</v>
          </cell>
          <cell r="Q1120">
            <v>0</v>
          </cell>
          <cell r="R1120">
            <v>0</v>
          </cell>
          <cell r="S1120">
            <v>0</v>
          </cell>
          <cell r="T1120">
            <v>0</v>
          </cell>
          <cell r="U1120">
            <v>0</v>
          </cell>
          <cell r="AF1120">
            <v>0</v>
          </cell>
          <cell r="AG1120">
            <v>0</v>
          </cell>
          <cell r="AH1120">
            <v>0</v>
          </cell>
          <cell r="AI1120">
            <v>0</v>
          </cell>
          <cell r="AJ1120">
            <v>0</v>
          </cell>
          <cell r="AK1120">
            <v>0</v>
          </cell>
          <cell r="AL1120">
            <v>0</v>
          </cell>
          <cell r="AM1120">
            <v>0</v>
          </cell>
          <cell r="AN1120">
            <v>0</v>
          </cell>
          <cell r="AO1120">
            <v>0</v>
          </cell>
          <cell r="AP1120">
            <v>0</v>
          </cell>
          <cell r="AQ1120">
            <v>0</v>
          </cell>
        </row>
        <row r="1124">
          <cell r="H1124" t="str">
            <v>S</v>
          </cell>
          <cell r="J1124">
            <v>9538121.7799999993</v>
          </cell>
          <cell r="K1124">
            <v>0</v>
          </cell>
          <cell r="L1124">
            <v>6935662.9299999997</v>
          </cell>
          <cell r="M1124">
            <v>0</v>
          </cell>
          <cell r="N1124">
            <v>0</v>
          </cell>
          <cell r="O1124">
            <v>346627.25</v>
          </cell>
          <cell r="P1124">
            <v>2143511.61</v>
          </cell>
          <cell r="Q1124">
            <v>112319.99</v>
          </cell>
          <cell r="R1124">
            <v>0</v>
          </cell>
          <cell r="S1124">
            <v>0</v>
          </cell>
          <cell r="T1124">
            <v>0</v>
          </cell>
          <cell r="U1124">
            <v>0</v>
          </cell>
          <cell r="AF1124">
            <v>9538121.7799999993</v>
          </cell>
          <cell r="AG1124">
            <v>0</v>
          </cell>
          <cell r="AH1124">
            <v>6935662.9299999997</v>
          </cell>
          <cell r="AI1124">
            <v>0</v>
          </cell>
          <cell r="AJ1124">
            <v>0</v>
          </cell>
          <cell r="AK1124">
            <v>346627.25</v>
          </cell>
          <cell r="AL1124">
            <v>2143511.61</v>
          </cell>
          <cell r="AM1124">
            <v>112319.99</v>
          </cell>
          <cell r="AN1124">
            <v>0</v>
          </cell>
          <cell r="AO1124">
            <v>0</v>
          </cell>
          <cell r="AP1124">
            <v>0</v>
          </cell>
          <cell r="AQ1124">
            <v>0</v>
          </cell>
        </row>
        <row r="1125">
          <cell r="H1125" t="str">
            <v>CAGW</v>
          </cell>
          <cell r="J1125">
            <v>0</v>
          </cell>
          <cell r="K1125">
            <v>0</v>
          </cell>
          <cell r="L1125">
            <v>0</v>
          </cell>
          <cell r="M1125">
            <v>0</v>
          </cell>
          <cell r="N1125">
            <v>0</v>
          </cell>
          <cell r="O1125">
            <v>0</v>
          </cell>
          <cell r="P1125">
            <v>0</v>
          </cell>
          <cell r="Q1125">
            <v>0</v>
          </cell>
          <cell r="R1125">
            <v>0</v>
          </cell>
          <cell r="S1125">
            <v>0</v>
          </cell>
          <cell r="T1125">
            <v>0</v>
          </cell>
          <cell r="U1125">
            <v>0</v>
          </cell>
          <cell r="AF1125">
            <v>0</v>
          </cell>
          <cell r="AG1125">
            <v>0</v>
          </cell>
          <cell r="AH1125">
            <v>0</v>
          </cell>
          <cell r="AI1125">
            <v>0</v>
          </cell>
          <cell r="AJ1125">
            <v>0</v>
          </cell>
          <cell r="AK1125">
            <v>0</v>
          </cell>
          <cell r="AL1125">
            <v>0</v>
          </cell>
          <cell r="AM1125">
            <v>0</v>
          </cell>
          <cell r="AN1125">
            <v>0</v>
          </cell>
          <cell r="AO1125">
            <v>0</v>
          </cell>
          <cell r="AP1125">
            <v>0</v>
          </cell>
          <cell r="AQ1125">
            <v>0</v>
          </cell>
        </row>
        <row r="1126">
          <cell r="H1126" t="str">
            <v>SO</v>
          </cell>
          <cell r="J1126">
            <v>6698214.0499999998</v>
          </cell>
          <cell r="K1126">
            <v>133261.85174695347</v>
          </cell>
          <cell r="L1126">
            <v>1574096.6433758547</v>
          </cell>
          <cell r="M1126">
            <v>445753.06114599918</v>
          </cell>
          <cell r="N1126">
            <v>0</v>
          </cell>
          <cell r="O1126">
            <v>831319.50621352182</v>
          </cell>
          <cell r="P1126">
            <v>3120175.2012737729</v>
          </cell>
          <cell r="Q1126">
            <v>398842.00703009183</v>
          </cell>
          <cell r="R1126">
            <v>175596.07595130234</v>
          </cell>
          <cell r="S1126">
            <v>19169.703262503434</v>
          </cell>
          <cell r="T1126">
            <v>0</v>
          </cell>
          <cell r="U1126">
            <v>0</v>
          </cell>
          <cell r="AF1126">
            <v>6698214.0499999998</v>
          </cell>
          <cell r="AG1126">
            <v>133261.85174695347</v>
          </cell>
          <cell r="AH1126">
            <v>1574096.6433758547</v>
          </cell>
          <cell r="AI1126">
            <v>445753.06114599918</v>
          </cell>
          <cell r="AJ1126">
            <v>0</v>
          </cell>
          <cell r="AK1126">
            <v>831319.50621352182</v>
          </cell>
          <cell r="AL1126">
            <v>3120175.2012737729</v>
          </cell>
          <cell r="AM1126">
            <v>398842.00703009183</v>
          </cell>
          <cell r="AN1126">
            <v>175596.07595130234</v>
          </cell>
          <cell r="AO1126">
            <v>19169.703262503434</v>
          </cell>
          <cell r="AP1126">
            <v>0</v>
          </cell>
          <cell r="AQ1126">
            <v>0</v>
          </cell>
        </row>
        <row r="1130">
          <cell r="H1130" t="str">
            <v>S</v>
          </cell>
          <cell r="J1130">
            <v>3058713.37</v>
          </cell>
          <cell r="K1130">
            <v>0</v>
          </cell>
          <cell r="L1130">
            <v>3058713.37</v>
          </cell>
          <cell r="M1130">
            <v>0</v>
          </cell>
          <cell r="N1130">
            <v>0</v>
          </cell>
          <cell r="O1130">
            <v>0</v>
          </cell>
          <cell r="P1130">
            <v>0</v>
          </cell>
          <cell r="Q1130">
            <v>0</v>
          </cell>
          <cell r="R1130">
            <v>0</v>
          </cell>
          <cell r="S1130">
            <v>0</v>
          </cell>
          <cell r="T1130">
            <v>0</v>
          </cell>
          <cell r="U1130">
            <v>0</v>
          </cell>
          <cell r="AF1130">
            <v>3058713.37</v>
          </cell>
          <cell r="AG1130">
            <v>0</v>
          </cell>
          <cell r="AH1130">
            <v>3058713.37</v>
          </cell>
          <cell r="AI1130">
            <v>0</v>
          </cell>
          <cell r="AJ1130">
            <v>0</v>
          </cell>
          <cell r="AK1130">
            <v>0</v>
          </cell>
          <cell r="AL1130">
            <v>0</v>
          </cell>
          <cell r="AM1130">
            <v>0</v>
          </cell>
          <cell r="AN1130">
            <v>0</v>
          </cell>
          <cell r="AO1130">
            <v>0</v>
          </cell>
          <cell r="AP1130">
            <v>0</v>
          </cell>
          <cell r="AQ1130">
            <v>0</v>
          </cell>
        </row>
        <row r="1131">
          <cell r="H1131" t="str">
            <v>SO</v>
          </cell>
          <cell r="J1131">
            <v>8997840.2899999991</v>
          </cell>
          <cell r="K1131">
            <v>179013.21901899279</v>
          </cell>
          <cell r="L1131">
            <v>2114514.4201716017</v>
          </cell>
          <cell r="M1131">
            <v>598788.69546880247</v>
          </cell>
          <cell r="N1131">
            <v>0</v>
          </cell>
          <cell r="O1131">
            <v>1116727.547228941</v>
          </cell>
          <cell r="P1131">
            <v>4191391.6050323909</v>
          </cell>
          <cell r="Q1131">
            <v>535772.17052354768</v>
          </cell>
          <cell r="R1131">
            <v>235881.59995581629</v>
          </cell>
          <cell r="S1131">
            <v>25751.032599905913</v>
          </cell>
          <cell r="T1131">
            <v>0</v>
          </cell>
          <cell r="U1131">
            <v>0</v>
          </cell>
          <cell r="AF1131">
            <v>8997840.2899999991</v>
          </cell>
          <cell r="AG1131">
            <v>179013.21901899279</v>
          </cell>
          <cell r="AH1131">
            <v>2114514.4201716017</v>
          </cell>
          <cell r="AI1131">
            <v>598788.69546880247</v>
          </cell>
          <cell r="AJ1131">
            <v>0</v>
          </cell>
          <cell r="AK1131">
            <v>1116727.547228941</v>
          </cell>
          <cell r="AL1131">
            <v>4191391.6050323909</v>
          </cell>
          <cell r="AM1131">
            <v>535772.17052354768</v>
          </cell>
          <cell r="AN1131">
            <v>235881.59995581629</v>
          </cell>
          <cell r="AO1131">
            <v>25751.032599905913</v>
          </cell>
          <cell r="AP1131">
            <v>0</v>
          </cell>
          <cell r="AQ1131">
            <v>0</v>
          </cell>
        </row>
        <row r="1135">
          <cell r="H1135" t="str">
            <v>S</v>
          </cell>
          <cell r="J1135">
            <v>0</v>
          </cell>
          <cell r="K1135">
            <v>0</v>
          </cell>
          <cell r="L1135">
            <v>0</v>
          </cell>
          <cell r="M1135">
            <v>0</v>
          </cell>
          <cell r="N1135">
            <v>0</v>
          </cell>
          <cell r="O1135">
            <v>0</v>
          </cell>
          <cell r="P1135">
            <v>0</v>
          </cell>
          <cell r="Q1135">
            <v>0</v>
          </cell>
          <cell r="R1135">
            <v>0</v>
          </cell>
          <cell r="S1135">
            <v>0</v>
          </cell>
          <cell r="T1135">
            <v>0</v>
          </cell>
          <cell r="U1135">
            <v>0</v>
          </cell>
          <cell r="AF1135">
            <v>0</v>
          </cell>
          <cell r="AG1135">
            <v>0</v>
          </cell>
          <cell r="AH1135">
            <v>0</v>
          </cell>
          <cell r="AI1135">
            <v>0</v>
          </cell>
          <cell r="AJ1135">
            <v>0</v>
          </cell>
          <cell r="AK1135">
            <v>0</v>
          </cell>
          <cell r="AL1135">
            <v>0</v>
          </cell>
          <cell r="AM1135">
            <v>0</v>
          </cell>
          <cell r="AN1135">
            <v>0</v>
          </cell>
          <cell r="AO1135">
            <v>0</v>
          </cell>
          <cell r="AP1135">
            <v>0</v>
          </cell>
          <cell r="AQ1135">
            <v>0</v>
          </cell>
        </row>
        <row r="1136">
          <cell r="H1136" t="str">
            <v>CN</v>
          </cell>
          <cell r="J1136">
            <v>0</v>
          </cell>
          <cell r="K1136">
            <v>0</v>
          </cell>
          <cell r="L1136">
            <v>0</v>
          </cell>
          <cell r="M1136">
            <v>0</v>
          </cell>
          <cell r="N1136">
            <v>0</v>
          </cell>
          <cell r="O1136">
            <v>0</v>
          </cell>
          <cell r="P1136">
            <v>0</v>
          </cell>
          <cell r="Q1136">
            <v>0</v>
          </cell>
          <cell r="R1136">
            <v>0</v>
          </cell>
          <cell r="S1136">
            <v>0</v>
          </cell>
          <cell r="T1136">
            <v>0</v>
          </cell>
          <cell r="U1136">
            <v>0</v>
          </cell>
          <cell r="AF1136">
            <v>0</v>
          </cell>
          <cell r="AG1136">
            <v>0</v>
          </cell>
          <cell r="AH1136">
            <v>0</v>
          </cell>
          <cell r="AI1136">
            <v>0</v>
          </cell>
          <cell r="AJ1136">
            <v>0</v>
          </cell>
          <cell r="AK1136">
            <v>0</v>
          </cell>
          <cell r="AL1136">
            <v>0</v>
          </cell>
          <cell r="AM1136">
            <v>0</v>
          </cell>
          <cell r="AN1136">
            <v>0</v>
          </cell>
          <cell r="AO1136">
            <v>0</v>
          </cell>
          <cell r="AP1136">
            <v>0</v>
          </cell>
          <cell r="AQ1136">
            <v>0</v>
          </cell>
        </row>
        <row r="1137">
          <cell r="H1137" t="str">
            <v>SO</v>
          </cell>
          <cell r="J1137">
            <v>0</v>
          </cell>
          <cell r="K1137">
            <v>0</v>
          </cell>
          <cell r="L1137">
            <v>0</v>
          </cell>
          <cell r="M1137">
            <v>0</v>
          </cell>
          <cell r="N1137">
            <v>0</v>
          </cell>
          <cell r="O1137">
            <v>0</v>
          </cell>
          <cell r="P1137">
            <v>0</v>
          </cell>
          <cell r="Q1137">
            <v>0</v>
          </cell>
          <cell r="R1137">
            <v>0</v>
          </cell>
          <cell r="S1137">
            <v>0</v>
          </cell>
          <cell r="T1137">
            <v>0</v>
          </cell>
          <cell r="U1137">
            <v>0</v>
          </cell>
          <cell r="AF1137">
            <v>0</v>
          </cell>
          <cell r="AG1137">
            <v>0</v>
          </cell>
          <cell r="AH1137">
            <v>0</v>
          </cell>
          <cell r="AI1137">
            <v>0</v>
          </cell>
          <cell r="AJ1137">
            <v>0</v>
          </cell>
          <cell r="AK1137">
            <v>0</v>
          </cell>
          <cell r="AL1137">
            <v>0</v>
          </cell>
          <cell r="AM1137">
            <v>0</v>
          </cell>
          <cell r="AN1137">
            <v>0</v>
          </cell>
          <cell r="AO1137">
            <v>0</v>
          </cell>
          <cell r="AP1137">
            <v>0</v>
          </cell>
          <cell r="AQ1137">
            <v>0</v>
          </cell>
        </row>
        <row r="1141">
          <cell r="H1141" t="str">
            <v>S</v>
          </cell>
          <cell r="J1141">
            <v>0</v>
          </cell>
          <cell r="K1141">
            <v>0</v>
          </cell>
          <cell r="L1141">
            <v>0</v>
          </cell>
          <cell r="M1141">
            <v>0</v>
          </cell>
          <cell r="N1141">
            <v>0</v>
          </cell>
          <cell r="O1141">
            <v>0</v>
          </cell>
          <cell r="P1141">
            <v>0</v>
          </cell>
          <cell r="Q1141">
            <v>0</v>
          </cell>
          <cell r="R1141">
            <v>0</v>
          </cell>
          <cell r="S1141">
            <v>0</v>
          </cell>
          <cell r="T1141">
            <v>0</v>
          </cell>
          <cell r="U1141">
            <v>0</v>
          </cell>
          <cell r="AF1141">
            <v>0</v>
          </cell>
          <cell r="AG1141">
            <v>0</v>
          </cell>
          <cell r="AH1141">
            <v>0</v>
          </cell>
          <cell r="AI1141">
            <v>0</v>
          </cell>
          <cell r="AJ1141">
            <v>0</v>
          </cell>
          <cell r="AK1141">
            <v>0</v>
          </cell>
          <cell r="AL1141">
            <v>0</v>
          </cell>
          <cell r="AM1141">
            <v>0</v>
          </cell>
          <cell r="AN1141">
            <v>0</v>
          </cell>
          <cell r="AO1141">
            <v>0</v>
          </cell>
          <cell r="AP1141">
            <v>0</v>
          </cell>
          <cell r="AQ1141">
            <v>0</v>
          </cell>
        </row>
        <row r="1142">
          <cell r="H1142" t="str">
            <v>SO</v>
          </cell>
          <cell r="J1142">
            <v>0</v>
          </cell>
          <cell r="K1142">
            <v>0</v>
          </cell>
          <cell r="L1142">
            <v>0</v>
          </cell>
          <cell r="M1142">
            <v>0</v>
          </cell>
          <cell r="N1142">
            <v>0</v>
          </cell>
          <cell r="O1142">
            <v>0</v>
          </cell>
          <cell r="P1142">
            <v>0</v>
          </cell>
          <cell r="Q1142">
            <v>0</v>
          </cell>
          <cell r="R1142">
            <v>0</v>
          </cell>
          <cell r="S1142">
            <v>0</v>
          </cell>
          <cell r="T1142">
            <v>0</v>
          </cell>
          <cell r="U1142">
            <v>0</v>
          </cell>
          <cell r="AF1142">
            <v>0</v>
          </cell>
          <cell r="AG1142">
            <v>0</v>
          </cell>
          <cell r="AH1142">
            <v>0</v>
          </cell>
          <cell r="AI1142">
            <v>0</v>
          </cell>
          <cell r="AJ1142">
            <v>0</v>
          </cell>
          <cell r="AK1142">
            <v>0</v>
          </cell>
          <cell r="AL1142">
            <v>0</v>
          </cell>
          <cell r="AM1142">
            <v>0</v>
          </cell>
          <cell r="AN1142">
            <v>0</v>
          </cell>
          <cell r="AO1142">
            <v>0</v>
          </cell>
          <cell r="AP1142">
            <v>0</v>
          </cell>
          <cell r="AQ1142">
            <v>0</v>
          </cell>
        </row>
        <row r="1146">
          <cell r="H1146" t="str">
            <v>S</v>
          </cell>
          <cell r="J1146">
            <v>16859618.850000001</v>
          </cell>
          <cell r="K1146">
            <v>344116.36</v>
          </cell>
          <cell r="L1146">
            <v>4017439.68</v>
          </cell>
          <cell r="M1146">
            <v>1935298.3</v>
          </cell>
          <cell r="N1146">
            <v>0</v>
          </cell>
          <cell r="O1146">
            <v>3034052.03</v>
          </cell>
          <cell r="P1146">
            <v>6668965.4800000004</v>
          </cell>
          <cell r="Q1146">
            <v>859747</v>
          </cell>
          <cell r="R1146">
            <v>0</v>
          </cell>
          <cell r="S1146">
            <v>0</v>
          </cell>
          <cell r="T1146">
            <v>0</v>
          </cell>
          <cell r="U1146">
            <v>0</v>
          </cell>
          <cell r="AF1146">
            <v>16859618.850000001</v>
          </cell>
          <cell r="AG1146">
            <v>344116.36</v>
          </cell>
          <cell r="AH1146">
            <v>4017439.68</v>
          </cell>
          <cell r="AI1146">
            <v>1935298.3</v>
          </cell>
          <cell r="AJ1146">
            <v>0</v>
          </cell>
          <cell r="AK1146">
            <v>3034052.03</v>
          </cell>
          <cell r="AL1146">
            <v>6668965.4800000004</v>
          </cell>
          <cell r="AM1146">
            <v>859747</v>
          </cell>
          <cell r="AN1146">
            <v>0</v>
          </cell>
          <cell r="AO1146">
            <v>0</v>
          </cell>
          <cell r="AP1146">
            <v>0</v>
          </cell>
          <cell r="AQ1146">
            <v>0</v>
          </cell>
        </row>
        <row r="1147">
          <cell r="H1147" t="str">
            <v>CN</v>
          </cell>
          <cell r="J1147">
            <v>0</v>
          </cell>
          <cell r="K1147">
            <v>0</v>
          </cell>
          <cell r="L1147">
            <v>0</v>
          </cell>
          <cell r="M1147">
            <v>0</v>
          </cell>
          <cell r="N1147">
            <v>0</v>
          </cell>
          <cell r="O1147">
            <v>0</v>
          </cell>
          <cell r="P1147">
            <v>0</v>
          </cell>
          <cell r="Q1147">
            <v>0</v>
          </cell>
          <cell r="R1147">
            <v>0</v>
          </cell>
          <cell r="S1147">
            <v>0</v>
          </cell>
          <cell r="T1147">
            <v>0</v>
          </cell>
          <cell r="U1147">
            <v>0</v>
          </cell>
          <cell r="AF1147">
            <v>0</v>
          </cell>
          <cell r="AG1147">
            <v>0</v>
          </cell>
          <cell r="AH1147">
            <v>0</v>
          </cell>
          <cell r="AI1147">
            <v>0</v>
          </cell>
          <cell r="AJ1147">
            <v>0</v>
          </cell>
          <cell r="AK1147">
            <v>0</v>
          </cell>
          <cell r="AL1147">
            <v>0</v>
          </cell>
          <cell r="AM1147">
            <v>0</v>
          </cell>
          <cell r="AN1147">
            <v>0</v>
          </cell>
          <cell r="AO1147">
            <v>0</v>
          </cell>
          <cell r="AP1147">
            <v>0</v>
          </cell>
          <cell r="AQ1147">
            <v>0</v>
          </cell>
        </row>
        <row r="1148">
          <cell r="H1148" t="str">
            <v>SO</v>
          </cell>
          <cell r="J1148">
            <v>2332726.17</v>
          </cell>
          <cell r="K1148">
            <v>46409.894743924851</v>
          </cell>
          <cell r="L1148">
            <v>548196.34109961195</v>
          </cell>
          <cell r="M1148">
            <v>155238.37000892535</v>
          </cell>
          <cell r="N1148">
            <v>0</v>
          </cell>
          <cell r="O1148">
            <v>289516.09388711007</v>
          </cell>
          <cell r="P1148">
            <v>1086635.0780468634</v>
          </cell>
          <cell r="Q1148">
            <v>138901.08326628039</v>
          </cell>
          <cell r="R1148">
            <v>61153.25050278299</v>
          </cell>
          <cell r="S1148">
            <v>6676.0584445007598</v>
          </cell>
          <cell r="T1148">
            <v>0</v>
          </cell>
          <cell r="U1148">
            <v>0</v>
          </cell>
          <cell r="AF1148">
            <v>2332726.17</v>
          </cell>
          <cell r="AG1148">
            <v>46409.894743924851</v>
          </cell>
          <cell r="AH1148">
            <v>548196.34109961195</v>
          </cell>
          <cell r="AI1148">
            <v>155238.37000892535</v>
          </cell>
          <cell r="AJ1148">
            <v>0</v>
          </cell>
          <cell r="AK1148">
            <v>289516.09388711007</v>
          </cell>
          <cell r="AL1148">
            <v>1086635.0780468634</v>
          </cell>
          <cell r="AM1148">
            <v>138901.08326628039</v>
          </cell>
          <cell r="AN1148">
            <v>61153.25050278299</v>
          </cell>
          <cell r="AO1148">
            <v>6676.0584445007598</v>
          </cell>
          <cell r="AP1148">
            <v>0</v>
          </cell>
          <cell r="AQ1148">
            <v>0</v>
          </cell>
        </row>
        <row r="1149">
          <cell r="H1149" t="str">
            <v>CAGW</v>
          </cell>
          <cell r="J1149">
            <v>1767985.2</v>
          </cell>
          <cell r="K1149">
            <v>78301.580691929441</v>
          </cell>
          <cell r="L1149">
            <v>1290736.8325523837</v>
          </cell>
          <cell r="M1149">
            <v>398946.78675568715</v>
          </cell>
          <cell r="N1149">
            <v>0</v>
          </cell>
          <cell r="O1149">
            <v>0</v>
          </cell>
          <cell r="P1149">
            <v>0</v>
          </cell>
          <cell r="Q1149">
            <v>0</v>
          </cell>
          <cell r="R1149">
            <v>0</v>
          </cell>
          <cell r="S1149">
            <v>0</v>
          </cell>
          <cell r="T1149">
            <v>0</v>
          </cell>
          <cell r="U1149">
            <v>0</v>
          </cell>
          <cell r="AF1149">
            <v>1767985.2</v>
          </cell>
          <cell r="AG1149">
            <v>78301.580691929441</v>
          </cell>
          <cell r="AH1149">
            <v>1290736.8325523837</v>
          </cell>
          <cell r="AI1149">
            <v>398946.78675568715</v>
          </cell>
          <cell r="AJ1149">
            <v>0</v>
          </cell>
          <cell r="AK1149">
            <v>0</v>
          </cell>
          <cell r="AL1149">
            <v>0</v>
          </cell>
          <cell r="AM1149">
            <v>0</v>
          </cell>
          <cell r="AN1149">
            <v>0</v>
          </cell>
          <cell r="AO1149">
            <v>0</v>
          </cell>
          <cell r="AP1149">
            <v>0</v>
          </cell>
          <cell r="AQ1149">
            <v>0</v>
          </cell>
        </row>
        <row r="1150">
          <cell r="H1150" t="str">
            <v>CAGE</v>
          </cell>
          <cell r="J1150">
            <v>134993.56</v>
          </cell>
          <cell r="K1150">
            <v>0</v>
          </cell>
          <cell r="L1150">
            <v>0</v>
          </cell>
          <cell r="M1150">
            <v>0</v>
          </cell>
          <cell r="N1150">
            <v>0</v>
          </cell>
          <cell r="O1150">
            <v>25636.620628027704</v>
          </cell>
          <cell r="P1150">
            <v>91406.764810226479</v>
          </cell>
          <cell r="Q1150">
            <v>11748.374983758671</v>
          </cell>
          <cell r="R1150">
            <v>5455.9749322958623</v>
          </cell>
          <cell r="S1150">
            <v>745.82464569130013</v>
          </cell>
          <cell r="T1150">
            <v>0</v>
          </cell>
          <cell r="U1150">
            <v>0</v>
          </cell>
          <cell r="AF1150">
            <v>134993.56</v>
          </cell>
          <cell r="AG1150">
            <v>0</v>
          </cell>
          <cell r="AH1150">
            <v>0</v>
          </cell>
          <cell r="AI1150">
            <v>0</v>
          </cell>
          <cell r="AJ1150">
            <v>0</v>
          </cell>
          <cell r="AK1150">
            <v>25636.620628027704</v>
          </cell>
          <cell r="AL1150">
            <v>91406.764810226479</v>
          </cell>
          <cell r="AM1150">
            <v>11748.374983758671</v>
          </cell>
          <cell r="AN1150">
            <v>5455.9749322958623</v>
          </cell>
          <cell r="AO1150">
            <v>745.82464569130013</v>
          </cell>
          <cell r="AP1150">
            <v>0</v>
          </cell>
          <cell r="AQ1150">
            <v>0</v>
          </cell>
        </row>
        <row r="1151">
          <cell r="H1151" t="str">
            <v>SG</v>
          </cell>
          <cell r="J1151">
            <v>1819170.59</v>
          </cell>
          <cell r="K1151">
            <v>28528.966060685845</v>
          </cell>
          <cell r="L1151">
            <v>465574.51803461212</v>
          </cell>
          <cell r="M1151">
            <v>149690.86489118094</v>
          </cell>
          <cell r="N1151">
            <v>0</v>
          </cell>
          <cell r="O1151">
            <v>229959.20093290225</v>
          </cell>
          <cell r="P1151">
            <v>787616.3327230271</v>
          </cell>
          <cell r="Q1151">
            <v>102625.17105563459</v>
          </cell>
          <cell r="R1151">
            <v>48567.838594290275</v>
          </cell>
          <cell r="S1151">
            <v>6607.6977076672401</v>
          </cell>
          <cell r="T1151">
            <v>0</v>
          </cell>
          <cell r="U1151">
            <v>0</v>
          </cell>
          <cell r="AF1151">
            <v>1819170.59</v>
          </cell>
          <cell r="AG1151">
            <v>28528.966060685845</v>
          </cell>
          <cell r="AH1151">
            <v>465574.51803461212</v>
          </cell>
          <cell r="AI1151">
            <v>149690.86489118094</v>
          </cell>
          <cell r="AJ1151">
            <v>0</v>
          </cell>
          <cell r="AK1151">
            <v>229959.20093290225</v>
          </cell>
          <cell r="AL1151">
            <v>787616.3327230271</v>
          </cell>
          <cell r="AM1151">
            <v>102625.17105563459</v>
          </cell>
          <cell r="AN1151">
            <v>48567.838594290275</v>
          </cell>
          <cell r="AO1151">
            <v>6607.6977076672401</v>
          </cell>
          <cell r="AP1151">
            <v>0</v>
          </cell>
          <cell r="AQ1151">
            <v>0</v>
          </cell>
        </row>
        <row r="1155">
          <cell r="H1155" t="str">
            <v>S</v>
          </cell>
          <cell r="J1155">
            <v>0</v>
          </cell>
          <cell r="K1155">
            <v>0</v>
          </cell>
          <cell r="L1155">
            <v>0</v>
          </cell>
          <cell r="M1155">
            <v>0</v>
          </cell>
          <cell r="N1155">
            <v>0</v>
          </cell>
          <cell r="O1155">
            <v>0</v>
          </cell>
          <cell r="P1155">
            <v>0</v>
          </cell>
          <cell r="Q1155">
            <v>0</v>
          </cell>
          <cell r="R1155">
            <v>0</v>
          </cell>
          <cell r="S1155">
            <v>0</v>
          </cell>
          <cell r="T1155">
            <v>0</v>
          </cell>
          <cell r="U1155">
            <v>0</v>
          </cell>
          <cell r="AF1155">
            <v>0</v>
          </cell>
          <cell r="AG1155">
            <v>0</v>
          </cell>
          <cell r="AH1155">
            <v>0</v>
          </cell>
          <cell r="AI1155">
            <v>0</v>
          </cell>
          <cell r="AJ1155">
            <v>0</v>
          </cell>
          <cell r="AK1155">
            <v>0</v>
          </cell>
          <cell r="AL1155">
            <v>0</v>
          </cell>
          <cell r="AM1155">
            <v>0</v>
          </cell>
          <cell r="AN1155">
            <v>0</v>
          </cell>
          <cell r="AO1155">
            <v>0</v>
          </cell>
          <cell r="AP1155">
            <v>0</v>
          </cell>
          <cell r="AQ1155">
            <v>0</v>
          </cell>
        </row>
        <row r="1156">
          <cell r="H1156" t="str">
            <v>CAGW</v>
          </cell>
          <cell r="J1156">
            <v>0</v>
          </cell>
          <cell r="K1156">
            <v>0</v>
          </cell>
          <cell r="L1156">
            <v>0</v>
          </cell>
          <cell r="M1156">
            <v>0</v>
          </cell>
          <cell r="N1156">
            <v>0</v>
          </cell>
          <cell r="O1156">
            <v>0</v>
          </cell>
          <cell r="P1156">
            <v>0</v>
          </cell>
          <cell r="Q1156">
            <v>0</v>
          </cell>
          <cell r="R1156">
            <v>0</v>
          </cell>
          <cell r="S1156">
            <v>0</v>
          </cell>
          <cell r="T1156">
            <v>0</v>
          </cell>
          <cell r="U1156">
            <v>0</v>
          </cell>
          <cell r="AF1156">
            <v>0</v>
          </cell>
          <cell r="AG1156">
            <v>0</v>
          </cell>
          <cell r="AH1156">
            <v>0</v>
          </cell>
          <cell r="AI1156">
            <v>0</v>
          </cell>
          <cell r="AJ1156">
            <v>0</v>
          </cell>
          <cell r="AK1156">
            <v>0</v>
          </cell>
          <cell r="AL1156">
            <v>0</v>
          </cell>
          <cell r="AM1156">
            <v>0</v>
          </cell>
          <cell r="AN1156">
            <v>0</v>
          </cell>
          <cell r="AO1156">
            <v>0</v>
          </cell>
          <cell r="AP1156">
            <v>0</v>
          </cell>
          <cell r="AQ1156">
            <v>0</v>
          </cell>
        </row>
        <row r="1157">
          <cell r="H1157" t="str">
            <v>CN</v>
          </cell>
          <cell r="J1157">
            <v>0</v>
          </cell>
          <cell r="K1157">
            <v>0</v>
          </cell>
          <cell r="L1157">
            <v>0</v>
          </cell>
          <cell r="M1157">
            <v>0</v>
          </cell>
          <cell r="N1157">
            <v>0</v>
          </cell>
          <cell r="O1157">
            <v>0</v>
          </cell>
          <cell r="P1157">
            <v>0</v>
          </cell>
          <cell r="Q1157">
            <v>0</v>
          </cell>
          <cell r="R1157">
            <v>0</v>
          </cell>
          <cell r="S1157">
            <v>0</v>
          </cell>
          <cell r="T1157">
            <v>0</v>
          </cell>
          <cell r="U1157">
            <v>0</v>
          </cell>
          <cell r="AF1157">
            <v>0</v>
          </cell>
          <cell r="AG1157">
            <v>0</v>
          </cell>
          <cell r="AH1157">
            <v>0</v>
          </cell>
          <cell r="AI1157">
            <v>0</v>
          </cell>
          <cell r="AJ1157">
            <v>0</v>
          </cell>
          <cell r="AK1157">
            <v>0</v>
          </cell>
          <cell r="AL1157">
            <v>0</v>
          </cell>
          <cell r="AM1157">
            <v>0</v>
          </cell>
          <cell r="AN1157">
            <v>0</v>
          </cell>
          <cell r="AO1157">
            <v>0</v>
          </cell>
          <cell r="AP1157">
            <v>0</v>
          </cell>
          <cell r="AQ1157">
            <v>0</v>
          </cell>
        </row>
        <row r="1158">
          <cell r="H1158" t="str">
            <v>JBG</v>
          </cell>
          <cell r="J1158">
            <v>0</v>
          </cell>
          <cell r="K1158">
            <v>0</v>
          </cell>
          <cell r="L1158">
            <v>0</v>
          </cell>
          <cell r="M1158">
            <v>0</v>
          </cell>
          <cell r="N1158">
            <v>0</v>
          </cell>
          <cell r="O1158">
            <v>0</v>
          </cell>
          <cell r="P1158">
            <v>0</v>
          </cell>
          <cell r="Q1158">
            <v>0</v>
          </cell>
          <cell r="R1158">
            <v>0</v>
          </cell>
          <cell r="S1158">
            <v>0</v>
          </cell>
          <cell r="T1158">
            <v>0</v>
          </cell>
          <cell r="U1158">
            <v>0</v>
          </cell>
          <cell r="AF1158">
            <v>0</v>
          </cell>
          <cell r="AG1158">
            <v>0</v>
          </cell>
          <cell r="AH1158">
            <v>0</v>
          </cell>
          <cell r="AI1158">
            <v>0</v>
          </cell>
          <cell r="AJ1158">
            <v>0</v>
          </cell>
          <cell r="AK1158">
            <v>0</v>
          </cell>
          <cell r="AL1158">
            <v>0</v>
          </cell>
          <cell r="AM1158">
            <v>0</v>
          </cell>
          <cell r="AN1158">
            <v>0</v>
          </cell>
          <cell r="AO1158">
            <v>0</v>
          </cell>
          <cell r="AP1158">
            <v>0</v>
          </cell>
          <cell r="AQ1158">
            <v>0</v>
          </cell>
        </row>
        <row r="1159">
          <cell r="H1159" t="str">
            <v>SG</v>
          </cell>
          <cell r="J1159">
            <v>0</v>
          </cell>
          <cell r="K1159">
            <v>0</v>
          </cell>
          <cell r="L1159">
            <v>0</v>
          </cell>
          <cell r="M1159">
            <v>0</v>
          </cell>
          <cell r="N1159">
            <v>0</v>
          </cell>
          <cell r="O1159">
            <v>0</v>
          </cell>
          <cell r="P1159">
            <v>0</v>
          </cell>
          <cell r="Q1159">
            <v>0</v>
          </cell>
          <cell r="R1159">
            <v>0</v>
          </cell>
          <cell r="S1159">
            <v>0</v>
          </cell>
          <cell r="T1159">
            <v>0</v>
          </cell>
          <cell r="U1159">
            <v>0</v>
          </cell>
          <cell r="AF1159">
            <v>0</v>
          </cell>
          <cell r="AG1159">
            <v>0</v>
          </cell>
          <cell r="AH1159">
            <v>0</v>
          </cell>
          <cell r="AI1159">
            <v>0</v>
          </cell>
          <cell r="AJ1159">
            <v>0</v>
          </cell>
          <cell r="AK1159">
            <v>0</v>
          </cell>
          <cell r="AL1159">
            <v>0</v>
          </cell>
          <cell r="AM1159">
            <v>0</v>
          </cell>
          <cell r="AN1159">
            <v>0</v>
          </cell>
          <cell r="AO1159">
            <v>0</v>
          </cell>
          <cell r="AP1159">
            <v>0</v>
          </cell>
          <cell r="AQ1159">
            <v>0</v>
          </cell>
        </row>
        <row r="1160">
          <cell r="H1160" t="str">
            <v>SNPD</v>
          </cell>
          <cell r="J1160">
            <v>0</v>
          </cell>
          <cell r="K1160">
            <v>0</v>
          </cell>
          <cell r="L1160">
            <v>0</v>
          </cell>
          <cell r="M1160">
            <v>0</v>
          </cell>
          <cell r="N1160">
            <v>0</v>
          </cell>
          <cell r="O1160">
            <v>0</v>
          </cell>
          <cell r="P1160">
            <v>0</v>
          </cell>
          <cell r="Q1160">
            <v>0</v>
          </cell>
          <cell r="R1160">
            <v>0</v>
          </cell>
          <cell r="S1160">
            <v>0</v>
          </cell>
          <cell r="T1160">
            <v>0</v>
          </cell>
          <cell r="U1160">
            <v>0</v>
          </cell>
          <cell r="AF1160">
            <v>0</v>
          </cell>
          <cell r="AG1160">
            <v>0</v>
          </cell>
          <cell r="AH1160">
            <v>0</v>
          </cell>
          <cell r="AI1160">
            <v>0</v>
          </cell>
          <cell r="AJ1160">
            <v>0</v>
          </cell>
          <cell r="AK1160">
            <v>0</v>
          </cell>
          <cell r="AL1160">
            <v>0</v>
          </cell>
          <cell r="AM1160">
            <v>0</v>
          </cell>
          <cell r="AN1160">
            <v>0</v>
          </cell>
          <cell r="AO1160">
            <v>0</v>
          </cell>
          <cell r="AP1160">
            <v>0</v>
          </cell>
          <cell r="AQ1160">
            <v>0</v>
          </cell>
        </row>
        <row r="1161">
          <cell r="H1161" t="str">
            <v>SO</v>
          </cell>
          <cell r="J1161">
            <v>-7581708.8799999999</v>
          </cell>
          <cell r="K1161">
            <v>-150839.09788686445</v>
          </cell>
          <cell r="L1161">
            <v>-1781720.083887273</v>
          </cell>
          <cell r="M1161">
            <v>-504547.91631775408</v>
          </cell>
          <cell r="N1161">
            <v>0</v>
          </cell>
          <cell r="O1161">
            <v>-940970.59833080031</v>
          </cell>
          <cell r="P1161">
            <v>-3531726.4951622668</v>
          </cell>
          <cell r="Q1161">
            <v>-451449.29138492816</v>
          </cell>
          <cell r="R1161">
            <v>-198757.20877166404</v>
          </cell>
          <cell r="S1161">
            <v>-21698.18825844887</v>
          </cell>
          <cell r="T1161">
            <v>0</v>
          </cell>
          <cell r="U1161">
            <v>0</v>
          </cell>
          <cell r="AF1161">
            <v>-7581708.8799999999</v>
          </cell>
          <cell r="AG1161">
            <v>-150839.09788686445</v>
          </cell>
          <cell r="AH1161">
            <v>-1781720.083887273</v>
          </cell>
          <cell r="AI1161">
            <v>-504547.91631775408</v>
          </cell>
          <cell r="AJ1161">
            <v>0</v>
          </cell>
          <cell r="AK1161">
            <v>-940970.59833080031</v>
          </cell>
          <cell r="AL1161">
            <v>-3531726.4951622668</v>
          </cell>
          <cell r="AM1161">
            <v>-451449.29138492816</v>
          </cell>
          <cell r="AN1161">
            <v>-198757.20877166404</v>
          </cell>
          <cell r="AO1161">
            <v>-21698.18825844887</v>
          </cell>
          <cell r="AP1161">
            <v>0</v>
          </cell>
          <cell r="AQ1161">
            <v>0</v>
          </cell>
        </row>
        <row r="1165">
          <cell r="H1165" t="str">
            <v>S</v>
          </cell>
          <cell r="J1165">
            <v>255655.11</v>
          </cell>
          <cell r="K1165">
            <v>5750</v>
          </cell>
          <cell r="L1165">
            <v>56128.75</v>
          </cell>
          <cell r="M1165">
            <v>10026.66</v>
          </cell>
          <cell r="N1165">
            <v>0</v>
          </cell>
          <cell r="O1165">
            <v>90288.4</v>
          </cell>
          <cell r="P1165">
            <v>75811.3</v>
          </cell>
          <cell r="Q1165">
            <v>17650</v>
          </cell>
          <cell r="R1165">
            <v>0</v>
          </cell>
          <cell r="S1165">
            <v>0</v>
          </cell>
          <cell r="T1165">
            <v>0</v>
          </cell>
          <cell r="U1165">
            <v>0</v>
          </cell>
          <cell r="AF1165">
            <v>255655.11</v>
          </cell>
          <cell r="AG1165">
            <v>5750</v>
          </cell>
          <cell r="AH1165">
            <v>56128.75</v>
          </cell>
          <cell r="AI1165">
            <v>10026.66</v>
          </cell>
          <cell r="AJ1165">
            <v>0</v>
          </cell>
          <cell r="AK1165">
            <v>90288.4</v>
          </cell>
          <cell r="AL1165">
            <v>75811.3</v>
          </cell>
          <cell r="AM1165">
            <v>17650</v>
          </cell>
          <cell r="AN1165">
            <v>0</v>
          </cell>
          <cell r="AO1165">
            <v>0</v>
          </cell>
          <cell r="AP1165">
            <v>0</v>
          </cell>
          <cell r="AQ1165">
            <v>0</v>
          </cell>
        </row>
        <row r="1166">
          <cell r="H1166" t="str">
            <v>CAGE</v>
          </cell>
          <cell r="J1166">
            <v>0</v>
          </cell>
          <cell r="K1166">
            <v>0</v>
          </cell>
          <cell r="L1166">
            <v>0</v>
          </cell>
          <cell r="M1166">
            <v>0</v>
          </cell>
          <cell r="N1166">
            <v>0</v>
          </cell>
          <cell r="O1166">
            <v>0</v>
          </cell>
          <cell r="P1166">
            <v>0</v>
          </cell>
          <cell r="Q1166">
            <v>0</v>
          </cell>
          <cell r="R1166">
            <v>0</v>
          </cell>
          <cell r="S1166">
            <v>0</v>
          </cell>
          <cell r="T1166">
            <v>0</v>
          </cell>
          <cell r="U1166">
            <v>0</v>
          </cell>
          <cell r="AF1166">
            <v>0</v>
          </cell>
          <cell r="AG1166">
            <v>0</v>
          </cell>
          <cell r="AH1166">
            <v>0</v>
          </cell>
          <cell r="AI1166">
            <v>0</v>
          </cell>
          <cell r="AJ1166">
            <v>0</v>
          </cell>
          <cell r="AK1166">
            <v>0</v>
          </cell>
          <cell r="AL1166">
            <v>0</v>
          </cell>
          <cell r="AM1166">
            <v>0</v>
          </cell>
          <cell r="AN1166">
            <v>0</v>
          </cell>
          <cell r="AO1166">
            <v>0</v>
          </cell>
          <cell r="AP1166">
            <v>0</v>
          </cell>
          <cell r="AQ1166">
            <v>0</v>
          </cell>
        </row>
        <row r="1167">
          <cell r="H1167" t="str">
            <v>SO</v>
          </cell>
          <cell r="J1167">
            <v>-250240.21</v>
          </cell>
          <cell r="K1167">
            <v>-4978.5619744634023</v>
          </cell>
          <cell r="L1167">
            <v>-58807.059860780195</v>
          </cell>
          <cell r="M1167">
            <v>-16652.997171584517</v>
          </cell>
          <cell r="N1167">
            <v>0</v>
          </cell>
          <cell r="O1167">
            <v>-31057.46789503808</v>
          </cell>
          <cell r="P1167">
            <v>-116567.38524256942</v>
          </cell>
          <cell r="Q1167">
            <v>-14900.435675989133</v>
          </cell>
          <cell r="R1167">
            <v>-6560.1365667360014</v>
          </cell>
          <cell r="S1167">
            <v>-716.16561283922306</v>
          </cell>
          <cell r="T1167">
            <v>0</v>
          </cell>
          <cell r="U1167">
            <v>0</v>
          </cell>
          <cell r="AF1167">
            <v>-250240.21</v>
          </cell>
          <cell r="AG1167">
            <v>-4978.5619744634023</v>
          </cell>
          <cell r="AH1167">
            <v>-58807.059860780195</v>
          </cell>
          <cell r="AI1167">
            <v>-16652.997171584517</v>
          </cell>
          <cell r="AJ1167">
            <v>0</v>
          </cell>
          <cell r="AK1167">
            <v>-31057.46789503808</v>
          </cell>
          <cell r="AL1167">
            <v>-116567.38524256942</v>
          </cell>
          <cell r="AM1167">
            <v>-14900.435675989133</v>
          </cell>
          <cell r="AN1167">
            <v>-6560.1365667360014</v>
          </cell>
          <cell r="AO1167">
            <v>-716.16561283922306</v>
          </cell>
          <cell r="AP1167">
            <v>0</v>
          </cell>
          <cell r="AQ1167">
            <v>0</v>
          </cell>
        </row>
        <row r="1171">
          <cell r="H1171" t="str">
            <v>S</v>
          </cell>
          <cell r="J1171">
            <v>365590.75999999995</v>
          </cell>
          <cell r="K1171">
            <v>40288.959999999999</v>
          </cell>
          <cell r="L1171">
            <v>214274.26</v>
          </cell>
          <cell r="M1171">
            <v>38975.25</v>
          </cell>
          <cell r="N1171">
            <v>0</v>
          </cell>
          <cell r="O1171">
            <v>65652.92</v>
          </cell>
          <cell r="P1171">
            <v>5006.7700000000004</v>
          </cell>
          <cell r="Q1171">
            <v>1392.6</v>
          </cell>
          <cell r="R1171">
            <v>0</v>
          </cell>
          <cell r="S1171">
            <v>0</v>
          </cell>
          <cell r="T1171">
            <v>0</v>
          </cell>
          <cell r="U1171">
            <v>0</v>
          </cell>
          <cell r="AF1171">
            <v>365590.75999999995</v>
          </cell>
          <cell r="AG1171">
            <v>40288.959999999999</v>
          </cell>
          <cell r="AH1171">
            <v>214274.26</v>
          </cell>
          <cell r="AI1171">
            <v>38975.25</v>
          </cell>
          <cell r="AJ1171">
            <v>0</v>
          </cell>
          <cell r="AK1171">
            <v>65652.92</v>
          </cell>
          <cell r="AL1171">
            <v>5006.7700000000004</v>
          </cell>
          <cell r="AM1171">
            <v>1392.6</v>
          </cell>
          <cell r="AN1171">
            <v>0</v>
          </cell>
          <cell r="AO1171">
            <v>0</v>
          </cell>
          <cell r="AP1171">
            <v>0</v>
          </cell>
          <cell r="AQ1171">
            <v>0</v>
          </cell>
        </row>
        <row r="1172">
          <cell r="H1172" t="str">
            <v>SO</v>
          </cell>
          <cell r="J1172">
            <v>5116161.3</v>
          </cell>
          <cell r="K1172">
            <v>101786.70367724376</v>
          </cell>
          <cell r="L1172">
            <v>1202310.387393405</v>
          </cell>
          <cell r="M1172">
            <v>340470.54091854446</v>
          </cell>
          <cell r="N1172">
            <v>0</v>
          </cell>
          <cell r="O1172">
            <v>634969.95674910233</v>
          </cell>
          <cell r="P1172">
            <v>2383220.2874998581</v>
          </cell>
          <cell r="Q1172">
            <v>304639.41969452047</v>
          </cell>
          <cell r="R1172">
            <v>134121.99752169964</v>
          </cell>
          <cell r="S1172">
            <v>14642.006545625964</v>
          </cell>
          <cell r="T1172">
            <v>0</v>
          </cell>
          <cell r="U1172">
            <v>0</v>
          </cell>
          <cell r="AF1172">
            <v>5116161.3</v>
          </cell>
          <cell r="AG1172">
            <v>101786.70367724376</v>
          </cell>
          <cell r="AH1172">
            <v>1202310.387393405</v>
          </cell>
          <cell r="AI1172">
            <v>340470.54091854446</v>
          </cell>
          <cell r="AJ1172">
            <v>0</v>
          </cell>
          <cell r="AK1172">
            <v>634969.95674910233</v>
          </cell>
          <cell r="AL1172">
            <v>2383220.2874998581</v>
          </cell>
          <cell r="AM1172">
            <v>304639.41969452047</v>
          </cell>
          <cell r="AN1172">
            <v>134121.99752169964</v>
          </cell>
          <cell r="AO1172">
            <v>14642.006545625964</v>
          </cell>
          <cell r="AP1172">
            <v>0</v>
          </cell>
          <cell r="AQ1172">
            <v>0</v>
          </cell>
        </row>
        <row r="1176">
          <cell r="H1176" t="str">
            <v>S</v>
          </cell>
          <cell r="J1176">
            <v>855317.34000000008</v>
          </cell>
          <cell r="K1176">
            <v>87415.67</v>
          </cell>
          <cell r="L1176">
            <v>535394.86</v>
          </cell>
          <cell r="M1176">
            <v>56127.81</v>
          </cell>
          <cell r="N1176">
            <v>0</v>
          </cell>
          <cell r="O1176">
            <v>49724.42</v>
          </cell>
          <cell r="P1176">
            <v>103412.45</v>
          </cell>
          <cell r="Q1176">
            <v>15513.8</v>
          </cell>
          <cell r="R1176">
            <v>7728.33</v>
          </cell>
          <cell r="S1176">
            <v>0</v>
          </cell>
          <cell r="T1176">
            <v>0</v>
          </cell>
          <cell r="U1176">
            <v>0</v>
          </cell>
          <cell r="AF1176">
            <v>855317.34000000008</v>
          </cell>
          <cell r="AG1176">
            <v>87415.67</v>
          </cell>
          <cell r="AH1176">
            <v>535394.86</v>
          </cell>
          <cell r="AI1176">
            <v>56127.81</v>
          </cell>
          <cell r="AJ1176">
            <v>0</v>
          </cell>
          <cell r="AK1176">
            <v>49724.42</v>
          </cell>
          <cell r="AL1176">
            <v>103412.45</v>
          </cell>
          <cell r="AM1176">
            <v>15513.8</v>
          </cell>
          <cell r="AN1176">
            <v>7728.33</v>
          </cell>
          <cell r="AO1176">
            <v>0</v>
          </cell>
          <cell r="AP1176">
            <v>0</v>
          </cell>
          <cell r="AQ1176">
            <v>0</v>
          </cell>
        </row>
        <row r="1177">
          <cell r="H1177" t="str">
            <v>CN</v>
          </cell>
          <cell r="J1177">
            <v>69933.5</v>
          </cell>
          <cell r="K1177">
            <v>1687.9394582947471</v>
          </cell>
          <cell r="L1177">
            <v>21172.466120799065</v>
          </cell>
          <cell r="M1177">
            <v>4813.9944486146051</v>
          </cell>
          <cell r="N1177">
            <v>0</v>
          </cell>
          <cell r="O1177">
            <v>4637.5286711873805</v>
          </cell>
          <cell r="P1177">
            <v>34296.748924072614</v>
          </cell>
          <cell r="Q1177">
            <v>2740.780326715615</v>
          </cell>
          <cell r="R1177">
            <v>584.04205031597189</v>
          </cell>
          <cell r="S1177">
            <v>0</v>
          </cell>
          <cell r="T1177">
            <v>0</v>
          </cell>
          <cell r="U1177">
            <v>0</v>
          </cell>
          <cell r="AF1177">
            <v>69933.5</v>
          </cell>
          <cell r="AG1177">
            <v>1687.9394582947471</v>
          </cell>
          <cell r="AH1177">
            <v>21172.466120799065</v>
          </cell>
          <cell r="AI1177">
            <v>4813.9944486146051</v>
          </cell>
          <cell r="AJ1177">
            <v>0</v>
          </cell>
          <cell r="AK1177">
            <v>4637.5286711873805</v>
          </cell>
          <cell r="AL1177">
            <v>34296.748924072614</v>
          </cell>
          <cell r="AM1177">
            <v>2740.780326715615</v>
          </cell>
          <cell r="AN1177">
            <v>584.04205031597189</v>
          </cell>
          <cell r="AO1177">
            <v>0</v>
          </cell>
          <cell r="AP1177">
            <v>0</v>
          </cell>
          <cell r="AQ1177">
            <v>0</v>
          </cell>
        </row>
        <row r="1178">
          <cell r="H1178" t="str">
            <v>SO</v>
          </cell>
          <cell r="J1178">
            <v>21504207.43</v>
          </cell>
          <cell r="K1178">
            <v>427829.04235083313</v>
          </cell>
          <cell r="L1178">
            <v>5053541.2098425124</v>
          </cell>
          <cell r="M1178">
            <v>1431062.9994634225</v>
          </cell>
          <cell r="N1178">
            <v>0</v>
          </cell>
          <cell r="O1178">
            <v>2668900.5410659797</v>
          </cell>
          <cell r="P1178">
            <v>10017132.066141304</v>
          </cell>
          <cell r="Q1178">
            <v>1280457.9231045346</v>
          </cell>
          <cell r="R1178">
            <v>563740.48559269914</v>
          </cell>
          <cell r="S1178">
            <v>61543.162438713276</v>
          </cell>
          <cell r="T1178">
            <v>0</v>
          </cell>
          <cell r="U1178">
            <v>0</v>
          </cell>
          <cell r="AF1178">
            <v>21504207.43</v>
          </cell>
          <cell r="AG1178">
            <v>427829.04235083313</v>
          </cell>
          <cell r="AH1178">
            <v>5053541.2098425124</v>
          </cell>
          <cell r="AI1178">
            <v>1431062.9994634225</v>
          </cell>
          <cell r="AJ1178">
            <v>0</v>
          </cell>
          <cell r="AK1178">
            <v>2668900.5410659797</v>
          </cell>
          <cell r="AL1178">
            <v>10017132.066141304</v>
          </cell>
          <cell r="AM1178">
            <v>1280457.9231045346</v>
          </cell>
          <cell r="AN1178">
            <v>563740.48559269914</v>
          </cell>
          <cell r="AO1178">
            <v>61543.162438713276</v>
          </cell>
          <cell r="AP1178">
            <v>0</v>
          </cell>
          <cell r="AQ1178">
            <v>0</v>
          </cell>
        </row>
        <row r="1184">
          <cell r="E1184" t="str">
            <v>S</v>
          </cell>
          <cell r="J1184">
            <v>30958330.73</v>
          </cell>
          <cell r="K1184">
            <v>414824.52999999997</v>
          </cell>
          <cell r="L1184">
            <v>13962887.289999999</v>
          </cell>
          <cell r="M1184">
            <v>2194829.5500000003</v>
          </cell>
          <cell r="N1184">
            <v>0</v>
          </cell>
          <cell r="O1184">
            <v>3636613.2199999997</v>
          </cell>
          <cell r="P1184">
            <v>9692186.9699999988</v>
          </cell>
          <cell r="Q1184">
            <v>1038941.11</v>
          </cell>
          <cell r="R1184">
            <v>18048.059999999998</v>
          </cell>
          <cell r="S1184">
            <v>0</v>
          </cell>
          <cell r="T1184">
            <v>0</v>
          </cell>
          <cell r="U1184">
            <v>0</v>
          </cell>
          <cell r="AF1184">
            <v>30958330.73</v>
          </cell>
          <cell r="AG1184">
            <v>414824.52999999997</v>
          </cell>
          <cell r="AH1184">
            <v>13962887.289999999</v>
          </cell>
          <cell r="AI1184">
            <v>2194829.5500000003</v>
          </cell>
          <cell r="AJ1184">
            <v>0</v>
          </cell>
          <cell r="AK1184">
            <v>3636613.2199999997</v>
          </cell>
          <cell r="AL1184">
            <v>9692186.9699999988</v>
          </cell>
          <cell r="AM1184">
            <v>1038941.11</v>
          </cell>
          <cell r="AN1184">
            <v>18048.059999999998</v>
          </cell>
          <cell r="AO1184">
            <v>0</v>
          </cell>
          <cell r="AP1184">
            <v>0</v>
          </cell>
          <cell r="AQ1184">
            <v>0</v>
          </cell>
        </row>
        <row r="1185">
          <cell r="E1185" t="str">
            <v>SO</v>
          </cell>
          <cell r="J1185">
            <v>102934620.46000001</v>
          </cell>
          <cell r="K1185">
            <v>2047897.8469446562</v>
          </cell>
          <cell r="L1185">
            <v>24189886.937586531</v>
          </cell>
          <cell r="M1185">
            <v>6850097.9254233595</v>
          </cell>
          <cell r="N1185">
            <v>0</v>
          </cell>
          <cell r="O1185">
            <v>12775279.681168668</v>
          </cell>
          <cell r="P1185">
            <v>47949206.71605292</v>
          </cell>
          <cell r="Q1185">
            <v>6129193.5896176929</v>
          </cell>
          <cell r="R1185">
            <v>2698467.8747781501</v>
          </cell>
          <cell r="S1185">
            <v>294589.88842803775</v>
          </cell>
          <cell r="T1185">
            <v>0</v>
          </cell>
          <cell r="U1185">
            <v>0</v>
          </cell>
          <cell r="AF1185">
            <v>102934620.46000001</v>
          </cell>
          <cell r="AG1185">
            <v>2047897.8469446562</v>
          </cell>
          <cell r="AH1185">
            <v>24189886.937586531</v>
          </cell>
          <cell r="AI1185">
            <v>6850097.9254233595</v>
          </cell>
          <cell r="AJ1185">
            <v>0</v>
          </cell>
          <cell r="AK1185">
            <v>12775279.681168668</v>
          </cell>
          <cell r="AL1185">
            <v>47949206.71605292</v>
          </cell>
          <cell r="AM1185">
            <v>6129193.5896176929</v>
          </cell>
          <cell r="AN1185">
            <v>2698467.8747781501</v>
          </cell>
          <cell r="AO1185">
            <v>294589.88842803775</v>
          </cell>
          <cell r="AP1185">
            <v>0</v>
          </cell>
          <cell r="AQ1185">
            <v>0</v>
          </cell>
        </row>
        <row r="1186">
          <cell r="E1186" t="str">
            <v>SG</v>
          </cell>
          <cell r="J1186">
            <v>1819170.59</v>
          </cell>
          <cell r="K1186">
            <v>28528.966060685845</v>
          </cell>
          <cell r="L1186">
            <v>465574.51803461212</v>
          </cell>
          <cell r="M1186">
            <v>149690.86489118094</v>
          </cell>
          <cell r="N1186">
            <v>0</v>
          </cell>
          <cell r="O1186">
            <v>229959.20093290225</v>
          </cell>
          <cell r="P1186">
            <v>787616.3327230271</v>
          </cell>
          <cell r="Q1186">
            <v>102625.17105563459</v>
          </cell>
          <cell r="R1186">
            <v>48567.838594290275</v>
          </cell>
          <cell r="S1186">
            <v>6607.6977076672401</v>
          </cell>
          <cell r="T1186">
            <v>0</v>
          </cell>
          <cell r="U1186">
            <v>0</v>
          </cell>
          <cell r="AF1186">
            <v>1819170.59</v>
          </cell>
          <cell r="AG1186">
            <v>28528.966060685845</v>
          </cell>
          <cell r="AH1186">
            <v>465574.51803461212</v>
          </cell>
          <cell r="AI1186">
            <v>149690.86489118094</v>
          </cell>
          <cell r="AJ1186">
            <v>0</v>
          </cell>
          <cell r="AK1186">
            <v>229959.20093290225</v>
          </cell>
          <cell r="AL1186">
            <v>787616.3327230271</v>
          </cell>
          <cell r="AM1186">
            <v>102625.17105563459</v>
          </cell>
          <cell r="AN1186">
            <v>48567.838594290275</v>
          </cell>
          <cell r="AO1186">
            <v>6607.6977076672401</v>
          </cell>
          <cell r="AP1186">
            <v>0</v>
          </cell>
          <cell r="AQ1186">
            <v>0</v>
          </cell>
        </row>
        <row r="1187">
          <cell r="E1187" t="str">
            <v>CN</v>
          </cell>
          <cell r="J1187">
            <v>164777.39000000001</v>
          </cell>
          <cell r="K1187">
            <v>3977.1248173739664</v>
          </cell>
          <cell r="L1187">
            <v>49886.58807651118</v>
          </cell>
          <cell r="M1187">
            <v>11342.739040906057</v>
          </cell>
          <cell r="N1187">
            <v>0</v>
          </cell>
          <cell r="O1187">
            <v>10926.950181078093</v>
          </cell>
          <cell r="P1187">
            <v>80810.037724323731</v>
          </cell>
          <cell r="Q1187">
            <v>6457.8296352899015</v>
          </cell>
          <cell r="R1187">
            <v>1376.1205245170702</v>
          </cell>
          <cell r="S1187">
            <v>0</v>
          </cell>
          <cell r="T1187">
            <v>0</v>
          </cell>
          <cell r="U1187">
            <v>0</v>
          </cell>
          <cell r="AF1187">
            <v>164777.39000000001</v>
          </cell>
          <cell r="AG1187">
            <v>3977.1248173739664</v>
          </cell>
          <cell r="AH1187">
            <v>49886.58807651118</v>
          </cell>
          <cell r="AI1187">
            <v>11342.739040906057</v>
          </cell>
          <cell r="AJ1187">
            <v>0</v>
          </cell>
          <cell r="AK1187">
            <v>10926.950181078093</v>
          </cell>
          <cell r="AL1187">
            <v>80810.037724323731</v>
          </cell>
          <cell r="AM1187">
            <v>6457.8296352899015</v>
          </cell>
          <cell r="AN1187">
            <v>1376.1205245170702</v>
          </cell>
          <cell r="AO1187">
            <v>0</v>
          </cell>
          <cell r="AP1187">
            <v>0</v>
          </cell>
          <cell r="AQ1187">
            <v>0</v>
          </cell>
        </row>
        <row r="1188">
          <cell r="E1188" t="str">
            <v>CAGW</v>
          </cell>
          <cell r="J1188">
            <v>1767985.2</v>
          </cell>
          <cell r="K1188">
            <v>78301.580691929441</v>
          </cell>
          <cell r="L1188">
            <v>1290736.8325523837</v>
          </cell>
          <cell r="M1188">
            <v>398946.78675568715</v>
          </cell>
          <cell r="N1188">
            <v>0</v>
          </cell>
          <cell r="O1188">
            <v>0</v>
          </cell>
          <cell r="P1188">
            <v>0</v>
          </cell>
          <cell r="Q1188">
            <v>0</v>
          </cell>
          <cell r="R1188">
            <v>0</v>
          </cell>
          <cell r="S1188">
            <v>0</v>
          </cell>
          <cell r="T1188">
            <v>0</v>
          </cell>
          <cell r="U1188">
            <v>0</v>
          </cell>
          <cell r="AF1188">
            <v>1767985.2</v>
          </cell>
          <cell r="AG1188">
            <v>78301.580691929441</v>
          </cell>
          <cell r="AH1188">
            <v>1290736.8325523837</v>
          </cell>
          <cell r="AI1188">
            <v>398946.78675568715</v>
          </cell>
          <cell r="AJ1188">
            <v>0</v>
          </cell>
          <cell r="AK1188">
            <v>0</v>
          </cell>
          <cell r="AL1188">
            <v>0</v>
          </cell>
          <cell r="AM1188">
            <v>0</v>
          </cell>
          <cell r="AN1188">
            <v>0</v>
          </cell>
          <cell r="AO1188">
            <v>0</v>
          </cell>
          <cell r="AP1188">
            <v>0</v>
          </cell>
          <cell r="AQ1188">
            <v>0</v>
          </cell>
        </row>
        <row r="1189">
          <cell r="E1189" t="str">
            <v>CAGE</v>
          </cell>
          <cell r="J1189">
            <v>134993.56</v>
          </cell>
          <cell r="K1189">
            <v>0</v>
          </cell>
          <cell r="L1189">
            <v>0</v>
          </cell>
          <cell r="M1189">
            <v>0</v>
          </cell>
          <cell r="N1189">
            <v>0</v>
          </cell>
          <cell r="O1189">
            <v>25636.620628027704</v>
          </cell>
          <cell r="P1189">
            <v>91406.764810226479</v>
          </cell>
          <cell r="Q1189">
            <v>11748.374983758671</v>
          </cell>
          <cell r="R1189">
            <v>5455.9749322958623</v>
          </cell>
          <cell r="S1189">
            <v>745.82464569130013</v>
          </cell>
          <cell r="T1189">
            <v>0</v>
          </cell>
          <cell r="U1189">
            <v>0</v>
          </cell>
          <cell r="AF1189">
            <v>134993.56</v>
          </cell>
          <cell r="AG1189">
            <v>0</v>
          </cell>
          <cell r="AH1189">
            <v>0</v>
          </cell>
          <cell r="AI1189">
            <v>0</v>
          </cell>
          <cell r="AJ1189">
            <v>0</v>
          </cell>
          <cell r="AK1189">
            <v>25636.620628027704</v>
          </cell>
          <cell r="AL1189">
            <v>91406.764810226479</v>
          </cell>
          <cell r="AM1189">
            <v>11748.374983758671</v>
          </cell>
          <cell r="AN1189">
            <v>5455.9749322958623</v>
          </cell>
          <cell r="AO1189">
            <v>745.82464569130013</v>
          </cell>
          <cell r="AP1189">
            <v>0</v>
          </cell>
          <cell r="AQ1189">
            <v>0</v>
          </cell>
        </row>
        <row r="1194">
          <cell r="H1194" t="str">
            <v>DGP</v>
          </cell>
          <cell r="J1194">
            <v>0</v>
          </cell>
          <cell r="K1194">
            <v>0</v>
          </cell>
          <cell r="L1194">
            <v>0</v>
          </cell>
          <cell r="M1194">
            <v>0</v>
          </cell>
          <cell r="N1194">
            <v>0</v>
          </cell>
          <cell r="O1194">
            <v>0</v>
          </cell>
          <cell r="P1194">
            <v>0</v>
          </cell>
          <cell r="Q1194">
            <v>0</v>
          </cell>
          <cell r="R1194">
            <v>0</v>
          </cell>
          <cell r="S1194">
            <v>0</v>
          </cell>
          <cell r="T1194">
            <v>0</v>
          </cell>
          <cell r="U1194">
            <v>0</v>
          </cell>
          <cell r="AF1194">
            <v>0</v>
          </cell>
          <cell r="AG1194">
            <v>0</v>
          </cell>
          <cell r="AH1194">
            <v>0</v>
          </cell>
          <cell r="AI1194">
            <v>0</v>
          </cell>
          <cell r="AJ1194">
            <v>0</v>
          </cell>
          <cell r="AK1194">
            <v>0</v>
          </cell>
          <cell r="AL1194">
            <v>0</v>
          </cell>
          <cell r="AM1194">
            <v>0</v>
          </cell>
          <cell r="AN1194">
            <v>0</v>
          </cell>
          <cell r="AO1194">
            <v>0</v>
          </cell>
          <cell r="AP1194">
            <v>0</v>
          </cell>
          <cell r="AQ1194">
            <v>0</v>
          </cell>
        </row>
        <row r="1195">
          <cell r="H1195" t="str">
            <v>DGU</v>
          </cell>
          <cell r="J1195">
            <v>0</v>
          </cell>
          <cell r="K1195">
            <v>0</v>
          </cell>
          <cell r="L1195">
            <v>0</v>
          </cell>
          <cell r="M1195">
            <v>0</v>
          </cell>
          <cell r="N1195">
            <v>0</v>
          </cell>
          <cell r="O1195">
            <v>0</v>
          </cell>
          <cell r="P1195">
            <v>0</v>
          </cell>
          <cell r="Q1195">
            <v>0</v>
          </cell>
          <cell r="R1195">
            <v>0</v>
          </cell>
          <cell r="S1195">
            <v>0</v>
          </cell>
          <cell r="T1195">
            <v>0</v>
          </cell>
          <cell r="U1195">
            <v>0</v>
          </cell>
          <cell r="AF1195">
            <v>0</v>
          </cell>
          <cell r="AG1195">
            <v>0</v>
          </cell>
          <cell r="AH1195">
            <v>0</v>
          </cell>
          <cell r="AI1195">
            <v>0</v>
          </cell>
          <cell r="AJ1195">
            <v>0</v>
          </cell>
          <cell r="AK1195">
            <v>0</v>
          </cell>
          <cell r="AL1195">
            <v>0</v>
          </cell>
          <cell r="AM1195">
            <v>0</v>
          </cell>
          <cell r="AN1195">
            <v>0</v>
          </cell>
          <cell r="AO1195">
            <v>0</v>
          </cell>
          <cell r="AP1195">
            <v>0</v>
          </cell>
          <cell r="AQ1195">
            <v>0</v>
          </cell>
        </row>
        <row r="1196">
          <cell r="H1196" t="str">
            <v>SG</v>
          </cell>
          <cell r="J1196">
            <v>0</v>
          </cell>
          <cell r="K1196">
            <v>0</v>
          </cell>
          <cell r="L1196">
            <v>0</v>
          </cell>
          <cell r="M1196">
            <v>0</v>
          </cell>
          <cell r="N1196">
            <v>0</v>
          </cell>
          <cell r="O1196">
            <v>0</v>
          </cell>
          <cell r="P1196">
            <v>0</v>
          </cell>
          <cell r="Q1196">
            <v>0</v>
          </cell>
          <cell r="R1196">
            <v>0</v>
          </cell>
          <cell r="S1196">
            <v>0</v>
          </cell>
          <cell r="T1196">
            <v>0</v>
          </cell>
          <cell r="U1196">
            <v>0</v>
          </cell>
          <cell r="AF1196">
            <v>0</v>
          </cell>
          <cell r="AG1196">
            <v>0</v>
          </cell>
          <cell r="AH1196">
            <v>0</v>
          </cell>
          <cell r="AI1196">
            <v>0</v>
          </cell>
          <cell r="AJ1196">
            <v>0</v>
          </cell>
          <cell r="AK1196">
            <v>0</v>
          </cell>
          <cell r="AL1196">
            <v>0</v>
          </cell>
          <cell r="AM1196">
            <v>0</v>
          </cell>
          <cell r="AN1196">
            <v>0</v>
          </cell>
          <cell r="AO1196">
            <v>0</v>
          </cell>
          <cell r="AP1196">
            <v>0</v>
          </cell>
          <cell r="AQ1196">
            <v>0</v>
          </cell>
        </row>
        <row r="1197">
          <cell r="H1197" t="str">
            <v>CAGW</v>
          </cell>
          <cell r="J1197">
            <v>5514313.3300000001</v>
          </cell>
          <cell r="K1197">
            <v>244221.19040904706</v>
          </cell>
          <cell r="L1197">
            <v>4025784.4473277191</v>
          </cell>
          <cell r="M1197">
            <v>1244307.6922632346</v>
          </cell>
          <cell r="N1197">
            <v>0</v>
          </cell>
          <cell r="O1197">
            <v>0</v>
          </cell>
          <cell r="P1197">
            <v>0</v>
          </cell>
          <cell r="Q1197">
            <v>0</v>
          </cell>
          <cell r="R1197">
            <v>0</v>
          </cell>
          <cell r="S1197">
            <v>0</v>
          </cell>
          <cell r="T1197">
            <v>0</v>
          </cell>
          <cell r="U1197">
            <v>0</v>
          </cell>
          <cell r="AF1197">
            <v>5514313.3300000001</v>
          </cell>
          <cell r="AG1197">
            <v>244221.19040904706</v>
          </cell>
          <cell r="AH1197">
            <v>4025784.4473277191</v>
          </cell>
          <cell r="AI1197">
            <v>1244307.6922632346</v>
          </cell>
          <cell r="AJ1197">
            <v>0</v>
          </cell>
          <cell r="AK1197">
            <v>0</v>
          </cell>
          <cell r="AL1197">
            <v>0</v>
          </cell>
          <cell r="AM1197">
            <v>0</v>
          </cell>
          <cell r="AN1197">
            <v>0</v>
          </cell>
          <cell r="AO1197">
            <v>0</v>
          </cell>
          <cell r="AP1197">
            <v>0</v>
          </cell>
          <cell r="AQ1197">
            <v>0</v>
          </cell>
        </row>
        <row r="1198">
          <cell r="H1198" t="str">
            <v>CAGE</v>
          </cell>
          <cell r="J1198">
            <v>200258381.12</v>
          </cell>
          <cell r="K1198">
            <v>0</v>
          </cell>
          <cell r="L1198">
            <v>0</v>
          </cell>
          <cell r="M1198">
            <v>0</v>
          </cell>
          <cell r="N1198">
            <v>0</v>
          </cell>
          <cell r="O1198">
            <v>38031059.736156493</v>
          </cell>
          <cell r="P1198">
            <v>135598844.45089483</v>
          </cell>
          <cell r="Q1198">
            <v>17428316.988145344</v>
          </cell>
          <cell r="R1198">
            <v>8093754.304819216</v>
          </cell>
          <cell r="S1198">
            <v>1106405.6399841395</v>
          </cell>
          <cell r="T1198">
            <v>0</v>
          </cell>
          <cell r="U1198">
            <v>0</v>
          </cell>
          <cell r="AF1198">
            <v>200258381.12</v>
          </cell>
          <cell r="AG1198">
            <v>0</v>
          </cell>
          <cell r="AH1198">
            <v>0</v>
          </cell>
          <cell r="AI1198">
            <v>0</v>
          </cell>
          <cell r="AJ1198">
            <v>0</v>
          </cell>
          <cell r="AK1198">
            <v>38031059.736156493</v>
          </cell>
          <cell r="AL1198">
            <v>135598844.45089483</v>
          </cell>
          <cell r="AM1198">
            <v>17428316.988145344</v>
          </cell>
          <cell r="AN1198">
            <v>8093754.304819216</v>
          </cell>
          <cell r="AO1198">
            <v>1106405.6399841395</v>
          </cell>
          <cell r="AP1198">
            <v>0</v>
          </cell>
          <cell r="AQ1198">
            <v>0</v>
          </cell>
        </row>
        <row r="1199">
          <cell r="H1199" t="str">
            <v>JBG</v>
          </cell>
          <cell r="J1199">
            <v>30771637.84</v>
          </cell>
          <cell r="K1199">
            <v>1355099.0442033131</v>
          </cell>
          <cell r="L1199">
            <v>22337687.600347824</v>
          </cell>
          <cell r="M1199">
            <v>6904233.6648043636</v>
          </cell>
          <cell r="N1199">
            <v>0</v>
          </cell>
          <cell r="O1199">
            <v>33161.607028780978</v>
          </cell>
          <cell r="P1199">
            <v>118236.92593457607</v>
          </cell>
          <cell r="Q1199">
            <v>15196.815527715627</v>
          </cell>
          <cell r="R1199">
            <v>7057.4394062636902</v>
          </cell>
          <cell r="S1199">
            <v>964.74274716829018</v>
          </cell>
          <cell r="T1199">
            <v>0</v>
          </cell>
          <cell r="U1199">
            <v>0</v>
          </cell>
          <cell r="AF1199">
            <v>30771637.84</v>
          </cell>
          <cell r="AG1199">
            <v>1355099.0442033131</v>
          </cell>
          <cell r="AH1199">
            <v>22337687.600347824</v>
          </cell>
          <cell r="AI1199">
            <v>6904233.6648043636</v>
          </cell>
          <cell r="AJ1199">
            <v>0</v>
          </cell>
          <cell r="AK1199">
            <v>33161.607028780978</v>
          </cell>
          <cell r="AL1199">
            <v>118236.92593457607</v>
          </cell>
          <cell r="AM1199">
            <v>15196.815527715627</v>
          </cell>
          <cell r="AN1199">
            <v>7057.4394062636902</v>
          </cell>
          <cell r="AO1199">
            <v>964.74274716829018</v>
          </cell>
          <cell r="AP1199">
            <v>0</v>
          </cell>
          <cell r="AQ1199">
            <v>0</v>
          </cell>
        </row>
        <row r="1200">
          <cell r="H1200" t="str">
            <v>S</v>
          </cell>
          <cell r="J1200">
            <v>0</v>
          </cell>
          <cell r="K1200">
            <v>0</v>
          </cell>
          <cell r="L1200">
            <v>0</v>
          </cell>
          <cell r="M1200">
            <v>0</v>
          </cell>
          <cell r="N1200">
            <v>0</v>
          </cell>
          <cell r="O1200">
            <v>0</v>
          </cell>
          <cell r="P1200">
            <v>0</v>
          </cell>
          <cell r="Q1200">
            <v>0</v>
          </cell>
          <cell r="R1200">
            <v>0</v>
          </cell>
          <cell r="S1200">
            <v>0</v>
          </cell>
          <cell r="T1200">
            <v>0</v>
          </cell>
          <cell r="U1200">
            <v>0</v>
          </cell>
          <cell r="AF1200">
            <v>0</v>
          </cell>
          <cell r="AG1200">
            <v>0</v>
          </cell>
          <cell r="AH1200">
            <v>0</v>
          </cell>
          <cell r="AI1200">
            <v>0</v>
          </cell>
          <cell r="AJ1200">
            <v>0</v>
          </cell>
          <cell r="AK1200">
            <v>0</v>
          </cell>
          <cell r="AL1200">
            <v>0</v>
          </cell>
          <cell r="AM1200">
            <v>0</v>
          </cell>
          <cell r="AN1200">
            <v>0</v>
          </cell>
          <cell r="AO1200">
            <v>0</v>
          </cell>
          <cell r="AP1200">
            <v>0</v>
          </cell>
          <cell r="AQ1200">
            <v>0</v>
          </cell>
        </row>
        <row r="1204">
          <cell r="H1204" t="str">
            <v>DGP</v>
          </cell>
          <cell r="J1204">
            <v>0</v>
          </cell>
          <cell r="K1204">
            <v>0</v>
          </cell>
          <cell r="L1204">
            <v>0</v>
          </cell>
          <cell r="M1204">
            <v>0</v>
          </cell>
          <cell r="N1204">
            <v>0</v>
          </cell>
          <cell r="O1204">
            <v>0</v>
          </cell>
          <cell r="P1204">
            <v>0</v>
          </cell>
          <cell r="Q1204">
            <v>0</v>
          </cell>
          <cell r="R1204">
            <v>0</v>
          </cell>
          <cell r="S1204">
            <v>0</v>
          </cell>
          <cell r="T1204">
            <v>0</v>
          </cell>
          <cell r="U1204">
            <v>0</v>
          </cell>
          <cell r="AF1204">
            <v>0</v>
          </cell>
          <cell r="AG1204">
            <v>0</v>
          </cell>
          <cell r="AH1204">
            <v>0</v>
          </cell>
          <cell r="AI1204">
            <v>0</v>
          </cell>
          <cell r="AJ1204">
            <v>0</v>
          </cell>
          <cell r="AK1204">
            <v>0</v>
          </cell>
          <cell r="AL1204">
            <v>0</v>
          </cell>
          <cell r="AM1204">
            <v>0</v>
          </cell>
          <cell r="AN1204">
            <v>0</v>
          </cell>
          <cell r="AO1204">
            <v>0</v>
          </cell>
          <cell r="AP1204">
            <v>0</v>
          </cell>
          <cell r="AQ1204">
            <v>0</v>
          </cell>
        </row>
        <row r="1208">
          <cell r="H1208" t="str">
            <v>DGP</v>
          </cell>
          <cell r="J1208">
            <v>0</v>
          </cell>
          <cell r="K1208">
            <v>0</v>
          </cell>
          <cell r="L1208">
            <v>0</v>
          </cell>
          <cell r="M1208">
            <v>0</v>
          </cell>
          <cell r="N1208">
            <v>0</v>
          </cell>
          <cell r="O1208">
            <v>0</v>
          </cell>
          <cell r="P1208">
            <v>0</v>
          </cell>
          <cell r="Q1208">
            <v>0</v>
          </cell>
          <cell r="R1208">
            <v>0</v>
          </cell>
          <cell r="S1208">
            <v>0</v>
          </cell>
          <cell r="T1208">
            <v>0</v>
          </cell>
          <cell r="U1208">
            <v>0</v>
          </cell>
          <cell r="AF1208">
            <v>0</v>
          </cell>
          <cell r="AG1208">
            <v>0</v>
          </cell>
          <cell r="AH1208">
            <v>0</v>
          </cell>
          <cell r="AI1208">
            <v>0</v>
          </cell>
          <cell r="AJ1208">
            <v>0</v>
          </cell>
          <cell r="AK1208">
            <v>0</v>
          </cell>
          <cell r="AL1208">
            <v>0</v>
          </cell>
          <cell r="AM1208">
            <v>0</v>
          </cell>
          <cell r="AN1208">
            <v>0</v>
          </cell>
          <cell r="AO1208">
            <v>0</v>
          </cell>
          <cell r="AP1208">
            <v>0</v>
          </cell>
          <cell r="AQ1208">
            <v>0</v>
          </cell>
        </row>
        <row r="1209">
          <cell r="H1209" t="str">
            <v>DGU</v>
          </cell>
          <cell r="J1209">
            <v>0</v>
          </cell>
          <cell r="K1209">
            <v>0</v>
          </cell>
          <cell r="L1209">
            <v>0</v>
          </cell>
          <cell r="M1209">
            <v>0</v>
          </cell>
          <cell r="N1209">
            <v>0</v>
          </cell>
          <cell r="O1209">
            <v>0</v>
          </cell>
          <cell r="P1209">
            <v>0</v>
          </cell>
          <cell r="Q1209">
            <v>0</v>
          </cell>
          <cell r="R1209">
            <v>0</v>
          </cell>
          <cell r="S1209">
            <v>0</v>
          </cell>
          <cell r="T1209">
            <v>0</v>
          </cell>
          <cell r="U1209">
            <v>0</v>
          </cell>
          <cell r="AF1209">
            <v>0</v>
          </cell>
          <cell r="AG1209">
            <v>0</v>
          </cell>
          <cell r="AH1209">
            <v>0</v>
          </cell>
          <cell r="AI1209">
            <v>0</v>
          </cell>
          <cell r="AJ1209">
            <v>0</v>
          </cell>
          <cell r="AK1209">
            <v>0</v>
          </cell>
          <cell r="AL1209">
            <v>0</v>
          </cell>
          <cell r="AM1209">
            <v>0</v>
          </cell>
          <cell r="AN1209">
            <v>0</v>
          </cell>
          <cell r="AO1209">
            <v>0</v>
          </cell>
          <cell r="AP1209">
            <v>0</v>
          </cell>
          <cell r="AQ1209">
            <v>0</v>
          </cell>
        </row>
        <row r="1210">
          <cell r="H1210" t="str">
            <v>CAGW</v>
          </cell>
          <cell r="J1210">
            <v>27060160.030000001</v>
          </cell>
          <cell r="K1210">
            <v>1198456.4713129776</v>
          </cell>
          <cell r="L1210">
            <v>19755564.269136876</v>
          </cell>
          <cell r="M1210">
            <v>6106139.2895501498</v>
          </cell>
          <cell r="N1210">
            <v>0</v>
          </cell>
          <cell r="O1210">
            <v>0</v>
          </cell>
          <cell r="P1210">
            <v>0</v>
          </cell>
          <cell r="Q1210">
            <v>0</v>
          </cell>
          <cell r="R1210">
            <v>0</v>
          </cell>
          <cell r="S1210">
            <v>0</v>
          </cell>
          <cell r="T1210">
            <v>0</v>
          </cell>
          <cell r="U1210">
            <v>0</v>
          </cell>
          <cell r="AF1210">
            <v>27060160.030000001</v>
          </cell>
          <cell r="AG1210">
            <v>1198456.4713129776</v>
          </cell>
          <cell r="AH1210">
            <v>19755564.269136876</v>
          </cell>
          <cell r="AI1210">
            <v>6106139.2895501498</v>
          </cell>
          <cell r="AJ1210">
            <v>0</v>
          </cell>
          <cell r="AK1210">
            <v>0</v>
          </cell>
          <cell r="AL1210">
            <v>0</v>
          </cell>
          <cell r="AM1210">
            <v>0</v>
          </cell>
          <cell r="AN1210">
            <v>0</v>
          </cell>
          <cell r="AO1210">
            <v>0</v>
          </cell>
          <cell r="AP1210">
            <v>0</v>
          </cell>
          <cell r="AQ1210">
            <v>0</v>
          </cell>
        </row>
        <row r="1211">
          <cell r="H1211" t="str">
            <v>CAGE</v>
          </cell>
          <cell r="J1211">
            <v>6728862.2000000002</v>
          </cell>
          <cell r="K1211">
            <v>0</v>
          </cell>
          <cell r="L1211">
            <v>0</v>
          </cell>
          <cell r="M1211">
            <v>0</v>
          </cell>
          <cell r="N1211">
            <v>0</v>
          </cell>
          <cell r="O1211">
            <v>1277877.9038027879</v>
          </cell>
          <cell r="P1211">
            <v>4556243.4575088117</v>
          </cell>
          <cell r="Q1211">
            <v>585607.16777629498</v>
          </cell>
          <cell r="R1211">
            <v>271957.44364452048</v>
          </cell>
          <cell r="S1211">
            <v>37176.227267586561</v>
          </cell>
          <cell r="T1211">
            <v>0</v>
          </cell>
          <cell r="U1211">
            <v>0</v>
          </cell>
          <cell r="AF1211">
            <v>6728862.2000000002</v>
          </cell>
          <cell r="AG1211">
            <v>0</v>
          </cell>
          <cell r="AH1211">
            <v>0</v>
          </cell>
          <cell r="AI1211">
            <v>0</v>
          </cell>
          <cell r="AJ1211">
            <v>0</v>
          </cell>
          <cell r="AK1211">
            <v>1277877.9038027879</v>
          </cell>
          <cell r="AL1211">
            <v>4556243.4575088117</v>
          </cell>
          <cell r="AM1211">
            <v>585607.16777629498</v>
          </cell>
          <cell r="AN1211">
            <v>271957.44364452048</v>
          </cell>
          <cell r="AO1211">
            <v>37176.227267586561</v>
          </cell>
          <cell r="AP1211">
            <v>0</v>
          </cell>
          <cell r="AQ1211">
            <v>0</v>
          </cell>
        </row>
        <row r="1212">
          <cell r="H1212" t="str">
            <v>CAGW</v>
          </cell>
          <cell r="J1212">
            <v>0</v>
          </cell>
          <cell r="K1212">
            <v>0</v>
          </cell>
          <cell r="L1212">
            <v>0</v>
          </cell>
          <cell r="M1212">
            <v>0</v>
          </cell>
          <cell r="N1212">
            <v>0</v>
          </cell>
          <cell r="O1212">
            <v>0</v>
          </cell>
          <cell r="P1212">
            <v>0</v>
          </cell>
          <cell r="Q1212">
            <v>0</v>
          </cell>
          <cell r="R1212">
            <v>0</v>
          </cell>
          <cell r="S1212">
            <v>0</v>
          </cell>
          <cell r="T1212">
            <v>0</v>
          </cell>
          <cell r="U1212">
            <v>0</v>
          </cell>
          <cell r="AF1212">
            <v>0</v>
          </cell>
          <cell r="AG1212">
            <v>0</v>
          </cell>
          <cell r="AH1212">
            <v>0</v>
          </cell>
          <cell r="AI1212">
            <v>0</v>
          </cell>
          <cell r="AJ1212">
            <v>0</v>
          </cell>
          <cell r="AK1212">
            <v>0</v>
          </cell>
          <cell r="AL1212">
            <v>0</v>
          </cell>
          <cell r="AM1212">
            <v>0</v>
          </cell>
          <cell r="AN1212">
            <v>0</v>
          </cell>
          <cell r="AO1212">
            <v>0</v>
          </cell>
          <cell r="AP1212">
            <v>0</v>
          </cell>
          <cell r="AQ1212">
            <v>0</v>
          </cell>
        </row>
        <row r="1213">
          <cell r="H1213" t="str">
            <v>CAGE</v>
          </cell>
          <cell r="J1213">
            <v>0</v>
          </cell>
          <cell r="K1213">
            <v>0</v>
          </cell>
          <cell r="L1213">
            <v>0</v>
          </cell>
          <cell r="M1213">
            <v>0</v>
          </cell>
          <cell r="N1213">
            <v>0</v>
          </cell>
          <cell r="O1213">
            <v>0</v>
          </cell>
          <cell r="P1213">
            <v>0</v>
          </cell>
          <cell r="Q1213">
            <v>0</v>
          </cell>
          <cell r="R1213">
            <v>0</v>
          </cell>
          <cell r="S1213">
            <v>0</v>
          </cell>
          <cell r="T1213">
            <v>0</v>
          </cell>
          <cell r="U1213">
            <v>0</v>
          </cell>
          <cell r="AF1213">
            <v>0</v>
          </cell>
          <cell r="AG1213">
            <v>0</v>
          </cell>
          <cell r="AH1213">
            <v>0</v>
          </cell>
          <cell r="AI1213">
            <v>0</v>
          </cell>
          <cell r="AJ1213">
            <v>0</v>
          </cell>
          <cell r="AK1213">
            <v>0</v>
          </cell>
          <cell r="AL1213">
            <v>0</v>
          </cell>
          <cell r="AM1213">
            <v>0</v>
          </cell>
          <cell r="AN1213">
            <v>0</v>
          </cell>
          <cell r="AO1213">
            <v>0</v>
          </cell>
          <cell r="AP1213">
            <v>0</v>
          </cell>
          <cell r="AQ1213">
            <v>0</v>
          </cell>
        </row>
        <row r="1217">
          <cell r="H1217" t="str">
            <v>DGU</v>
          </cell>
          <cell r="J1217">
            <v>0</v>
          </cell>
          <cell r="K1217">
            <v>0</v>
          </cell>
          <cell r="L1217">
            <v>0</v>
          </cell>
          <cell r="M1217">
            <v>0</v>
          </cell>
          <cell r="N1217">
            <v>0</v>
          </cell>
          <cell r="O1217">
            <v>0</v>
          </cell>
          <cell r="P1217">
            <v>0</v>
          </cell>
          <cell r="Q1217">
            <v>0</v>
          </cell>
          <cell r="R1217">
            <v>0</v>
          </cell>
          <cell r="S1217">
            <v>0</v>
          </cell>
          <cell r="T1217">
            <v>0</v>
          </cell>
          <cell r="U1217">
            <v>0</v>
          </cell>
          <cell r="AF1217">
            <v>0</v>
          </cell>
          <cell r="AG1217">
            <v>0</v>
          </cell>
          <cell r="AH1217">
            <v>0</v>
          </cell>
          <cell r="AI1217">
            <v>0</v>
          </cell>
          <cell r="AJ1217">
            <v>0</v>
          </cell>
          <cell r="AK1217">
            <v>0</v>
          </cell>
          <cell r="AL1217">
            <v>0</v>
          </cell>
          <cell r="AM1217">
            <v>0</v>
          </cell>
          <cell r="AN1217">
            <v>0</v>
          </cell>
          <cell r="AO1217">
            <v>0</v>
          </cell>
          <cell r="AP1217">
            <v>0</v>
          </cell>
          <cell r="AQ1217">
            <v>0</v>
          </cell>
        </row>
        <row r="1218">
          <cell r="H1218" t="str">
            <v>SG</v>
          </cell>
          <cell r="J1218">
            <v>0</v>
          </cell>
          <cell r="K1218">
            <v>0</v>
          </cell>
          <cell r="L1218">
            <v>0</v>
          </cell>
          <cell r="M1218">
            <v>0</v>
          </cell>
          <cell r="N1218">
            <v>0</v>
          </cell>
          <cell r="O1218">
            <v>0</v>
          </cell>
          <cell r="P1218">
            <v>0</v>
          </cell>
          <cell r="Q1218">
            <v>0</v>
          </cell>
          <cell r="R1218">
            <v>0</v>
          </cell>
          <cell r="S1218">
            <v>0</v>
          </cell>
          <cell r="T1218">
            <v>0</v>
          </cell>
          <cell r="U1218">
            <v>0</v>
          </cell>
          <cell r="AF1218">
            <v>0</v>
          </cell>
          <cell r="AG1218">
            <v>0</v>
          </cell>
          <cell r="AH1218">
            <v>0</v>
          </cell>
          <cell r="AI1218">
            <v>0</v>
          </cell>
          <cell r="AJ1218">
            <v>0</v>
          </cell>
          <cell r="AK1218">
            <v>0</v>
          </cell>
          <cell r="AL1218">
            <v>0</v>
          </cell>
          <cell r="AM1218">
            <v>0</v>
          </cell>
          <cell r="AN1218">
            <v>0</v>
          </cell>
          <cell r="AO1218">
            <v>0</v>
          </cell>
          <cell r="AP1218">
            <v>0</v>
          </cell>
          <cell r="AQ1218">
            <v>0</v>
          </cell>
        </row>
        <row r="1219">
          <cell r="H1219" t="str">
            <v>CAGW</v>
          </cell>
          <cell r="J1219">
            <v>39776270.539999999</v>
          </cell>
          <cell r="K1219">
            <v>1761635.1411266483</v>
          </cell>
          <cell r="L1219">
            <v>29039099.109849047</v>
          </cell>
          <cell r="M1219">
            <v>8975536.2890243083</v>
          </cell>
          <cell r="N1219">
            <v>0</v>
          </cell>
          <cell r="O1219">
            <v>0</v>
          </cell>
          <cell r="P1219">
            <v>0</v>
          </cell>
          <cell r="Q1219">
            <v>0</v>
          </cell>
          <cell r="R1219">
            <v>0</v>
          </cell>
          <cell r="S1219">
            <v>0</v>
          </cell>
          <cell r="T1219">
            <v>0</v>
          </cell>
          <cell r="U1219">
            <v>0</v>
          </cell>
          <cell r="AF1219">
            <v>39776270.539999999</v>
          </cell>
          <cell r="AG1219">
            <v>1761635.1411266483</v>
          </cell>
          <cell r="AH1219">
            <v>29039099.109849047</v>
          </cell>
          <cell r="AI1219">
            <v>8975536.2890243083</v>
          </cell>
          <cell r="AJ1219">
            <v>0</v>
          </cell>
          <cell r="AK1219">
            <v>0</v>
          </cell>
          <cell r="AL1219">
            <v>0</v>
          </cell>
          <cell r="AM1219">
            <v>0</v>
          </cell>
          <cell r="AN1219">
            <v>0</v>
          </cell>
          <cell r="AO1219">
            <v>0</v>
          </cell>
          <cell r="AP1219">
            <v>0</v>
          </cell>
          <cell r="AQ1219">
            <v>0</v>
          </cell>
        </row>
        <row r="1220">
          <cell r="H1220" t="str">
            <v>CAGE</v>
          </cell>
          <cell r="J1220">
            <v>86287507.829999998</v>
          </cell>
          <cell r="K1220">
            <v>0</v>
          </cell>
          <cell r="L1220">
            <v>0</v>
          </cell>
          <cell r="M1220">
            <v>0</v>
          </cell>
          <cell r="N1220">
            <v>0</v>
          </cell>
          <cell r="O1220">
            <v>16386856.552087964</v>
          </cell>
          <cell r="P1220">
            <v>58426949.658023581</v>
          </cell>
          <cell r="Q1220">
            <v>7509528.590851686</v>
          </cell>
          <cell r="R1220">
            <v>3487443.9913338306</v>
          </cell>
          <cell r="S1220">
            <v>476729.03770294698</v>
          </cell>
          <cell r="T1220">
            <v>0</v>
          </cell>
          <cell r="U1220">
            <v>0</v>
          </cell>
          <cell r="AF1220">
            <v>86287507.829999998</v>
          </cell>
          <cell r="AG1220">
            <v>0</v>
          </cell>
          <cell r="AH1220">
            <v>0</v>
          </cell>
          <cell r="AI1220">
            <v>0</v>
          </cell>
          <cell r="AJ1220">
            <v>0</v>
          </cell>
          <cell r="AK1220">
            <v>16386856.552087964</v>
          </cell>
          <cell r="AL1220">
            <v>58426949.658023581</v>
          </cell>
          <cell r="AM1220">
            <v>7509528.590851686</v>
          </cell>
          <cell r="AN1220">
            <v>3487443.9913338306</v>
          </cell>
          <cell r="AO1220">
            <v>476729.03770294698</v>
          </cell>
          <cell r="AP1220">
            <v>0</v>
          </cell>
          <cell r="AQ1220">
            <v>0</v>
          </cell>
        </row>
        <row r="1221">
          <cell r="H1221" t="str">
            <v>CAGE</v>
          </cell>
          <cell r="J1221">
            <v>0</v>
          </cell>
          <cell r="K1221">
            <v>0</v>
          </cell>
          <cell r="L1221">
            <v>0</v>
          </cell>
          <cell r="M1221">
            <v>0</v>
          </cell>
          <cell r="N1221">
            <v>0</v>
          </cell>
          <cell r="O1221">
            <v>0</v>
          </cell>
          <cell r="P1221">
            <v>0</v>
          </cell>
          <cell r="Q1221">
            <v>0</v>
          </cell>
          <cell r="R1221">
            <v>0</v>
          </cell>
          <cell r="S1221">
            <v>0</v>
          </cell>
          <cell r="T1221">
            <v>0</v>
          </cell>
          <cell r="U1221">
            <v>0</v>
          </cell>
          <cell r="AF1221">
            <v>0</v>
          </cell>
          <cell r="AG1221">
            <v>0</v>
          </cell>
          <cell r="AH1221">
            <v>0</v>
          </cell>
          <cell r="AI1221">
            <v>0</v>
          </cell>
          <cell r="AJ1221">
            <v>0</v>
          </cell>
          <cell r="AK1221">
            <v>0</v>
          </cell>
          <cell r="AL1221">
            <v>0</v>
          </cell>
          <cell r="AM1221">
            <v>0</v>
          </cell>
          <cell r="AN1221">
            <v>0</v>
          </cell>
          <cell r="AO1221">
            <v>0</v>
          </cell>
          <cell r="AP1221">
            <v>0</v>
          </cell>
          <cell r="AQ1221">
            <v>0</v>
          </cell>
        </row>
        <row r="1222">
          <cell r="H1222" t="str">
            <v>CAGE</v>
          </cell>
          <cell r="J1222">
            <v>0</v>
          </cell>
          <cell r="K1222">
            <v>0</v>
          </cell>
          <cell r="L1222">
            <v>0</v>
          </cell>
          <cell r="M1222">
            <v>0</v>
          </cell>
          <cell r="N1222">
            <v>0</v>
          </cell>
          <cell r="O1222">
            <v>0</v>
          </cell>
          <cell r="P1222">
            <v>0</v>
          </cell>
          <cell r="Q1222">
            <v>0</v>
          </cell>
          <cell r="R1222">
            <v>0</v>
          </cell>
          <cell r="S1222">
            <v>0</v>
          </cell>
          <cell r="T1222">
            <v>0</v>
          </cell>
          <cell r="U1222">
            <v>0</v>
          </cell>
          <cell r="AF1222">
            <v>0</v>
          </cell>
          <cell r="AG1222">
            <v>0</v>
          </cell>
          <cell r="AH1222">
            <v>0</v>
          </cell>
          <cell r="AI1222">
            <v>0</v>
          </cell>
          <cell r="AJ1222">
            <v>0</v>
          </cell>
          <cell r="AK1222">
            <v>0</v>
          </cell>
          <cell r="AL1222">
            <v>0</v>
          </cell>
          <cell r="AM1222">
            <v>0</v>
          </cell>
          <cell r="AN1222">
            <v>0</v>
          </cell>
          <cell r="AO1222">
            <v>0</v>
          </cell>
          <cell r="AP1222">
            <v>0</v>
          </cell>
          <cell r="AQ1222">
            <v>0</v>
          </cell>
        </row>
        <row r="1226">
          <cell r="H1226" t="str">
            <v>DGP</v>
          </cell>
          <cell r="J1226">
            <v>0</v>
          </cell>
          <cell r="K1226">
            <v>0</v>
          </cell>
          <cell r="L1226">
            <v>0</v>
          </cell>
          <cell r="M1226">
            <v>0</v>
          </cell>
          <cell r="N1226">
            <v>0</v>
          </cell>
          <cell r="O1226">
            <v>0</v>
          </cell>
          <cell r="P1226">
            <v>0</v>
          </cell>
          <cell r="Q1226">
            <v>0</v>
          </cell>
          <cell r="R1226">
            <v>0</v>
          </cell>
          <cell r="S1226">
            <v>0</v>
          </cell>
          <cell r="T1226">
            <v>0</v>
          </cell>
          <cell r="U1226">
            <v>0</v>
          </cell>
          <cell r="AF1226">
            <v>0</v>
          </cell>
          <cell r="AG1226">
            <v>0</v>
          </cell>
          <cell r="AH1226">
            <v>0</v>
          </cell>
          <cell r="AI1226">
            <v>0</v>
          </cell>
          <cell r="AJ1226">
            <v>0</v>
          </cell>
          <cell r="AK1226">
            <v>0</v>
          </cell>
          <cell r="AL1226">
            <v>0</v>
          </cell>
          <cell r="AM1226">
            <v>0</v>
          </cell>
          <cell r="AN1226">
            <v>0</v>
          </cell>
          <cell r="AO1226">
            <v>0</v>
          </cell>
          <cell r="AP1226">
            <v>0</v>
          </cell>
          <cell r="AQ1226">
            <v>0</v>
          </cell>
        </row>
        <row r="1227">
          <cell r="H1227" t="str">
            <v>DGU</v>
          </cell>
          <cell r="J1227">
            <v>0</v>
          </cell>
          <cell r="K1227">
            <v>0</v>
          </cell>
          <cell r="L1227">
            <v>0</v>
          </cell>
          <cell r="M1227">
            <v>0</v>
          </cell>
          <cell r="N1227">
            <v>0</v>
          </cell>
          <cell r="O1227">
            <v>0</v>
          </cell>
          <cell r="P1227">
            <v>0</v>
          </cell>
          <cell r="Q1227">
            <v>0</v>
          </cell>
          <cell r="R1227">
            <v>0</v>
          </cell>
          <cell r="S1227">
            <v>0</v>
          </cell>
          <cell r="T1227">
            <v>0</v>
          </cell>
          <cell r="U1227">
            <v>0</v>
          </cell>
          <cell r="AF1227">
            <v>0</v>
          </cell>
          <cell r="AG1227">
            <v>0</v>
          </cell>
          <cell r="AH1227">
            <v>0</v>
          </cell>
          <cell r="AI1227">
            <v>0</v>
          </cell>
          <cell r="AJ1227">
            <v>0</v>
          </cell>
          <cell r="AK1227">
            <v>0</v>
          </cell>
          <cell r="AL1227">
            <v>0</v>
          </cell>
          <cell r="AM1227">
            <v>0</v>
          </cell>
          <cell r="AN1227">
            <v>0</v>
          </cell>
          <cell r="AO1227">
            <v>0</v>
          </cell>
          <cell r="AP1227">
            <v>0</v>
          </cell>
          <cell r="AQ1227">
            <v>0</v>
          </cell>
        </row>
        <row r="1228">
          <cell r="H1228" t="str">
            <v>CAGW</v>
          </cell>
          <cell r="J1228">
            <v>23531279.851363793</v>
          </cell>
          <cell r="K1228">
            <v>1042167.3258723746</v>
          </cell>
          <cell r="L1228">
            <v>17179266.897286825</v>
          </cell>
          <cell r="M1228">
            <v>5309845.6282045962</v>
          </cell>
          <cell r="N1228">
            <v>0</v>
          </cell>
          <cell r="O1228">
            <v>0</v>
          </cell>
          <cell r="P1228">
            <v>0</v>
          </cell>
          <cell r="Q1228">
            <v>0</v>
          </cell>
          <cell r="R1228">
            <v>0</v>
          </cell>
          <cell r="S1228">
            <v>0</v>
          </cell>
          <cell r="T1228">
            <v>0</v>
          </cell>
          <cell r="U1228">
            <v>0</v>
          </cell>
          <cell r="AF1228">
            <v>23531279.851363793</v>
          </cell>
          <cell r="AG1228">
            <v>1042167.3258723746</v>
          </cell>
          <cell r="AH1228">
            <v>17179266.897286825</v>
          </cell>
          <cell r="AI1228">
            <v>5309845.6282045962</v>
          </cell>
          <cell r="AJ1228">
            <v>0</v>
          </cell>
          <cell r="AK1228">
            <v>0</v>
          </cell>
          <cell r="AL1228">
            <v>0</v>
          </cell>
          <cell r="AM1228">
            <v>0</v>
          </cell>
          <cell r="AN1228">
            <v>0</v>
          </cell>
          <cell r="AO1228">
            <v>0</v>
          </cell>
          <cell r="AP1228">
            <v>0</v>
          </cell>
          <cell r="AQ1228">
            <v>0</v>
          </cell>
        </row>
        <row r="1229">
          <cell r="H1229" t="str">
            <v>CAGE</v>
          </cell>
          <cell r="J1229">
            <v>68901059.118636206</v>
          </cell>
          <cell r="K1229">
            <v>0</v>
          </cell>
          <cell r="L1229">
            <v>0</v>
          </cell>
          <cell r="M1229">
            <v>0</v>
          </cell>
          <cell r="N1229">
            <v>0</v>
          </cell>
          <cell r="O1229">
            <v>13084996.895361418</v>
          </cell>
          <cell r="P1229">
            <v>46654247.10654857</v>
          </cell>
          <cell r="Q1229">
            <v>5996400.7120329514</v>
          </cell>
          <cell r="R1229">
            <v>2784743.5933974511</v>
          </cell>
          <cell r="S1229">
            <v>380670.81129582901</v>
          </cell>
          <cell r="T1229">
            <v>0</v>
          </cell>
          <cell r="U1229">
            <v>0</v>
          </cell>
          <cell r="AF1229">
            <v>68901059.118636206</v>
          </cell>
          <cell r="AG1229">
            <v>0</v>
          </cell>
          <cell r="AH1229">
            <v>0</v>
          </cell>
          <cell r="AI1229">
            <v>0</v>
          </cell>
          <cell r="AJ1229">
            <v>0</v>
          </cell>
          <cell r="AK1229">
            <v>13084996.895361418</v>
          </cell>
          <cell r="AL1229">
            <v>46654247.10654857</v>
          </cell>
          <cell r="AM1229">
            <v>5996400.7120329514</v>
          </cell>
          <cell r="AN1229">
            <v>2784743.5933974511</v>
          </cell>
          <cell r="AO1229">
            <v>380670.81129582901</v>
          </cell>
          <cell r="AP1229">
            <v>0</v>
          </cell>
          <cell r="AQ1229">
            <v>0</v>
          </cell>
        </row>
        <row r="1230">
          <cell r="H1230" t="str">
            <v>JBG</v>
          </cell>
          <cell r="J1230">
            <v>1469701.99</v>
          </cell>
          <cell r="K1230">
            <v>64721.669098933708</v>
          </cell>
          <cell r="L1230">
            <v>1066883.2152819044</v>
          </cell>
          <cell r="M1230">
            <v>329757.09675738099</v>
          </cell>
          <cell r="N1230">
            <v>0</v>
          </cell>
          <cell r="O1230">
            <v>1583.8506905356649</v>
          </cell>
          <cell r="P1230">
            <v>5647.1821955359737</v>
          </cell>
          <cell r="Q1230">
            <v>725.82389468114707</v>
          </cell>
          <cell r="R1230">
            <v>337.07444477353062</v>
          </cell>
          <cell r="S1230">
            <v>46.077636254648674</v>
          </cell>
          <cell r="T1230">
            <v>0</v>
          </cell>
          <cell r="U1230">
            <v>0</v>
          </cell>
          <cell r="AF1230">
            <v>1469701.99</v>
          </cell>
          <cell r="AG1230">
            <v>64721.669098933708</v>
          </cell>
          <cell r="AH1230">
            <v>1066883.2152819044</v>
          </cell>
          <cell r="AI1230">
            <v>329757.09675738099</v>
          </cell>
          <cell r="AJ1230">
            <v>0</v>
          </cell>
          <cell r="AK1230">
            <v>1583.8506905356649</v>
          </cell>
          <cell r="AL1230">
            <v>5647.1821955359737</v>
          </cell>
          <cell r="AM1230">
            <v>725.82389468114707</v>
          </cell>
          <cell r="AN1230">
            <v>337.07444477353062</v>
          </cell>
          <cell r="AO1230">
            <v>46.077636254648674</v>
          </cell>
          <cell r="AP1230">
            <v>0</v>
          </cell>
          <cell r="AQ1230">
            <v>0</v>
          </cell>
        </row>
        <row r="1231">
          <cell r="H1231" t="str">
            <v>SG</v>
          </cell>
          <cell r="J1231">
            <v>32238.46</v>
          </cell>
          <cell r="K1231">
            <v>505.57651725711884</v>
          </cell>
          <cell r="L1231">
            <v>8250.6860869370794</v>
          </cell>
          <cell r="M1231">
            <v>2652.7489981902909</v>
          </cell>
          <cell r="N1231">
            <v>0</v>
          </cell>
          <cell r="O1231">
            <v>4075.2255679921318</v>
          </cell>
          <cell r="P1231">
            <v>13957.755131605332</v>
          </cell>
          <cell r="Q1231">
            <v>1818.673570393546</v>
          </cell>
          <cell r="R1231">
            <v>860.69570958075076</v>
          </cell>
          <cell r="S1231">
            <v>117.09841804375367</v>
          </cell>
          <cell r="T1231">
            <v>0</v>
          </cell>
          <cell r="U1231">
            <v>0</v>
          </cell>
          <cell r="AF1231">
            <v>32238.46</v>
          </cell>
          <cell r="AG1231">
            <v>505.57651725711884</v>
          </cell>
          <cell r="AH1231">
            <v>8250.6860869370794</v>
          </cell>
          <cell r="AI1231">
            <v>2652.7489981902909</v>
          </cell>
          <cell r="AJ1231">
            <v>0</v>
          </cell>
          <cell r="AK1231">
            <v>4075.2255679921318</v>
          </cell>
          <cell r="AL1231">
            <v>13957.755131605332</v>
          </cell>
          <cell r="AM1231">
            <v>1818.673570393546</v>
          </cell>
          <cell r="AN1231">
            <v>860.69570958075076</v>
          </cell>
          <cell r="AO1231">
            <v>117.09841804375367</v>
          </cell>
          <cell r="AP1231">
            <v>0</v>
          </cell>
          <cell r="AQ1231">
            <v>0</v>
          </cell>
        </row>
        <row r="1237">
          <cell r="H1237" t="str">
            <v>S</v>
          </cell>
          <cell r="J1237">
            <v>421327.88999999996</v>
          </cell>
          <cell r="K1237">
            <v>23541.31</v>
          </cell>
          <cell r="L1237">
            <v>55979.64</v>
          </cell>
          <cell r="M1237">
            <v>5810.81</v>
          </cell>
          <cell r="N1237">
            <v>0</v>
          </cell>
          <cell r="O1237">
            <v>39189.61</v>
          </cell>
          <cell r="P1237">
            <v>207868.08</v>
          </cell>
          <cell r="Q1237">
            <v>24379.200000000001</v>
          </cell>
          <cell r="R1237">
            <v>64559.24</v>
          </cell>
          <cell r="S1237">
            <v>0</v>
          </cell>
          <cell r="T1237">
            <v>0</v>
          </cell>
          <cell r="U1237">
            <v>0</v>
          </cell>
          <cell r="AF1237">
            <v>421327.88999999996</v>
          </cell>
          <cell r="AG1237">
            <v>23541.31</v>
          </cell>
          <cell r="AH1237">
            <v>55979.64</v>
          </cell>
          <cell r="AI1237">
            <v>5810.81</v>
          </cell>
          <cell r="AJ1237">
            <v>0</v>
          </cell>
          <cell r="AK1237">
            <v>39189.61</v>
          </cell>
          <cell r="AL1237">
            <v>207868.08</v>
          </cell>
          <cell r="AM1237">
            <v>24379.200000000001</v>
          </cell>
          <cell r="AN1237">
            <v>64559.24</v>
          </cell>
          <cell r="AO1237">
            <v>0</v>
          </cell>
          <cell r="AP1237">
            <v>0</v>
          </cell>
          <cell r="AQ1237">
            <v>0</v>
          </cell>
        </row>
        <row r="1238">
          <cell r="H1238" t="str">
            <v>S</v>
          </cell>
          <cell r="J1238">
            <v>1791029.1099999999</v>
          </cell>
          <cell r="K1238">
            <v>92122.43</v>
          </cell>
          <cell r="L1238">
            <v>461644.38</v>
          </cell>
          <cell r="M1238">
            <v>46178.559999999998</v>
          </cell>
          <cell r="N1238">
            <v>0</v>
          </cell>
          <cell r="O1238">
            <v>214523.39</v>
          </cell>
          <cell r="P1238">
            <v>885372.74</v>
          </cell>
          <cell r="Q1238">
            <v>38093.22</v>
          </cell>
          <cell r="R1238">
            <v>53094.39</v>
          </cell>
          <cell r="S1238">
            <v>0</v>
          </cell>
          <cell r="T1238">
            <v>0</v>
          </cell>
          <cell r="U1238">
            <v>0</v>
          </cell>
          <cell r="AF1238">
            <v>1791029.1099999999</v>
          </cell>
          <cell r="AG1238">
            <v>92122.43</v>
          </cell>
          <cell r="AH1238">
            <v>461644.38</v>
          </cell>
          <cell r="AI1238">
            <v>46178.559999999998</v>
          </cell>
          <cell r="AJ1238">
            <v>0</v>
          </cell>
          <cell r="AK1238">
            <v>214523.39</v>
          </cell>
          <cell r="AL1238">
            <v>885372.74</v>
          </cell>
          <cell r="AM1238">
            <v>38093.22</v>
          </cell>
          <cell r="AN1238">
            <v>53094.39</v>
          </cell>
          <cell r="AO1238">
            <v>0</v>
          </cell>
          <cell r="AP1238">
            <v>0</v>
          </cell>
          <cell r="AQ1238">
            <v>0</v>
          </cell>
        </row>
        <row r="1239">
          <cell r="H1239" t="str">
            <v>S</v>
          </cell>
          <cell r="J1239">
            <v>-6868131.2500000019</v>
          </cell>
          <cell r="K1239">
            <v>715844.67</v>
          </cell>
          <cell r="L1239">
            <v>4653437.7699999996</v>
          </cell>
          <cell r="M1239">
            <v>1305814.8500000001</v>
          </cell>
          <cell r="N1239">
            <v>0</v>
          </cell>
          <cell r="O1239">
            <v>364353.51</v>
          </cell>
          <cell r="P1239">
            <v>-12231730.73</v>
          </cell>
          <cell r="Q1239">
            <v>-1888019.45</v>
          </cell>
          <cell r="R1239">
            <v>212168.13</v>
          </cell>
          <cell r="S1239">
            <v>0</v>
          </cell>
          <cell r="T1239">
            <v>0</v>
          </cell>
          <cell r="U1239">
            <v>0</v>
          </cell>
          <cell r="AF1239">
            <v>-6868131.2500000019</v>
          </cell>
          <cell r="AG1239">
            <v>715844.67</v>
          </cell>
          <cell r="AH1239">
            <v>4653437.7699999996</v>
          </cell>
          <cell r="AI1239">
            <v>1305814.8500000001</v>
          </cell>
          <cell r="AJ1239">
            <v>0</v>
          </cell>
          <cell r="AK1239">
            <v>364353.51</v>
          </cell>
          <cell r="AL1239">
            <v>-12231730.73</v>
          </cell>
          <cell r="AM1239">
            <v>-1888019.45</v>
          </cell>
          <cell r="AN1239">
            <v>212168.13</v>
          </cell>
          <cell r="AO1239">
            <v>0</v>
          </cell>
          <cell r="AP1239">
            <v>0</v>
          </cell>
          <cell r="AQ1239">
            <v>0</v>
          </cell>
        </row>
        <row r="1240">
          <cell r="H1240" t="str">
            <v>S</v>
          </cell>
          <cell r="J1240">
            <v>0</v>
          </cell>
          <cell r="K1240">
            <v>0</v>
          </cell>
          <cell r="L1240">
            <v>0</v>
          </cell>
          <cell r="M1240">
            <v>0</v>
          </cell>
          <cell r="N1240">
            <v>0</v>
          </cell>
          <cell r="O1240">
            <v>0</v>
          </cell>
          <cell r="P1240">
            <v>0</v>
          </cell>
          <cell r="Q1240">
            <v>0</v>
          </cell>
          <cell r="R1240">
            <v>0</v>
          </cell>
          <cell r="S1240">
            <v>0</v>
          </cell>
          <cell r="T1240">
            <v>0</v>
          </cell>
          <cell r="U1240">
            <v>0</v>
          </cell>
          <cell r="AF1240">
            <v>0</v>
          </cell>
          <cell r="AG1240">
            <v>0</v>
          </cell>
          <cell r="AH1240">
            <v>0</v>
          </cell>
          <cell r="AI1240">
            <v>0</v>
          </cell>
          <cell r="AJ1240">
            <v>0</v>
          </cell>
          <cell r="AK1240">
            <v>0</v>
          </cell>
          <cell r="AL1240">
            <v>0</v>
          </cell>
          <cell r="AM1240">
            <v>0</v>
          </cell>
          <cell r="AN1240">
            <v>0</v>
          </cell>
          <cell r="AO1240">
            <v>0</v>
          </cell>
          <cell r="AP1240">
            <v>0</v>
          </cell>
          <cell r="AQ1240">
            <v>0</v>
          </cell>
        </row>
        <row r="1241">
          <cell r="H1241" t="str">
            <v>S</v>
          </cell>
          <cell r="J1241">
            <v>38423242.530000001</v>
          </cell>
          <cell r="K1241">
            <v>2356891.4900000002</v>
          </cell>
          <cell r="L1241">
            <v>11622728.380000001</v>
          </cell>
          <cell r="M1241">
            <v>3545643.06</v>
          </cell>
          <cell r="N1241">
            <v>0</v>
          </cell>
          <cell r="O1241">
            <v>4568051.8899999997</v>
          </cell>
          <cell r="P1241">
            <v>12474397.02</v>
          </cell>
          <cell r="Q1241">
            <v>2819960.04</v>
          </cell>
          <cell r="R1241">
            <v>1035570.65</v>
          </cell>
          <cell r="S1241">
            <v>0</v>
          </cell>
          <cell r="T1241">
            <v>0</v>
          </cell>
          <cell r="U1241">
            <v>0</v>
          </cell>
          <cell r="AF1241">
            <v>38423242.530000001</v>
          </cell>
          <cell r="AG1241">
            <v>2356891.4900000002</v>
          </cell>
          <cell r="AH1241">
            <v>11622728.380000001</v>
          </cell>
          <cell r="AI1241">
            <v>3545643.06</v>
          </cell>
          <cell r="AJ1241">
            <v>0</v>
          </cell>
          <cell r="AK1241">
            <v>4568051.8899999997</v>
          </cell>
          <cell r="AL1241">
            <v>12474397.02</v>
          </cell>
          <cell r="AM1241">
            <v>2819960.04</v>
          </cell>
          <cell r="AN1241">
            <v>1035570.65</v>
          </cell>
          <cell r="AO1241">
            <v>0</v>
          </cell>
          <cell r="AP1241">
            <v>0</v>
          </cell>
          <cell r="AQ1241">
            <v>0</v>
          </cell>
        </row>
        <row r="1242">
          <cell r="H1242" t="str">
            <v>S</v>
          </cell>
          <cell r="J1242">
            <v>18757293.679999996</v>
          </cell>
          <cell r="K1242">
            <v>1087172.29</v>
          </cell>
          <cell r="L1242">
            <v>6499307.0899999999</v>
          </cell>
          <cell r="M1242">
            <v>1570171.12</v>
          </cell>
          <cell r="N1242">
            <v>0</v>
          </cell>
          <cell r="O1242">
            <v>2223595.69</v>
          </cell>
          <cell r="P1242">
            <v>6150003.8700000001</v>
          </cell>
          <cell r="Q1242">
            <v>894697.06</v>
          </cell>
          <cell r="R1242">
            <v>332346.56</v>
          </cell>
          <cell r="S1242">
            <v>0</v>
          </cell>
          <cell r="T1242">
            <v>0</v>
          </cell>
          <cell r="U1242">
            <v>0</v>
          </cell>
          <cell r="AF1242">
            <v>18757293.679999996</v>
          </cell>
          <cell r="AG1242">
            <v>1087172.29</v>
          </cell>
          <cell r="AH1242">
            <v>6499307.0899999999</v>
          </cell>
          <cell r="AI1242">
            <v>1570171.12</v>
          </cell>
          <cell r="AJ1242">
            <v>0</v>
          </cell>
          <cell r="AK1242">
            <v>2223595.69</v>
          </cell>
          <cell r="AL1242">
            <v>6150003.8700000001</v>
          </cell>
          <cell r="AM1242">
            <v>894697.06</v>
          </cell>
          <cell r="AN1242">
            <v>332346.56</v>
          </cell>
          <cell r="AO1242">
            <v>0</v>
          </cell>
          <cell r="AP1242">
            <v>0</v>
          </cell>
          <cell r="AQ1242">
            <v>0</v>
          </cell>
        </row>
        <row r="1243">
          <cell r="H1243" t="str">
            <v>S</v>
          </cell>
          <cell r="J1243">
            <v>8312879.8799999999</v>
          </cell>
          <cell r="K1243">
            <v>505405.42</v>
          </cell>
          <cell r="L1243">
            <v>1770423.57</v>
          </cell>
          <cell r="M1243">
            <v>483645.83</v>
          </cell>
          <cell r="N1243">
            <v>0</v>
          </cell>
          <cell r="O1243">
            <v>644042.89</v>
          </cell>
          <cell r="P1243">
            <v>4554443.87</v>
          </cell>
          <cell r="Q1243">
            <v>206836.51</v>
          </cell>
          <cell r="R1243">
            <v>148081.79</v>
          </cell>
          <cell r="S1243">
            <v>0</v>
          </cell>
          <cell r="T1243">
            <v>0</v>
          </cell>
          <cell r="U1243">
            <v>0</v>
          </cell>
          <cell r="AF1243">
            <v>8312879.8799999999</v>
          </cell>
          <cell r="AG1243">
            <v>505405.42</v>
          </cell>
          <cell r="AH1243">
            <v>1770423.57</v>
          </cell>
          <cell r="AI1243">
            <v>483645.83</v>
          </cell>
          <cell r="AJ1243">
            <v>0</v>
          </cell>
          <cell r="AK1243">
            <v>644042.89</v>
          </cell>
          <cell r="AL1243">
            <v>4554443.87</v>
          </cell>
          <cell r="AM1243">
            <v>206836.51</v>
          </cell>
          <cell r="AN1243">
            <v>148081.79</v>
          </cell>
          <cell r="AO1243">
            <v>0</v>
          </cell>
          <cell r="AP1243">
            <v>0</v>
          </cell>
          <cell r="AQ1243">
            <v>0</v>
          </cell>
        </row>
        <row r="1244">
          <cell r="H1244" t="str">
            <v>S</v>
          </cell>
          <cell r="J1244">
            <v>19540095.900000002</v>
          </cell>
          <cell r="K1244">
            <v>454489.72</v>
          </cell>
          <cell r="L1244">
            <v>3545628.34</v>
          </cell>
          <cell r="M1244">
            <v>617299.76</v>
          </cell>
          <cell r="N1244">
            <v>0</v>
          </cell>
          <cell r="O1244">
            <v>1321003.49</v>
          </cell>
          <cell r="P1244">
            <v>12418249.98</v>
          </cell>
          <cell r="Q1244">
            <v>598489.18999999994</v>
          </cell>
          <cell r="R1244">
            <v>584935.42000000004</v>
          </cell>
          <cell r="S1244">
            <v>0</v>
          </cell>
          <cell r="T1244">
            <v>0</v>
          </cell>
          <cell r="U1244">
            <v>0</v>
          </cell>
          <cell r="AF1244">
            <v>19540095.900000002</v>
          </cell>
          <cell r="AG1244">
            <v>454489.72</v>
          </cell>
          <cell r="AH1244">
            <v>3545628.34</v>
          </cell>
          <cell r="AI1244">
            <v>617299.76</v>
          </cell>
          <cell r="AJ1244">
            <v>0</v>
          </cell>
          <cell r="AK1244">
            <v>1321003.49</v>
          </cell>
          <cell r="AL1244">
            <v>12418249.98</v>
          </cell>
          <cell r="AM1244">
            <v>598489.18999999994</v>
          </cell>
          <cell r="AN1244">
            <v>584935.42000000004</v>
          </cell>
          <cell r="AO1244">
            <v>0</v>
          </cell>
          <cell r="AP1244">
            <v>0</v>
          </cell>
          <cell r="AQ1244">
            <v>0</v>
          </cell>
        </row>
        <row r="1245">
          <cell r="H1245" t="str">
            <v>S</v>
          </cell>
          <cell r="J1245">
            <v>30452020.5</v>
          </cell>
          <cell r="K1245">
            <v>1283542.07</v>
          </cell>
          <cell r="L1245">
            <v>10132303.220000001</v>
          </cell>
          <cell r="M1245">
            <v>2769933.87</v>
          </cell>
          <cell r="N1245">
            <v>0</v>
          </cell>
          <cell r="O1245">
            <v>3052948.86</v>
          </cell>
          <cell r="P1245">
            <v>10986267.220000001</v>
          </cell>
          <cell r="Q1245">
            <v>1761573.97</v>
          </cell>
          <cell r="R1245">
            <v>465451.29</v>
          </cell>
          <cell r="S1245">
            <v>0</v>
          </cell>
          <cell r="T1245">
            <v>0</v>
          </cell>
          <cell r="U1245">
            <v>0</v>
          </cell>
          <cell r="AF1245">
            <v>30452020.5</v>
          </cell>
          <cell r="AG1245">
            <v>1283542.07</v>
          </cell>
          <cell r="AH1245">
            <v>10132303.220000001</v>
          </cell>
          <cell r="AI1245">
            <v>2769933.87</v>
          </cell>
          <cell r="AJ1245">
            <v>0</v>
          </cell>
          <cell r="AK1245">
            <v>3052948.86</v>
          </cell>
          <cell r="AL1245">
            <v>10986267.220000001</v>
          </cell>
          <cell r="AM1245">
            <v>1761573.97</v>
          </cell>
          <cell r="AN1245">
            <v>465451.29</v>
          </cell>
          <cell r="AO1245">
            <v>0</v>
          </cell>
          <cell r="AP1245">
            <v>0</v>
          </cell>
          <cell r="AQ1245">
            <v>0</v>
          </cell>
        </row>
        <row r="1246">
          <cell r="H1246" t="str">
            <v>S</v>
          </cell>
          <cell r="J1246">
            <v>15708562.380000001</v>
          </cell>
          <cell r="K1246">
            <v>442506.42</v>
          </cell>
          <cell r="L1246">
            <v>5763875.4900000002</v>
          </cell>
          <cell r="M1246">
            <v>1416718.4</v>
          </cell>
          <cell r="N1246">
            <v>0</v>
          </cell>
          <cell r="O1246">
            <v>1130364.07</v>
          </cell>
          <cell r="P1246">
            <v>5846390.5800000001</v>
          </cell>
          <cell r="Q1246">
            <v>793972.08</v>
          </cell>
          <cell r="R1246">
            <v>314735.34000000003</v>
          </cell>
          <cell r="S1246">
            <v>0</v>
          </cell>
          <cell r="T1246">
            <v>0</v>
          </cell>
          <cell r="U1246">
            <v>0</v>
          </cell>
          <cell r="AF1246">
            <v>15708562.380000001</v>
          </cell>
          <cell r="AG1246">
            <v>442506.42</v>
          </cell>
          <cell r="AH1246">
            <v>5763875.4900000002</v>
          </cell>
          <cell r="AI1246">
            <v>1416718.4</v>
          </cell>
          <cell r="AJ1246">
            <v>0</v>
          </cell>
          <cell r="AK1246">
            <v>1130364.07</v>
          </cell>
          <cell r="AL1246">
            <v>5846390.5800000001</v>
          </cell>
          <cell r="AM1246">
            <v>793972.08</v>
          </cell>
          <cell r="AN1246">
            <v>314735.34000000003</v>
          </cell>
          <cell r="AO1246">
            <v>0</v>
          </cell>
          <cell r="AP1246">
            <v>0</v>
          </cell>
          <cell r="AQ1246">
            <v>0</v>
          </cell>
        </row>
        <row r="1247">
          <cell r="H1247" t="str">
            <v>S</v>
          </cell>
          <cell r="J1247">
            <v>6935676.5099999988</v>
          </cell>
          <cell r="K1247">
            <v>186856.36</v>
          </cell>
          <cell r="L1247">
            <v>2177003.5299999998</v>
          </cell>
          <cell r="M1247">
            <v>459952</v>
          </cell>
          <cell r="N1247">
            <v>0</v>
          </cell>
          <cell r="O1247">
            <v>499070.1</v>
          </cell>
          <cell r="P1247">
            <v>2976933.44</v>
          </cell>
          <cell r="Q1247">
            <v>548091.27</v>
          </cell>
          <cell r="R1247">
            <v>87769.81</v>
          </cell>
          <cell r="S1247">
            <v>0</v>
          </cell>
          <cell r="T1247">
            <v>0</v>
          </cell>
          <cell r="U1247">
            <v>0</v>
          </cell>
          <cell r="AF1247">
            <v>6935676.5099999988</v>
          </cell>
          <cell r="AG1247">
            <v>186856.36</v>
          </cell>
          <cell r="AH1247">
            <v>2177003.5299999998</v>
          </cell>
          <cell r="AI1247">
            <v>459952</v>
          </cell>
          <cell r="AJ1247">
            <v>0</v>
          </cell>
          <cell r="AK1247">
            <v>499070.1</v>
          </cell>
          <cell r="AL1247">
            <v>2976933.44</v>
          </cell>
          <cell r="AM1247">
            <v>548091.27</v>
          </cell>
          <cell r="AN1247">
            <v>87769.81</v>
          </cell>
          <cell r="AO1247">
            <v>0</v>
          </cell>
          <cell r="AP1247">
            <v>0</v>
          </cell>
          <cell r="AQ1247">
            <v>0</v>
          </cell>
        </row>
        <row r="1248">
          <cell r="H1248" t="str">
            <v>S</v>
          </cell>
          <cell r="J1248">
            <v>499896.53</v>
          </cell>
          <cell r="K1248">
            <v>12993.74</v>
          </cell>
          <cell r="L1248">
            <v>122981.98</v>
          </cell>
          <cell r="M1248">
            <v>17796.13</v>
          </cell>
          <cell r="N1248">
            <v>0</v>
          </cell>
          <cell r="O1248">
            <v>49440.63</v>
          </cell>
          <cell r="P1248">
            <v>277669.59000000003</v>
          </cell>
          <cell r="Q1248">
            <v>9750.9699999999993</v>
          </cell>
          <cell r="R1248">
            <v>9263.49</v>
          </cell>
          <cell r="S1248">
            <v>0</v>
          </cell>
          <cell r="T1248">
            <v>0</v>
          </cell>
          <cell r="U1248">
            <v>0</v>
          </cell>
          <cell r="AF1248">
            <v>499896.53</v>
          </cell>
          <cell r="AG1248">
            <v>12993.74</v>
          </cell>
          <cell r="AH1248">
            <v>122981.98</v>
          </cell>
          <cell r="AI1248">
            <v>17796.13</v>
          </cell>
          <cell r="AJ1248">
            <v>0</v>
          </cell>
          <cell r="AK1248">
            <v>49440.63</v>
          </cell>
          <cell r="AL1248">
            <v>277669.59000000003</v>
          </cell>
          <cell r="AM1248">
            <v>9750.9699999999993</v>
          </cell>
          <cell r="AN1248">
            <v>9263.49</v>
          </cell>
          <cell r="AO1248">
            <v>0</v>
          </cell>
          <cell r="AP1248">
            <v>0</v>
          </cell>
          <cell r="AQ1248">
            <v>0</v>
          </cell>
        </row>
        <row r="1249">
          <cell r="H1249" t="str">
            <v>S</v>
          </cell>
          <cell r="J1249">
            <v>0</v>
          </cell>
          <cell r="K1249">
            <v>0</v>
          </cell>
          <cell r="L1249">
            <v>0</v>
          </cell>
          <cell r="M1249">
            <v>0</v>
          </cell>
          <cell r="N1249">
            <v>0</v>
          </cell>
          <cell r="O1249">
            <v>0</v>
          </cell>
          <cell r="P1249">
            <v>0</v>
          </cell>
          <cell r="Q1249">
            <v>0</v>
          </cell>
          <cell r="R1249">
            <v>0</v>
          </cell>
          <cell r="S1249">
            <v>0</v>
          </cell>
          <cell r="T1249">
            <v>0</v>
          </cell>
          <cell r="U1249">
            <v>0</v>
          </cell>
          <cell r="AF1249">
            <v>0</v>
          </cell>
          <cell r="AG1249">
            <v>0</v>
          </cell>
          <cell r="AH1249">
            <v>0</v>
          </cell>
          <cell r="AI1249">
            <v>0</v>
          </cell>
          <cell r="AJ1249">
            <v>0</v>
          </cell>
          <cell r="AK1249">
            <v>0</v>
          </cell>
          <cell r="AL1249">
            <v>0</v>
          </cell>
          <cell r="AM1249">
            <v>0</v>
          </cell>
          <cell r="AN1249">
            <v>0</v>
          </cell>
          <cell r="AO1249">
            <v>0</v>
          </cell>
          <cell r="AP1249">
            <v>0</v>
          </cell>
          <cell r="AQ1249">
            <v>0</v>
          </cell>
        </row>
        <row r="1250">
          <cell r="H1250" t="str">
            <v>S</v>
          </cell>
          <cell r="J1250">
            <v>2205202.7200000002</v>
          </cell>
          <cell r="K1250">
            <v>21253.67</v>
          </cell>
          <cell r="L1250">
            <v>668411.41</v>
          </cell>
          <cell r="M1250">
            <v>111621.44</v>
          </cell>
          <cell r="N1250">
            <v>0</v>
          </cell>
          <cell r="O1250">
            <v>238534.71</v>
          </cell>
          <cell r="P1250">
            <v>1068574.68</v>
          </cell>
          <cell r="Q1250">
            <v>31881.91</v>
          </cell>
          <cell r="R1250">
            <v>64924.9</v>
          </cell>
          <cell r="S1250">
            <v>0</v>
          </cell>
          <cell r="T1250">
            <v>0</v>
          </cell>
          <cell r="U1250">
            <v>0</v>
          </cell>
          <cell r="AF1250">
            <v>2205202.7200000002</v>
          </cell>
          <cell r="AG1250">
            <v>21253.67</v>
          </cell>
          <cell r="AH1250">
            <v>668411.41</v>
          </cell>
          <cell r="AI1250">
            <v>111621.44</v>
          </cell>
          <cell r="AJ1250">
            <v>0</v>
          </cell>
          <cell r="AK1250">
            <v>238534.71</v>
          </cell>
          <cell r="AL1250">
            <v>1068574.68</v>
          </cell>
          <cell r="AM1250">
            <v>31881.91</v>
          </cell>
          <cell r="AN1250">
            <v>64924.9</v>
          </cell>
          <cell r="AO1250">
            <v>0</v>
          </cell>
          <cell r="AP1250">
            <v>0</v>
          </cell>
          <cell r="AQ1250">
            <v>0</v>
          </cell>
        </row>
        <row r="1254">
          <cell r="H1254" t="str">
            <v>S</v>
          </cell>
          <cell r="J1254">
            <v>14192901.98</v>
          </cell>
          <cell r="K1254">
            <v>370970.04</v>
          </cell>
          <cell r="L1254">
            <v>4553875.97</v>
          </cell>
          <cell r="M1254">
            <v>1216673.4099999999</v>
          </cell>
          <cell r="N1254">
            <v>0</v>
          </cell>
          <cell r="O1254">
            <v>2064853.78</v>
          </cell>
          <cell r="P1254">
            <v>4697797.6100000003</v>
          </cell>
          <cell r="Q1254">
            <v>921215.45</v>
          </cell>
          <cell r="R1254">
            <v>367515.72</v>
          </cell>
          <cell r="S1254">
            <v>0</v>
          </cell>
          <cell r="T1254">
            <v>0</v>
          </cell>
          <cell r="U1254">
            <v>0</v>
          </cell>
          <cell r="AF1254">
            <v>14192901.98</v>
          </cell>
          <cell r="AG1254">
            <v>370970.04</v>
          </cell>
          <cell r="AH1254">
            <v>4553875.97</v>
          </cell>
          <cell r="AI1254">
            <v>1216673.4099999999</v>
          </cell>
          <cell r="AJ1254">
            <v>0</v>
          </cell>
          <cell r="AK1254">
            <v>2064853.78</v>
          </cell>
          <cell r="AL1254">
            <v>4697797.6100000003</v>
          </cell>
          <cell r="AM1254">
            <v>921215.45</v>
          </cell>
          <cell r="AN1254">
            <v>367515.72</v>
          </cell>
          <cell r="AO1254">
            <v>0</v>
          </cell>
          <cell r="AP1254">
            <v>0</v>
          </cell>
          <cell r="AQ1254">
            <v>0</v>
          </cell>
        </row>
        <row r="1255">
          <cell r="H1255" t="str">
            <v>DGP</v>
          </cell>
          <cell r="J1255">
            <v>0</v>
          </cell>
          <cell r="K1255">
            <v>0</v>
          </cell>
          <cell r="L1255">
            <v>0</v>
          </cell>
          <cell r="M1255">
            <v>0</v>
          </cell>
          <cell r="N1255">
            <v>0</v>
          </cell>
          <cell r="O1255">
            <v>0</v>
          </cell>
          <cell r="P1255">
            <v>0</v>
          </cell>
          <cell r="Q1255">
            <v>0</v>
          </cell>
          <cell r="R1255">
            <v>0</v>
          </cell>
          <cell r="S1255">
            <v>0</v>
          </cell>
          <cell r="T1255">
            <v>0</v>
          </cell>
          <cell r="U1255">
            <v>0</v>
          </cell>
          <cell r="AF1255">
            <v>0</v>
          </cell>
          <cell r="AG1255">
            <v>0</v>
          </cell>
          <cell r="AH1255">
            <v>0</v>
          </cell>
          <cell r="AI1255">
            <v>0</v>
          </cell>
          <cell r="AJ1255">
            <v>0</v>
          </cell>
          <cell r="AK1255">
            <v>0</v>
          </cell>
          <cell r="AL1255">
            <v>0</v>
          </cell>
          <cell r="AM1255">
            <v>0</v>
          </cell>
          <cell r="AN1255">
            <v>0</v>
          </cell>
          <cell r="AO1255">
            <v>0</v>
          </cell>
          <cell r="AP1255">
            <v>0</v>
          </cell>
          <cell r="AQ1255">
            <v>0</v>
          </cell>
        </row>
        <row r="1256">
          <cell r="H1256" t="str">
            <v>DGU</v>
          </cell>
          <cell r="J1256">
            <v>0</v>
          </cell>
          <cell r="K1256">
            <v>0</v>
          </cell>
          <cell r="L1256">
            <v>0</v>
          </cell>
          <cell r="M1256">
            <v>0</v>
          </cell>
          <cell r="N1256">
            <v>0</v>
          </cell>
          <cell r="O1256">
            <v>0</v>
          </cell>
          <cell r="P1256">
            <v>0</v>
          </cell>
          <cell r="Q1256">
            <v>0</v>
          </cell>
          <cell r="R1256">
            <v>0</v>
          </cell>
          <cell r="S1256">
            <v>0</v>
          </cell>
          <cell r="T1256">
            <v>0</v>
          </cell>
          <cell r="U1256">
            <v>0</v>
          </cell>
          <cell r="AF1256">
            <v>0</v>
          </cell>
          <cell r="AG1256">
            <v>0</v>
          </cell>
          <cell r="AH1256">
            <v>0</v>
          </cell>
          <cell r="AI1256">
            <v>0</v>
          </cell>
          <cell r="AJ1256">
            <v>0</v>
          </cell>
          <cell r="AK1256">
            <v>0</v>
          </cell>
          <cell r="AL1256">
            <v>0</v>
          </cell>
          <cell r="AM1256">
            <v>0</v>
          </cell>
          <cell r="AN1256">
            <v>0</v>
          </cell>
          <cell r="AO1256">
            <v>0</v>
          </cell>
          <cell r="AP1256">
            <v>0</v>
          </cell>
          <cell r="AQ1256">
            <v>0</v>
          </cell>
        </row>
        <row r="1257">
          <cell r="H1257" t="str">
            <v>SE</v>
          </cell>
          <cell r="J1257">
            <v>0</v>
          </cell>
          <cell r="K1257">
            <v>0</v>
          </cell>
          <cell r="L1257">
            <v>0</v>
          </cell>
          <cell r="M1257">
            <v>0</v>
          </cell>
          <cell r="N1257">
            <v>0</v>
          </cell>
          <cell r="O1257">
            <v>0</v>
          </cell>
          <cell r="P1257">
            <v>0</v>
          </cell>
          <cell r="Q1257">
            <v>0</v>
          </cell>
          <cell r="R1257">
            <v>0</v>
          </cell>
          <cell r="S1257">
            <v>0</v>
          </cell>
          <cell r="T1257">
            <v>0</v>
          </cell>
          <cell r="U1257">
            <v>0</v>
          </cell>
          <cell r="AF1257">
            <v>0</v>
          </cell>
          <cell r="AG1257">
            <v>0</v>
          </cell>
          <cell r="AH1257">
            <v>0</v>
          </cell>
          <cell r="AI1257">
            <v>0</v>
          </cell>
          <cell r="AJ1257">
            <v>0</v>
          </cell>
          <cell r="AK1257">
            <v>0</v>
          </cell>
          <cell r="AL1257">
            <v>0</v>
          </cell>
          <cell r="AM1257">
            <v>0</v>
          </cell>
          <cell r="AN1257">
            <v>0</v>
          </cell>
          <cell r="AO1257">
            <v>0</v>
          </cell>
          <cell r="AP1257">
            <v>0</v>
          </cell>
          <cell r="AQ1257">
            <v>0</v>
          </cell>
        </row>
        <row r="1258">
          <cell r="H1258" t="str">
            <v>CN</v>
          </cell>
          <cell r="J1258">
            <v>1206857.3500000001</v>
          </cell>
          <cell r="K1258">
            <v>29129.13184093509</v>
          </cell>
          <cell r="L1258">
            <v>365377.77110415383</v>
          </cell>
          <cell r="M1258">
            <v>83076.130655118555</v>
          </cell>
          <cell r="N1258">
            <v>0</v>
          </cell>
          <cell r="O1258">
            <v>80030.823034142784</v>
          </cell>
          <cell r="P1258">
            <v>591866.32329458173</v>
          </cell>
          <cell r="Q1258">
            <v>47298.231634797943</v>
          </cell>
          <cell r="R1258">
            <v>10078.938436270178</v>
          </cell>
          <cell r="S1258">
            <v>0</v>
          </cell>
          <cell r="T1258">
            <v>0</v>
          </cell>
          <cell r="U1258">
            <v>0</v>
          </cell>
          <cell r="AF1258">
            <v>1206857.3500000001</v>
          </cell>
          <cell r="AG1258">
            <v>29129.13184093509</v>
          </cell>
          <cell r="AH1258">
            <v>365377.77110415383</v>
          </cell>
          <cell r="AI1258">
            <v>83076.130655118555</v>
          </cell>
          <cell r="AJ1258">
            <v>0</v>
          </cell>
          <cell r="AK1258">
            <v>80030.823034142784</v>
          </cell>
          <cell r="AL1258">
            <v>591866.32329458173</v>
          </cell>
          <cell r="AM1258">
            <v>47298.231634797943</v>
          </cell>
          <cell r="AN1258">
            <v>10078.938436270178</v>
          </cell>
          <cell r="AO1258">
            <v>0</v>
          </cell>
          <cell r="AP1258">
            <v>0</v>
          </cell>
          <cell r="AQ1258">
            <v>0</v>
          </cell>
        </row>
        <row r="1259">
          <cell r="H1259" t="str">
            <v>SG</v>
          </cell>
          <cell r="J1259">
            <v>1452.4</v>
          </cell>
          <cell r="K1259">
            <v>22.777121911662018</v>
          </cell>
          <cell r="L1259">
            <v>371.70809252884339</v>
          </cell>
          <cell r="M1259">
            <v>119.51106364794035</v>
          </cell>
          <cell r="N1259">
            <v>0</v>
          </cell>
          <cell r="O1259">
            <v>183.5961647966985</v>
          </cell>
          <cell r="P1259">
            <v>628.82171025364073</v>
          </cell>
          <cell r="Q1259">
            <v>81.93448116441003</v>
          </cell>
          <cell r="R1259">
            <v>38.775873555842388</v>
          </cell>
          <cell r="S1259">
            <v>5.2754921409629318</v>
          </cell>
          <cell r="T1259">
            <v>0</v>
          </cell>
          <cell r="U1259">
            <v>0</v>
          </cell>
          <cell r="AF1259">
            <v>1452.4</v>
          </cell>
          <cell r="AG1259">
            <v>22.777121911662018</v>
          </cell>
          <cell r="AH1259">
            <v>371.70809252884339</v>
          </cell>
          <cell r="AI1259">
            <v>119.51106364794035</v>
          </cell>
          <cell r="AJ1259">
            <v>0</v>
          </cell>
          <cell r="AK1259">
            <v>183.5961647966985</v>
          </cell>
          <cell r="AL1259">
            <v>628.82171025364073</v>
          </cell>
          <cell r="AM1259">
            <v>81.93448116441003</v>
          </cell>
          <cell r="AN1259">
            <v>38.775873555842388</v>
          </cell>
          <cell r="AO1259">
            <v>5.2754921409629318</v>
          </cell>
          <cell r="AP1259">
            <v>0</v>
          </cell>
          <cell r="AQ1259">
            <v>0</v>
          </cell>
        </row>
        <row r="1260">
          <cell r="H1260" t="str">
            <v>SO</v>
          </cell>
          <cell r="J1260">
            <v>14829598.369999999</v>
          </cell>
          <cell r="K1260">
            <v>295036.81499246845</v>
          </cell>
          <cell r="L1260">
            <v>3484991.796705727</v>
          </cell>
          <cell r="M1260">
            <v>986880.80429338012</v>
          </cell>
          <cell r="N1260">
            <v>0</v>
          </cell>
          <cell r="O1260">
            <v>1840510.6648231475</v>
          </cell>
          <cell r="P1260">
            <v>6907952.5875892192</v>
          </cell>
          <cell r="Q1260">
            <v>883021.46410817944</v>
          </cell>
          <cell r="R1260">
            <v>388763.22289309779</v>
          </cell>
          <cell r="S1260">
            <v>42441.014594779124</v>
          </cell>
          <cell r="T1260">
            <v>0</v>
          </cell>
          <cell r="U1260">
            <v>0</v>
          </cell>
          <cell r="AF1260">
            <v>14829598.369999999</v>
          </cell>
          <cell r="AG1260">
            <v>295036.81499246845</v>
          </cell>
          <cell r="AH1260">
            <v>3484991.796705727</v>
          </cell>
          <cell r="AI1260">
            <v>986880.80429338012</v>
          </cell>
          <cell r="AJ1260">
            <v>0</v>
          </cell>
          <cell r="AK1260">
            <v>1840510.6648231475</v>
          </cell>
          <cell r="AL1260">
            <v>6907952.5875892192</v>
          </cell>
          <cell r="AM1260">
            <v>883021.46410817944</v>
          </cell>
          <cell r="AN1260">
            <v>388763.22289309779</v>
          </cell>
          <cell r="AO1260">
            <v>42441.014594779124</v>
          </cell>
          <cell r="AP1260">
            <v>0</v>
          </cell>
          <cell r="AQ1260">
            <v>0</v>
          </cell>
        </row>
        <row r="1261">
          <cell r="H1261" t="str">
            <v>CAGW</v>
          </cell>
          <cell r="J1261">
            <v>2396076.3199999998</v>
          </cell>
          <cell r="K1261">
            <v>106118.85400087135</v>
          </cell>
          <cell r="L1261">
            <v>1749281.5889129452</v>
          </cell>
          <cell r="M1261">
            <v>540675.87708618352</v>
          </cell>
          <cell r="N1261">
            <v>0</v>
          </cell>
          <cell r="O1261">
            <v>0</v>
          </cell>
          <cell r="P1261">
            <v>0</v>
          </cell>
          <cell r="Q1261">
            <v>0</v>
          </cell>
          <cell r="R1261">
            <v>0</v>
          </cell>
          <cell r="S1261">
            <v>0</v>
          </cell>
          <cell r="T1261">
            <v>0</v>
          </cell>
          <cell r="U1261">
            <v>0</v>
          </cell>
          <cell r="AF1261">
            <v>2396076.3199999998</v>
          </cell>
          <cell r="AG1261">
            <v>106118.85400087135</v>
          </cell>
          <cell r="AH1261">
            <v>1749281.5889129452</v>
          </cell>
          <cell r="AI1261">
            <v>540675.87708618352</v>
          </cell>
          <cell r="AJ1261">
            <v>0</v>
          </cell>
          <cell r="AK1261">
            <v>0</v>
          </cell>
          <cell r="AL1261">
            <v>0</v>
          </cell>
          <cell r="AM1261">
            <v>0</v>
          </cell>
          <cell r="AN1261">
            <v>0</v>
          </cell>
          <cell r="AO1261">
            <v>0</v>
          </cell>
          <cell r="AP1261">
            <v>0</v>
          </cell>
          <cell r="AQ1261">
            <v>0</v>
          </cell>
        </row>
        <row r="1262">
          <cell r="H1262" t="str">
            <v>CAGE</v>
          </cell>
          <cell r="J1262">
            <v>6034739.0100000007</v>
          </cell>
          <cell r="K1262">
            <v>0</v>
          </cell>
          <cell r="L1262">
            <v>0</v>
          </cell>
          <cell r="M1262">
            <v>0</v>
          </cell>
          <cell r="N1262">
            <v>0</v>
          </cell>
          <cell r="O1262">
            <v>1146057.0014490283</v>
          </cell>
          <cell r="P1262">
            <v>4086239.1463575675</v>
          </cell>
          <cell r="Q1262">
            <v>525198.21551929275</v>
          </cell>
          <cell r="R1262">
            <v>243903.37406842189</v>
          </cell>
          <cell r="S1262">
            <v>33341.272605691098</v>
          </cell>
          <cell r="T1262">
            <v>0</v>
          </cell>
          <cell r="U1262">
            <v>0</v>
          </cell>
          <cell r="AF1262">
            <v>6034739.0100000007</v>
          </cell>
          <cell r="AG1262">
            <v>0</v>
          </cell>
          <cell r="AH1262">
            <v>0</v>
          </cell>
          <cell r="AI1262">
            <v>0</v>
          </cell>
          <cell r="AJ1262">
            <v>0</v>
          </cell>
          <cell r="AK1262">
            <v>1146057.0014490283</v>
          </cell>
          <cell r="AL1262">
            <v>4086239.1463575675</v>
          </cell>
          <cell r="AM1262">
            <v>525198.21551929275</v>
          </cell>
          <cell r="AN1262">
            <v>243903.37406842189</v>
          </cell>
          <cell r="AO1262">
            <v>33341.272605691098</v>
          </cell>
          <cell r="AP1262">
            <v>0</v>
          </cell>
          <cell r="AQ1262">
            <v>0</v>
          </cell>
        </row>
        <row r="1263">
          <cell r="H1263" t="str">
            <v>JBG</v>
          </cell>
          <cell r="J1263">
            <v>418530.18</v>
          </cell>
          <cell r="K1263">
            <v>18430.928176042791</v>
          </cell>
          <cell r="L1263">
            <v>303818.61572556914</v>
          </cell>
          <cell r="M1263">
            <v>93905.633932049095</v>
          </cell>
          <cell r="N1263">
            <v>0</v>
          </cell>
          <cell r="O1263">
            <v>451.0365496633886</v>
          </cell>
          <cell r="P1263">
            <v>1608.1601555091222</v>
          </cell>
          <cell r="Q1263">
            <v>206.69442332945437</v>
          </cell>
          <cell r="R1263">
            <v>95.989410781478099</v>
          </cell>
          <cell r="S1263">
            <v>13.121627055586034</v>
          </cell>
          <cell r="T1263">
            <v>0</v>
          </cell>
          <cell r="U1263">
            <v>0</v>
          </cell>
          <cell r="AF1263">
            <v>418530.18</v>
          </cell>
          <cell r="AG1263">
            <v>18430.928176042791</v>
          </cell>
          <cell r="AH1263">
            <v>303818.61572556914</v>
          </cell>
          <cell r="AI1263">
            <v>93905.633932049095</v>
          </cell>
          <cell r="AJ1263">
            <v>0</v>
          </cell>
          <cell r="AK1263">
            <v>451.0365496633886</v>
          </cell>
          <cell r="AL1263">
            <v>1608.1601555091222</v>
          </cell>
          <cell r="AM1263">
            <v>206.69442332945437</v>
          </cell>
          <cell r="AN1263">
            <v>95.989410781478099</v>
          </cell>
          <cell r="AO1263">
            <v>13.121627055586034</v>
          </cell>
          <cell r="AP1263">
            <v>0</v>
          </cell>
          <cell r="AQ1263">
            <v>0</v>
          </cell>
        </row>
        <row r="1264">
          <cell r="H1264" t="str">
            <v>JBE</v>
          </cell>
          <cell r="J1264">
            <v>213.94</v>
          </cell>
          <cell r="K1264">
            <v>9.7622272477075374</v>
          </cell>
          <cell r="L1264">
            <v>154.33318942487841</v>
          </cell>
          <cell r="M1264">
            <v>48.630553879247216</v>
          </cell>
          <cell r="N1264">
            <v>0</v>
          </cell>
          <cell r="O1264">
            <v>0.25281690786458244</v>
          </cell>
          <cell r="P1264">
            <v>0.78523611200450849</v>
          </cell>
          <cell r="Q1264">
            <v>0.11423443496297182</v>
          </cell>
          <cell r="R1264">
            <v>5.5401382618129859E-2</v>
          </cell>
          <cell r="S1264">
            <v>6.3406107166560964E-3</v>
          </cell>
          <cell r="T1264">
            <v>0</v>
          </cell>
          <cell r="U1264">
            <v>0</v>
          </cell>
          <cell r="AF1264">
            <v>213.94</v>
          </cell>
          <cell r="AG1264">
            <v>9.7622272477075374</v>
          </cell>
          <cell r="AH1264">
            <v>154.33318942487841</v>
          </cell>
          <cell r="AI1264">
            <v>48.630553879247216</v>
          </cell>
          <cell r="AJ1264">
            <v>0</v>
          </cell>
          <cell r="AK1264">
            <v>0.25281690786458244</v>
          </cell>
          <cell r="AL1264">
            <v>0.78523611200450849</v>
          </cell>
          <cell r="AM1264">
            <v>0.11423443496297182</v>
          </cell>
          <cell r="AN1264">
            <v>5.5401382618129859E-2</v>
          </cell>
          <cell r="AO1264">
            <v>6.3406107166560964E-3</v>
          </cell>
          <cell r="AP1264">
            <v>0</v>
          </cell>
          <cell r="AQ1264">
            <v>0</v>
          </cell>
        </row>
        <row r="1265">
          <cell r="H1265" t="str">
            <v>CAEE</v>
          </cell>
          <cell r="J1265">
            <v>28335.78</v>
          </cell>
          <cell r="K1265">
            <v>0</v>
          </cell>
          <cell r="L1265">
            <v>0</v>
          </cell>
          <cell r="M1265">
            <v>0</v>
          </cell>
          <cell r="N1265">
            <v>0</v>
          </cell>
          <cell r="O1265">
            <v>5900.8159088300263</v>
          </cell>
          <cell r="P1265">
            <v>18327.626031981697</v>
          </cell>
          <cell r="Q1265">
            <v>2666.2630156317391</v>
          </cell>
          <cell r="R1265">
            <v>1293.0834519159064</v>
          </cell>
          <cell r="S1265">
            <v>147.9915916406315</v>
          </cell>
          <cell r="T1265">
            <v>0</v>
          </cell>
          <cell r="U1265">
            <v>0</v>
          </cell>
          <cell r="AF1265">
            <v>28335.78</v>
          </cell>
          <cell r="AG1265">
            <v>0</v>
          </cell>
          <cell r="AH1265">
            <v>0</v>
          </cell>
          <cell r="AI1265">
            <v>0</v>
          </cell>
          <cell r="AJ1265">
            <v>0</v>
          </cell>
          <cell r="AK1265">
            <v>5900.8159088300263</v>
          </cell>
          <cell r="AL1265">
            <v>18327.626031981697</v>
          </cell>
          <cell r="AM1265">
            <v>2666.2630156317391</v>
          </cell>
          <cell r="AN1265">
            <v>1293.0834519159064</v>
          </cell>
          <cell r="AO1265">
            <v>147.9915916406315</v>
          </cell>
          <cell r="AP1265">
            <v>0</v>
          </cell>
          <cell r="AQ1265">
            <v>0</v>
          </cell>
        </row>
        <row r="1266">
          <cell r="H1266" t="str">
            <v>CAGE</v>
          </cell>
          <cell r="J1266">
            <v>0</v>
          </cell>
          <cell r="K1266">
            <v>0</v>
          </cell>
          <cell r="L1266">
            <v>0</v>
          </cell>
          <cell r="M1266">
            <v>0</v>
          </cell>
          <cell r="N1266">
            <v>0</v>
          </cell>
          <cell r="O1266">
            <v>0</v>
          </cell>
          <cell r="P1266">
            <v>0</v>
          </cell>
          <cell r="Q1266">
            <v>0</v>
          </cell>
          <cell r="R1266">
            <v>0</v>
          </cell>
          <cell r="S1266">
            <v>0</v>
          </cell>
          <cell r="T1266">
            <v>0</v>
          </cell>
          <cell r="U1266">
            <v>0</v>
          </cell>
          <cell r="AF1266">
            <v>0</v>
          </cell>
          <cell r="AG1266">
            <v>0</v>
          </cell>
          <cell r="AH1266">
            <v>0</v>
          </cell>
          <cell r="AI1266">
            <v>0</v>
          </cell>
          <cell r="AJ1266">
            <v>0</v>
          </cell>
          <cell r="AK1266">
            <v>0</v>
          </cell>
          <cell r="AL1266">
            <v>0</v>
          </cell>
          <cell r="AM1266">
            <v>0</v>
          </cell>
          <cell r="AN1266">
            <v>0</v>
          </cell>
          <cell r="AO1266">
            <v>0</v>
          </cell>
          <cell r="AP1266">
            <v>0</v>
          </cell>
          <cell r="AQ1266">
            <v>0</v>
          </cell>
        </row>
        <row r="1267">
          <cell r="H1267" t="str">
            <v>CAGE</v>
          </cell>
          <cell r="J1267">
            <v>0</v>
          </cell>
          <cell r="K1267">
            <v>0</v>
          </cell>
          <cell r="L1267">
            <v>0</v>
          </cell>
          <cell r="M1267">
            <v>0</v>
          </cell>
          <cell r="N1267">
            <v>0</v>
          </cell>
          <cell r="O1267">
            <v>0</v>
          </cell>
          <cell r="P1267">
            <v>0</v>
          </cell>
          <cell r="Q1267">
            <v>0</v>
          </cell>
          <cell r="R1267">
            <v>0</v>
          </cell>
          <cell r="S1267">
            <v>0</v>
          </cell>
          <cell r="T1267">
            <v>0</v>
          </cell>
          <cell r="U1267">
            <v>0</v>
          </cell>
          <cell r="AF1267">
            <v>0</v>
          </cell>
          <cell r="AG1267">
            <v>0</v>
          </cell>
          <cell r="AH1267">
            <v>0</v>
          </cell>
          <cell r="AI1267">
            <v>0</v>
          </cell>
          <cell r="AJ1267">
            <v>0</v>
          </cell>
          <cell r="AK1267">
            <v>0</v>
          </cell>
          <cell r="AL1267">
            <v>0</v>
          </cell>
          <cell r="AM1267">
            <v>0</v>
          </cell>
          <cell r="AN1267">
            <v>0</v>
          </cell>
          <cell r="AO1267">
            <v>0</v>
          </cell>
          <cell r="AP1267">
            <v>0</v>
          </cell>
          <cell r="AQ1267">
            <v>0</v>
          </cell>
        </row>
        <row r="1271">
          <cell r="H1271" t="str">
            <v>SG</v>
          </cell>
          <cell r="J1271">
            <v>0</v>
          </cell>
          <cell r="K1271">
            <v>0</v>
          </cell>
          <cell r="L1271">
            <v>0</v>
          </cell>
          <cell r="M1271">
            <v>0</v>
          </cell>
          <cell r="N1271">
            <v>0</v>
          </cell>
          <cell r="O1271">
            <v>0</v>
          </cell>
          <cell r="P1271">
            <v>0</v>
          </cell>
          <cell r="Q1271">
            <v>0</v>
          </cell>
          <cell r="R1271">
            <v>0</v>
          </cell>
          <cell r="S1271">
            <v>0</v>
          </cell>
          <cell r="T1271">
            <v>0</v>
          </cell>
          <cell r="U1271">
            <v>0</v>
          </cell>
          <cell r="AF1271">
            <v>0</v>
          </cell>
          <cell r="AG1271">
            <v>0</v>
          </cell>
          <cell r="AH1271">
            <v>0</v>
          </cell>
          <cell r="AI1271">
            <v>0</v>
          </cell>
          <cell r="AJ1271">
            <v>0</v>
          </cell>
          <cell r="AK1271">
            <v>0</v>
          </cell>
          <cell r="AL1271">
            <v>0</v>
          </cell>
          <cell r="AM1271">
            <v>0</v>
          </cell>
          <cell r="AN1271">
            <v>0</v>
          </cell>
          <cell r="AO1271">
            <v>0</v>
          </cell>
          <cell r="AP1271">
            <v>0</v>
          </cell>
          <cell r="AQ1271">
            <v>0</v>
          </cell>
        </row>
        <row r="1275">
          <cell r="H1275" t="str">
            <v>CAEE</v>
          </cell>
          <cell r="J1275">
            <v>0</v>
          </cell>
          <cell r="K1275">
            <v>0</v>
          </cell>
          <cell r="L1275">
            <v>0</v>
          </cell>
          <cell r="M1275">
            <v>0</v>
          </cell>
          <cell r="N1275">
            <v>0</v>
          </cell>
          <cell r="O1275">
            <v>0</v>
          </cell>
          <cell r="P1275">
            <v>0</v>
          </cell>
          <cell r="Q1275">
            <v>0</v>
          </cell>
          <cell r="R1275">
            <v>0</v>
          </cell>
          <cell r="S1275">
            <v>0</v>
          </cell>
          <cell r="T1275">
            <v>0</v>
          </cell>
          <cell r="U1275">
            <v>0</v>
          </cell>
          <cell r="AF1275">
            <v>0</v>
          </cell>
          <cell r="AG1275">
            <v>0</v>
          </cell>
          <cell r="AH1275">
            <v>0</v>
          </cell>
          <cell r="AI1275">
            <v>0</v>
          </cell>
          <cell r="AJ1275">
            <v>0</v>
          </cell>
          <cell r="AK1275">
            <v>0</v>
          </cell>
          <cell r="AL1275">
            <v>0</v>
          </cell>
          <cell r="AM1275">
            <v>0</v>
          </cell>
          <cell r="AN1275">
            <v>0</v>
          </cell>
          <cell r="AO1275">
            <v>0</v>
          </cell>
          <cell r="AP1275">
            <v>0</v>
          </cell>
          <cell r="AQ1275">
            <v>0</v>
          </cell>
        </row>
        <row r="1279">
          <cell r="H1279" t="str">
            <v>DGP</v>
          </cell>
          <cell r="J1279">
            <v>0</v>
          </cell>
          <cell r="K1279">
            <v>0</v>
          </cell>
          <cell r="L1279">
            <v>0</v>
          </cell>
          <cell r="M1279">
            <v>0</v>
          </cell>
          <cell r="N1279">
            <v>0</v>
          </cell>
          <cell r="O1279">
            <v>0</v>
          </cell>
          <cell r="P1279">
            <v>0</v>
          </cell>
          <cell r="Q1279">
            <v>0</v>
          </cell>
          <cell r="R1279">
            <v>0</v>
          </cell>
          <cell r="S1279">
            <v>0</v>
          </cell>
          <cell r="T1279">
            <v>0</v>
          </cell>
          <cell r="U1279">
            <v>0</v>
          </cell>
          <cell r="AF1279">
            <v>0</v>
          </cell>
          <cell r="AG1279">
            <v>0</v>
          </cell>
          <cell r="AH1279">
            <v>0</v>
          </cell>
          <cell r="AI1279">
            <v>0</v>
          </cell>
          <cell r="AJ1279">
            <v>0</v>
          </cell>
          <cell r="AK1279">
            <v>0</v>
          </cell>
          <cell r="AL1279">
            <v>0</v>
          </cell>
          <cell r="AM1279">
            <v>0</v>
          </cell>
          <cell r="AN1279">
            <v>0</v>
          </cell>
          <cell r="AO1279">
            <v>0</v>
          </cell>
          <cell r="AP1279">
            <v>0</v>
          </cell>
          <cell r="AQ1279">
            <v>0</v>
          </cell>
        </row>
        <row r="1280">
          <cell r="H1280" t="str">
            <v>SG</v>
          </cell>
          <cell r="J1280">
            <v>0</v>
          </cell>
          <cell r="K1280">
            <v>0</v>
          </cell>
          <cell r="L1280">
            <v>0</v>
          </cell>
          <cell r="M1280">
            <v>0</v>
          </cell>
          <cell r="N1280">
            <v>0</v>
          </cell>
          <cell r="O1280">
            <v>0</v>
          </cell>
          <cell r="P1280">
            <v>0</v>
          </cell>
          <cell r="Q1280">
            <v>0</v>
          </cell>
          <cell r="R1280">
            <v>0</v>
          </cell>
          <cell r="S1280">
            <v>0</v>
          </cell>
          <cell r="T1280">
            <v>0</v>
          </cell>
          <cell r="U1280">
            <v>0</v>
          </cell>
          <cell r="AF1280">
            <v>0</v>
          </cell>
          <cell r="AG1280">
            <v>0</v>
          </cell>
          <cell r="AH1280">
            <v>0</v>
          </cell>
          <cell r="AI1280">
            <v>0</v>
          </cell>
          <cell r="AJ1280">
            <v>0</v>
          </cell>
          <cell r="AK1280">
            <v>0</v>
          </cell>
          <cell r="AL1280">
            <v>0</v>
          </cell>
          <cell r="AM1280">
            <v>0</v>
          </cell>
          <cell r="AN1280">
            <v>0</v>
          </cell>
          <cell r="AO1280">
            <v>0</v>
          </cell>
          <cell r="AP1280">
            <v>0</v>
          </cell>
          <cell r="AQ1280">
            <v>0</v>
          </cell>
        </row>
        <row r="1283">
          <cell r="H1283" t="str">
            <v>S</v>
          </cell>
          <cell r="J1283">
            <v>0</v>
          </cell>
          <cell r="K1283">
            <v>0</v>
          </cell>
          <cell r="L1283">
            <v>0</v>
          </cell>
          <cell r="M1283">
            <v>0</v>
          </cell>
          <cell r="N1283">
            <v>0</v>
          </cell>
          <cell r="O1283">
            <v>0</v>
          </cell>
          <cell r="P1283">
            <v>0</v>
          </cell>
          <cell r="Q1283">
            <v>0</v>
          </cell>
          <cell r="R1283">
            <v>0</v>
          </cell>
          <cell r="S1283">
            <v>0</v>
          </cell>
          <cell r="T1283">
            <v>0</v>
          </cell>
          <cell r="U1283">
            <v>0</v>
          </cell>
          <cell r="AF1283">
            <v>0</v>
          </cell>
          <cell r="AG1283">
            <v>0</v>
          </cell>
          <cell r="AH1283">
            <v>0</v>
          </cell>
          <cell r="AI1283">
            <v>0</v>
          </cell>
          <cell r="AJ1283">
            <v>0</v>
          </cell>
          <cell r="AK1283">
            <v>0</v>
          </cell>
          <cell r="AL1283">
            <v>0</v>
          </cell>
          <cell r="AM1283">
            <v>0</v>
          </cell>
          <cell r="AN1283">
            <v>0</v>
          </cell>
          <cell r="AO1283">
            <v>0</v>
          </cell>
          <cell r="AP1283">
            <v>0</v>
          </cell>
          <cell r="AQ1283">
            <v>0</v>
          </cell>
        </row>
        <row r="1290">
          <cell r="E1290" t="str">
            <v>S</v>
          </cell>
          <cell r="J1290">
            <v>150371998.35999998</v>
          </cell>
          <cell r="K1290">
            <v>7553589.6300000008</v>
          </cell>
          <cell r="L1290">
            <v>52027600.769999996</v>
          </cell>
          <cell r="M1290">
            <v>13567259.24</v>
          </cell>
          <cell r="N1290">
            <v>0</v>
          </cell>
          <cell r="O1290">
            <v>16409972.619999999</v>
          </cell>
          <cell r="P1290">
            <v>50312237.949999996</v>
          </cell>
          <cell r="Q1290">
            <v>6760921.4199999999</v>
          </cell>
          <cell r="R1290">
            <v>3740416.7300000004</v>
          </cell>
          <cell r="S1290">
            <v>0</v>
          </cell>
          <cell r="T1290">
            <v>0</v>
          </cell>
          <cell r="U1290">
            <v>0</v>
          </cell>
          <cell r="AF1290">
            <v>150371998.35999998</v>
          </cell>
          <cell r="AG1290">
            <v>7553589.6300000008</v>
          </cell>
          <cell r="AH1290">
            <v>52027600.769999996</v>
          </cell>
          <cell r="AI1290">
            <v>13567259.24</v>
          </cell>
          <cell r="AJ1290">
            <v>0</v>
          </cell>
          <cell r="AK1290">
            <v>16409972.619999999</v>
          </cell>
          <cell r="AL1290">
            <v>50312237.949999996</v>
          </cell>
          <cell r="AM1290">
            <v>6760921.4199999999</v>
          </cell>
          <cell r="AN1290">
            <v>3740416.7300000004</v>
          </cell>
          <cell r="AO1290">
            <v>0</v>
          </cell>
          <cell r="AP1290">
            <v>0</v>
          </cell>
          <cell r="AQ1290">
            <v>0</v>
          </cell>
        </row>
        <row r="1291">
          <cell r="E1291" t="str">
            <v>DGP</v>
          </cell>
          <cell r="J1291">
            <v>0</v>
          </cell>
          <cell r="K1291">
            <v>0</v>
          </cell>
          <cell r="L1291">
            <v>0</v>
          </cell>
          <cell r="M1291">
            <v>0</v>
          </cell>
          <cell r="N1291">
            <v>0</v>
          </cell>
          <cell r="O1291">
            <v>0</v>
          </cell>
          <cell r="P1291">
            <v>0</v>
          </cell>
          <cell r="Q1291">
            <v>0</v>
          </cell>
          <cell r="R1291">
            <v>0</v>
          </cell>
          <cell r="S1291">
            <v>0</v>
          </cell>
          <cell r="T1291">
            <v>0</v>
          </cell>
          <cell r="U1291">
            <v>0</v>
          </cell>
          <cell r="AF1291">
            <v>0</v>
          </cell>
          <cell r="AG1291">
            <v>0</v>
          </cell>
          <cell r="AH1291">
            <v>0</v>
          </cell>
          <cell r="AI1291">
            <v>0</v>
          </cell>
          <cell r="AJ1291">
            <v>0</v>
          </cell>
          <cell r="AK1291">
            <v>0</v>
          </cell>
          <cell r="AL1291">
            <v>0</v>
          </cell>
          <cell r="AM1291">
            <v>0</v>
          </cell>
          <cell r="AN1291">
            <v>0</v>
          </cell>
          <cell r="AO1291">
            <v>0</v>
          </cell>
          <cell r="AP1291">
            <v>0</v>
          </cell>
          <cell r="AQ1291">
            <v>0</v>
          </cell>
        </row>
        <row r="1292">
          <cell r="E1292" t="str">
            <v>DGU</v>
          </cell>
          <cell r="J1292">
            <v>0</v>
          </cell>
          <cell r="K1292">
            <v>0</v>
          </cell>
          <cell r="L1292">
            <v>0</v>
          </cell>
          <cell r="M1292">
            <v>0</v>
          </cell>
          <cell r="N1292">
            <v>0</v>
          </cell>
          <cell r="O1292">
            <v>0</v>
          </cell>
          <cell r="P1292">
            <v>0</v>
          </cell>
          <cell r="Q1292">
            <v>0</v>
          </cell>
          <cell r="R1292">
            <v>0</v>
          </cell>
          <cell r="S1292">
            <v>0</v>
          </cell>
          <cell r="T1292">
            <v>0</v>
          </cell>
          <cell r="U1292">
            <v>0</v>
          </cell>
          <cell r="AF1292">
            <v>0</v>
          </cell>
          <cell r="AG1292">
            <v>0</v>
          </cell>
          <cell r="AH1292">
            <v>0</v>
          </cell>
          <cell r="AI1292">
            <v>0</v>
          </cell>
          <cell r="AJ1292">
            <v>0</v>
          </cell>
          <cell r="AK1292">
            <v>0</v>
          </cell>
          <cell r="AL1292">
            <v>0</v>
          </cell>
          <cell r="AM1292">
            <v>0</v>
          </cell>
          <cell r="AN1292">
            <v>0</v>
          </cell>
          <cell r="AO1292">
            <v>0</v>
          </cell>
          <cell r="AP1292">
            <v>0</v>
          </cell>
          <cell r="AQ1292">
            <v>0</v>
          </cell>
        </row>
        <row r="1293">
          <cell r="E1293" t="str">
            <v>SG</v>
          </cell>
          <cell r="J1293">
            <v>33690.86</v>
          </cell>
          <cell r="K1293">
            <v>528.35363916878089</v>
          </cell>
          <cell r="L1293">
            <v>8622.3941794659222</v>
          </cell>
          <cell r="M1293">
            <v>2772.2600618382312</v>
          </cell>
          <cell r="N1293">
            <v>0</v>
          </cell>
          <cell r="O1293">
            <v>4258.8217327888306</v>
          </cell>
          <cell r="P1293">
            <v>14586.576841858972</v>
          </cell>
          <cell r="Q1293">
            <v>1900.6080515579561</v>
          </cell>
          <cell r="R1293">
            <v>899.47158313659315</v>
          </cell>
          <cell r="S1293">
            <v>122.37391018471661</v>
          </cell>
          <cell r="T1293">
            <v>0</v>
          </cell>
          <cell r="U1293">
            <v>0</v>
          </cell>
          <cell r="AF1293">
            <v>33690.86</v>
          </cell>
          <cell r="AG1293">
            <v>528.35363916878089</v>
          </cell>
          <cell r="AH1293">
            <v>8622.3941794659222</v>
          </cell>
          <cell r="AI1293">
            <v>2772.2600618382312</v>
          </cell>
          <cell r="AJ1293">
            <v>0</v>
          </cell>
          <cell r="AK1293">
            <v>4258.8217327888306</v>
          </cell>
          <cell r="AL1293">
            <v>14586.576841858972</v>
          </cell>
          <cell r="AM1293">
            <v>1900.6080515579561</v>
          </cell>
          <cell r="AN1293">
            <v>899.47158313659315</v>
          </cell>
          <cell r="AO1293">
            <v>122.37391018471661</v>
          </cell>
          <cell r="AP1293">
            <v>0</v>
          </cell>
          <cell r="AQ1293">
            <v>0</v>
          </cell>
        </row>
        <row r="1294">
          <cell r="E1294" t="str">
            <v>SO</v>
          </cell>
          <cell r="J1294">
            <v>14829598.369999999</v>
          </cell>
          <cell r="K1294">
            <v>295036.81499246845</v>
          </cell>
          <cell r="L1294">
            <v>3484991.796705727</v>
          </cell>
          <cell r="M1294">
            <v>986880.80429338012</v>
          </cell>
          <cell r="N1294">
            <v>0</v>
          </cell>
          <cell r="O1294">
            <v>1840510.6648231475</v>
          </cell>
          <cell r="P1294">
            <v>6907952.5875892192</v>
          </cell>
          <cell r="Q1294">
            <v>883021.46410817944</v>
          </cell>
          <cell r="R1294">
            <v>388763.22289309779</v>
          </cell>
          <cell r="S1294">
            <v>42441.014594779124</v>
          </cell>
          <cell r="T1294">
            <v>0</v>
          </cell>
          <cell r="U1294">
            <v>0</v>
          </cell>
          <cell r="AF1294">
            <v>14829598.369999999</v>
          </cell>
          <cell r="AG1294">
            <v>295036.81499246845</v>
          </cell>
          <cell r="AH1294">
            <v>3484991.796705727</v>
          </cell>
          <cell r="AI1294">
            <v>986880.80429338012</v>
          </cell>
          <cell r="AJ1294">
            <v>0</v>
          </cell>
          <cell r="AK1294">
            <v>1840510.6648231475</v>
          </cell>
          <cell r="AL1294">
            <v>6907952.5875892192</v>
          </cell>
          <cell r="AM1294">
            <v>883021.46410817944</v>
          </cell>
          <cell r="AN1294">
            <v>388763.22289309779</v>
          </cell>
          <cell r="AO1294">
            <v>42441.014594779124</v>
          </cell>
          <cell r="AP1294">
            <v>0</v>
          </cell>
          <cell r="AQ1294">
            <v>0</v>
          </cell>
        </row>
        <row r="1295">
          <cell r="E1295" t="str">
            <v>CN</v>
          </cell>
          <cell r="J1295">
            <v>1206857.3500000001</v>
          </cell>
          <cell r="K1295">
            <v>29129.13184093509</v>
          </cell>
          <cell r="L1295">
            <v>365377.77110415383</v>
          </cell>
          <cell r="M1295">
            <v>83076.130655118555</v>
          </cell>
          <cell r="N1295">
            <v>0</v>
          </cell>
          <cell r="O1295">
            <v>80030.823034142784</v>
          </cell>
          <cell r="P1295">
            <v>591866.32329458173</v>
          </cell>
          <cell r="Q1295">
            <v>47298.231634797943</v>
          </cell>
          <cell r="R1295">
            <v>10078.938436270178</v>
          </cell>
          <cell r="S1295">
            <v>0</v>
          </cell>
          <cell r="T1295">
            <v>0</v>
          </cell>
          <cell r="U1295">
            <v>0</v>
          </cell>
          <cell r="AF1295">
            <v>1206857.3500000001</v>
          </cell>
          <cell r="AG1295">
            <v>29129.13184093509</v>
          </cell>
          <cell r="AH1295">
            <v>365377.77110415383</v>
          </cell>
          <cell r="AI1295">
            <v>83076.130655118555</v>
          </cell>
          <cell r="AJ1295">
            <v>0</v>
          </cell>
          <cell r="AK1295">
            <v>80030.823034142784</v>
          </cell>
          <cell r="AL1295">
            <v>591866.32329458173</v>
          </cell>
          <cell r="AM1295">
            <v>47298.231634797943</v>
          </cell>
          <cell r="AN1295">
            <v>10078.938436270178</v>
          </cell>
          <cell r="AO1295">
            <v>0</v>
          </cell>
          <cell r="AP1295">
            <v>0</v>
          </cell>
          <cell r="AQ1295">
            <v>0</v>
          </cell>
        </row>
        <row r="1296">
          <cell r="E1296" t="str">
            <v>SE</v>
          </cell>
          <cell r="J1296">
            <v>0</v>
          </cell>
          <cell r="K1296">
            <v>0</v>
          </cell>
          <cell r="L1296">
            <v>0</v>
          </cell>
          <cell r="M1296">
            <v>0</v>
          </cell>
          <cell r="N1296">
            <v>0</v>
          </cell>
          <cell r="O1296">
            <v>0</v>
          </cell>
          <cell r="P1296">
            <v>0</v>
          </cell>
          <cell r="Q1296">
            <v>0</v>
          </cell>
          <cell r="R1296">
            <v>0</v>
          </cell>
          <cell r="S1296">
            <v>0</v>
          </cell>
          <cell r="T1296">
            <v>0</v>
          </cell>
          <cell r="U1296">
            <v>0</v>
          </cell>
          <cell r="AF1296">
            <v>0</v>
          </cell>
          <cell r="AG1296">
            <v>0</v>
          </cell>
          <cell r="AH1296">
            <v>0</v>
          </cell>
          <cell r="AI1296">
            <v>0</v>
          </cell>
          <cell r="AJ1296">
            <v>0</v>
          </cell>
          <cell r="AK1296">
            <v>0</v>
          </cell>
          <cell r="AL1296">
            <v>0</v>
          </cell>
          <cell r="AM1296">
            <v>0</v>
          </cell>
          <cell r="AN1296">
            <v>0</v>
          </cell>
          <cell r="AO1296">
            <v>0</v>
          </cell>
          <cell r="AP1296">
            <v>0</v>
          </cell>
          <cell r="AQ1296">
            <v>0</v>
          </cell>
        </row>
        <row r="1297">
          <cell r="E1297" t="str">
            <v>CAGW</v>
          </cell>
          <cell r="J1297">
            <v>98278100.071363792</v>
          </cell>
          <cell r="K1297">
            <v>4352598.9827219183</v>
          </cell>
          <cell r="L1297">
            <v>71748996.312513426</v>
          </cell>
          <cell r="M1297">
            <v>22176504.776128475</v>
          </cell>
          <cell r="N1297">
            <v>0</v>
          </cell>
          <cell r="O1297">
            <v>0</v>
          </cell>
          <cell r="P1297">
            <v>0</v>
          </cell>
          <cell r="Q1297">
            <v>0</v>
          </cell>
          <cell r="R1297">
            <v>0</v>
          </cell>
          <cell r="S1297">
            <v>0</v>
          </cell>
          <cell r="T1297">
            <v>0</v>
          </cell>
          <cell r="U1297">
            <v>0</v>
          </cell>
          <cell r="AF1297">
            <v>98278100.071363792</v>
          </cell>
          <cell r="AG1297">
            <v>4352598.9827219183</v>
          </cell>
          <cell r="AH1297">
            <v>71748996.312513426</v>
          </cell>
          <cell r="AI1297">
            <v>22176504.776128475</v>
          </cell>
          <cell r="AJ1297">
            <v>0</v>
          </cell>
          <cell r="AK1297">
            <v>0</v>
          </cell>
          <cell r="AL1297">
            <v>0</v>
          </cell>
          <cell r="AM1297">
            <v>0</v>
          </cell>
          <cell r="AN1297">
            <v>0</v>
          </cell>
          <cell r="AO1297">
            <v>0</v>
          </cell>
          <cell r="AP1297">
            <v>0</v>
          </cell>
          <cell r="AQ1297">
            <v>0</v>
          </cell>
        </row>
        <row r="1298">
          <cell r="E1298" t="str">
            <v>CAGE</v>
          </cell>
          <cell r="J1298">
            <v>368210549.27863616</v>
          </cell>
          <cell r="K1298">
            <v>0</v>
          </cell>
          <cell r="L1298">
            <v>0</v>
          </cell>
          <cell r="M1298">
            <v>0</v>
          </cell>
          <cell r="N1298">
            <v>0</v>
          </cell>
          <cell r="O1298">
            <v>69926848.088857695</v>
          </cell>
          <cell r="P1298">
            <v>249322523.81933337</v>
          </cell>
          <cell r="Q1298">
            <v>32045051.67432557</v>
          </cell>
          <cell r="R1298">
            <v>14881802.707263442</v>
          </cell>
          <cell r="S1298">
            <v>2034322.9888561931</v>
          </cell>
          <cell r="T1298">
            <v>0</v>
          </cell>
          <cell r="U1298">
            <v>0</v>
          </cell>
          <cell r="AF1298">
            <v>368210549.27863616</v>
          </cell>
          <cell r="AG1298">
            <v>0</v>
          </cell>
          <cell r="AH1298">
            <v>0</v>
          </cell>
          <cell r="AI1298">
            <v>0</v>
          </cell>
          <cell r="AJ1298">
            <v>0</v>
          </cell>
          <cell r="AK1298">
            <v>69926848.088857695</v>
          </cell>
          <cell r="AL1298">
            <v>249322523.81933337</v>
          </cell>
          <cell r="AM1298">
            <v>32045051.67432557</v>
          </cell>
          <cell r="AN1298">
            <v>14881802.707263442</v>
          </cell>
          <cell r="AO1298">
            <v>2034322.9888561931</v>
          </cell>
          <cell r="AP1298">
            <v>0</v>
          </cell>
          <cell r="AQ1298">
            <v>0</v>
          </cell>
        </row>
        <row r="1299">
          <cell r="E1299" t="str">
            <v>CAEW</v>
          </cell>
          <cell r="J1299">
            <v>0</v>
          </cell>
          <cell r="K1299">
            <v>0</v>
          </cell>
          <cell r="L1299">
            <v>0</v>
          </cell>
          <cell r="M1299">
            <v>0</v>
          </cell>
          <cell r="N1299">
            <v>0</v>
          </cell>
          <cell r="O1299">
            <v>0</v>
          </cell>
          <cell r="P1299">
            <v>0</v>
          </cell>
          <cell r="Q1299">
            <v>0</v>
          </cell>
          <cell r="R1299">
            <v>0</v>
          </cell>
          <cell r="S1299">
            <v>0</v>
          </cell>
          <cell r="T1299">
            <v>0</v>
          </cell>
          <cell r="U1299">
            <v>0</v>
          </cell>
          <cell r="AF1299">
            <v>0</v>
          </cell>
          <cell r="AG1299">
            <v>0</v>
          </cell>
          <cell r="AH1299">
            <v>0</v>
          </cell>
          <cell r="AI1299">
            <v>0</v>
          </cell>
          <cell r="AJ1299">
            <v>0</v>
          </cell>
          <cell r="AK1299">
            <v>0</v>
          </cell>
          <cell r="AL1299">
            <v>0</v>
          </cell>
          <cell r="AM1299">
            <v>0</v>
          </cell>
          <cell r="AN1299">
            <v>0</v>
          </cell>
          <cell r="AO1299">
            <v>0</v>
          </cell>
          <cell r="AP1299">
            <v>0</v>
          </cell>
          <cell r="AQ1299">
            <v>0</v>
          </cell>
        </row>
        <row r="1300">
          <cell r="E1300" t="str">
            <v>CAEE</v>
          </cell>
          <cell r="J1300">
            <v>28335.78</v>
          </cell>
          <cell r="K1300">
            <v>0</v>
          </cell>
          <cell r="L1300">
            <v>0</v>
          </cell>
          <cell r="M1300">
            <v>0</v>
          </cell>
          <cell r="N1300">
            <v>0</v>
          </cell>
          <cell r="O1300">
            <v>5900.8159088300263</v>
          </cell>
          <cell r="P1300">
            <v>18327.626031981697</v>
          </cell>
          <cell r="Q1300">
            <v>2666.2630156317391</v>
          </cell>
          <cell r="R1300">
            <v>1293.0834519159064</v>
          </cell>
          <cell r="S1300">
            <v>147.9915916406315</v>
          </cell>
          <cell r="T1300">
            <v>0</v>
          </cell>
          <cell r="U1300">
            <v>0</v>
          </cell>
          <cell r="AF1300">
            <v>28335.78</v>
          </cell>
          <cell r="AG1300">
            <v>0</v>
          </cell>
          <cell r="AH1300">
            <v>0</v>
          </cell>
          <cell r="AI1300">
            <v>0</v>
          </cell>
          <cell r="AJ1300">
            <v>0</v>
          </cell>
          <cell r="AK1300">
            <v>5900.8159088300263</v>
          </cell>
          <cell r="AL1300">
            <v>18327.626031981697</v>
          </cell>
          <cell r="AM1300">
            <v>2666.2630156317391</v>
          </cell>
          <cell r="AN1300">
            <v>1293.0834519159064</v>
          </cell>
          <cell r="AO1300">
            <v>147.9915916406315</v>
          </cell>
          <cell r="AP1300">
            <v>0</v>
          </cell>
          <cell r="AQ1300">
            <v>0</v>
          </cell>
        </row>
        <row r="1301">
          <cell r="E1301" t="str">
            <v>JBG</v>
          </cell>
          <cell r="J1301">
            <v>32659870.009999998</v>
          </cell>
          <cell r="K1301">
            <v>1438251.6414782896</v>
          </cell>
          <cell r="L1301">
            <v>23708389.431355298</v>
          </cell>
          <cell r="M1301">
            <v>7327896.3954937942</v>
          </cell>
          <cell r="N1301">
            <v>0</v>
          </cell>
          <cell r="O1301">
            <v>35196.49426898003</v>
          </cell>
          <cell r="P1301">
            <v>125492.26828562116</v>
          </cell>
          <cell r="Q1301">
            <v>16129.333845726229</v>
          </cell>
          <cell r="R1301">
            <v>7490.5032618186988</v>
          </cell>
          <cell r="S1301">
            <v>1023.9420104785249</v>
          </cell>
          <cell r="T1301">
            <v>0</v>
          </cell>
          <cell r="U1301">
            <v>0</v>
          </cell>
          <cell r="AF1301">
            <v>32659870.009999998</v>
          </cell>
          <cell r="AG1301">
            <v>1438251.6414782896</v>
          </cell>
          <cell r="AH1301">
            <v>23708389.431355298</v>
          </cell>
          <cell r="AI1301">
            <v>7327896.3954937942</v>
          </cell>
          <cell r="AJ1301">
            <v>0</v>
          </cell>
          <cell r="AK1301">
            <v>35196.49426898003</v>
          </cell>
          <cell r="AL1301">
            <v>125492.26828562116</v>
          </cell>
          <cell r="AM1301">
            <v>16129.333845726229</v>
          </cell>
          <cell r="AN1301">
            <v>7490.5032618186988</v>
          </cell>
          <cell r="AO1301">
            <v>1023.9420104785249</v>
          </cell>
          <cell r="AP1301">
            <v>0</v>
          </cell>
          <cell r="AQ1301">
            <v>0</v>
          </cell>
        </row>
        <row r="1302">
          <cell r="E1302" t="str">
            <v>JBE</v>
          </cell>
          <cell r="J1302">
            <v>213.94</v>
          </cell>
          <cell r="K1302">
            <v>9.7622272477075374</v>
          </cell>
          <cell r="L1302">
            <v>154.33318942487841</v>
          </cell>
          <cell r="M1302">
            <v>48.630553879247216</v>
          </cell>
          <cell r="N1302">
            <v>0</v>
          </cell>
          <cell r="O1302">
            <v>0.25281690786458244</v>
          </cell>
          <cell r="P1302">
            <v>0.78523611200450849</v>
          </cell>
          <cell r="Q1302">
            <v>0.11423443496297182</v>
          </cell>
          <cell r="R1302">
            <v>5.5401382618129859E-2</v>
          </cell>
          <cell r="S1302">
            <v>6.3406107166560964E-3</v>
          </cell>
          <cell r="T1302">
            <v>0</v>
          </cell>
          <cell r="U1302">
            <v>0</v>
          </cell>
          <cell r="AF1302">
            <v>213.94</v>
          </cell>
          <cell r="AG1302">
            <v>9.7622272477075374</v>
          </cell>
          <cell r="AH1302">
            <v>154.33318942487841</v>
          </cell>
          <cell r="AI1302">
            <v>48.630553879247216</v>
          </cell>
          <cell r="AJ1302">
            <v>0</v>
          </cell>
          <cell r="AK1302">
            <v>0.25281690786458244</v>
          </cell>
          <cell r="AL1302">
            <v>0.78523611200450849</v>
          </cell>
          <cell r="AM1302">
            <v>0.11423443496297182</v>
          </cell>
          <cell r="AN1302">
            <v>5.5401382618129859E-2</v>
          </cell>
          <cell r="AO1302">
            <v>6.3406107166560964E-3</v>
          </cell>
          <cell r="AP1302">
            <v>0</v>
          </cell>
          <cell r="AQ1302">
            <v>0</v>
          </cell>
        </row>
        <row r="1306">
          <cell r="H1306" t="str">
            <v>S</v>
          </cell>
          <cell r="J1306">
            <v>680663.9</v>
          </cell>
          <cell r="K1306">
            <v>93538.95</v>
          </cell>
          <cell r="L1306">
            <v>373678.8</v>
          </cell>
          <cell r="M1306">
            <v>73036.25</v>
          </cell>
          <cell r="N1306">
            <v>0</v>
          </cell>
          <cell r="O1306">
            <v>44632.54</v>
          </cell>
          <cell r="P1306">
            <v>727.89</v>
          </cell>
          <cell r="Q1306">
            <v>94416.320000000007</v>
          </cell>
          <cell r="R1306">
            <v>633.15</v>
          </cell>
          <cell r="S1306">
            <v>0</v>
          </cell>
          <cell r="T1306">
            <v>0</v>
          </cell>
          <cell r="U1306">
            <v>0</v>
          </cell>
          <cell r="AF1306">
            <v>680663.9</v>
          </cell>
          <cell r="AG1306">
            <v>93538.95</v>
          </cell>
          <cell r="AH1306">
            <v>373678.8</v>
          </cell>
          <cell r="AI1306">
            <v>73036.25</v>
          </cell>
          <cell r="AJ1306">
            <v>0</v>
          </cell>
          <cell r="AK1306">
            <v>44632.54</v>
          </cell>
          <cell r="AL1306">
            <v>727.89</v>
          </cell>
          <cell r="AM1306">
            <v>94416.320000000007</v>
          </cell>
          <cell r="AN1306">
            <v>633.15</v>
          </cell>
          <cell r="AO1306">
            <v>0</v>
          </cell>
          <cell r="AP1306">
            <v>0</v>
          </cell>
          <cell r="AQ1306">
            <v>0</v>
          </cell>
        </row>
        <row r="1307">
          <cell r="H1307" t="str">
            <v>SG</v>
          </cell>
          <cell r="J1307">
            <v>0</v>
          </cell>
          <cell r="K1307">
            <v>0</v>
          </cell>
          <cell r="L1307">
            <v>0</v>
          </cell>
          <cell r="M1307">
            <v>0</v>
          </cell>
          <cell r="N1307">
            <v>0</v>
          </cell>
          <cell r="O1307">
            <v>0</v>
          </cell>
          <cell r="P1307">
            <v>0</v>
          </cell>
          <cell r="Q1307">
            <v>0</v>
          </cell>
          <cell r="R1307">
            <v>0</v>
          </cell>
          <cell r="S1307">
            <v>0</v>
          </cell>
          <cell r="T1307">
            <v>0</v>
          </cell>
          <cell r="U1307">
            <v>0</v>
          </cell>
          <cell r="AF1307">
            <v>0</v>
          </cell>
          <cell r="AG1307">
            <v>0</v>
          </cell>
          <cell r="AH1307">
            <v>0</v>
          </cell>
          <cell r="AI1307">
            <v>0</v>
          </cell>
          <cell r="AJ1307">
            <v>0</v>
          </cell>
          <cell r="AK1307">
            <v>0</v>
          </cell>
          <cell r="AL1307">
            <v>0</v>
          </cell>
          <cell r="AM1307">
            <v>0</v>
          </cell>
          <cell r="AN1307">
            <v>0</v>
          </cell>
          <cell r="AO1307">
            <v>0</v>
          </cell>
          <cell r="AP1307">
            <v>0</v>
          </cell>
          <cell r="AQ1307">
            <v>0</v>
          </cell>
        </row>
        <row r="1308">
          <cell r="H1308" t="str">
            <v>SO</v>
          </cell>
          <cell r="J1308">
            <v>523558.69</v>
          </cell>
          <cell r="K1308">
            <v>10416.269173662669</v>
          </cell>
          <cell r="L1308">
            <v>123037.56947559174</v>
          </cell>
          <cell r="M1308">
            <v>34841.808131988437</v>
          </cell>
          <cell r="N1308">
            <v>0</v>
          </cell>
          <cell r="O1308">
            <v>64979.194214403818</v>
          </cell>
          <cell r="P1308">
            <v>243885.13546374097</v>
          </cell>
          <cell r="Q1308">
            <v>31175.056090906153</v>
          </cell>
          <cell r="R1308">
            <v>13725.278232069093</v>
          </cell>
          <cell r="S1308">
            <v>1498.3792176371287</v>
          </cell>
          <cell r="T1308">
            <v>0</v>
          </cell>
          <cell r="U1308">
            <v>0</v>
          </cell>
          <cell r="AF1308">
            <v>523558.69</v>
          </cell>
          <cell r="AG1308">
            <v>10416.269173662669</v>
          </cell>
          <cell r="AH1308">
            <v>123037.56947559174</v>
          </cell>
          <cell r="AI1308">
            <v>34841.808131988437</v>
          </cell>
          <cell r="AJ1308">
            <v>0</v>
          </cell>
          <cell r="AK1308">
            <v>64979.194214403818</v>
          </cell>
          <cell r="AL1308">
            <v>243885.13546374097</v>
          </cell>
          <cell r="AM1308">
            <v>31175.056090906153</v>
          </cell>
          <cell r="AN1308">
            <v>13725.278232069093</v>
          </cell>
          <cell r="AO1308">
            <v>1498.3792176371287</v>
          </cell>
          <cell r="AP1308">
            <v>0</v>
          </cell>
          <cell r="AQ1308">
            <v>0</v>
          </cell>
        </row>
        <row r="1309">
          <cell r="H1309" t="str">
            <v>DGU</v>
          </cell>
          <cell r="J1309">
            <v>0</v>
          </cell>
          <cell r="K1309">
            <v>0</v>
          </cell>
          <cell r="L1309">
            <v>0</v>
          </cell>
          <cell r="M1309">
            <v>0</v>
          </cell>
          <cell r="N1309">
            <v>0</v>
          </cell>
          <cell r="O1309">
            <v>0</v>
          </cell>
          <cell r="P1309">
            <v>0</v>
          </cell>
          <cell r="Q1309">
            <v>0</v>
          </cell>
          <cell r="R1309">
            <v>0</v>
          </cell>
          <cell r="S1309">
            <v>0</v>
          </cell>
          <cell r="T1309">
            <v>0</v>
          </cell>
          <cell r="U1309">
            <v>0</v>
          </cell>
          <cell r="AF1309">
            <v>0</v>
          </cell>
          <cell r="AG1309">
            <v>0</v>
          </cell>
          <cell r="AH1309">
            <v>0</v>
          </cell>
          <cell r="AI1309">
            <v>0</v>
          </cell>
          <cell r="AJ1309">
            <v>0</v>
          </cell>
          <cell r="AK1309">
            <v>0</v>
          </cell>
          <cell r="AL1309">
            <v>0</v>
          </cell>
          <cell r="AM1309">
            <v>0</v>
          </cell>
          <cell r="AN1309">
            <v>0</v>
          </cell>
          <cell r="AO1309">
            <v>0</v>
          </cell>
          <cell r="AP1309">
            <v>0</v>
          </cell>
          <cell r="AQ1309">
            <v>0</v>
          </cell>
        </row>
        <row r="1310">
          <cell r="H1310" t="str">
            <v>CN</v>
          </cell>
          <cell r="J1310">
            <v>29321.06</v>
          </cell>
          <cell r="K1310">
            <v>707.70337725164302</v>
          </cell>
          <cell r="L1310">
            <v>8876.9924210273566</v>
          </cell>
          <cell r="M1310">
            <v>2018.3663060978752</v>
          </cell>
          <cell r="N1310">
            <v>0</v>
          </cell>
          <cell r="O1310">
            <v>1944.3793949910339</v>
          </cell>
          <cell r="P1310">
            <v>14379.618251734413</v>
          </cell>
          <cell r="Q1310">
            <v>1149.1285922547586</v>
          </cell>
          <cell r="R1310">
            <v>244.87165664291979</v>
          </cell>
          <cell r="S1310">
            <v>0</v>
          </cell>
          <cell r="T1310">
            <v>0</v>
          </cell>
          <cell r="U1310">
            <v>0</v>
          </cell>
          <cell r="AF1310">
            <v>29321.06</v>
          </cell>
          <cell r="AG1310">
            <v>707.70337725164302</v>
          </cell>
          <cell r="AH1310">
            <v>8876.9924210273566</v>
          </cell>
          <cell r="AI1310">
            <v>2018.3663060978752</v>
          </cell>
          <cell r="AJ1310">
            <v>0</v>
          </cell>
          <cell r="AK1310">
            <v>1944.3793949910339</v>
          </cell>
          <cell r="AL1310">
            <v>14379.618251734413</v>
          </cell>
          <cell r="AM1310">
            <v>1149.1285922547586</v>
          </cell>
          <cell r="AN1310">
            <v>244.87165664291979</v>
          </cell>
          <cell r="AO1310">
            <v>0</v>
          </cell>
          <cell r="AP1310">
            <v>0</v>
          </cell>
          <cell r="AQ1310">
            <v>0</v>
          </cell>
        </row>
        <row r="1311">
          <cell r="H1311" t="str">
            <v>CAGW</v>
          </cell>
          <cell r="J1311">
            <v>0</v>
          </cell>
          <cell r="K1311">
            <v>0</v>
          </cell>
          <cell r="L1311">
            <v>0</v>
          </cell>
          <cell r="M1311">
            <v>0</v>
          </cell>
          <cell r="N1311">
            <v>0</v>
          </cell>
          <cell r="O1311">
            <v>0</v>
          </cell>
          <cell r="P1311">
            <v>0</v>
          </cell>
          <cell r="Q1311">
            <v>0</v>
          </cell>
          <cell r="R1311">
            <v>0</v>
          </cell>
          <cell r="S1311">
            <v>0</v>
          </cell>
          <cell r="T1311">
            <v>0</v>
          </cell>
          <cell r="U1311">
            <v>0</v>
          </cell>
          <cell r="AF1311">
            <v>0</v>
          </cell>
          <cell r="AG1311">
            <v>0</v>
          </cell>
          <cell r="AH1311">
            <v>0</v>
          </cell>
          <cell r="AI1311">
            <v>0</v>
          </cell>
          <cell r="AJ1311">
            <v>0</v>
          </cell>
          <cell r="AK1311">
            <v>0</v>
          </cell>
          <cell r="AL1311">
            <v>0</v>
          </cell>
          <cell r="AM1311">
            <v>0</v>
          </cell>
          <cell r="AN1311">
            <v>0</v>
          </cell>
          <cell r="AO1311">
            <v>0</v>
          </cell>
          <cell r="AP1311">
            <v>0</v>
          </cell>
          <cell r="AQ1311">
            <v>0</v>
          </cell>
        </row>
        <row r="1312">
          <cell r="H1312" t="str">
            <v>CAGE</v>
          </cell>
          <cell r="J1312">
            <v>0</v>
          </cell>
          <cell r="K1312">
            <v>0</v>
          </cell>
          <cell r="L1312">
            <v>0</v>
          </cell>
          <cell r="M1312">
            <v>0</v>
          </cell>
          <cell r="N1312">
            <v>0</v>
          </cell>
          <cell r="O1312">
            <v>0</v>
          </cell>
          <cell r="P1312">
            <v>0</v>
          </cell>
          <cell r="Q1312">
            <v>0</v>
          </cell>
          <cell r="R1312">
            <v>0</v>
          </cell>
          <cell r="S1312">
            <v>0</v>
          </cell>
          <cell r="T1312">
            <v>0</v>
          </cell>
          <cell r="U1312">
            <v>0</v>
          </cell>
          <cell r="AF1312">
            <v>0</v>
          </cell>
          <cell r="AG1312">
            <v>0</v>
          </cell>
          <cell r="AH1312">
            <v>0</v>
          </cell>
          <cell r="AI1312">
            <v>0</v>
          </cell>
          <cell r="AJ1312">
            <v>0</v>
          </cell>
          <cell r="AK1312">
            <v>0</v>
          </cell>
          <cell r="AL1312">
            <v>0</v>
          </cell>
          <cell r="AM1312">
            <v>0</v>
          </cell>
          <cell r="AN1312">
            <v>0</v>
          </cell>
          <cell r="AO1312">
            <v>0</v>
          </cell>
          <cell r="AP1312">
            <v>0</v>
          </cell>
          <cell r="AQ1312">
            <v>0</v>
          </cell>
        </row>
        <row r="1313">
          <cell r="H1313" t="str">
            <v>DGP</v>
          </cell>
          <cell r="J1313">
            <v>0</v>
          </cell>
          <cell r="K1313">
            <v>0</v>
          </cell>
          <cell r="L1313">
            <v>0</v>
          </cell>
          <cell r="M1313">
            <v>0</v>
          </cell>
          <cell r="N1313">
            <v>0</v>
          </cell>
          <cell r="O1313">
            <v>0</v>
          </cell>
          <cell r="P1313">
            <v>0</v>
          </cell>
          <cell r="Q1313">
            <v>0</v>
          </cell>
          <cell r="R1313">
            <v>0</v>
          </cell>
          <cell r="S1313">
            <v>0</v>
          </cell>
          <cell r="T1313">
            <v>0</v>
          </cell>
          <cell r="U1313">
            <v>0</v>
          </cell>
          <cell r="AF1313">
            <v>0</v>
          </cell>
          <cell r="AG1313">
            <v>0</v>
          </cell>
          <cell r="AH1313">
            <v>0</v>
          </cell>
          <cell r="AI1313">
            <v>0</v>
          </cell>
          <cell r="AJ1313">
            <v>0</v>
          </cell>
          <cell r="AK1313">
            <v>0</v>
          </cell>
          <cell r="AL1313">
            <v>0</v>
          </cell>
          <cell r="AM1313">
            <v>0</v>
          </cell>
          <cell r="AN1313">
            <v>0</v>
          </cell>
          <cell r="AO1313">
            <v>0</v>
          </cell>
          <cell r="AP1313">
            <v>0</v>
          </cell>
          <cell r="AQ1313">
            <v>0</v>
          </cell>
        </row>
        <row r="1317">
          <cell r="H1317" t="str">
            <v>SG</v>
          </cell>
          <cell r="J1317">
            <v>0</v>
          </cell>
          <cell r="K1317">
            <v>0</v>
          </cell>
          <cell r="L1317">
            <v>0</v>
          </cell>
          <cell r="M1317">
            <v>0</v>
          </cell>
          <cell r="N1317">
            <v>0</v>
          </cell>
          <cell r="O1317">
            <v>0</v>
          </cell>
          <cell r="P1317">
            <v>0</v>
          </cell>
          <cell r="Q1317">
            <v>0</v>
          </cell>
          <cell r="R1317">
            <v>0</v>
          </cell>
          <cell r="S1317">
            <v>0</v>
          </cell>
          <cell r="T1317">
            <v>0</v>
          </cell>
          <cell r="U1317">
            <v>0</v>
          </cell>
          <cell r="AF1317">
            <v>0</v>
          </cell>
          <cell r="AG1317">
            <v>0</v>
          </cell>
          <cell r="AH1317">
            <v>0</v>
          </cell>
          <cell r="AI1317">
            <v>0</v>
          </cell>
          <cell r="AJ1317">
            <v>0</v>
          </cell>
          <cell r="AK1317">
            <v>0</v>
          </cell>
          <cell r="AL1317">
            <v>0</v>
          </cell>
          <cell r="AM1317">
            <v>0</v>
          </cell>
          <cell r="AN1317">
            <v>0</v>
          </cell>
          <cell r="AO1317">
            <v>0</v>
          </cell>
          <cell r="AP1317">
            <v>0</v>
          </cell>
          <cell r="AQ1317">
            <v>0</v>
          </cell>
        </row>
        <row r="1318">
          <cell r="H1318" t="str">
            <v>DGP</v>
          </cell>
          <cell r="J1318">
            <v>0</v>
          </cell>
          <cell r="K1318">
            <v>0</v>
          </cell>
          <cell r="L1318">
            <v>0</v>
          </cell>
          <cell r="M1318">
            <v>0</v>
          </cell>
          <cell r="N1318">
            <v>0</v>
          </cell>
          <cell r="O1318">
            <v>0</v>
          </cell>
          <cell r="P1318">
            <v>0</v>
          </cell>
          <cell r="Q1318">
            <v>0</v>
          </cell>
          <cell r="R1318">
            <v>0</v>
          </cell>
          <cell r="S1318">
            <v>0</v>
          </cell>
          <cell r="T1318">
            <v>0</v>
          </cell>
          <cell r="U1318">
            <v>0</v>
          </cell>
          <cell r="AF1318">
            <v>0</v>
          </cell>
          <cell r="AG1318">
            <v>0</v>
          </cell>
          <cell r="AH1318">
            <v>0</v>
          </cell>
          <cell r="AI1318">
            <v>0</v>
          </cell>
          <cell r="AJ1318">
            <v>0</v>
          </cell>
          <cell r="AK1318">
            <v>0</v>
          </cell>
          <cell r="AL1318">
            <v>0</v>
          </cell>
          <cell r="AM1318">
            <v>0</v>
          </cell>
          <cell r="AN1318">
            <v>0</v>
          </cell>
          <cell r="AO1318">
            <v>0</v>
          </cell>
          <cell r="AP1318">
            <v>0</v>
          </cell>
          <cell r="AQ1318">
            <v>0</v>
          </cell>
        </row>
        <row r="1322">
          <cell r="H1322" t="str">
            <v>S</v>
          </cell>
          <cell r="J1322">
            <v>1059176.5608092388</v>
          </cell>
          <cell r="K1322">
            <v>0</v>
          </cell>
          <cell r="L1322">
            <v>15261.19</v>
          </cell>
          <cell r="M1322">
            <v>0</v>
          </cell>
          <cell r="N1322">
            <v>0</v>
          </cell>
          <cell r="O1322">
            <v>133729.4</v>
          </cell>
          <cell r="P1322">
            <v>-3594422.1091907616</v>
          </cell>
          <cell r="Q1322">
            <v>21165.68</v>
          </cell>
          <cell r="R1322">
            <v>0</v>
          </cell>
          <cell r="S1322">
            <v>0</v>
          </cell>
          <cell r="T1322">
            <v>4483442.4000000004</v>
          </cell>
          <cell r="U1322">
            <v>0</v>
          </cell>
          <cell r="AF1322">
            <v>1059176.5608092388</v>
          </cell>
          <cell r="AG1322">
            <v>0</v>
          </cell>
          <cell r="AH1322">
            <v>15261.19</v>
          </cell>
          <cell r="AI1322">
            <v>0</v>
          </cell>
          <cell r="AJ1322">
            <v>0</v>
          </cell>
          <cell r="AK1322">
            <v>133729.4</v>
          </cell>
          <cell r="AL1322">
            <v>-3594422.1091907616</v>
          </cell>
          <cell r="AM1322">
            <v>21165.68</v>
          </cell>
          <cell r="AN1322">
            <v>0</v>
          </cell>
          <cell r="AO1322">
            <v>0</v>
          </cell>
          <cell r="AP1322">
            <v>4483442.4000000004</v>
          </cell>
          <cell r="AQ1322">
            <v>0</v>
          </cell>
        </row>
        <row r="1323">
          <cell r="H1323" t="str">
            <v>SE</v>
          </cell>
          <cell r="J1323">
            <v>0</v>
          </cell>
          <cell r="K1323">
            <v>0</v>
          </cell>
          <cell r="L1323">
            <v>0</v>
          </cell>
          <cell r="M1323">
            <v>0</v>
          </cell>
          <cell r="N1323">
            <v>0</v>
          </cell>
          <cell r="O1323">
            <v>0</v>
          </cell>
          <cell r="P1323">
            <v>0</v>
          </cell>
          <cell r="Q1323">
            <v>0</v>
          </cell>
          <cell r="R1323">
            <v>0</v>
          </cell>
          <cell r="S1323">
            <v>0</v>
          </cell>
          <cell r="T1323">
            <v>0</v>
          </cell>
          <cell r="U1323">
            <v>0</v>
          </cell>
          <cell r="AF1323">
            <v>0</v>
          </cell>
          <cell r="AG1323">
            <v>0</v>
          </cell>
          <cell r="AH1323">
            <v>0</v>
          </cell>
          <cell r="AI1323">
            <v>0</v>
          </cell>
          <cell r="AJ1323">
            <v>0</v>
          </cell>
          <cell r="AK1323">
            <v>0</v>
          </cell>
          <cell r="AL1323">
            <v>0</v>
          </cell>
          <cell r="AM1323">
            <v>0</v>
          </cell>
          <cell r="AN1323">
            <v>0</v>
          </cell>
          <cell r="AO1323">
            <v>0</v>
          </cell>
          <cell r="AP1323">
            <v>0</v>
          </cell>
          <cell r="AQ1323">
            <v>0</v>
          </cell>
        </row>
        <row r="1324">
          <cell r="H1324" t="str">
            <v>SG</v>
          </cell>
          <cell r="J1324">
            <v>4780254.05</v>
          </cell>
          <cell r="K1324">
            <v>74965.869777999236</v>
          </cell>
          <cell r="L1324">
            <v>1223395.1492211362</v>
          </cell>
          <cell r="M1324">
            <v>393344.28946769109</v>
          </cell>
          <cell r="N1324">
            <v>0</v>
          </cell>
          <cell r="O1324">
            <v>604266.2560822675</v>
          </cell>
          <cell r="P1324">
            <v>2069627.8760450922</v>
          </cell>
          <cell r="Q1324">
            <v>269669.26151254459</v>
          </cell>
          <cell r="R1324">
            <v>127622.22983172917</v>
          </cell>
          <cell r="S1324">
            <v>17363.118061540365</v>
          </cell>
          <cell r="T1324">
            <v>0</v>
          </cell>
          <cell r="U1324">
            <v>0</v>
          </cell>
          <cell r="AF1324">
            <v>4780254.05</v>
          </cell>
          <cell r="AG1324">
            <v>74965.869777999236</v>
          </cell>
          <cell r="AH1324">
            <v>1223395.1492211362</v>
          </cell>
          <cell r="AI1324">
            <v>393344.28946769109</v>
          </cell>
          <cell r="AJ1324">
            <v>0</v>
          </cell>
          <cell r="AK1324">
            <v>604266.2560822675</v>
          </cell>
          <cell r="AL1324">
            <v>2069627.8760450922</v>
          </cell>
          <cell r="AM1324">
            <v>269669.26151254459</v>
          </cell>
          <cell r="AN1324">
            <v>127622.22983172917</v>
          </cell>
          <cell r="AO1324">
            <v>17363.118061540365</v>
          </cell>
          <cell r="AP1324">
            <v>0</v>
          </cell>
          <cell r="AQ1324">
            <v>0</v>
          </cell>
        </row>
        <row r="1325">
          <cell r="H1325" t="str">
            <v>SO</v>
          </cell>
          <cell r="J1325">
            <v>11833400.18</v>
          </cell>
          <cell r="K1325">
            <v>235427.05692564911</v>
          </cell>
          <cell r="L1325">
            <v>2780877.9122341177</v>
          </cell>
          <cell r="M1325">
            <v>787489.66733910469</v>
          </cell>
          <cell r="N1325">
            <v>0</v>
          </cell>
          <cell r="O1325">
            <v>1468650.6464308349</v>
          </cell>
          <cell r="P1325">
            <v>5512257.6723842677</v>
          </cell>
          <cell r="Q1325">
            <v>704614.25128410908</v>
          </cell>
          <cell r="R1325">
            <v>310216.81619288272</v>
          </cell>
          <cell r="S1325">
            <v>33866.157209033161</v>
          </cell>
          <cell r="T1325">
            <v>0</v>
          </cell>
          <cell r="U1325">
            <v>0</v>
          </cell>
          <cell r="AF1325">
            <v>11833400.18</v>
          </cell>
          <cell r="AG1325">
            <v>235427.05692564911</v>
          </cell>
          <cell r="AH1325">
            <v>2780877.9122341177</v>
          </cell>
          <cell r="AI1325">
            <v>787489.66733910469</v>
          </cell>
          <cell r="AJ1325">
            <v>0</v>
          </cell>
          <cell r="AK1325">
            <v>1468650.6464308349</v>
          </cell>
          <cell r="AL1325">
            <v>5512257.6723842677</v>
          </cell>
          <cell r="AM1325">
            <v>704614.25128410908</v>
          </cell>
          <cell r="AN1325">
            <v>310216.81619288272</v>
          </cell>
          <cell r="AO1325">
            <v>33866.157209033161</v>
          </cell>
          <cell r="AP1325">
            <v>0</v>
          </cell>
          <cell r="AQ1325">
            <v>0</v>
          </cell>
        </row>
        <row r="1326">
          <cell r="H1326" t="str">
            <v>CN</v>
          </cell>
          <cell r="J1326">
            <v>2824355.58</v>
          </cell>
          <cell r="K1326">
            <v>68169.635836000569</v>
          </cell>
          <cell r="L1326">
            <v>855077.64991942048</v>
          </cell>
          <cell r="M1326">
            <v>194419.44251372636</v>
          </cell>
          <cell r="N1326">
            <v>0</v>
          </cell>
          <cell r="O1326">
            <v>187292.64200816583</v>
          </cell>
          <cell r="P1326">
            <v>1385118.9229705862</v>
          </cell>
          <cell r="Q1326">
            <v>110689.98704931788</v>
          </cell>
          <cell r="R1326">
            <v>23587.29970278273</v>
          </cell>
          <cell r="S1326">
            <v>0</v>
          </cell>
          <cell r="T1326">
            <v>0</v>
          </cell>
          <cell r="U1326">
            <v>0</v>
          </cell>
          <cell r="AF1326">
            <v>2824355.58</v>
          </cell>
          <cell r="AG1326">
            <v>68169.635836000569</v>
          </cell>
          <cell r="AH1326">
            <v>855077.64991942048</v>
          </cell>
          <cell r="AI1326">
            <v>194419.44251372636</v>
          </cell>
          <cell r="AJ1326">
            <v>0</v>
          </cell>
          <cell r="AK1326">
            <v>187292.64200816583</v>
          </cell>
          <cell r="AL1326">
            <v>1385118.9229705862</v>
          </cell>
          <cell r="AM1326">
            <v>110689.98704931788</v>
          </cell>
          <cell r="AN1326">
            <v>23587.29970278273</v>
          </cell>
          <cell r="AO1326">
            <v>0</v>
          </cell>
          <cell r="AP1326">
            <v>0</v>
          </cell>
          <cell r="AQ1326">
            <v>0</v>
          </cell>
        </row>
        <row r="1327">
          <cell r="H1327" t="str">
            <v>CAGW</v>
          </cell>
          <cell r="J1327">
            <v>0</v>
          </cell>
          <cell r="K1327">
            <v>0</v>
          </cell>
          <cell r="L1327">
            <v>0</v>
          </cell>
          <cell r="M1327">
            <v>0</v>
          </cell>
          <cell r="N1327">
            <v>0</v>
          </cell>
          <cell r="O1327">
            <v>0</v>
          </cell>
          <cell r="P1327">
            <v>0</v>
          </cell>
          <cell r="Q1327">
            <v>0</v>
          </cell>
          <cell r="R1327">
            <v>0</v>
          </cell>
          <cell r="S1327">
            <v>0</v>
          </cell>
          <cell r="T1327">
            <v>0</v>
          </cell>
          <cell r="U1327">
            <v>0</v>
          </cell>
          <cell r="AF1327">
            <v>0</v>
          </cell>
          <cell r="AG1327">
            <v>0</v>
          </cell>
          <cell r="AH1327">
            <v>0</v>
          </cell>
          <cell r="AI1327">
            <v>0</v>
          </cell>
          <cell r="AJ1327">
            <v>0</v>
          </cell>
          <cell r="AK1327">
            <v>0</v>
          </cell>
          <cell r="AL1327">
            <v>0</v>
          </cell>
          <cell r="AM1327">
            <v>0</v>
          </cell>
          <cell r="AN1327">
            <v>0</v>
          </cell>
          <cell r="AO1327">
            <v>0</v>
          </cell>
          <cell r="AP1327">
            <v>0</v>
          </cell>
          <cell r="AQ1327">
            <v>0</v>
          </cell>
        </row>
        <row r="1328">
          <cell r="H1328" t="str">
            <v>CAGE</v>
          </cell>
          <cell r="J1328">
            <v>0</v>
          </cell>
          <cell r="K1328">
            <v>0</v>
          </cell>
          <cell r="L1328">
            <v>0</v>
          </cell>
          <cell r="M1328">
            <v>0</v>
          </cell>
          <cell r="N1328">
            <v>0</v>
          </cell>
          <cell r="O1328">
            <v>0</v>
          </cell>
          <cell r="P1328">
            <v>0</v>
          </cell>
          <cell r="Q1328">
            <v>0</v>
          </cell>
          <cell r="R1328">
            <v>0</v>
          </cell>
          <cell r="S1328">
            <v>0</v>
          </cell>
          <cell r="T1328">
            <v>0</v>
          </cell>
          <cell r="U1328">
            <v>0</v>
          </cell>
          <cell r="AF1328">
            <v>0</v>
          </cell>
          <cell r="AG1328">
            <v>0</v>
          </cell>
          <cell r="AH1328">
            <v>0</v>
          </cell>
          <cell r="AI1328">
            <v>0</v>
          </cell>
          <cell r="AJ1328">
            <v>0</v>
          </cell>
          <cell r="AK1328">
            <v>0</v>
          </cell>
          <cell r="AL1328">
            <v>0</v>
          </cell>
          <cell r="AM1328">
            <v>0</v>
          </cell>
          <cell r="AN1328">
            <v>0</v>
          </cell>
          <cell r="AO1328">
            <v>0</v>
          </cell>
          <cell r="AP1328">
            <v>0</v>
          </cell>
          <cell r="AQ1328">
            <v>0</v>
          </cell>
        </row>
        <row r="1329">
          <cell r="H1329" t="str">
            <v>DGP</v>
          </cell>
          <cell r="J1329">
            <v>0</v>
          </cell>
          <cell r="K1329">
            <v>0</v>
          </cell>
          <cell r="L1329">
            <v>0</v>
          </cell>
          <cell r="M1329">
            <v>0</v>
          </cell>
          <cell r="N1329">
            <v>0</v>
          </cell>
          <cell r="O1329">
            <v>0</v>
          </cell>
          <cell r="P1329">
            <v>0</v>
          </cell>
          <cell r="Q1329">
            <v>0</v>
          </cell>
          <cell r="R1329">
            <v>0</v>
          </cell>
          <cell r="S1329">
            <v>0</v>
          </cell>
          <cell r="T1329">
            <v>0</v>
          </cell>
          <cell r="U1329">
            <v>0</v>
          </cell>
          <cell r="AF1329">
            <v>0</v>
          </cell>
          <cell r="AG1329">
            <v>0</v>
          </cell>
          <cell r="AH1329">
            <v>0</v>
          </cell>
          <cell r="AI1329">
            <v>0</v>
          </cell>
          <cell r="AJ1329">
            <v>0</v>
          </cell>
          <cell r="AK1329">
            <v>0</v>
          </cell>
          <cell r="AL1329">
            <v>0</v>
          </cell>
          <cell r="AM1329">
            <v>0</v>
          </cell>
          <cell r="AN1329">
            <v>0</v>
          </cell>
          <cell r="AO1329">
            <v>0</v>
          </cell>
          <cell r="AP1329">
            <v>0</v>
          </cell>
          <cell r="AQ1329">
            <v>0</v>
          </cell>
        </row>
        <row r="1330">
          <cell r="H1330" t="str">
            <v>CAGE</v>
          </cell>
          <cell r="J1330">
            <v>0</v>
          </cell>
          <cell r="K1330">
            <v>0</v>
          </cell>
          <cell r="L1330">
            <v>0</v>
          </cell>
          <cell r="M1330">
            <v>0</v>
          </cell>
          <cell r="N1330">
            <v>0</v>
          </cell>
          <cell r="O1330">
            <v>0</v>
          </cell>
          <cell r="P1330">
            <v>0</v>
          </cell>
          <cell r="Q1330">
            <v>0</v>
          </cell>
          <cell r="R1330">
            <v>0</v>
          </cell>
          <cell r="S1330">
            <v>0</v>
          </cell>
          <cell r="T1330">
            <v>0</v>
          </cell>
          <cell r="U1330">
            <v>0</v>
          </cell>
          <cell r="AF1330">
            <v>0</v>
          </cell>
          <cell r="AG1330">
            <v>0</v>
          </cell>
          <cell r="AH1330">
            <v>0</v>
          </cell>
          <cell r="AI1330">
            <v>0</v>
          </cell>
          <cell r="AJ1330">
            <v>0</v>
          </cell>
          <cell r="AK1330">
            <v>0</v>
          </cell>
          <cell r="AL1330">
            <v>0</v>
          </cell>
          <cell r="AM1330">
            <v>0</v>
          </cell>
          <cell r="AN1330">
            <v>0</v>
          </cell>
          <cell r="AO1330">
            <v>0</v>
          </cell>
          <cell r="AP1330">
            <v>0</v>
          </cell>
          <cell r="AQ1330">
            <v>0</v>
          </cell>
        </row>
        <row r="1331">
          <cell r="H1331" t="str">
            <v>CAGE</v>
          </cell>
          <cell r="J1331">
            <v>0</v>
          </cell>
          <cell r="K1331">
            <v>0</v>
          </cell>
          <cell r="L1331">
            <v>0</v>
          </cell>
          <cell r="M1331">
            <v>0</v>
          </cell>
          <cell r="N1331">
            <v>0</v>
          </cell>
          <cell r="O1331">
            <v>0</v>
          </cell>
          <cell r="P1331">
            <v>0</v>
          </cell>
          <cell r="Q1331">
            <v>0</v>
          </cell>
          <cell r="R1331">
            <v>0</v>
          </cell>
          <cell r="S1331">
            <v>0</v>
          </cell>
          <cell r="T1331">
            <v>0</v>
          </cell>
          <cell r="U1331">
            <v>0</v>
          </cell>
          <cell r="AF1331">
            <v>0</v>
          </cell>
          <cell r="AG1331">
            <v>0</v>
          </cell>
          <cell r="AH1331">
            <v>0</v>
          </cell>
          <cell r="AI1331">
            <v>0</v>
          </cell>
          <cell r="AJ1331">
            <v>0</v>
          </cell>
          <cell r="AK1331">
            <v>0</v>
          </cell>
          <cell r="AL1331">
            <v>0</v>
          </cell>
          <cell r="AM1331">
            <v>0</v>
          </cell>
          <cell r="AN1331">
            <v>0</v>
          </cell>
          <cell r="AO1331">
            <v>0</v>
          </cell>
          <cell r="AP1331">
            <v>0</v>
          </cell>
          <cell r="AQ1331">
            <v>0</v>
          </cell>
        </row>
        <row r="1332">
          <cell r="H1332" t="str">
            <v>CAGW</v>
          </cell>
          <cell r="J1332">
            <v>13760743.989190761</v>
          </cell>
          <cell r="K1332">
            <v>609444.01901701628</v>
          </cell>
          <cell r="L1332">
            <v>10046180.878760939</v>
          </cell>
          <cell r="M1332">
            <v>3105119.0914128073</v>
          </cell>
          <cell r="N1332">
            <v>0</v>
          </cell>
          <cell r="O1332">
            <v>0</v>
          </cell>
          <cell r="P1332">
            <v>0</v>
          </cell>
          <cell r="Q1332">
            <v>0</v>
          </cell>
          <cell r="R1332">
            <v>0</v>
          </cell>
          <cell r="S1332">
            <v>0</v>
          </cell>
          <cell r="T1332">
            <v>0</v>
          </cell>
          <cell r="U1332">
            <v>0</v>
          </cell>
          <cell r="AF1332">
            <v>13760743.989190761</v>
          </cell>
          <cell r="AG1332">
            <v>609444.01901701628</v>
          </cell>
          <cell r="AH1332">
            <v>10046180.878760939</v>
          </cell>
          <cell r="AI1332">
            <v>3105119.0914128073</v>
          </cell>
          <cell r="AJ1332">
            <v>0</v>
          </cell>
          <cell r="AK1332">
            <v>0</v>
          </cell>
          <cell r="AL1332">
            <v>0</v>
          </cell>
          <cell r="AM1332">
            <v>0</v>
          </cell>
          <cell r="AN1332">
            <v>0</v>
          </cell>
          <cell r="AO1332">
            <v>0</v>
          </cell>
          <cell r="AP1332">
            <v>0</v>
          </cell>
          <cell r="AQ1332">
            <v>0</v>
          </cell>
        </row>
        <row r="1333">
          <cell r="H1333" t="str">
            <v>CAGE</v>
          </cell>
          <cell r="J1333">
            <v>4035396.4899999998</v>
          </cell>
          <cell r="K1333">
            <v>0</v>
          </cell>
          <cell r="L1333">
            <v>0</v>
          </cell>
          <cell r="M1333">
            <v>0</v>
          </cell>
          <cell r="N1333">
            <v>0</v>
          </cell>
          <cell r="O1333">
            <v>766361.9575467495</v>
          </cell>
          <cell r="P1333">
            <v>2732445.4431562768</v>
          </cell>
          <cell r="Q1333">
            <v>351197.13246071554</v>
          </cell>
          <cell r="R1333">
            <v>163096.83285124646</v>
          </cell>
          <cell r="S1333">
            <v>22295.123985012069</v>
          </cell>
          <cell r="T1333">
            <v>0</v>
          </cell>
          <cell r="U1333">
            <v>0</v>
          </cell>
          <cell r="AF1333">
            <v>4035396.4899999998</v>
          </cell>
          <cell r="AG1333">
            <v>0</v>
          </cell>
          <cell r="AH1333">
            <v>0</v>
          </cell>
          <cell r="AI1333">
            <v>0</v>
          </cell>
          <cell r="AJ1333">
            <v>0</v>
          </cell>
          <cell r="AK1333">
            <v>766361.9575467495</v>
          </cell>
          <cell r="AL1333">
            <v>2732445.4431562768</v>
          </cell>
          <cell r="AM1333">
            <v>351197.13246071554</v>
          </cell>
          <cell r="AN1333">
            <v>163096.83285124646</v>
          </cell>
          <cell r="AO1333">
            <v>22295.123985012069</v>
          </cell>
          <cell r="AP1333">
            <v>0</v>
          </cell>
          <cell r="AQ1333">
            <v>0</v>
          </cell>
        </row>
        <row r="1334">
          <cell r="H1334" t="str">
            <v>JBG</v>
          </cell>
          <cell r="J1334">
            <v>276436.03999999998</v>
          </cell>
          <cell r="K1334">
            <v>12173.489611931192</v>
          </cell>
          <cell r="L1334">
            <v>200669.9134802132</v>
          </cell>
          <cell r="M1334">
            <v>62023.965817388082</v>
          </cell>
          <cell r="N1334">
            <v>0</v>
          </cell>
          <cell r="O1334">
            <v>297.90625298326268</v>
          </cell>
          <cell r="P1334">
            <v>1062.1777026324025</v>
          </cell>
          <cell r="Q1334">
            <v>136.5201139742849</v>
          </cell>
          <cell r="R1334">
            <v>63.400284773645502</v>
          </cell>
          <cell r="S1334">
            <v>8.6667361039604423</v>
          </cell>
          <cell r="T1334">
            <v>0</v>
          </cell>
          <cell r="U1334">
            <v>0</v>
          </cell>
          <cell r="AF1334">
            <v>276436.03999999998</v>
          </cell>
          <cell r="AG1334">
            <v>12173.489611931192</v>
          </cell>
          <cell r="AH1334">
            <v>200669.9134802132</v>
          </cell>
          <cell r="AI1334">
            <v>62023.965817388082</v>
          </cell>
          <cell r="AJ1334">
            <v>0</v>
          </cell>
          <cell r="AK1334">
            <v>297.90625298326268</v>
          </cell>
          <cell r="AL1334">
            <v>1062.1777026324025</v>
          </cell>
          <cell r="AM1334">
            <v>136.5201139742849</v>
          </cell>
          <cell r="AN1334">
            <v>63.400284773645502</v>
          </cell>
          <cell r="AO1334">
            <v>8.6667361039604423</v>
          </cell>
          <cell r="AP1334">
            <v>0</v>
          </cell>
          <cell r="AQ1334">
            <v>0</v>
          </cell>
        </row>
        <row r="1335">
          <cell r="H1335" t="str">
            <v>CAEW</v>
          </cell>
          <cell r="J1335">
            <v>0</v>
          </cell>
          <cell r="K1335">
            <v>0</v>
          </cell>
          <cell r="L1335">
            <v>0</v>
          </cell>
          <cell r="M1335">
            <v>0</v>
          </cell>
          <cell r="N1335">
            <v>0</v>
          </cell>
          <cell r="O1335">
            <v>0</v>
          </cell>
          <cell r="P1335">
            <v>0</v>
          </cell>
          <cell r="Q1335">
            <v>0</v>
          </cell>
          <cell r="R1335">
            <v>0</v>
          </cell>
          <cell r="S1335">
            <v>0</v>
          </cell>
          <cell r="T1335">
            <v>0</v>
          </cell>
          <cell r="U1335">
            <v>0</v>
          </cell>
          <cell r="AF1335">
            <v>0</v>
          </cell>
          <cell r="AG1335">
            <v>0</v>
          </cell>
          <cell r="AH1335">
            <v>0</v>
          </cell>
          <cell r="AI1335">
            <v>0</v>
          </cell>
          <cell r="AJ1335">
            <v>0</v>
          </cell>
          <cell r="AK1335">
            <v>0</v>
          </cell>
          <cell r="AL1335">
            <v>0</v>
          </cell>
          <cell r="AM1335">
            <v>0</v>
          </cell>
          <cell r="AN1335">
            <v>0</v>
          </cell>
          <cell r="AO1335">
            <v>0</v>
          </cell>
          <cell r="AP1335">
            <v>0</v>
          </cell>
          <cell r="AQ1335">
            <v>0</v>
          </cell>
        </row>
        <row r="1336">
          <cell r="H1336" t="str">
            <v>CAEE</v>
          </cell>
          <cell r="J1336">
            <v>48952.66</v>
          </cell>
          <cell r="K1336">
            <v>0</v>
          </cell>
          <cell r="L1336">
            <v>0</v>
          </cell>
          <cell r="M1336">
            <v>0</v>
          </cell>
          <cell r="N1336">
            <v>0</v>
          </cell>
          <cell r="O1336">
            <v>10194.20093279759</v>
          </cell>
          <cell r="P1336">
            <v>31662.65568658245</v>
          </cell>
          <cell r="Q1336">
            <v>4606.2140119239784</v>
          </cell>
          <cell r="R1336">
            <v>2233.9203146433847</v>
          </cell>
          <cell r="S1336">
            <v>255.66905405260334</v>
          </cell>
          <cell r="T1336">
            <v>0</v>
          </cell>
          <cell r="U1336">
            <v>0</v>
          </cell>
          <cell r="AF1336">
            <v>48952.66</v>
          </cell>
          <cell r="AG1336">
            <v>0</v>
          </cell>
          <cell r="AH1336">
            <v>0</v>
          </cell>
          <cell r="AI1336">
            <v>0</v>
          </cell>
          <cell r="AJ1336">
            <v>0</v>
          </cell>
          <cell r="AK1336">
            <v>10194.20093279759</v>
          </cell>
          <cell r="AL1336">
            <v>31662.65568658245</v>
          </cell>
          <cell r="AM1336">
            <v>4606.2140119239784</v>
          </cell>
          <cell r="AN1336">
            <v>2233.9203146433847</v>
          </cell>
          <cell r="AO1336">
            <v>255.66905405260334</v>
          </cell>
          <cell r="AP1336">
            <v>0</v>
          </cell>
          <cell r="AQ1336">
            <v>0</v>
          </cell>
        </row>
        <row r="1337">
          <cell r="H1337" t="str">
            <v>DGU</v>
          </cell>
          <cell r="J1337">
            <v>0</v>
          </cell>
          <cell r="K1337">
            <v>0</v>
          </cell>
          <cell r="L1337">
            <v>0</v>
          </cell>
          <cell r="M1337">
            <v>0</v>
          </cell>
          <cell r="N1337">
            <v>0</v>
          </cell>
          <cell r="O1337">
            <v>0</v>
          </cell>
          <cell r="P1337">
            <v>0</v>
          </cell>
          <cell r="Q1337">
            <v>0</v>
          </cell>
          <cell r="R1337">
            <v>0</v>
          </cell>
          <cell r="S1337">
            <v>0</v>
          </cell>
          <cell r="T1337">
            <v>0</v>
          </cell>
          <cell r="U1337">
            <v>0</v>
          </cell>
          <cell r="AF1337">
            <v>0</v>
          </cell>
          <cell r="AG1337">
            <v>0</v>
          </cell>
          <cell r="AH1337">
            <v>0</v>
          </cell>
          <cell r="AI1337">
            <v>0</v>
          </cell>
          <cell r="AJ1337">
            <v>0</v>
          </cell>
          <cell r="AK1337">
            <v>0</v>
          </cell>
          <cell r="AL1337">
            <v>0</v>
          </cell>
          <cell r="AM1337">
            <v>0</v>
          </cell>
          <cell r="AN1337">
            <v>0</v>
          </cell>
          <cell r="AO1337">
            <v>0</v>
          </cell>
          <cell r="AP1337">
            <v>0</v>
          </cell>
          <cell r="AQ1337">
            <v>0</v>
          </cell>
        </row>
        <row r="1341">
          <cell r="H1341" t="str">
            <v>SE</v>
          </cell>
          <cell r="J1341">
            <v>0</v>
          </cell>
          <cell r="K1341">
            <v>0</v>
          </cell>
          <cell r="L1341">
            <v>0</v>
          </cell>
          <cell r="M1341">
            <v>0</v>
          </cell>
          <cell r="N1341">
            <v>0</v>
          </cell>
          <cell r="O1341">
            <v>0</v>
          </cell>
          <cell r="P1341">
            <v>0</v>
          </cell>
          <cell r="Q1341">
            <v>0</v>
          </cell>
          <cell r="R1341">
            <v>0</v>
          </cell>
          <cell r="S1341">
            <v>0</v>
          </cell>
          <cell r="T1341">
            <v>0</v>
          </cell>
          <cell r="U1341">
            <v>0</v>
          </cell>
          <cell r="AF1341">
            <v>0</v>
          </cell>
          <cell r="AG1341">
            <v>0</v>
          </cell>
          <cell r="AH1341">
            <v>0</v>
          </cell>
          <cell r="AI1341">
            <v>0</v>
          </cell>
          <cell r="AJ1341">
            <v>0</v>
          </cell>
          <cell r="AK1341">
            <v>0</v>
          </cell>
          <cell r="AL1341">
            <v>0</v>
          </cell>
          <cell r="AM1341">
            <v>0</v>
          </cell>
          <cell r="AN1341">
            <v>0</v>
          </cell>
          <cell r="AO1341">
            <v>0</v>
          </cell>
          <cell r="AP1341">
            <v>0</v>
          </cell>
          <cell r="AQ1341">
            <v>0</v>
          </cell>
        </row>
        <row r="1345">
          <cell r="H1345" t="str">
            <v>CAGE</v>
          </cell>
          <cell r="J1345">
            <v>0</v>
          </cell>
          <cell r="K1345">
            <v>0</v>
          </cell>
          <cell r="L1345">
            <v>0</v>
          </cell>
          <cell r="M1345">
            <v>0</v>
          </cell>
          <cell r="N1345">
            <v>0</v>
          </cell>
          <cell r="O1345">
            <v>0</v>
          </cell>
          <cell r="P1345">
            <v>0</v>
          </cell>
          <cell r="Q1345">
            <v>0</v>
          </cell>
          <cell r="R1345">
            <v>0</v>
          </cell>
          <cell r="S1345">
            <v>0</v>
          </cell>
          <cell r="T1345">
            <v>0</v>
          </cell>
          <cell r="U1345">
            <v>0</v>
          </cell>
          <cell r="AF1345">
            <v>0</v>
          </cell>
          <cell r="AG1345">
            <v>0</v>
          </cell>
          <cell r="AH1345">
            <v>0</v>
          </cell>
          <cell r="AI1345">
            <v>0</v>
          </cell>
          <cell r="AJ1345">
            <v>0</v>
          </cell>
          <cell r="AK1345">
            <v>0</v>
          </cell>
          <cell r="AL1345">
            <v>0</v>
          </cell>
          <cell r="AM1345">
            <v>0</v>
          </cell>
          <cell r="AN1345">
            <v>0</v>
          </cell>
          <cell r="AO1345">
            <v>0</v>
          </cell>
          <cell r="AP1345">
            <v>0</v>
          </cell>
          <cell r="AQ1345">
            <v>0</v>
          </cell>
        </row>
        <row r="1346">
          <cell r="H1346" t="str">
            <v>CAGE</v>
          </cell>
          <cell r="J1346">
            <v>0</v>
          </cell>
          <cell r="K1346">
            <v>0</v>
          </cell>
          <cell r="L1346">
            <v>0</v>
          </cell>
          <cell r="M1346">
            <v>0</v>
          </cell>
          <cell r="N1346">
            <v>0</v>
          </cell>
          <cell r="O1346">
            <v>0</v>
          </cell>
          <cell r="P1346">
            <v>0</v>
          </cell>
          <cell r="Q1346">
            <v>0</v>
          </cell>
          <cell r="R1346">
            <v>0</v>
          </cell>
          <cell r="S1346">
            <v>0</v>
          </cell>
          <cell r="T1346">
            <v>0</v>
          </cell>
          <cell r="U1346">
            <v>0</v>
          </cell>
          <cell r="AF1346">
            <v>0</v>
          </cell>
          <cell r="AG1346">
            <v>0</v>
          </cell>
          <cell r="AH1346">
            <v>0</v>
          </cell>
          <cell r="AI1346">
            <v>0</v>
          </cell>
          <cell r="AJ1346">
            <v>0</v>
          </cell>
          <cell r="AK1346">
            <v>0</v>
          </cell>
          <cell r="AL1346">
            <v>0</v>
          </cell>
          <cell r="AM1346">
            <v>0</v>
          </cell>
          <cell r="AN1346">
            <v>0</v>
          </cell>
          <cell r="AO1346">
            <v>0</v>
          </cell>
          <cell r="AP1346">
            <v>0</v>
          </cell>
          <cell r="AQ1346">
            <v>0</v>
          </cell>
        </row>
        <row r="1351">
          <cell r="H1351" t="str">
            <v>DGP</v>
          </cell>
          <cell r="J1351">
            <v>0</v>
          </cell>
          <cell r="K1351">
            <v>0</v>
          </cell>
          <cell r="L1351">
            <v>0</v>
          </cell>
          <cell r="M1351">
            <v>0</v>
          </cell>
          <cell r="N1351">
            <v>0</v>
          </cell>
          <cell r="O1351">
            <v>0</v>
          </cell>
          <cell r="P1351">
            <v>0</v>
          </cell>
          <cell r="Q1351">
            <v>0</v>
          </cell>
          <cell r="R1351">
            <v>0</v>
          </cell>
          <cell r="S1351">
            <v>0</v>
          </cell>
          <cell r="T1351">
            <v>0</v>
          </cell>
          <cell r="U1351">
            <v>0</v>
          </cell>
          <cell r="AF1351">
            <v>0</v>
          </cell>
          <cell r="AG1351">
            <v>0</v>
          </cell>
          <cell r="AH1351">
            <v>0</v>
          </cell>
          <cell r="AI1351">
            <v>0</v>
          </cell>
          <cell r="AJ1351">
            <v>0</v>
          </cell>
          <cell r="AK1351">
            <v>0</v>
          </cell>
          <cell r="AL1351">
            <v>0</v>
          </cell>
          <cell r="AM1351">
            <v>0</v>
          </cell>
          <cell r="AN1351">
            <v>0</v>
          </cell>
          <cell r="AO1351">
            <v>0</v>
          </cell>
          <cell r="AP1351">
            <v>0</v>
          </cell>
          <cell r="AQ1351">
            <v>0</v>
          </cell>
        </row>
        <row r="1352">
          <cell r="H1352" t="str">
            <v>DGU</v>
          </cell>
          <cell r="J1352">
            <v>0</v>
          </cell>
          <cell r="K1352">
            <v>0</v>
          </cell>
          <cell r="L1352">
            <v>0</v>
          </cell>
          <cell r="M1352">
            <v>0</v>
          </cell>
          <cell r="N1352">
            <v>0</v>
          </cell>
          <cell r="O1352">
            <v>0</v>
          </cell>
          <cell r="P1352">
            <v>0</v>
          </cell>
          <cell r="Q1352">
            <v>0</v>
          </cell>
          <cell r="R1352">
            <v>0</v>
          </cell>
          <cell r="S1352">
            <v>0</v>
          </cell>
          <cell r="T1352">
            <v>0</v>
          </cell>
          <cell r="U1352">
            <v>0</v>
          </cell>
          <cell r="AF1352">
            <v>0</v>
          </cell>
          <cell r="AG1352">
            <v>0</v>
          </cell>
          <cell r="AH1352">
            <v>0</v>
          </cell>
          <cell r="AI1352">
            <v>0</v>
          </cell>
          <cell r="AJ1352">
            <v>0</v>
          </cell>
          <cell r="AK1352">
            <v>0</v>
          </cell>
          <cell r="AL1352">
            <v>0</v>
          </cell>
          <cell r="AM1352">
            <v>0</v>
          </cell>
          <cell r="AN1352">
            <v>0</v>
          </cell>
          <cell r="AO1352">
            <v>0</v>
          </cell>
          <cell r="AP1352">
            <v>0</v>
          </cell>
          <cell r="AQ1352">
            <v>0</v>
          </cell>
        </row>
        <row r="1353">
          <cell r="H1353" t="str">
            <v>CAGW</v>
          </cell>
          <cell r="J1353">
            <v>274726.51</v>
          </cell>
          <cell r="K1353">
            <v>12167.251168718585</v>
          </cell>
          <cell r="L1353">
            <v>200567.07790063557</v>
          </cell>
          <cell r="M1353">
            <v>61992.180930645889</v>
          </cell>
          <cell r="N1353">
            <v>0</v>
          </cell>
          <cell r="O1353">
            <v>0</v>
          </cell>
          <cell r="P1353">
            <v>0</v>
          </cell>
          <cell r="Q1353">
            <v>0</v>
          </cell>
          <cell r="R1353">
            <v>0</v>
          </cell>
          <cell r="S1353">
            <v>0</v>
          </cell>
          <cell r="T1353">
            <v>0</v>
          </cell>
          <cell r="U1353">
            <v>0</v>
          </cell>
          <cell r="AF1353">
            <v>274726.51</v>
          </cell>
          <cell r="AG1353">
            <v>12167.251168718585</v>
          </cell>
          <cell r="AH1353">
            <v>200567.07790063557</v>
          </cell>
          <cell r="AI1353">
            <v>61992.180930645889</v>
          </cell>
          <cell r="AJ1353">
            <v>0</v>
          </cell>
          <cell r="AK1353">
            <v>0</v>
          </cell>
          <cell r="AL1353">
            <v>0</v>
          </cell>
          <cell r="AM1353">
            <v>0</v>
          </cell>
          <cell r="AN1353">
            <v>0</v>
          </cell>
          <cell r="AO1353">
            <v>0</v>
          </cell>
          <cell r="AP1353">
            <v>0</v>
          </cell>
          <cell r="AQ1353">
            <v>0</v>
          </cell>
        </row>
        <row r="1354">
          <cell r="H1354" t="str">
            <v>CAGE</v>
          </cell>
          <cell r="J1354">
            <v>0</v>
          </cell>
          <cell r="K1354">
            <v>0</v>
          </cell>
          <cell r="L1354">
            <v>0</v>
          </cell>
          <cell r="M1354">
            <v>0</v>
          </cell>
          <cell r="N1354">
            <v>0</v>
          </cell>
          <cell r="O1354">
            <v>0</v>
          </cell>
          <cell r="P1354">
            <v>0</v>
          </cell>
          <cell r="Q1354">
            <v>0</v>
          </cell>
          <cell r="R1354">
            <v>0</v>
          </cell>
          <cell r="S1354">
            <v>0</v>
          </cell>
          <cell r="T1354">
            <v>0</v>
          </cell>
          <cell r="U1354">
            <v>0</v>
          </cell>
          <cell r="AF1354">
            <v>0</v>
          </cell>
          <cell r="AG1354">
            <v>0</v>
          </cell>
          <cell r="AH1354">
            <v>0</v>
          </cell>
          <cell r="AI1354">
            <v>0</v>
          </cell>
          <cell r="AJ1354">
            <v>0</v>
          </cell>
          <cell r="AK1354">
            <v>0</v>
          </cell>
          <cell r="AL1354">
            <v>0</v>
          </cell>
          <cell r="AM1354">
            <v>0</v>
          </cell>
          <cell r="AN1354">
            <v>0</v>
          </cell>
          <cell r="AO1354">
            <v>0</v>
          </cell>
          <cell r="AP1354">
            <v>0</v>
          </cell>
          <cell r="AQ1354">
            <v>0</v>
          </cell>
        </row>
        <row r="1355">
          <cell r="H1355" t="str">
            <v>SG</v>
          </cell>
          <cell r="J1355">
            <v>0</v>
          </cell>
          <cell r="K1355">
            <v>0</v>
          </cell>
          <cell r="L1355">
            <v>0</v>
          </cell>
          <cell r="M1355">
            <v>0</v>
          </cell>
          <cell r="N1355">
            <v>0</v>
          </cell>
          <cell r="O1355">
            <v>0</v>
          </cell>
          <cell r="P1355">
            <v>0</v>
          </cell>
          <cell r="Q1355">
            <v>0</v>
          </cell>
          <cell r="R1355">
            <v>0</v>
          </cell>
          <cell r="S1355">
            <v>0</v>
          </cell>
          <cell r="T1355">
            <v>0</v>
          </cell>
          <cell r="U1355">
            <v>0</v>
          </cell>
          <cell r="AF1355">
            <v>0</v>
          </cell>
          <cell r="AG1355">
            <v>0</v>
          </cell>
          <cell r="AH1355">
            <v>0</v>
          </cell>
          <cell r="AI1355">
            <v>0</v>
          </cell>
          <cell r="AJ1355">
            <v>0</v>
          </cell>
          <cell r="AK1355">
            <v>0</v>
          </cell>
          <cell r="AL1355">
            <v>0</v>
          </cell>
          <cell r="AM1355">
            <v>0</v>
          </cell>
          <cell r="AN1355">
            <v>0</v>
          </cell>
          <cell r="AO1355">
            <v>0</v>
          </cell>
          <cell r="AP1355">
            <v>0</v>
          </cell>
          <cell r="AQ1355">
            <v>0</v>
          </cell>
        </row>
        <row r="1362">
          <cell r="H1362" t="str">
            <v>S</v>
          </cell>
          <cell r="J1362">
            <v>0</v>
          </cell>
          <cell r="K1362">
            <v>0</v>
          </cell>
          <cell r="L1362">
            <v>0</v>
          </cell>
          <cell r="M1362">
            <v>0</v>
          </cell>
          <cell r="N1362">
            <v>0</v>
          </cell>
          <cell r="O1362">
            <v>0</v>
          </cell>
          <cell r="P1362">
            <v>0</v>
          </cell>
          <cell r="Q1362">
            <v>0</v>
          </cell>
          <cell r="R1362">
            <v>0</v>
          </cell>
          <cell r="S1362">
            <v>0</v>
          </cell>
          <cell r="T1362">
            <v>0</v>
          </cell>
          <cell r="U1362">
            <v>0</v>
          </cell>
          <cell r="AF1362">
            <v>0</v>
          </cell>
          <cell r="AG1362">
            <v>0</v>
          </cell>
          <cell r="AH1362">
            <v>0</v>
          </cell>
          <cell r="AI1362">
            <v>0</v>
          </cell>
          <cell r="AJ1362">
            <v>0</v>
          </cell>
          <cell r="AK1362">
            <v>0</v>
          </cell>
          <cell r="AL1362">
            <v>0</v>
          </cell>
          <cell r="AM1362">
            <v>0</v>
          </cell>
          <cell r="AN1362">
            <v>0</v>
          </cell>
          <cell r="AO1362">
            <v>0</v>
          </cell>
          <cell r="AP1362">
            <v>0</v>
          </cell>
          <cell r="AQ1362">
            <v>0</v>
          </cell>
        </row>
        <row r="1367">
          <cell r="H1367" t="str">
            <v>S</v>
          </cell>
          <cell r="J1367">
            <v>0</v>
          </cell>
          <cell r="K1367">
            <v>0</v>
          </cell>
          <cell r="L1367">
            <v>0</v>
          </cell>
          <cell r="M1367">
            <v>0</v>
          </cell>
          <cell r="N1367">
            <v>0</v>
          </cell>
          <cell r="O1367">
            <v>0</v>
          </cell>
          <cell r="P1367">
            <v>0</v>
          </cell>
          <cell r="Q1367">
            <v>0</v>
          </cell>
          <cell r="R1367">
            <v>0</v>
          </cell>
          <cell r="S1367">
            <v>0</v>
          </cell>
          <cell r="T1367">
            <v>0</v>
          </cell>
          <cell r="U1367">
            <v>0</v>
          </cell>
          <cell r="AF1367">
            <v>0</v>
          </cell>
          <cell r="AG1367">
            <v>0</v>
          </cell>
          <cell r="AH1367">
            <v>0</v>
          </cell>
          <cell r="AI1367">
            <v>0</v>
          </cell>
          <cell r="AJ1367">
            <v>0</v>
          </cell>
          <cell r="AK1367">
            <v>0</v>
          </cell>
          <cell r="AL1367">
            <v>0</v>
          </cell>
          <cell r="AM1367">
            <v>0</v>
          </cell>
          <cell r="AN1367">
            <v>0</v>
          </cell>
          <cell r="AO1367">
            <v>0</v>
          </cell>
          <cell r="AP1367">
            <v>0</v>
          </cell>
          <cell r="AQ1367">
            <v>0</v>
          </cell>
        </row>
        <row r="1368">
          <cell r="H1368" t="str">
            <v>DGP</v>
          </cell>
          <cell r="J1368">
            <v>0</v>
          </cell>
          <cell r="K1368">
            <v>0</v>
          </cell>
          <cell r="L1368">
            <v>0</v>
          </cell>
          <cell r="M1368">
            <v>0</v>
          </cell>
          <cell r="N1368">
            <v>0</v>
          </cell>
          <cell r="O1368">
            <v>0</v>
          </cell>
          <cell r="P1368">
            <v>0</v>
          </cell>
          <cell r="Q1368">
            <v>0</v>
          </cell>
          <cell r="R1368">
            <v>0</v>
          </cell>
          <cell r="S1368">
            <v>0</v>
          </cell>
          <cell r="T1368">
            <v>0</v>
          </cell>
          <cell r="U1368">
            <v>0</v>
          </cell>
          <cell r="AF1368">
            <v>0</v>
          </cell>
          <cell r="AG1368">
            <v>0</v>
          </cell>
          <cell r="AH1368">
            <v>0</v>
          </cell>
          <cell r="AI1368">
            <v>0</v>
          </cell>
          <cell r="AJ1368">
            <v>0</v>
          </cell>
          <cell r="AK1368">
            <v>0</v>
          </cell>
          <cell r="AL1368">
            <v>0</v>
          </cell>
          <cell r="AM1368">
            <v>0</v>
          </cell>
          <cell r="AN1368">
            <v>0</v>
          </cell>
          <cell r="AO1368">
            <v>0</v>
          </cell>
          <cell r="AP1368">
            <v>0</v>
          </cell>
          <cell r="AQ1368">
            <v>0</v>
          </cell>
        </row>
        <row r="1369">
          <cell r="H1369" t="str">
            <v>DGU</v>
          </cell>
          <cell r="J1369">
            <v>0</v>
          </cell>
          <cell r="K1369">
            <v>0</v>
          </cell>
          <cell r="L1369">
            <v>0</v>
          </cell>
          <cell r="M1369">
            <v>0</v>
          </cell>
          <cell r="N1369">
            <v>0</v>
          </cell>
          <cell r="O1369">
            <v>0</v>
          </cell>
          <cell r="P1369">
            <v>0</v>
          </cell>
          <cell r="Q1369">
            <v>0</v>
          </cell>
          <cell r="R1369">
            <v>0</v>
          </cell>
          <cell r="S1369">
            <v>0</v>
          </cell>
          <cell r="T1369">
            <v>0</v>
          </cell>
          <cell r="U1369">
            <v>0</v>
          </cell>
          <cell r="AF1369">
            <v>0</v>
          </cell>
          <cell r="AG1369">
            <v>0</v>
          </cell>
          <cell r="AH1369">
            <v>0</v>
          </cell>
          <cell r="AI1369">
            <v>0</v>
          </cell>
          <cell r="AJ1369">
            <v>0</v>
          </cell>
          <cell r="AK1369">
            <v>0</v>
          </cell>
          <cell r="AL1369">
            <v>0</v>
          </cell>
          <cell r="AM1369">
            <v>0</v>
          </cell>
          <cell r="AN1369">
            <v>0</v>
          </cell>
          <cell r="AO1369">
            <v>0</v>
          </cell>
          <cell r="AP1369">
            <v>0</v>
          </cell>
          <cell r="AQ1369">
            <v>0</v>
          </cell>
        </row>
        <row r="1370">
          <cell r="H1370" t="str">
            <v>CAGW</v>
          </cell>
          <cell r="J1370">
            <v>0</v>
          </cell>
          <cell r="K1370">
            <v>0</v>
          </cell>
          <cell r="L1370">
            <v>0</v>
          </cell>
          <cell r="M1370">
            <v>0</v>
          </cell>
          <cell r="N1370">
            <v>0</v>
          </cell>
          <cell r="O1370">
            <v>0</v>
          </cell>
          <cell r="P1370">
            <v>0</v>
          </cell>
          <cell r="Q1370">
            <v>0</v>
          </cell>
          <cell r="R1370">
            <v>0</v>
          </cell>
          <cell r="S1370">
            <v>0</v>
          </cell>
          <cell r="T1370">
            <v>0</v>
          </cell>
          <cell r="U1370">
            <v>0</v>
          </cell>
          <cell r="AF1370">
            <v>0</v>
          </cell>
          <cell r="AG1370">
            <v>0</v>
          </cell>
          <cell r="AH1370">
            <v>0</v>
          </cell>
          <cell r="AI1370">
            <v>0</v>
          </cell>
          <cell r="AJ1370">
            <v>0</v>
          </cell>
          <cell r="AK1370">
            <v>0</v>
          </cell>
          <cell r="AL1370">
            <v>0</v>
          </cell>
          <cell r="AM1370">
            <v>0</v>
          </cell>
          <cell r="AN1370">
            <v>0</v>
          </cell>
          <cell r="AO1370">
            <v>0</v>
          </cell>
          <cell r="AP1370">
            <v>0</v>
          </cell>
          <cell r="AQ1370">
            <v>0</v>
          </cell>
        </row>
        <row r="1371">
          <cell r="H1371" t="str">
            <v>CAGE</v>
          </cell>
          <cell r="J1371">
            <v>4778648.4800000004</v>
          </cell>
          <cell r="K1371">
            <v>0</v>
          </cell>
          <cell r="L1371">
            <v>0</v>
          </cell>
          <cell r="M1371">
            <v>0</v>
          </cell>
          <cell r="N1371">
            <v>0</v>
          </cell>
          <cell r="O1371">
            <v>907512.90799695358</v>
          </cell>
          <cell r="P1371">
            <v>3235715.820236953</v>
          </cell>
          <cell r="Q1371">
            <v>415881.72249556502</v>
          </cell>
          <cell r="R1371">
            <v>193136.51938013732</v>
          </cell>
          <cell r="S1371">
            <v>26401.509890392328</v>
          </cell>
          <cell r="T1371">
            <v>0</v>
          </cell>
          <cell r="U1371">
            <v>0</v>
          </cell>
          <cell r="AF1371">
            <v>4778648.4800000004</v>
          </cell>
          <cell r="AG1371">
            <v>0</v>
          </cell>
          <cell r="AH1371">
            <v>0</v>
          </cell>
          <cell r="AI1371">
            <v>0</v>
          </cell>
          <cell r="AJ1371">
            <v>0</v>
          </cell>
          <cell r="AK1371">
            <v>907512.90799695358</v>
          </cell>
          <cell r="AL1371">
            <v>3235715.820236953</v>
          </cell>
          <cell r="AM1371">
            <v>415881.72249556502</v>
          </cell>
          <cell r="AN1371">
            <v>193136.51938013732</v>
          </cell>
          <cell r="AO1371">
            <v>26401.509890392328</v>
          </cell>
          <cell r="AP1371">
            <v>0</v>
          </cell>
          <cell r="AQ1371">
            <v>0</v>
          </cell>
        </row>
        <row r="1372">
          <cell r="H1372" t="str">
            <v>SG</v>
          </cell>
          <cell r="J1372">
            <v>0</v>
          </cell>
          <cell r="K1372">
            <v>0</v>
          </cell>
          <cell r="L1372">
            <v>0</v>
          </cell>
          <cell r="M1372">
            <v>0</v>
          </cell>
          <cell r="N1372">
            <v>0</v>
          </cell>
          <cell r="O1372">
            <v>0</v>
          </cell>
          <cell r="P1372">
            <v>0</v>
          </cell>
          <cell r="Q1372">
            <v>0</v>
          </cell>
          <cell r="R1372">
            <v>0</v>
          </cell>
          <cell r="S1372">
            <v>0</v>
          </cell>
          <cell r="T1372">
            <v>0</v>
          </cell>
          <cell r="U1372">
            <v>0</v>
          </cell>
          <cell r="AF1372">
            <v>0</v>
          </cell>
          <cell r="AG1372">
            <v>0</v>
          </cell>
          <cell r="AH1372">
            <v>0</v>
          </cell>
          <cell r="AI1372">
            <v>0</v>
          </cell>
          <cell r="AJ1372">
            <v>0</v>
          </cell>
          <cell r="AK1372">
            <v>0</v>
          </cell>
          <cell r="AL1372">
            <v>0</v>
          </cell>
          <cell r="AM1372">
            <v>0</v>
          </cell>
          <cell r="AN1372">
            <v>0</v>
          </cell>
          <cell r="AO1372">
            <v>0</v>
          </cell>
          <cell r="AP1372">
            <v>0</v>
          </cell>
          <cell r="AQ1372">
            <v>0</v>
          </cell>
        </row>
        <row r="1373">
          <cell r="H1373" t="str">
            <v>SO</v>
          </cell>
          <cell r="J1373">
            <v>0</v>
          </cell>
          <cell r="K1373">
            <v>0</v>
          </cell>
          <cell r="L1373">
            <v>0</v>
          </cell>
          <cell r="M1373">
            <v>0</v>
          </cell>
          <cell r="N1373">
            <v>0</v>
          </cell>
          <cell r="O1373">
            <v>0</v>
          </cell>
          <cell r="P1373">
            <v>0</v>
          </cell>
          <cell r="Q1373">
            <v>0</v>
          </cell>
          <cell r="R1373">
            <v>0</v>
          </cell>
          <cell r="S1373">
            <v>0</v>
          </cell>
          <cell r="T1373">
            <v>0</v>
          </cell>
          <cell r="U1373">
            <v>0</v>
          </cell>
          <cell r="AF1373">
            <v>0</v>
          </cell>
          <cell r="AG1373">
            <v>0</v>
          </cell>
          <cell r="AH1373">
            <v>0</v>
          </cell>
          <cell r="AI1373">
            <v>0</v>
          </cell>
          <cell r="AJ1373">
            <v>0</v>
          </cell>
          <cell r="AK1373">
            <v>0</v>
          </cell>
          <cell r="AL1373">
            <v>0</v>
          </cell>
          <cell r="AM1373">
            <v>0</v>
          </cell>
          <cell r="AN1373">
            <v>0</v>
          </cell>
          <cell r="AO1373">
            <v>0</v>
          </cell>
          <cell r="AP1373">
            <v>0</v>
          </cell>
          <cell r="AQ1373">
            <v>0</v>
          </cell>
        </row>
        <row r="1376">
          <cell r="H1376" t="str">
            <v>S</v>
          </cell>
          <cell r="J1376">
            <v>-212343.29000000004</v>
          </cell>
          <cell r="K1376">
            <v>51021.27</v>
          </cell>
          <cell r="L1376">
            <v>0</v>
          </cell>
          <cell r="M1376">
            <v>0</v>
          </cell>
          <cell r="N1376">
            <v>0</v>
          </cell>
          <cell r="O1376">
            <v>277593</v>
          </cell>
          <cell r="P1376">
            <v>301354</v>
          </cell>
          <cell r="Q1376">
            <v>239494.2</v>
          </cell>
          <cell r="R1376">
            <v>0</v>
          </cell>
          <cell r="S1376">
            <v>0</v>
          </cell>
          <cell r="T1376">
            <v>-1081805.76</v>
          </cell>
          <cell r="U1376">
            <v>0</v>
          </cell>
          <cell r="AF1376">
            <v>-212343.29000000004</v>
          </cell>
          <cell r="AG1376">
            <v>51021.27</v>
          </cell>
          <cell r="AH1376">
            <v>0</v>
          </cell>
          <cell r="AI1376">
            <v>0</v>
          </cell>
          <cell r="AJ1376">
            <v>0</v>
          </cell>
          <cell r="AK1376">
            <v>277593</v>
          </cell>
          <cell r="AL1376">
            <v>301354</v>
          </cell>
          <cell r="AM1376">
            <v>239494.2</v>
          </cell>
          <cell r="AN1376">
            <v>0</v>
          </cell>
          <cell r="AO1376">
            <v>0</v>
          </cell>
          <cell r="AP1376">
            <v>-1081805.76</v>
          </cell>
          <cell r="AQ1376">
            <v>0</v>
          </cell>
        </row>
        <row r="1377">
          <cell r="H1377" t="str">
            <v>SO</v>
          </cell>
          <cell r="J1377">
            <v>0</v>
          </cell>
          <cell r="K1377">
            <v>0</v>
          </cell>
          <cell r="L1377">
            <v>0</v>
          </cell>
          <cell r="M1377">
            <v>0</v>
          </cell>
          <cell r="N1377">
            <v>0</v>
          </cell>
          <cell r="O1377">
            <v>0</v>
          </cell>
          <cell r="P1377">
            <v>0</v>
          </cell>
          <cell r="Q1377">
            <v>0</v>
          </cell>
          <cell r="R1377">
            <v>0</v>
          </cell>
          <cell r="S1377">
            <v>0</v>
          </cell>
          <cell r="T1377">
            <v>0</v>
          </cell>
          <cell r="U1377">
            <v>0</v>
          </cell>
          <cell r="AF1377">
            <v>0</v>
          </cell>
          <cell r="AG1377">
            <v>0</v>
          </cell>
          <cell r="AH1377">
            <v>0</v>
          </cell>
          <cell r="AI1377">
            <v>0</v>
          </cell>
          <cell r="AJ1377">
            <v>0</v>
          </cell>
          <cell r="AK1377">
            <v>0</v>
          </cell>
          <cell r="AL1377">
            <v>0</v>
          </cell>
          <cell r="AM1377">
            <v>0</v>
          </cell>
          <cell r="AN1377">
            <v>0</v>
          </cell>
          <cell r="AO1377">
            <v>0</v>
          </cell>
          <cell r="AP1377">
            <v>0</v>
          </cell>
          <cell r="AQ1377">
            <v>0</v>
          </cell>
        </row>
        <row r="1378">
          <cell r="H1378" t="str">
            <v>DGP</v>
          </cell>
          <cell r="J1378">
            <v>0</v>
          </cell>
          <cell r="K1378">
            <v>0</v>
          </cell>
          <cell r="L1378">
            <v>0</v>
          </cell>
          <cell r="M1378">
            <v>0</v>
          </cell>
          <cell r="N1378">
            <v>0</v>
          </cell>
          <cell r="O1378">
            <v>0</v>
          </cell>
          <cell r="P1378">
            <v>0</v>
          </cell>
          <cell r="Q1378">
            <v>0</v>
          </cell>
          <cell r="R1378">
            <v>0</v>
          </cell>
          <cell r="S1378">
            <v>0</v>
          </cell>
          <cell r="T1378">
            <v>0</v>
          </cell>
          <cell r="U1378">
            <v>0</v>
          </cell>
          <cell r="AF1378">
            <v>0</v>
          </cell>
          <cell r="AG1378">
            <v>0</v>
          </cell>
          <cell r="AH1378">
            <v>0</v>
          </cell>
          <cell r="AI1378">
            <v>0</v>
          </cell>
          <cell r="AJ1378">
            <v>0</v>
          </cell>
          <cell r="AK1378">
            <v>0</v>
          </cell>
          <cell r="AL1378">
            <v>0</v>
          </cell>
          <cell r="AM1378">
            <v>0</v>
          </cell>
          <cell r="AN1378">
            <v>0</v>
          </cell>
          <cell r="AO1378">
            <v>0</v>
          </cell>
          <cell r="AP1378">
            <v>0</v>
          </cell>
          <cell r="AQ1378">
            <v>0</v>
          </cell>
        </row>
        <row r="1379">
          <cell r="H1379" t="str">
            <v>SE</v>
          </cell>
          <cell r="J1379">
            <v>0</v>
          </cell>
          <cell r="K1379">
            <v>0</v>
          </cell>
          <cell r="L1379">
            <v>0</v>
          </cell>
          <cell r="M1379">
            <v>0</v>
          </cell>
          <cell r="N1379">
            <v>0</v>
          </cell>
          <cell r="O1379">
            <v>0</v>
          </cell>
          <cell r="P1379">
            <v>0</v>
          </cell>
          <cell r="Q1379">
            <v>0</v>
          </cell>
          <cell r="R1379">
            <v>0</v>
          </cell>
          <cell r="S1379">
            <v>0</v>
          </cell>
          <cell r="T1379">
            <v>0</v>
          </cell>
          <cell r="U1379">
            <v>0</v>
          </cell>
          <cell r="AF1379">
            <v>0</v>
          </cell>
          <cell r="AG1379">
            <v>0</v>
          </cell>
          <cell r="AH1379">
            <v>0</v>
          </cell>
          <cell r="AI1379">
            <v>0</v>
          </cell>
          <cell r="AJ1379">
            <v>0</v>
          </cell>
          <cell r="AK1379">
            <v>0</v>
          </cell>
          <cell r="AL1379">
            <v>0</v>
          </cell>
          <cell r="AM1379">
            <v>0</v>
          </cell>
          <cell r="AN1379">
            <v>0</v>
          </cell>
          <cell r="AO1379">
            <v>0</v>
          </cell>
          <cell r="AP1379">
            <v>0</v>
          </cell>
          <cell r="AQ1379">
            <v>0</v>
          </cell>
        </row>
        <row r="1380">
          <cell r="H1380" t="str">
            <v>CAGW</v>
          </cell>
          <cell r="J1380">
            <v>0</v>
          </cell>
          <cell r="K1380">
            <v>0</v>
          </cell>
          <cell r="L1380">
            <v>0</v>
          </cell>
          <cell r="M1380">
            <v>0</v>
          </cell>
          <cell r="N1380">
            <v>0</v>
          </cell>
          <cell r="O1380">
            <v>0</v>
          </cell>
          <cell r="P1380">
            <v>0</v>
          </cell>
          <cell r="Q1380">
            <v>0</v>
          </cell>
          <cell r="R1380">
            <v>0</v>
          </cell>
          <cell r="S1380">
            <v>0</v>
          </cell>
          <cell r="T1380">
            <v>0</v>
          </cell>
          <cell r="U1380">
            <v>0</v>
          </cell>
          <cell r="AF1380">
            <v>0</v>
          </cell>
          <cell r="AG1380">
            <v>0</v>
          </cell>
          <cell r="AH1380">
            <v>0</v>
          </cell>
          <cell r="AI1380">
            <v>0</v>
          </cell>
          <cell r="AJ1380">
            <v>0</v>
          </cell>
          <cell r="AK1380">
            <v>0</v>
          </cell>
          <cell r="AL1380">
            <v>0</v>
          </cell>
          <cell r="AM1380">
            <v>0</v>
          </cell>
          <cell r="AN1380">
            <v>0</v>
          </cell>
          <cell r="AO1380">
            <v>0</v>
          </cell>
          <cell r="AP1380">
            <v>0</v>
          </cell>
          <cell r="AQ1380">
            <v>0</v>
          </cell>
        </row>
        <row r="1381">
          <cell r="H1381" t="str">
            <v>CAGE</v>
          </cell>
          <cell r="J1381">
            <v>0</v>
          </cell>
          <cell r="K1381">
            <v>0</v>
          </cell>
          <cell r="L1381">
            <v>0</v>
          </cell>
          <cell r="M1381">
            <v>0</v>
          </cell>
          <cell r="N1381">
            <v>0</v>
          </cell>
          <cell r="O1381">
            <v>0</v>
          </cell>
          <cell r="P1381">
            <v>0</v>
          </cell>
          <cell r="Q1381">
            <v>0</v>
          </cell>
          <cell r="R1381">
            <v>0</v>
          </cell>
          <cell r="S1381">
            <v>0</v>
          </cell>
          <cell r="T1381">
            <v>0</v>
          </cell>
          <cell r="U1381">
            <v>0</v>
          </cell>
          <cell r="AF1381">
            <v>0</v>
          </cell>
          <cell r="AG1381">
            <v>0</v>
          </cell>
          <cell r="AH1381">
            <v>0</v>
          </cell>
          <cell r="AI1381">
            <v>0</v>
          </cell>
          <cell r="AJ1381">
            <v>0</v>
          </cell>
          <cell r="AK1381">
            <v>0</v>
          </cell>
          <cell r="AL1381">
            <v>0</v>
          </cell>
          <cell r="AM1381">
            <v>0</v>
          </cell>
          <cell r="AN1381">
            <v>0</v>
          </cell>
          <cell r="AO1381">
            <v>0</v>
          </cell>
          <cell r="AP1381">
            <v>0</v>
          </cell>
          <cell r="AQ1381">
            <v>0</v>
          </cell>
        </row>
        <row r="1382">
          <cell r="H1382" t="str">
            <v>CAEW</v>
          </cell>
          <cell r="J1382">
            <v>0</v>
          </cell>
          <cell r="K1382">
            <v>0</v>
          </cell>
          <cell r="L1382">
            <v>0</v>
          </cell>
          <cell r="M1382">
            <v>0</v>
          </cell>
          <cell r="N1382">
            <v>0</v>
          </cell>
          <cell r="O1382">
            <v>0</v>
          </cell>
          <cell r="P1382">
            <v>0</v>
          </cell>
          <cell r="Q1382">
            <v>0</v>
          </cell>
          <cell r="R1382">
            <v>0</v>
          </cell>
          <cell r="S1382">
            <v>0</v>
          </cell>
          <cell r="T1382">
            <v>0</v>
          </cell>
          <cell r="U1382">
            <v>0</v>
          </cell>
          <cell r="AF1382">
            <v>0</v>
          </cell>
          <cell r="AG1382">
            <v>0</v>
          </cell>
          <cell r="AH1382">
            <v>0</v>
          </cell>
          <cell r="AI1382">
            <v>0</v>
          </cell>
          <cell r="AJ1382">
            <v>0</v>
          </cell>
          <cell r="AK1382">
            <v>0</v>
          </cell>
          <cell r="AL1382">
            <v>0</v>
          </cell>
          <cell r="AM1382">
            <v>0</v>
          </cell>
          <cell r="AN1382">
            <v>0</v>
          </cell>
          <cell r="AO1382">
            <v>0</v>
          </cell>
          <cell r="AP1382">
            <v>0</v>
          </cell>
          <cell r="AQ1382">
            <v>0</v>
          </cell>
        </row>
        <row r="1383">
          <cell r="H1383" t="str">
            <v>SG-P</v>
          </cell>
          <cell r="J1383">
            <v>0</v>
          </cell>
          <cell r="K1383">
            <v>0</v>
          </cell>
          <cell r="L1383">
            <v>0</v>
          </cell>
          <cell r="M1383">
            <v>0</v>
          </cell>
          <cell r="N1383">
            <v>0</v>
          </cell>
          <cell r="O1383">
            <v>0</v>
          </cell>
          <cell r="P1383">
            <v>0</v>
          </cell>
          <cell r="Q1383">
            <v>0</v>
          </cell>
          <cell r="R1383">
            <v>0</v>
          </cell>
          <cell r="S1383">
            <v>0</v>
          </cell>
          <cell r="T1383">
            <v>0</v>
          </cell>
          <cell r="U1383">
            <v>0</v>
          </cell>
          <cell r="AF1383">
            <v>0</v>
          </cell>
          <cell r="AG1383">
            <v>0</v>
          </cell>
          <cell r="AH1383">
            <v>0</v>
          </cell>
          <cell r="AI1383">
            <v>0</v>
          </cell>
          <cell r="AJ1383">
            <v>0</v>
          </cell>
          <cell r="AK1383">
            <v>0</v>
          </cell>
          <cell r="AL1383">
            <v>0</v>
          </cell>
          <cell r="AM1383">
            <v>0</v>
          </cell>
          <cell r="AN1383">
            <v>0</v>
          </cell>
          <cell r="AO1383">
            <v>0</v>
          </cell>
          <cell r="AP1383">
            <v>0</v>
          </cell>
          <cell r="AQ1383">
            <v>0</v>
          </cell>
        </row>
        <row r="1384">
          <cell r="H1384" t="str">
            <v>SG</v>
          </cell>
          <cell r="J1384">
            <v>0</v>
          </cell>
          <cell r="K1384">
            <v>0</v>
          </cell>
          <cell r="L1384">
            <v>0</v>
          </cell>
          <cell r="M1384">
            <v>0</v>
          </cell>
          <cell r="N1384">
            <v>0</v>
          </cell>
          <cell r="O1384">
            <v>0</v>
          </cell>
          <cell r="P1384">
            <v>0</v>
          </cell>
          <cell r="Q1384">
            <v>0</v>
          </cell>
          <cell r="R1384">
            <v>0</v>
          </cell>
          <cell r="S1384">
            <v>0</v>
          </cell>
          <cell r="T1384">
            <v>0</v>
          </cell>
          <cell r="U1384">
            <v>0</v>
          </cell>
          <cell r="AF1384">
            <v>0</v>
          </cell>
          <cell r="AG1384">
            <v>0</v>
          </cell>
          <cell r="AH1384">
            <v>0</v>
          </cell>
          <cell r="AI1384">
            <v>0</v>
          </cell>
          <cell r="AJ1384">
            <v>0</v>
          </cell>
          <cell r="AK1384">
            <v>0</v>
          </cell>
          <cell r="AL1384">
            <v>0</v>
          </cell>
          <cell r="AM1384">
            <v>0</v>
          </cell>
          <cell r="AN1384">
            <v>0</v>
          </cell>
          <cell r="AO1384">
            <v>0</v>
          </cell>
          <cell r="AP1384">
            <v>0</v>
          </cell>
          <cell r="AQ1384">
            <v>0</v>
          </cell>
        </row>
        <row r="1385">
          <cell r="H1385" t="str">
            <v>TROJP</v>
          </cell>
          <cell r="J1385">
            <v>0</v>
          </cell>
          <cell r="K1385">
            <v>0</v>
          </cell>
          <cell r="L1385">
            <v>0</v>
          </cell>
          <cell r="M1385">
            <v>0</v>
          </cell>
          <cell r="N1385">
            <v>0</v>
          </cell>
          <cell r="O1385">
            <v>0</v>
          </cell>
          <cell r="P1385">
            <v>0</v>
          </cell>
          <cell r="Q1385">
            <v>0</v>
          </cell>
          <cell r="R1385">
            <v>0</v>
          </cell>
          <cell r="S1385">
            <v>0</v>
          </cell>
          <cell r="T1385">
            <v>0</v>
          </cell>
          <cell r="U1385">
            <v>0</v>
          </cell>
          <cell r="AF1385">
            <v>0</v>
          </cell>
          <cell r="AG1385">
            <v>0</v>
          </cell>
          <cell r="AH1385">
            <v>0</v>
          </cell>
          <cell r="AI1385">
            <v>0</v>
          </cell>
          <cell r="AJ1385">
            <v>0</v>
          </cell>
          <cell r="AK1385">
            <v>0</v>
          </cell>
          <cell r="AL1385">
            <v>0</v>
          </cell>
          <cell r="AM1385">
            <v>0</v>
          </cell>
          <cell r="AN1385">
            <v>0</v>
          </cell>
          <cell r="AO1385">
            <v>0</v>
          </cell>
          <cell r="AP1385">
            <v>0</v>
          </cell>
          <cell r="AQ1385">
            <v>0</v>
          </cell>
        </row>
        <row r="1393">
          <cell r="E1393" t="str">
            <v>S</v>
          </cell>
          <cell r="J1393">
            <v>1527497.1708092387</v>
          </cell>
          <cell r="K1393">
            <v>144560.22</v>
          </cell>
          <cell r="L1393">
            <v>388939.99</v>
          </cell>
          <cell r="M1393">
            <v>73036.25</v>
          </cell>
          <cell r="N1393">
            <v>0</v>
          </cell>
          <cell r="O1393">
            <v>455954.94</v>
          </cell>
          <cell r="P1393">
            <v>-3292340.2191907614</v>
          </cell>
          <cell r="Q1393">
            <v>355076.2</v>
          </cell>
          <cell r="R1393">
            <v>633.15</v>
          </cell>
          <cell r="S1393">
            <v>0</v>
          </cell>
          <cell r="T1393">
            <v>3401636.6400000006</v>
          </cell>
          <cell r="U1393">
            <v>0</v>
          </cell>
          <cell r="AF1393">
            <v>1527497.1708092387</v>
          </cell>
          <cell r="AG1393">
            <v>144560.22</v>
          </cell>
          <cell r="AH1393">
            <v>388939.99</v>
          </cell>
          <cell r="AI1393">
            <v>73036.25</v>
          </cell>
          <cell r="AJ1393">
            <v>0</v>
          </cell>
          <cell r="AK1393">
            <v>455954.94</v>
          </cell>
          <cell r="AL1393">
            <v>-3292340.2191907614</v>
          </cell>
          <cell r="AM1393">
            <v>355076.2</v>
          </cell>
          <cell r="AN1393">
            <v>633.15</v>
          </cell>
          <cell r="AO1393">
            <v>0</v>
          </cell>
          <cell r="AP1393">
            <v>3401636.6400000006</v>
          </cell>
          <cell r="AQ1393">
            <v>0</v>
          </cell>
        </row>
        <row r="1394">
          <cell r="E1394" t="str">
            <v>SE</v>
          </cell>
          <cell r="J1394">
            <v>0</v>
          </cell>
          <cell r="K1394">
            <v>0</v>
          </cell>
          <cell r="L1394">
            <v>0</v>
          </cell>
          <cell r="M1394">
            <v>0</v>
          </cell>
          <cell r="N1394">
            <v>0</v>
          </cell>
          <cell r="O1394">
            <v>0</v>
          </cell>
          <cell r="P1394">
            <v>0</v>
          </cell>
          <cell r="Q1394">
            <v>0</v>
          </cell>
          <cell r="R1394">
            <v>0</v>
          </cell>
          <cell r="S1394">
            <v>0</v>
          </cell>
          <cell r="T1394">
            <v>0</v>
          </cell>
          <cell r="U1394">
            <v>0</v>
          </cell>
          <cell r="AF1394">
            <v>0</v>
          </cell>
          <cell r="AG1394">
            <v>0</v>
          </cell>
          <cell r="AH1394">
            <v>0</v>
          </cell>
          <cell r="AI1394">
            <v>0</v>
          </cell>
          <cell r="AJ1394">
            <v>0</v>
          </cell>
          <cell r="AK1394">
            <v>0</v>
          </cell>
          <cell r="AL1394">
            <v>0</v>
          </cell>
          <cell r="AM1394">
            <v>0</v>
          </cell>
          <cell r="AN1394">
            <v>0</v>
          </cell>
          <cell r="AO1394">
            <v>0</v>
          </cell>
          <cell r="AP1394">
            <v>0</v>
          </cell>
          <cell r="AQ1394">
            <v>0</v>
          </cell>
        </row>
        <row r="1395">
          <cell r="E1395" t="str">
            <v>TROJP</v>
          </cell>
          <cell r="J1395">
            <v>0</v>
          </cell>
          <cell r="K1395">
            <v>0</v>
          </cell>
          <cell r="L1395">
            <v>0</v>
          </cell>
          <cell r="M1395">
            <v>0</v>
          </cell>
          <cell r="N1395">
            <v>0</v>
          </cell>
          <cell r="O1395">
            <v>0</v>
          </cell>
          <cell r="P1395">
            <v>0</v>
          </cell>
          <cell r="Q1395">
            <v>0</v>
          </cell>
          <cell r="R1395">
            <v>0</v>
          </cell>
          <cell r="S1395">
            <v>0</v>
          </cell>
          <cell r="T1395">
            <v>0</v>
          </cell>
          <cell r="U1395">
            <v>0</v>
          </cell>
          <cell r="AF1395">
            <v>0</v>
          </cell>
          <cell r="AG1395">
            <v>0</v>
          </cell>
          <cell r="AH1395">
            <v>0</v>
          </cell>
          <cell r="AI1395">
            <v>0</v>
          </cell>
          <cell r="AJ1395">
            <v>0</v>
          </cell>
          <cell r="AK1395">
            <v>0</v>
          </cell>
          <cell r="AL1395">
            <v>0</v>
          </cell>
          <cell r="AM1395">
            <v>0</v>
          </cell>
          <cell r="AN1395">
            <v>0</v>
          </cell>
          <cell r="AO1395">
            <v>0</v>
          </cell>
          <cell r="AP1395">
            <v>0</v>
          </cell>
          <cell r="AQ1395">
            <v>0</v>
          </cell>
        </row>
        <row r="1396">
          <cell r="E1396" t="str">
            <v>SG-P</v>
          </cell>
          <cell r="J1396">
            <v>0</v>
          </cell>
          <cell r="K1396">
            <v>0</v>
          </cell>
          <cell r="L1396">
            <v>0</v>
          </cell>
          <cell r="M1396">
            <v>0</v>
          </cell>
          <cell r="N1396">
            <v>0</v>
          </cell>
          <cell r="O1396">
            <v>0</v>
          </cell>
          <cell r="P1396">
            <v>0</v>
          </cell>
          <cell r="Q1396">
            <v>0</v>
          </cell>
          <cell r="R1396">
            <v>0</v>
          </cell>
          <cell r="S1396">
            <v>0</v>
          </cell>
          <cell r="T1396">
            <v>0</v>
          </cell>
          <cell r="U1396">
            <v>0</v>
          </cell>
          <cell r="AF1396">
            <v>0</v>
          </cell>
          <cell r="AG1396">
            <v>0</v>
          </cell>
          <cell r="AH1396">
            <v>0</v>
          </cell>
          <cell r="AI1396">
            <v>0</v>
          </cell>
          <cell r="AJ1396">
            <v>0</v>
          </cell>
          <cell r="AK1396">
            <v>0</v>
          </cell>
          <cell r="AL1396">
            <v>0</v>
          </cell>
          <cell r="AM1396">
            <v>0</v>
          </cell>
          <cell r="AN1396">
            <v>0</v>
          </cell>
          <cell r="AO1396">
            <v>0</v>
          </cell>
          <cell r="AP1396">
            <v>0</v>
          </cell>
          <cell r="AQ1396">
            <v>0</v>
          </cell>
        </row>
        <row r="1397">
          <cell r="E1397" t="str">
            <v>DGU</v>
          </cell>
          <cell r="J1397">
            <v>0</v>
          </cell>
          <cell r="K1397">
            <v>0</v>
          </cell>
          <cell r="L1397">
            <v>0</v>
          </cell>
          <cell r="M1397">
            <v>0</v>
          </cell>
          <cell r="N1397">
            <v>0</v>
          </cell>
          <cell r="O1397">
            <v>0</v>
          </cell>
          <cell r="P1397">
            <v>0</v>
          </cell>
          <cell r="Q1397">
            <v>0</v>
          </cell>
          <cell r="R1397">
            <v>0</v>
          </cell>
          <cell r="S1397">
            <v>0</v>
          </cell>
          <cell r="T1397">
            <v>0</v>
          </cell>
          <cell r="U1397">
            <v>0</v>
          </cell>
          <cell r="AF1397">
            <v>0</v>
          </cell>
          <cell r="AG1397">
            <v>0</v>
          </cell>
          <cell r="AH1397">
            <v>0</v>
          </cell>
          <cell r="AI1397">
            <v>0</v>
          </cell>
          <cell r="AJ1397">
            <v>0</v>
          </cell>
          <cell r="AK1397">
            <v>0</v>
          </cell>
          <cell r="AL1397">
            <v>0</v>
          </cell>
          <cell r="AM1397">
            <v>0</v>
          </cell>
          <cell r="AN1397">
            <v>0</v>
          </cell>
          <cell r="AO1397">
            <v>0</v>
          </cell>
          <cell r="AP1397">
            <v>0</v>
          </cell>
          <cell r="AQ1397">
            <v>0</v>
          </cell>
        </row>
        <row r="1398">
          <cell r="E1398" t="str">
            <v>SO</v>
          </cell>
          <cell r="J1398">
            <v>12356958.869999999</v>
          </cell>
          <cell r="K1398">
            <v>245843.32609931179</v>
          </cell>
          <cell r="L1398">
            <v>2903915.4817097094</v>
          </cell>
          <cell r="M1398">
            <v>822331.47547109309</v>
          </cell>
          <cell r="N1398">
            <v>0</v>
          </cell>
          <cell r="O1398">
            <v>1533629.8406452388</v>
          </cell>
          <cell r="P1398">
            <v>5756142.8078480083</v>
          </cell>
          <cell r="Q1398">
            <v>735789.30737501523</v>
          </cell>
          <cell r="R1398">
            <v>323942.09442495182</v>
          </cell>
          <cell r="S1398">
            <v>35364.536426670289</v>
          </cell>
          <cell r="T1398">
            <v>0</v>
          </cell>
          <cell r="U1398">
            <v>0</v>
          </cell>
          <cell r="AF1398">
            <v>12356958.869999999</v>
          </cell>
          <cell r="AG1398">
            <v>245843.32609931179</v>
          </cell>
          <cell r="AH1398">
            <v>2903915.4817097094</v>
          </cell>
          <cell r="AI1398">
            <v>822331.47547109309</v>
          </cell>
          <cell r="AJ1398">
            <v>0</v>
          </cell>
          <cell r="AK1398">
            <v>1533629.8406452388</v>
          </cell>
          <cell r="AL1398">
            <v>5756142.8078480083</v>
          </cell>
          <cell r="AM1398">
            <v>735789.30737501523</v>
          </cell>
          <cell r="AN1398">
            <v>323942.09442495182</v>
          </cell>
          <cell r="AO1398">
            <v>35364.536426670289</v>
          </cell>
          <cell r="AP1398">
            <v>0</v>
          </cell>
          <cell r="AQ1398">
            <v>0</v>
          </cell>
        </row>
        <row r="1399">
          <cell r="E1399" t="str">
            <v>JBG</v>
          </cell>
          <cell r="J1399">
            <v>276436.03999999998</v>
          </cell>
          <cell r="K1399">
            <v>12173.489611931192</v>
          </cell>
          <cell r="L1399">
            <v>200669.9134802132</v>
          </cell>
          <cell r="M1399">
            <v>62023.965817388082</v>
          </cell>
          <cell r="N1399">
            <v>0</v>
          </cell>
          <cell r="O1399">
            <v>297.90625298326268</v>
          </cell>
          <cell r="P1399">
            <v>1062.1777026324025</v>
          </cell>
          <cell r="Q1399">
            <v>136.5201139742849</v>
          </cell>
          <cell r="R1399">
            <v>63.400284773645502</v>
          </cell>
          <cell r="S1399">
            <v>8.6667361039604423</v>
          </cell>
          <cell r="T1399">
            <v>0</v>
          </cell>
          <cell r="U1399">
            <v>0</v>
          </cell>
          <cell r="AF1399">
            <v>276436.03999999998</v>
          </cell>
          <cell r="AG1399">
            <v>12173.489611931192</v>
          </cell>
          <cell r="AH1399">
            <v>200669.9134802132</v>
          </cell>
          <cell r="AI1399">
            <v>62023.965817388082</v>
          </cell>
          <cell r="AJ1399">
            <v>0</v>
          </cell>
          <cell r="AK1399">
            <v>297.90625298326268</v>
          </cell>
          <cell r="AL1399">
            <v>1062.1777026324025</v>
          </cell>
          <cell r="AM1399">
            <v>136.5201139742849</v>
          </cell>
          <cell r="AN1399">
            <v>63.400284773645502</v>
          </cell>
          <cell r="AO1399">
            <v>8.6667361039604423</v>
          </cell>
          <cell r="AP1399">
            <v>0</v>
          </cell>
          <cell r="AQ1399">
            <v>0</v>
          </cell>
        </row>
        <row r="1400">
          <cell r="E1400" t="str">
            <v>SSGCH</v>
          </cell>
          <cell r="J1400">
            <v>0</v>
          </cell>
          <cell r="K1400">
            <v>0</v>
          </cell>
          <cell r="L1400">
            <v>0</v>
          </cell>
          <cell r="M1400">
            <v>0</v>
          </cell>
          <cell r="N1400">
            <v>0</v>
          </cell>
          <cell r="O1400">
            <v>0</v>
          </cell>
          <cell r="P1400">
            <v>0</v>
          </cell>
          <cell r="Q1400">
            <v>0</v>
          </cell>
          <cell r="R1400">
            <v>0</v>
          </cell>
          <cell r="S1400">
            <v>0</v>
          </cell>
          <cell r="T1400">
            <v>0</v>
          </cell>
          <cell r="U1400">
            <v>0</v>
          </cell>
          <cell r="AF1400">
            <v>0</v>
          </cell>
          <cell r="AG1400">
            <v>0</v>
          </cell>
          <cell r="AH1400">
            <v>0</v>
          </cell>
          <cell r="AI1400">
            <v>0</v>
          </cell>
          <cell r="AJ1400">
            <v>0</v>
          </cell>
          <cell r="AK1400">
            <v>0</v>
          </cell>
          <cell r="AL1400">
            <v>0</v>
          </cell>
          <cell r="AM1400">
            <v>0</v>
          </cell>
          <cell r="AN1400">
            <v>0</v>
          </cell>
          <cell r="AO1400">
            <v>0</v>
          </cell>
          <cell r="AP1400">
            <v>0</v>
          </cell>
          <cell r="AQ1400">
            <v>0</v>
          </cell>
        </row>
        <row r="1401">
          <cell r="E1401" t="str">
            <v>CN</v>
          </cell>
          <cell r="J1401">
            <v>2853676.64</v>
          </cell>
          <cell r="K1401">
            <v>68877.339213252213</v>
          </cell>
          <cell r="L1401">
            <v>863954.64234044787</v>
          </cell>
          <cell r="M1401">
            <v>196437.80881982425</v>
          </cell>
          <cell r="N1401">
            <v>0</v>
          </cell>
          <cell r="O1401">
            <v>189237.02140315686</v>
          </cell>
          <cell r="P1401">
            <v>1399498.5412223206</v>
          </cell>
          <cell r="Q1401">
            <v>111839.11564157263</v>
          </cell>
          <cell r="R1401">
            <v>23832.171359425651</v>
          </cell>
          <cell r="S1401">
            <v>0</v>
          </cell>
          <cell r="T1401">
            <v>0</v>
          </cell>
          <cell r="U1401">
            <v>0</v>
          </cell>
          <cell r="AF1401">
            <v>2853676.64</v>
          </cell>
          <cell r="AG1401">
            <v>68877.339213252213</v>
          </cell>
          <cell r="AH1401">
            <v>863954.64234044787</v>
          </cell>
          <cell r="AI1401">
            <v>196437.80881982425</v>
          </cell>
          <cell r="AJ1401">
            <v>0</v>
          </cell>
          <cell r="AK1401">
            <v>189237.02140315686</v>
          </cell>
          <cell r="AL1401">
            <v>1399498.5412223206</v>
          </cell>
          <cell r="AM1401">
            <v>111839.11564157263</v>
          </cell>
          <cell r="AN1401">
            <v>23832.171359425651</v>
          </cell>
          <cell r="AO1401">
            <v>0</v>
          </cell>
          <cell r="AP1401">
            <v>0</v>
          </cell>
          <cell r="AQ1401">
            <v>0</v>
          </cell>
        </row>
        <row r="1402">
          <cell r="E1402" t="str">
            <v>CAGW</v>
          </cell>
          <cell r="J1402">
            <v>14035470.499190761</v>
          </cell>
          <cell r="K1402">
            <v>621611.27018573484</v>
          </cell>
          <cell r="L1402">
            <v>10246747.956661575</v>
          </cell>
          <cell r="M1402">
            <v>3167111.272343453</v>
          </cell>
          <cell r="N1402">
            <v>0</v>
          </cell>
          <cell r="O1402">
            <v>0</v>
          </cell>
          <cell r="P1402">
            <v>0</v>
          </cell>
          <cell r="Q1402">
            <v>0</v>
          </cell>
          <cell r="R1402">
            <v>0</v>
          </cell>
          <cell r="S1402">
            <v>0</v>
          </cell>
          <cell r="T1402">
            <v>0</v>
          </cell>
          <cell r="U1402">
            <v>0</v>
          </cell>
          <cell r="AF1402">
            <v>14035470.499190761</v>
          </cell>
          <cell r="AG1402">
            <v>621611.27018573484</v>
          </cell>
          <cell r="AH1402">
            <v>10246747.956661575</v>
          </cell>
          <cell r="AI1402">
            <v>3167111.272343453</v>
          </cell>
          <cell r="AJ1402">
            <v>0</v>
          </cell>
          <cell r="AK1402">
            <v>0</v>
          </cell>
          <cell r="AL1402">
            <v>0</v>
          </cell>
          <cell r="AM1402">
            <v>0</v>
          </cell>
          <cell r="AN1402">
            <v>0</v>
          </cell>
          <cell r="AO1402">
            <v>0</v>
          </cell>
          <cell r="AP1402">
            <v>0</v>
          </cell>
          <cell r="AQ1402">
            <v>0</v>
          </cell>
        </row>
        <row r="1403">
          <cell r="E1403" t="str">
            <v>CAGE</v>
          </cell>
          <cell r="J1403">
            <v>8814044.9700000007</v>
          </cell>
          <cell r="K1403">
            <v>0</v>
          </cell>
          <cell r="L1403">
            <v>0</v>
          </cell>
          <cell r="M1403">
            <v>0</v>
          </cell>
          <cell r="N1403">
            <v>0</v>
          </cell>
          <cell r="O1403">
            <v>1673874.8655437031</v>
          </cell>
          <cell r="P1403">
            <v>5968161.2633932298</v>
          </cell>
          <cell r="Q1403">
            <v>767078.85495628056</v>
          </cell>
          <cell r="R1403">
            <v>356233.35223138379</v>
          </cell>
          <cell r="S1403">
            <v>48696.633875404397</v>
          </cell>
          <cell r="T1403">
            <v>0</v>
          </cell>
          <cell r="U1403">
            <v>0</v>
          </cell>
          <cell r="AF1403">
            <v>8814044.9700000007</v>
          </cell>
          <cell r="AG1403">
            <v>0</v>
          </cell>
          <cell r="AH1403">
            <v>0</v>
          </cell>
          <cell r="AI1403">
            <v>0</v>
          </cell>
          <cell r="AJ1403">
            <v>0</v>
          </cell>
          <cell r="AK1403">
            <v>1673874.8655437031</v>
          </cell>
          <cell r="AL1403">
            <v>5968161.2633932298</v>
          </cell>
          <cell r="AM1403">
            <v>767078.85495628056</v>
          </cell>
          <cell r="AN1403">
            <v>356233.35223138379</v>
          </cell>
          <cell r="AO1403">
            <v>48696.633875404397</v>
          </cell>
          <cell r="AP1403">
            <v>0</v>
          </cell>
          <cell r="AQ1403">
            <v>0</v>
          </cell>
        </row>
        <row r="1404">
          <cell r="E1404" t="str">
            <v>CAEW</v>
          </cell>
          <cell r="J1404">
            <v>0</v>
          </cell>
          <cell r="K1404">
            <v>0</v>
          </cell>
          <cell r="L1404">
            <v>0</v>
          </cell>
          <cell r="M1404">
            <v>0</v>
          </cell>
          <cell r="N1404">
            <v>0</v>
          </cell>
          <cell r="O1404">
            <v>0</v>
          </cell>
          <cell r="P1404">
            <v>0</v>
          </cell>
          <cell r="Q1404">
            <v>0</v>
          </cell>
          <cell r="R1404">
            <v>0</v>
          </cell>
          <cell r="S1404">
            <v>0</v>
          </cell>
          <cell r="T1404">
            <v>0</v>
          </cell>
          <cell r="U1404">
            <v>0</v>
          </cell>
          <cell r="AF1404">
            <v>0</v>
          </cell>
          <cell r="AG1404">
            <v>0</v>
          </cell>
          <cell r="AH1404">
            <v>0</v>
          </cell>
          <cell r="AI1404">
            <v>0</v>
          </cell>
          <cell r="AJ1404">
            <v>0</v>
          </cell>
          <cell r="AK1404">
            <v>0</v>
          </cell>
          <cell r="AL1404">
            <v>0</v>
          </cell>
          <cell r="AM1404">
            <v>0</v>
          </cell>
          <cell r="AN1404">
            <v>0</v>
          </cell>
          <cell r="AO1404">
            <v>0</v>
          </cell>
          <cell r="AP1404">
            <v>0</v>
          </cell>
          <cell r="AQ1404">
            <v>0</v>
          </cell>
        </row>
        <row r="1405">
          <cell r="E1405" t="str">
            <v>CAEE</v>
          </cell>
          <cell r="J1405">
            <v>48952.66</v>
          </cell>
          <cell r="K1405">
            <v>0</v>
          </cell>
          <cell r="L1405">
            <v>0</v>
          </cell>
          <cell r="M1405">
            <v>0</v>
          </cell>
          <cell r="N1405">
            <v>0</v>
          </cell>
          <cell r="O1405">
            <v>10194.20093279759</v>
          </cell>
          <cell r="P1405">
            <v>31662.65568658245</v>
          </cell>
          <cell r="Q1405">
            <v>4606.2140119239784</v>
          </cell>
          <cell r="R1405">
            <v>2233.9203146433847</v>
          </cell>
          <cell r="S1405">
            <v>255.66905405260334</v>
          </cell>
          <cell r="T1405">
            <v>0</v>
          </cell>
          <cell r="U1405">
            <v>0</v>
          </cell>
          <cell r="AF1405">
            <v>48952.66</v>
          </cell>
          <cell r="AG1405">
            <v>0</v>
          </cell>
          <cell r="AH1405">
            <v>0</v>
          </cell>
          <cell r="AI1405">
            <v>0</v>
          </cell>
          <cell r="AJ1405">
            <v>0</v>
          </cell>
          <cell r="AK1405">
            <v>10194.20093279759</v>
          </cell>
          <cell r="AL1405">
            <v>31662.65568658245</v>
          </cell>
          <cell r="AM1405">
            <v>4606.2140119239784</v>
          </cell>
          <cell r="AN1405">
            <v>2233.9203146433847</v>
          </cell>
          <cell r="AO1405">
            <v>255.66905405260334</v>
          </cell>
          <cell r="AP1405">
            <v>0</v>
          </cell>
          <cell r="AQ1405">
            <v>0</v>
          </cell>
        </row>
        <row r="1406">
          <cell r="E1406" t="str">
            <v>SG</v>
          </cell>
          <cell r="J1406">
            <v>4780254.05</v>
          </cell>
          <cell r="K1406">
            <v>74965.869777999236</v>
          </cell>
          <cell r="L1406">
            <v>1223395.1492211362</v>
          </cell>
          <cell r="M1406">
            <v>393344.28946769109</v>
          </cell>
          <cell r="N1406">
            <v>0</v>
          </cell>
          <cell r="O1406">
            <v>604266.2560822675</v>
          </cell>
          <cell r="P1406">
            <v>2069627.8760450922</v>
          </cell>
          <cell r="Q1406">
            <v>269669.26151254459</v>
          </cell>
          <cell r="R1406">
            <v>127622.22983172917</v>
          </cell>
          <cell r="S1406">
            <v>17363.118061540365</v>
          </cell>
          <cell r="T1406">
            <v>0</v>
          </cell>
          <cell r="U1406">
            <v>0</v>
          </cell>
          <cell r="AF1406">
            <v>4780254.05</v>
          </cell>
          <cell r="AG1406">
            <v>74965.869777999236</v>
          </cell>
          <cell r="AH1406">
            <v>1223395.1492211362</v>
          </cell>
          <cell r="AI1406">
            <v>393344.28946769109</v>
          </cell>
          <cell r="AJ1406">
            <v>0</v>
          </cell>
          <cell r="AK1406">
            <v>604266.2560822675</v>
          </cell>
          <cell r="AL1406">
            <v>2069627.8760450922</v>
          </cell>
          <cell r="AM1406">
            <v>269669.26151254459</v>
          </cell>
          <cell r="AN1406">
            <v>127622.22983172917</v>
          </cell>
          <cell r="AO1406">
            <v>17363.118061540365</v>
          </cell>
          <cell r="AP1406">
            <v>0</v>
          </cell>
          <cell r="AQ1406">
            <v>0</v>
          </cell>
        </row>
        <row r="1409">
          <cell r="H1409" t="str">
            <v>S</v>
          </cell>
          <cell r="J1409">
            <v>45447696.409999996</v>
          </cell>
          <cell r="K1409">
            <v>1127892.71</v>
          </cell>
          <cell r="L1409">
            <v>29849051.989999998</v>
          </cell>
          <cell r="M1409">
            <v>12417201.83</v>
          </cell>
          <cell r="N1409">
            <v>0</v>
          </cell>
          <cell r="O1409">
            <v>2052674.91</v>
          </cell>
          <cell r="P1409">
            <v>874.97</v>
          </cell>
          <cell r="Q1409">
            <v>0</v>
          </cell>
          <cell r="R1409">
            <v>0</v>
          </cell>
          <cell r="S1409">
            <v>0</v>
          </cell>
          <cell r="T1409">
            <v>0</v>
          </cell>
          <cell r="U1409">
            <v>0</v>
          </cell>
          <cell r="AF1409">
            <v>45447696.409999996</v>
          </cell>
          <cell r="AG1409">
            <v>1127892.71</v>
          </cell>
          <cell r="AH1409">
            <v>29849051.989999998</v>
          </cell>
          <cell r="AI1409">
            <v>12417201.83</v>
          </cell>
          <cell r="AJ1409">
            <v>0</v>
          </cell>
          <cell r="AK1409">
            <v>2052674.91</v>
          </cell>
          <cell r="AL1409">
            <v>874.97</v>
          </cell>
          <cell r="AM1409">
            <v>0</v>
          </cell>
          <cell r="AN1409">
            <v>0</v>
          </cell>
          <cell r="AO1409">
            <v>0</v>
          </cell>
          <cell r="AP1409">
            <v>0</v>
          </cell>
          <cell r="AQ1409">
            <v>0</v>
          </cell>
        </row>
        <row r="1410">
          <cell r="H1410" t="str">
            <v>GPS</v>
          </cell>
          <cell r="J1410">
            <v>133677749.98999999</v>
          </cell>
          <cell r="K1410">
            <v>2659536.462713324</v>
          </cell>
          <cell r="L1410">
            <v>31414597.381117679</v>
          </cell>
          <cell r="M1410">
            <v>8895993.1438966263</v>
          </cell>
          <cell r="N1410">
            <v>0</v>
          </cell>
          <cell r="O1410">
            <v>16590828.582646057</v>
          </cell>
          <cell r="P1410">
            <v>62270031.58862523</v>
          </cell>
          <cell r="Q1410">
            <v>7959778.7862987807</v>
          </cell>
          <cell r="R1410">
            <v>3504410.006163246</v>
          </cell>
          <cell r="S1410">
            <v>382574.0385390374</v>
          </cell>
          <cell r="T1410">
            <v>0</v>
          </cell>
          <cell r="U1410">
            <v>0</v>
          </cell>
          <cell r="AF1410">
            <v>133677749.98999999</v>
          </cell>
          <cell r="AG1410">
            <v>2659536.462713324</v>
          </cell>
          <cell r="AH1410">
            <v>31414597.381117679</v>
          </cell>
          <cell r="AI1410">
            <v>8895993.1438966263</v>
          </cell>
          <cell r="AJ1410">
            <v>0</v>
          </cell>
          <cell r="AK1410">
            <v>16590828.582646057</v>
          </cell>
          <cell r="AL1410">
            <v>62270031.58862523</v>
          </cell>
          <cell r="AM1410">
            <v>7959778.7862987807</v>
          </cell>
          <cell r="AN1410">
            <v>3504410.006163246</v>
          </cell>
          <cell r="AO1410">
            <v>382574.0385390374</v>
          </cell>
          <cell r="AP1410">
            <v>0</v>
          </cell>
          <cell r="AQ1410">
            <v>0</v>
          </cell>
        </row>
        <row r="1411">
          <cell r="H1411" t="str">
            <v>SO</v>
          </cell>
          <cell r="J1411">
            <v>-2429181.66</v>
          </cell>
          <cell r="K1411">
            <v>-48328.889436033831</v>
          </cell>
          <cell r="L1411">
            <v>-570863.61657197063</v>
          </cell>
          <cell r="M1411">
            <v>-161657.29445817275</v>
          </cell>
          <cell r="N1411">
            <v>0</v>
          </cell>
          <cell r="O1411">
            <v>-301487.24466249975</v>
          </cell>
          <cell r="P1411">
            <v>-1131566.1635090713</v>
          </cell>
          <cell r="Q1411">
            <v>-144644.48007825162</v>
          </cell>
          <cell r="R1411">
            <v>-63681.865656244699</v>
          </cell>
          <cell r="S1411">
            <v>-6952.1056277554326</v>
          </cell>
          <cell r="T1411">
            <v>0</v>
          </cell>
          <cell r="U1411">
            <v>0</v>
          </cell>
          <cell r="AF1411">
            <v>-2429181.66</v>
          </cell>
          <cell r="AG1411">
            <v>-48328.889436033831</v>
          </cell>
          <cell r="AH1411">
            <v>-570863.61657197063</v>
          </cell>
          <cell r="AI1411">
            <v>-161657.29445817275</v>
          </cell>
          <cell r="AJ1411">
            <v>0</v>
          </cell>
          <cell r="AK1411">
            <v>-301487.24466249975</v>
          </cell>
          <cell r="AL1411">
            <v>-1131566.1635090713</v>
          </cell>
          <cell r="AM1411">
            <v>-144644.48007825162</v>
          </cell>
          <cell r="AN1411">
            <v>-63681.865656244699</v>
          </cell>
          <cell r="AO1411">
            <v>-6952.1056277554326</v>
          </cell>
          <cell r="AP1411">
            <v>0</v>
          </cell>
          <cell r="AQ1411">
            <v>0</v>
          </cell>
        </row>
        <row r="1412">
          <cell r="H1412" t="str">
            <v>SE</v>
          </cell>
          <cell r="J1412">
            <v>431515</v>
          </cell>
          <cell r="K1412">
            <v>6652.7311940282816</v>
          </cell>
          <cell r="L1412">
            <v>105174.48503381982</v>
          </cell>
          <cell r="M1412">
            <v>33140.593285340146</v>
          </cell>
          <cell r="N1412">
            <v>0</v>
          </cell>
          <cell r="O1412">
            <v>59672.337244823575</v>
          </cell>
          <cell r="P1412">
            <v>185339.16298606605</v>
          </cell>
          <cell r="Q1412">
            <v>26962.736731728193</v>
          </cell>
          <cell r="R1412">
            <v>13076.380117698944</v>
          </cell>
          <cell r="S1412">
            <v>1496.5734064950566</v>
          </cell>
          <cell r="T1412">
            <v>0</v>
          </cell>
          <cell r="U1412">
            <v>0</v>
          </cell>
          <cell r="AF1412">
            <v>431515</v>
          </cell>
          <cell r="AG1412">
            <v>6652.7311940282816</v>
          </cell>
          <cell r="AH1412">
            <v>105174.48503381982</v>
          </cell>
          <cell r="AI1412">
            <v>33140.593285340146</v>
          </cell>
          <cell r="AJ1412">
            <v>0</v>
          </cell>
          <cell r="AK1412">
            <v>59672.337244823575</v>
          </cell>
          <cell r="AL1412">
            <v>185339.16298606605</v>
          </cell>
          <cell r="AM1412">
            <v>26962.736731728193</v>
          </cell>
          <cell r="AN1412">
            <v>13076.380117698944</v>
          </cell>
          <cell r="AO1412">
            <v>1496.5734064950566</v>
          </cell>
          <cell r="AP1412">
            <v>0</v>
          </cell>
          <cell r="AQ1412">
            <v>0</v>
          </cell>
        </row>
        <row r="1413">
          <cell r="H1413" t="str">
            <v>CAGE</v>
          </cell>
          <cell r="J1413">
            <v>1772902</v>
          </cell>
          <cell r="K1413">
            <v>0</v>
          </cell>
          <cell r="L1413">
            <v>0</v>
          </cell>
          <cell r="M1413">
            <v>0</v>
          </cell>
          <cell r="N1413">
            <v>0</v>
          </cell>
          <cell r="O1413">
            <v>336691.73540331534</v>
          </cell>
          <cell r="P1413">
            <v>1200466.4233284919</v>
          </cell>
          <cell r="Q1413">
            <v>154294.15673944532</v>
          </cell>
          <cell r="R1413">
            <v>71654.595000066663</v>
          </cell>
          <cell r="S1413">
            <v>9795.089528681201</v>
          </cell>
          <cell r="T1413">
            <v>0</v>
          </cell>
          <cell r="U1413">
            <v>0</v>
          </cell>
          <cell r="AF1413">
            <v>1772902</v>
          </cell>
          <cell r="AG1413">
            <v>0</v>
          </cell>
          <cell r="AH1413">
            <v>0</v>
          </cell>
          <cell r="AI1413">
            <v>0</v>
          </cell>
          <cell r="AJ1413">
            <v>0</v>
          </cell>
          <cell r="AK1413">
            <v>336691.73540331534</v>
          </cell>
          <cell r="AL1413">
            <v>1200466.4233284919</v>
          </cell>
          <cell r="AM1413">
            <v>154294.15673944532</v>
          </cell>
          <cell r="AN1413">
            <v>71654.595000066663</v>
          </cell>
          <cell r="AO1413">
            <v>9795.089528681201</v>
          </cell>
          <cell r="AP1413">
            <v>0</v>
          </cell>
          <cell r="AQ1413">
            <v>0</v>
          </cell>
        </row>
        <row r="1414">
          <cell r="H1414" t="str">
            <v>OPRV-ID</v>
          </cell>
          <cell r="J1414">
            <v>0</v>
          </cell>
          <cell r="K1414">
            <v>0</v>
          </cell>
          <cell r="L1414">
            <v>0</v>
          </cell>
          <cell r="M1414">
            <v>0</v>
          </cell>
          <cell r="N1414">
            <v>0</v>
          </cell>
          <cell r="O1414">
            <v>0</v>
          </cell>
          <cell r="P1414">
            <v>0</v>
          </cell>
          <cell r="Q1414">
            <v>0</v>
          </cell>
          <cell r="R1414">
            <v>0</v>
          </cell>
          <cell r="S1414">
            <v>0</v>
          </cell>
          <cell r="T1414">
            <v>0</v>
          </cell>
          <cell r="U1414">
            <v>0</v>
          </cell>
          <cell r="AF1414">
            <v>0</v>
          </cell>
          <cell r="AG1414">
            <v>0</v>
          </cell>
          <cell r="AH1414">
            <v>0</v>
          </cell>
          <cell r="AI1414">
            <v>0</v>
          </cell>
          <cell r="AJ1414">
            <v>0</v>
          </cell>
          <cell r="AK1414">
            <v>0</v>
          </cell>
          <cell r="AL1414">
            <v>0</v>
          </cell>
          <cell r="AM1414">
            <v>0</v>
          </cell>
          <cell r="AN1414">
            <v>0</v>
          </cell>
          <cell r="AO1414">
            <v>0</v>
          </cell>
          <cell r="AP1414">
            <v>0</v>
          </cell>
          <cell r="AQ1414">
            <v>0</v>
          </cell>
        </row>
        <row r="1415">
          <cell r="H1415" t="str">
            <v>EXCTAX</v>
          </cell>
          <cell r="J1415">
            <v>0</v>
          </cell>
          <cell r="K1415">
            <v>0</v>
          </cell>
          <cell r="L1415">
            <v>0</v>
          </cell>
          <cell r="M1415">
            <v>0</v>
          </cell>
          <cell r="N1415">
            <v>0</v>
          </cell>
          <cell r="O1415">
            <v>0</v>
          </cell>
          <cell r="P1415">
            <v>0</v>
          </cell>
          <cell r="Q1415">
            <v>0</v>
          </cell>
          <cell r="R1415">
            <v>0</v>
          </cell>
          <cell r="S1415">
            <v>0</v>
          </cell>
          <cell r="T1415">
            <v>0</v>
          </cell>
          <cell r="U1415">
            <v>0</v>
          </cell>
          <cell r="AF1415">
            <v>0</v>
          </cell>
          <cell r="AG1415">
            <v>0</v>
          </cell>
          <cell r="AH1415">
            <v>0</v>
          </cell>
          <cell r="AI1415">
            <v>0</v>
          </cell>
          <cell r="AJ1415">
            <v>0</v>
          </cell>
          <cell r="AK1415">
            <v>0</v>
          </cell>
          <cell r="AL1415">
            <v>0</v>
          </cell>
          <cell r="AM1415">
            <v>0</v>
          </cell>
          <cell r="AN1415">
            <v>0</v>
          </cell>
          <cell r="AO1415">
            <v>0</v>
          </cell>
          <cell r="AP1415">
            <v>0</v>
          </cell>
          <cell r="AQ1415">
            <v>0</v>
          </cell>
        </row>
        <row r="1416">
          <cell r="H1416" t="str">
            <v>DGP</v>
          </cell>
          <cell r="J1416">
            <v>0</v>
          </cell>
          <cell r="K1416">
            <v>0</v>
          </cell>
          <cell r="L1416">
            <v>0</v>
          </cell>
          <cell r="M1416">
            <v>0</v>
          </cell>
          <cell r="N1416">
            <v>0</v>
          </cell>
          <cell r="O1416">
            <v>0</v>
          </cell>
          <cell r="P1416">
            <v>0</v>
          </cell>
          <cell r="Q1416">
            <v>0</v>
          </cell>
          <cell r="R1416">
            <v>0</v>
          </cell>
          <cell r="S1416">
            <v>0</v>
          </cell>
          <cell r="T1416">
            <v>0</v>
          </cell>
          <cell r="U1416">
            <v>0</v>
          </cell>
          <cell r="AF1416">
            <v>0</v>
          </cell>
          <cell r="AG1416">
            <v>0</v>
          </cell>
          <cell r="AH1416">
            <v>0</v>
          </cell>
          <cell r="AI1416">
            <v>0</v>
          </cell>
          <cell r="AJ1416">
            <v>0</v>
          </cell>
          <cell r="AK1416">
            <v>0</v>
          </cell>
          <cell r="AL1416">
            <v>0</v>
          </cell>
          <cell r="AM1416">
            <v>0</v>
          </cell>
          <cell r="AN1416">
            <v>0</v>
          </cell>
          <cell r="AO1416">
            <v>0</v>
          </cell>
          <cell r="AP1416">
            <v>0</v>
          </cell>
          <cell r="AQ1416">
            <v>0</v>
          </cell>
        </row>
        <row r="1417">
          <cell r="H1417" t="str">
            <v>CAEW</v>
          </cell>
          <cell r="J1417">
            <v>0</v>
          </cell>
          <cell r="K1417">
            <v>0</v>
          </cell>
          <cell r="L1417">
            <v>0</v>
          </cell>
          <cell r="M1417">
            <v>0</v>
          </cell>
          <cell r="N1417">
            <v>0</v>
          </cell>
          <cell r="O1417">
            <v>0</v>
          </cell>
          <cell r="P1417">
            <v>0</v>
          </cell>
          <cell r="Q1417">
            <v>0</v>
          </cell>
          <cell r="R1417">
            <v>0</v>
          </cell>
          <cell r="S1417">
            <v>0</v>
          </cell>
          <cell r="T1417">
            <v>0</v>
          </cell>
          <cell r="U1417">
            <v>0</v>
          </cell>
          <cell r="AF1417">
            <v>0</v>
          </cell>
          <cell r="AG1417">
            <v>0</v>
          </cell>
          <cell r="AH1417">
            <v>0</v>
          </cell>
          <cell r="AI1417">
            <v>0</v>
          </cell>
          <cell r="AJ1417">
            <v>0</v>
          </cell>
          <cell r="AK1417">
            <v>0</v>
          </cell>
          <cell r="AL1417">
            <v>0</v>
          </cell>
          <cell r="AM1417">
            <v>0</v>
          </cell>
          <cell r="AN1417">
            <v>0</v>
          </cell>
          <cell r="AO1417">
            <v>0</v>
          </cell>
          <cell r="AP1417">
            <v>0</v>
          </cell>
          <cell r="AQ1417">
            <v>0</v>
          </cell>
        </row>
        <row r="1418">
          <cell r="H1418" t="str">
            <v>CAEE</v>
          </cell>
          <cell r="J1418">
            <v>432771.63</v>
          </cell>
          <cell r="K1418">
            <v>0</v>
          </cell>
          <cell r="L1418">
            <v>0</v>
          </cell>
          <cell r="M1418">
            <v>0</v>
          </cell>
          <cell r="N1418">
            <v>0</v>
          </cell>
          <cell r="O1418">
            <v>90123.007702427887</v>
          </cell>
          <cell r="P1418">
            <v>279917.3550857309</v>
          </cell>
          <cell r="Q1418">
            <v>40721.765601076208</v>
          </cell>
          <cell r="R1418">
            <v>19749.229885737168</v>
          </cell>
          <cell r="S1418">
            <v>2260.2717250278788</v>
          </cell>
          <cell r="T1418">
            <v>0</v>
          </cell>
          <cell r="U1418">
            <v>0</v>
          </cell>
          <cell r="AF1418">
            <v>432771.63</v>
          </cell>
          <cell r="AG1418">
            <v>0</v>
          </cell>
          <cell r="AH1418">
            <v>0</v>
          </cell>
          <cell r="AI1418">
            <v>0</v>
          </cell>
          <cell r="AJ1418">
            <v>0</v>
          </cell>
          <cell r="AK1418">
            <v>90123.007702427887</v>
          </cell>
          <cell r="AL1418">
            <v>279917.3550857309</v>
          </cell>
          <cell r="AM1418">
            <v>40721.765601076208</v>
          </cell>
          <cell r="AN1418">
            <v>19749.229885737168</v>
          </cell>
          <cell r="AO1418">
            <v>2260.2717250278788</v>
          </cell>
          <cell r="AP1418">
            <v>0</v>
          </cell>
          <cell r="AQ1418">
            <v>0</v>
          </cell>
        </row>
        <row r="1424">
          <cell r="H1424" t="str">
            <v>CAGE</v>
          </cell>
          <cell r="J1424">
            <v>-4839941.72</v>
          </cell>
          <cell r="K1424">
            <v>0</v>
          </cell>
          <cell r="L1424">
            <v>0</v>
          </cell>
          <cell r="M1424">
            <v>0</v>
          </cell>
          <cell r="N1424">
            <v>0</v>
          </cell>
          <cell r="O1424">
            <v>-919153.10432144965</v>
          </cell>
          <cell r="P1424">
            <v>-3277218.665062563</v>
          </cell>
          <cell r="Q1424">
            <v>-421216.02116499422</v>
          </cell>
          <cell r="R1424">
            <v>-195613.7811173579</v>
          </cell>
          <cell r="S1424">
            <v>-26740.148333635629</v>
          </cell>
          <cell r="T1424">
            <v>0</v>
          </cell>
          <cell r="U1424">
            <v>0</v>
          </cell>
          <cell r="AF1424">
            <v>-4839941.72</v>
          </cell>
          <cell r="AG1424">
            <v>0</v>
          </cell>
          <cell r="AH1424">
            <v>0</v>
          </cell>
          <cell r="AI1424">
            <v>0</v>
          </cell>
          <cell r="AJ1424">
            <v>0</v>
          </cell>
          <cell r="AK1424">
            <v>-919153.10432144965</v>
          </cell>
          <cell r="AL1424">
            <v>-3277218.665062563</v>
          </cell>
          <cell r="AM1424">
            <v>-421216.02116499422</v>
          </cell>
          <cell r="AN1424">
            <v>-195613.7811173579</v>
          </cell>
          <cell r="AO1424">
            <v>-26740.148333635629</v>
          </cell>
          <cell r="AP1424">
            <v>0</v>
          </cell>
          <cell r="AQ1424">
            <v>0</v>
          </cell>
        </row>
        <row r="1429">
          <cell r="H1429" t="str">
            <v>CAGE</v>
          </cell>
          <cell r="J1429">
            <v>0</v>
          </cell>
          <cell r="K1429">
            <v>0</v>
          </cell>
          <cell r="L1429">
            <v>0</v>
          </cell>
          <cell r="M1429">
            <v>0</v>
          </cell>
          <cell r="N1429">
            <v>0</v>
          </cell>
          <cell r="O1429">
            <v>0</v>
          </cell>
          <cell r="P1429">
            <v>0</v>
          </cell>
          <cell r="Q1429">
            <v>0</v>
          </cell>
          <cell r="R1429">
            <v>0</v>
          </cell>
          <cell r="S1429">
            <v>0</v>
          </cell>
          <cell r="T1429">
            <v>0</v>
          </cell>
          <cell r="U1429">
            <v>0</v>
          </cell>
          <cell r="AF1429">
            <v>0</v>
          </cell>
          <cell r="AG1429">
            <v>0</v>
          </cell>
          <cell r="AH1429">
            <v>0</v>
          </cell>
          <cell r="AI1429">
            <v>0</v>
          </cell>
          <cell r="AJ1429">
            <v>0</v>
          </cell>
          <cell r="AK1429">
            <v>0</v>
          </cell>
          <cell r="AL1429">
            <v>0</v>
          </cell>
          <cell r="AM1429">
            <v>0</v>
          </cell>
          <cell r="AN1429">
            <v>0</v>
          </cell>
          <cell r="AO1429">
            <v>0</v>
          </cell>
          <cell r="AP1429">
            <v>0</v>
          </cell>
          <cell r="AQ1429">
            <v>0</v>
          </cell>
        </row>
        <row r="1437">
          <cell r="H1437" t="str">
            <v>S</v>
          </cell>
          <cell r="J1437">
            <v>0</v>
          </cell>
          <cell r="K1437">
            <v>0</v>
          </cell>
          <cell r="L1437">
            <v>0</v>
          </cell>
          <cell r="M1437">
            <v>0</v>
          </cell>
          <cell r="N1437">
            <v>0</v>
          </cell>
          <cell r="O1437">
            <v>0</v>
          </cell>
          <cell r="P1437">
            <v>0</v>
          </cell>
          <cell r="Q1437">
            <v>0</v>
          </cell>
          <cell r="R1437">
            <v>0</v>
          </cell>
          <cell r="S1437">
            <v>0</v>
          </cell>
          <cell r="T1437">
            <v>0</v>
          </cell>
          <cell r="U1437">
            <v>0</v>
          </cell>
          <cell r="AF1437">
            <v>0</v>
          </cell>
          <cell r="AG1437">
            <v>0</v>
          </cell>
          <cell r="AH1437">
            <v>0</v>
          </cell>
          <cell r="AI1437">
            <v>0</v>
          </cell>
          <cell r="AJ1437">
            <v>0</v>
          </cell>
          <cell r="AK1437">
            <v>0</v>
          </cell>
          <cell r="AL1437">
            <v>0</v>
          </cell>
          <cell r="AM1437">
            <v>0</v>
          </cell>
          <cell r="AN1437">
            <v>0</v>
          </cell>
          <cell r="AO1437">
            <v>0</v>
          </cell>
          <cell r="AP1437">
            <v>0</v>
          </cell>
          <cell r="AQ1437">
            <v>0</v>
          </cell>
        </row>
        <row r="1438">
          <cell r="H1438" t="str">
            <v>SNP</v>
          </cell>
          <cell r="J1438">
            <v>355501278.63999999</v>
          </cell>
          <cell r="K1438">
            <v>6202048.9465284841</v>
          </cell>
          <cell r="L1438">
            <v>74480947.777425647</v>
          </cell>
          <cell r="M1438">
            <v>21289546.40686322</v>
          </cell>
          <cell r="N1438">
            <v>0</v>
          </cell>
          <cell r="O1438">
            <v>45953879.744275086</v>
          </cell>
          <cell r="P1438">
            <v>175070213.83562502</v>
          </cell>
          <cell r="Q1438">
            <v>21747825.493748087</v>
          </cell>
          <cell r="R1438">
            <v>9652436.5287527088</v>
          </cell>
          <cell r="S1438">
            <v>1093887.9245629427</v>
          </cell>
          <cell r="T1438">
            <v>10491.982218724763</v>
          </cell>
          <cell r="U1438">
            <v>0</v>
          </cell>
          <cell r="AF1438">
            <v>355501278.63999999</v>
          </cell>
          <cell r="AG1438">
            <v>6202048.9465284841</v>
          </cell>
          <cell r="AH1438">
            <v>74480947.777425647</v>
          </cell>
          <cell r="AI1438">
            <v>21289546.40686322</v>
          </cell>
          <cell r="AJ1438">
            <v>0</v>
          </cell>
          <cell r="AK1438">
            <v>45953879.744275086</v>
          </cell>
          <cell r="AL1438">
            <v>175070213.83562502</v>
          </cell>
          <cell r="AM1438">
            <v>21747825.493748087</v>
          </cell>
          <cell r="AN1438">
            <v>9652436.5287527088</v>
          </cell>
          <cell r="AO1438">
            <v>1093887.9245629427</v>
          </cell>
          <cell r="AP1438">
            <v>0</v>
          </cell>
          <cell r="AQ1438">
            <v>0</v>
          </cell>
        </row>
        <row r="1442">
          <cell r="H1442" t="str">
            <v>SNP</v>
          </cell>
          <cell r="J1442">
            <v>4938986.3600000003</v>
          </cell>
          <cell r="K1442">
            <v>86165.189807871328</v>
          </cell>
          <cell r="L1442">
            <v>1034765.2941217495</v>
          </cell>
          <cell r="M1442">
            <v>295776.09317282896</v>
          </cell>
          <cell r="N1442">
            <v>0</v>
          </cell>
          <cell r="O1442">
            <v>638438.16853298212</v>
          </cell>
          <cell r="P1442">
            <v>2432253.9752439167</v>
          </cell>
          <cell r="Q1442">
            <v>302142.97367423406</v>
          </cell>
          <cell r="R1442">
            <v>134101.49335792381</v>
          </cell>
          <cell r="S1442">
            <v>15197.406770106585</v>
          </cell>
          <cell r="T1442">
            <v>145.76531838615315</v>
          </cell>
          <cell r="U1442">
            <v>0</v>
          </cell>
          <cell r="AF1442">
            <v>4938986.3600000003</v>
          </cell>
          <cell r="AG1442">
            <v>86165.189807871328</v>
          </cell>
          <cell r="AH1442">
            <v>1034765.2941217495</v>
          </cell>
          <cell r="AI1442">
            <v>295776.09317282896</v>
          </cell>
          <cell r="AJ1442">
            <v>0</v>
          </cell>
          <cell r="AK1442">
            <v>638438.16853298212</v>
          </cell>
          <cell r="AL1442">
            <v>2432253.9752439167</v>
          </cell>
          <cell r="AM1442">
            <v>302142.97367423406</v>
          </cell>
          <cell r="AN1442">
            <v>134101.49335792381</v>
          </cell>
          <cell r="AO1442">
            <v>15197.406770106585</v>
          </cell>
          <cell r="AP1442">
            <v>0</v>
          </cell>
          <cell r="AQ1442">
            <v>0</v>
          </cell>
        </row>
        <row r="1446">
          <cell r="H1446" t="str">
            <v>SNP</v>
          </cell>
          <cell r="J1446">
            <v>-11025.9</v>
          </cell>
          <cell r="K1446">
            <v>-192.35703382315242</v>
          </cell>
          <cell r="L1446">
            <v>-2310.0324286898813</v>
          </cell>
          <cell r="M1446">
            <v>-660.29694921333908</v>
          </cell>
          <cell r="N1446">
            <v>0</v>
          </cell>
          <cell r="O1446">
            <v>-1425.2631793920984</v>
          </cell>
          <cell r="P1446">
            <v>-5429.8163936702795</v>
          </cell>
          <cell r="Q1446">
            <v>-674.51051098564631</v>
          </cell>
          <cell r="R1446">
            <v>-299.37107492135937</v>
          </cell>
          <cell r="S1446">
            <v>-33.927019653991955</v>
          </cell>
          <cell r="T1446">
            <v>-0.32540965024934504</v>
          </cell>
          <cell r="U1446">
            <v>0</v>
          </cell>
          <cell r="AF1446">
            <v>-11025.9</v>
          </cell>
          <cell r="AG1446">
            <v>-192.35703382315242</v>
          </cell>
          <cell r="AH1446">
            <v>-2310.0324286898813</v>
          </cell>
          <cell r="AI1446">
            <v>-660.29694921333908</v>
          </cell>
          <cell r="AJ1446">
            <v>0</v>
          </cell>
          <cell r="AK1446">
            <v>-1425.2631793920984</v>
          </cell>
          <cell r="AL1446">
            <v>-5429.8163936702795</v>
          </cell>
          <cell r="AM1446">
            <v>-674.51051098564631</v>
          </cell>
          <cell r="AN1446">
            <v>-299.37107492135937</v>
          </cell>
          <cell r="AO1446">
            <v>-33.927019653991955</v>
          </cell>
          <cell r="AP1446">
            <v>0</v>
          </cell>
          <cell r="AQ1446">
            <v>0</v>
          </cell>
        </row>
        <row r="1450">
          <cell r="H1450" t="str">
            <v>OTH</v>
          </cell>
          <cell r="J1450">
            <v>0</v>
          </cell>
          <cell r="K1450">
            <v>0</v>
          </cell>
          <cell r="L1450">
            <v>0</v>
          </cell>
          <cell r="M1450">
            <v>0</v>
          </cell>
          <cell r="N1450">
            <v>0</v>
          </cell>
          <cell r="O1450">
            <v>0</v>
          </cell>
          <cell r="P1450">
            <v>0</v>
          </cell>
          <cell r="Q1450">
            <v>0</v>
          </cell>
          <cell r="R1450">
            <v>0</v>
          </cell>
          <cell r="S1450">
            <v>0</v>
          </cell>
          <cell r="T1450">
            <v>0</v>
          </cell>
          <cell r="U1450">
            <v>0</v>
          </cell>
          <cell r="AF1450">
            <v>0</v>
          </cell>
          <cell r="AG1450">
            <v>0</v>
          </cell>
          <cell r="AH1450">
            <v>0</v>
          </cell>
          <cell r="AI1450">
            <v>0</v>
          </cell>
          <cell r="AJ1450">
            <v>0</v>
          </cell>
          <cell r="AK1450">
            <v>0</v>
          </cell>
          <cell r="AL1450">
            <v>0</v>
          </cell>
          <cell r="AM1450">
            <v>0</v>
          </cell>
          <cell r="AN1450">
            <v>0</v>
          </cell>
          <cell r="AO1450">
            <v>0</v>
          </cell>
          <cell r="AP1450">
            <v>0</v>
          </cell>
          <cell r="AQ1450">
            <v>0</v>
          </cell>
        </row>
        <row r="1451">
          <cell r="H1451" t="str">
            <v>SO</v>
          </cell>
          <cell r="J1451">
            <v>0</v>
          </cell>
          <cell r="K1451">
            <v>0</v>
          </cell>
          <cell r="L1451">
            <v>0</v>
          </cell>
          <cell r="M1451">
            <v>0</v>
          </cell>
          <cell r="N1451">
            <v>0</v>
          </cell>
          <cell r="O1451">
            <v>0</v>
          </cell>
          <cell r="P1451">
            <v>0</v>
          </cell>
          <cell r="Q1451">
            <v>0</v>
          </cell>
          <cell r="R1451">
            <v>0</v>
          </cell>
          <cell r="S1451">
            <v>0</v>
          </cell>
          <cell r="T1451">
            <v>0</v>
          </cell>
          <cell r="U1451">
            <v>0</v>
          </cell>
          <cell r="AF1451">
            <v>0</v>
          </cell>
          <cell r="AG1451">
            <v>0</v>
          </cell>
          <cell r="AH1451">
            <v>0</v>
          </cell>
          <cell r="AI1451">
            <v>0</v>
          </cell>
          <cell r="AJ1451">
            <v>0</v>
          </cell>
          <cell r="AK1451">
            <v>0</v>
          </cell>
          <cell r="AL1451">
            <v>0</v>
          </cell>
          <cell r="AM1451">
            <v>0</v>
          </cell>
          <cell r="AN1451">
            <v>0</v>
          </cell>
          <cell r="AO1451">
            <v>0</v>
          </cell>
          <cell r="AP1451">
            <v>0</v>
          </cell>
          <cell r="AQ1451">
            <v>0</v>
          </cell>
        </row>
        <row r="1452">
          <cell r="H1452" t="str">
            <v>SNP</v>
          </cell>
          <cell r="J1452">
            <v>14099472.92</v>
          </cell>
          <cell r="K1452">
            <v>245978.35907826677</v>
          </cell>
          <cell r="L1452">
            <v>2953975.6094862837</v>
          </cell>
          <cell r="M1452">
            <v>844360.90973000741</v>
          </cell>
          <cell r="N1452">
            <v>0</v>
          </cell>
          <cell r="O1452">
            <v>1822568.6430778434</v>
          </cell>
          <cell r="P1452">
            <v>6943428.5820773058</v>
          </cell>
          <cell r="Q1452">
            <v>862536.63500462391</v>
          </cell>
          <cell r="R1452">
            <v>382823.56668253819</v>
          </cell>
          <cell r="S1452">
            <v>43384.494224305257</v>
          </cell>
          <cell r="T1452">
            <v>416.12063882289084</v>
          </cell>
          <cell r="U1452">
            <v>0</v>
          </cell>
          <cell r="AF1452">
            <v>14099472.92</v>
          </cell>
          <cell r="AG1452">
            <v>245978.35907826677</v>
          </cell>
          <cell r="AH1452">
            <v>2953975.6094862837</v>
          </cell>
          <cell r="AI1452">
            <v>844360.90973000741</v>
          </cell>
          <cell r="AJ1452">
            <v>0</v>
          </cell>
          <cell r="AK1452">
            <v>1822568.6430778434</v>
          </cell>
          <cell r="AL1452">
            <v>6943428.5820773058</v>
          </cell>
          <cell r="AM1452">
            <v>862536.63500462391</v>
          </cell>
          <cell r="AN1452">
            <v>382823.56668253819</v>
          </cell>
          <cell r="AO1452">
            <v>43384.494224305257</v>
          </cell>
          <cell r="AP1452">
            <v>0</v>
          </cell>
          <cell r="AQ1452">
            <v>0</v>
          </cell>
        </row>
        <row r="1456">
          <cell r="H1456" t="str">
            <v>SNP</v>
          </cell>
          <cell r="J1456">
            <v>-20519526.66</v>
          </cell>
          <cell r="K1456">
            <v>-357982.1405756172</v>
          </cell>
          <cell r="L1456">
            <v>-4299038.8091644738</v>
          </cell>
          <cell r="M1456">
            <v>-1228832.1908324743</v>
          </cell>
          <cell r="N1456">
            <v>0</v>
          </cell>
          <cell r="O1456">
            <v>-2652457.0154864932</v>
          </cell>
          <cell r="P1456">
            <v>-10105049.224899769</v>
          </cell>
          <cell r="Q1456">
            <v>-1255284.0505192494</v>
          </cell>
          <cell r="R1456">
            <v>-557138.44249282975</v>
          </cell>
          <cell r="S1456">
            <v>-63139.189026241118</v>
          </cell>
          <cell r="T1456">
            <v>-605.59700284899304</v>
          </cell>
          <cell r="U1456">
            <v>0</v>
          </cell>
          <cell r="AF1456">
            <v>-20519526.66</v>
          </cell>
          <cell r="AG1456">
            <v>-357982.1405756172</v>
          </cell>
          <cell r="AH1456">
            <v>-4299038.8091644738</v>
          </cell>
          <cell r="AI1456">
            <v>-1228832.1908324743</v>
          </cell>
          <cell r="AJ1456">
            <v>0</v>
          </cell>
          <cell r="AK1456">
            <v>-2652457.0154864932</v>
          </cell>
          <cell r="AL1456">
            <v>-10105049.224899769</v>
          </cell>
          <cell r="AM1456">
            <v>-1255284.0505192494</v>
          </cell>
          <cell r="AN1456">
            <v>-557138.44249282975</v>
          </cell>
          <cell r="AO1456">
            <v>-63139.189026241118</v>
          </cell>
          <cell r="AP1456">
            <v>0</v>
          </cell>
          <cell r="AQ1456">
            <v>0</v>
          </cell>
        </row>
        <row r="1462">
          <cell r="H1462" t="str">
            <v>NUTIL</v>
          </cell>
          <cell r="J1462">
            <v>0</v>
          </cell>
          <cell r="K1462">
            <v>0</v>
          </cell>
          <cell r="L1462">
            <v>0</v>
          </cell>
          <cell r="M1462">
            <v>0</v>
          </cell>
          <cell r="N1462">
            <v>0</v>
          </cell>
          <cell r="O1462">
            <v>0</v>
          </cell>
          <cell r="P1462">
            <v>0</v>
          </cell>
          <cell r="Q1462">
            <v>0</v>
          </cell>
          <cell r="R1462">
            <v>0</v>
          </cell>
          <cell r="S1462">
            <v>0</v>
          </cell>
          <cell r="T1462">
            <v>0</v>
          </cell>
          <cell r="U1462">
            <v>0</v>
          </cell>
          <cell r="AF1462">
            <v>0</v>
          </cell>
          <cell r="AG1462">
            <v>0</v>
          </cell>
          <cell r="AH1462">
            <v>0</v>
          </cell>
          <cell r="AI1462">
            <v>0</v>
          </cell>
          <cell r="AJ1462">
            <v>0</v>
          </cell>
          <cell r="AK1462">
            <v>0</v>
          </cell>
          <cell r="AL1462">
            <v>0</v>
          </cell>
          <cell r="AM1462">
            <v>0</v>
          </cell>
          <cell r="AN1462">
            <v>0</v>
          </cell>
          <cell r="AO1462">
            <v>0</v>
          </cell>
          <cell r="AP1462">
            <v>0</v>
          </cell>
          <cell r="AQ1462">
            <v>0</v>
          </cell>
        </row>
        <row r="1463">
          <cell r="H1463" t="str">
            <v>NUTIL</v>
          </cell>
          <cell r="J1463">
            <v>0</v>
          </cell>
          <cell r="K1463">
            <v>0</v>
          </cell>
          <cell r="L1463">
            <v>0</v>
          </cell>
          <cell r="M1463">
            <v>0</v>
          </cell>
          <cell r="N1463">
            <v>0</v>
          </cell>
          <cell r="O1463">
            <v>0</v>
          </cell>
          <cell r="P1463">
            <v>0</v>
          </cell>
          <cell r="Q1463">
            <v>0</v>
          </cell>
          <cell r="R1463">
            <v>0</v>
          </cell>
          <cell r="S1463">
            <v>0</v>
          </cell>
          <cell r="T1463">
            <v>0</v>
          </cell>
          <cell r="U1463">
            <v>0</v>
          </cell>
          <cell r="AF1463">
            <v>0</v>
          </cell>
          <cell r="AG1463">
            <v>0</v>
          </cell>
          <cell r="AH1463">
            <v>0</v>
          </cell>
          <cell r="AI1463">
            <v>0</v>
          </cell>
          <cell r="AJ1463">
            <v>0</v>
          </cell>
          <cell r="AK1463">
            <v>0</v>
          </cell>
          <cell r="AL1463">
            <v>0</v>
          </cell>
          <cell r="AM1463">
            <v>0</v>
          </cell>
          <cell r="AN1463">
            <v>0</v>
          </cell>
          <cell r="AO1463">
            <v>0</v>
          </cell>
          <cell r="AP1463">
            <v>0</v>
          </cell>
          <cell r="AQ1463">
            <v>0</v>
          </cell>
        </row>
        <row r="1464">
          <cell r="H1464" t="str">
            <v>NUTIL</v>
          </cell>
          <cell r="J1464">
            <v>0</v>
          </cell>
          <cell r="K1464">
            <v>0</v>
          </cell>
          <cell r="L1464">
            <v>0</v>
          </cell>
          <cell r="M1464">
            <v>0</v>
          </cell>
          <cell r="N1464">
            <v>0</v>
          </cell>
          <cell r="O1464">
            <v>0</v>
          </cell>
          <cell r="P1464">
            <v>0</v>
          </cell>
          <cell r="Q1464">
            <v>0</v>
          </cell>
          <cell r="R1464">
            <v>0</v>
          </cell>
          <cell r="S1464">
            <v>0</v>
          </cell>
          <cell r="T1464">
            <v>0</v>
          </cell>
          <cell r="U1464">
            <v>0</v>
          </cell>
          <cell r="AF1464">
            <v>0</v>
          </cell>
          <cell r="AG1464">
            <v>0</v>
          </cell>
          <cell r="AH1464">
            <v>0</v>
          </cell>
          <cell r="AI1464">
            <v>0</v>
          </cell>
          <cell r="AJ1464">
            <v>0</v>
          </cell>
          <cell r="AK1464">
            <v>0</v>
          </cell>
          <cell r="AL1464">
            <v>0</v>
          </cell>
          <cell r="AM1464">
            <v>0</v>
          </cell>
          <cell r="AN1464">
            <v>0</v>
          </cell>
          <cell r="AO1464">
            <v>0</v>
          </cell>
          <cell r="AP1464">
            <v>0</v>
          </cell>
          <cell r="AQ1464">
            <v>0</v>
          </cell>
        </row>
        <row r="1465">
          <cell r="H1465" t="str">
            <v>NUTIL</v>
          </cell>
          <cell r="J1465">
            <v>0</v>
          </cell>
          <cell r="K1465">
            <v>0</v>
          </cell>
          <cell r="L1465">
            <v>0</v>
          </cell>
          <cell r="M1465">
            <v>0</v>
          </cell>
          <cell r="N1465">
            <v>0</v>
          </cell>
          <cell r="O1465">
            <v>0</v>
          </cell>
          <cell r="P1465">
            <v>0</v>
          </cell>
          <cell r="Q1465">
            <v>0</v>
          </cell>
          <cell r="R1465">
            <v>0</v>
          </cell>
          <cell r="S1465">
            <v>0</v>
          </cell>
          <cell r="T1465">
            <v>0</v>
          </cell>
          <cell r="U1465">
            <v>0</v>
          </cell>
          <cell r="AF1465">
            <v>0</v>
          </cell>
          <cell r="AG1465">
            <v>0</v>
          </cell>
          <cell r="AH1465">
            <v>0</v>
          </cell>
          <cell r="AI1465">
            <v>0</v>
          </cell>
          <cell r="AJ1465">
            <v>0</v>
          </cell>
          <cell r="AK1465">
            <v>0</v>
          </cell>
          <cell r="AL1465">
            <v>0</v>
          </cell>
          <cell r="AM1465">
            <v>0</v>
          </cell>
          <cell r="AN1465">
            <v>0</v>
          </cell>
          <cell r="AO1465">
            <v>0</v>
          </cell>
          <cell r="AP1465">
            <v>0</v>
          </cell>
          <cell r="AQ1465">
            <v>0</v>
          </cell>
        </row>
        <row r="1473">
          <cell r="H1473" t="str">
            <v>S</v>
          </cell>
          <cell r="J1473">
            <v>0</v>
          </cell>
          <cell r="K1473">
            <v>0</v>
          </cell>
          <cell r="L1473">
            <v>0</v>
          </cell>
          <cell r="M1473">
            <v>0</v>
          </cell>
          <cell r="N1473">
            <v>0</v>
          </cell>
          <cell r="O1473">
            <v>0</v>
          </cell>
          <cell r="P1473">
            <v>0</v>
          </cell>
          <cell r="Q1473">
            <v>0</v>
          </cell>
          <cell r="R1473">
            <v>0</v>
          </cell>
          <cell r="S1473">
            <v>0</v>
          </cell>
          <cell r="T1473">
            <v>0</v>
          </cell>
          <cell r="U1473">
            <v>0</v>
          </cell>
          <cell r="AF1473">
            <v>0</v>
          </cell>
          <cell r="AG1473">
            <v>0</v>
          </cell>
          <cell r="AH1473">
            <v>0</v>
          </cell>
          <cell r="AI1473">
            <v>0</v>
          </cell>
          <cell r="AJ1473">
            <v>0</v>
          </cell>
          <cell r="AK1473">
            <v>0</v>
          </cell>
          <cell r="AL1473">
            <v>0</v>
          </cell>
          <cell r="AM1473">
            <v>0</v>
          </cell>
          <cell r="AN1473">
            <v>0</v>
          </cell>
          <cell r="AO1473">
            <v>0</v>
          </cell>
          <cell r="AP1473">
            <v>0</v>
          </cell>
          <cell r="AQ1473">
            <v>0</v>
          </cell>
        </row>
        <row r="1474">
          <cell r="H1474" t="str">
            <v>SNP</v>
          </cell>
          <cell r="J1474">
            <v>-39777005</v>
          </cell>
          <cell r="K1474">
            <v>-693946.67974212568</v>
          </cell>
          <cell r="L1474">
            <v>-8333666.3189544221</v>
          </cell>
          <cell r="M1474">
            <v>-2382085.3672120855</v>
          </cell>
          <cell r="N1474">
            <v>0</v>
          </cell>
          <cell r="O1474">
            <v>-5141775.3301767111</v>
          </cell>
          <cell r="P1474">
            <v>-19588589.941873651</v>
          </cell>
          <cell r="Q1474">
            <v>-2433362.1716167033</v>
          </cell>
          <cell r="R1474">
            <v>-1080010.2253786346</v>
          </cell>
          <cell r="S1474">
            <v>-122395.01813112183</v>
          </cell>
          <cell r="T1474">
            <v>-1173.9469145390808</v>
          </cell>
          <cell r="U1474">
            <v>0</v>
          </cell>
          <cell r="AF1474">
            <v>-39777005</v>
          </cell>
          <cell r="AG1474">
            <v>-693946.67974212568</v>
          </cell>
          <cell r="AH1474">
            <v>-8333666.3189544221</v>
          </cell>
          <cell r="AI1474">
            <v>-2382085.3672120855</v>
          </cell>
          <cell r="AJ1474">
            <v>0</v>
          </cell>
          <cell r="AK1474">
            <v>-5141775.3301767111</v>
          </cell>
          <cell r="AL1474">
            <v>-19588589.941873651</v>
          </cell>
          <cell r="AM1474">
            <v>-2433362.1716167033</v>
          </cell>
          <cell r="AN1474">
            <v>-1080010.2253786346</v>
          </cell>
          <cell r="AO1474">
            <v>-122395.01813112183</v>
          </cell>
          <cell r="AP1474">
            <v>0</v>
          </cell>
          <cell r="AQ1474">
            <v>0</v>
          </cell>
        </row>
        <row r="1479">
          <cell r="H1479" t="str">
            <v>S</v>
          </cell>
          <cell r="J1479">
            <v>-3755595</v>
          </cell>
          <cell r="K1479">
            <v>-926744</v>
          </cell>
          <cell r="L1479">
            <v>-667426</v>
          </cell>
          <cell r="M1479">
            <v>-3146</v>
          </cell>
          <cell r="N1479">
            <v>0</v>
          </cell>
          <cell r="O1479">
            <v>3341635</v>
          </cell>
          <cell r="P1479">
            <v>6278860</v>
          </cell>
          <cell r="Q1479">
            <v>1511885</v>
          </cell>
          <cell r="R1479">
            <v>-142575</v>
          </cell>
          <cell r="S1479">
            <v>0</v>
          </cell>
          <cell r="T1479">
            <v>-13148084</v>
          </cell>
          <cell r="U1479">
            <v>0</v>
          </cell>
          <cell r="AF1479">
            <v>-3755595</v>
          </cell>
          <cell r="AG1479">
            <v>-926744</v>
          </cell>
          <cell r="AH1479">
            <v>-667426</v>
          </cell>
          <cell r="AI1479">
            <v>-3146</v>
          </cell>
          <cell r="AJ1479">
            <v>0</v>
          </cell>
          <cell r="AK1479">
            <v>3341635</v>
          </cell>
          <cell r="AL1479">
            <v>6278860</v>
          </cell>
          <cell r="AM1479">
            <v>1511885</v>
          </cell>
          <cell r="AN1479">
            <v>-142575</v>
          </cell>
          <cell r="AO1479">
            <v>0</v>
          </cell>
          <cell r="AP1479">
            <v>-13148084</v>
          </cell>
          <cell r="AQ1479">
            <v>0</v>
          </cell>
        </row>
        <row r="1480">
          <cell r="H1480" t="str">
            <v>TROJD</v>
          </cell>
          <cell r="J1480">
            <v>0</v>
          </cell>
          <cell r="K1480">
            <v>0</v>
          </cell>
          <cell r="L1480">
            <v>0</v>
          </cell>
          <cell r="M1480">
            <v>0</v>
          </cell>
          <cell r="N1480">
            <v>0</v>
          </cell>
          <cell r="O1480">
            <v>0</v>
          </cell>
          <cell r="P1480">
            <v>0</v>
          </cell>
          <cell r="Q1480">
            <v>0</v>
          </cell>
          <cell r="R1480">
            <v>0</v>
          </cell>
          <cell r="S1480">
            <v>0</v>
          </cell>
          <cell r="T1480">
            <v>0</v>
          </cell>
          <cell r="U1480">
            <v>0</v>
          </cell>
          <cell r="AF1480">
            <v>0</v>
          </cell>
          <cell r="AG1480">
            <v>0</v>
          </cell>
          <cell r="AH1480">
            <v>0</v>
          </cell>
          <cell r="AI1480">
            <v>0</v>
          </cell>
          <cell r="AJ1480">
            <v>0</v>
          </cell>
          <cell r="AK1480">
            <v>0</v>
          </cell>
          <cell r="AL1480">
            <v>0</v>
          </cell>
          <cell r="AM1480">
            <v>0</v>
          </cell>
          <cell r="AN1480">
            <v>0</v>
          </cell>
          <cell r="AO1480">
            <v>0</v>
          </cell>
          <cell r="AP1480">
            <v>0</v>
          </cell>
          <cell r="AQ1480">
            <v>0</v>
          </cell>
        </row>
        <row r="1481">
          <cell r="H1481" t="str">
            <v>CIAC</v>
          </cell>
          <cell r="J1481">
            <v>0</v>
          </cell>
          <cell r="K1481">
            <v>0</v>
          </cell>
          <cell r="L1481">
            <v>0</v>
          </cell>
          <cell r="M1481">
            <v>0</v>
          </cell>
          <cell r="N1481">
            <v>0</v>
          </cell>
          <cell r="O1481">
            <v>0</v>
          </cell>
          <cell r="P1481">
            <v>0</v>
          </cell>
          <cell r="Q1481">
            <v>0</v>
          </cell>
          <cell r="R1481">
            <v>0</v>
          </cell>
          <cell r="S1481">
            <v>0</v>
          </cell>
          <cell r="T1481">
            <v>0</v>
          </cell>
          <cell r="U1481">
            <v>0</v>
          </cell>
          <cell r="AF1481">
            <v>0</v>
          </cell>
          <cell r="AG1481">
            <v>0</v>
          </cell>
          <cell r="AH1481">
            <v>0</v>
          </cell>
          <cell r="AI1481">
            <v>0</v>
          </cell>
          <cell r="AJ1481">
            <v>0</v>
          </cell>
          <cell r="AK1481">
            <v>0</v>
          </cell>
          <cell r="AL1481">
            <v>0</v>
          </cell>
          <cell r="AM1481">
            <v>0</v>
          </cell>
          <cell r="AN1481">
            <v>0</v>
          </cell>
          <cell r="AO1481">
            <v>0</v>
          </cell>
          <cell r="AP1481">
            <v>0</v>
          </cell>
          <cell r="AQ1481">
            <v>0</v>
          </cell>
        </row>
        <row r="1482">
          <cell r="H1482" t="str">
            <v>SO</v>
          </cell>
          <cell r="J1482">
            <v>3134927</v>
          </cell>
          <cell r="K1482">
            <v>62369.786034461176</v>
          </cell>
          <cell r="L1482">
            <v>736715.493278143</v>
          </cell>
          <cell r="M1482">
            <v>208623.26827540601</v>
          </cell>
          <cell r="N1482">
            <v>0</v>
          </cell>
          <cell r="O1482">
            <v>389077.7371701696</v>
          </cell>
          <cell r="P1482">
            <v>1460317.8414705312</v>
          </cell>
          <cell r="Q1482">
            <v>186667.75460435229</v>
          </cell>
          <cell r="R1482">
            <v>82183.232050308754</v>
          </cell>
          <cell r="S1482">
            <v>8971.8871166277677</v>
          </cell>
          <cell r="T1482">
            <v>0</v>
          </cell>
          <cell r="U1482">
            <v>0</v>
          </cell>
          <cell r="AF1482">
            <v>3134927</v>
          </cell>
          <cell r="AG1482">
            <v>62369.786034461176</v>
          </cell>
          <cell r="AH1482">
            <v>736715.493278143</v>
          </cell>
          <cell r="AI1482">
            <v>208623.26827540601</v>
          </cell>
          <cell r="AJ1482">
            <v>0</v>
          </cell>
          <cell r="AK1482">
            <v>389077.7371701696</v>
          </cell>
          <cell r="AL1482">
            <v>1460317.8414705312</v>
          </cell>
          <cell r="AM1482">
            <v>186667.75460435229</v>
          </cell>
          <cell r="AN1482">
            <v>82183.232050308754</v>
          </cell>
          <cell r="AO1482">
            <v>8971.8871166277677</v>
          </cell>
          <cell r="AP1482">
            <v>0</v>
          </cell>
          <cell r="AQ1482">
            <v>0</v>
          </cell>
        </row>
        <row r="1483">
          <cell r="H1483" t="str">
            <v>SNP</v>
          </cell>
          <cell r="J1483">
            <v>22809733</v>
          </cell>
          <cell r="K1483">
            <v>397936.91056313552</v>
          </cell>
          <cell r="L1483">
            <v>4778859.1334727993</v>
          </cell>
          <cell r="M1483">
            <v>1365983.4673152145</v>
          </cell>
          <cell r="N1483">
            <v>0</v>
          </cell>
          <cell r="O1483">
            <v>2948500.5828698669</v>
          </cell>
          <cell r="P1483">
            <v>11232884.58798302</v>
          </cell>
          <cell r="Q1483">
            <v>1395387.6473826317</v>
          </cell>
          <cell r="R1483">
            <v>619321.26056641212</v>
          </cell>
          <cell r="S1483">
            <v>70186.221514190125</v>
          </cell>
          <cell r="T1483">
            <v>673.18833272666575</v>
          </cell>
          <cell r="U1483">
            <v>0</v>
          </cell>
          <cell r="AF1483">
            <v>22809733</v>
          </cell>
          <cell r="AG1483">
            <v>397936.91056313552</v>
          </cell>
          <cell r="AH1483">
            <v>4778859.1334727993</v>
          </cell>
          <cell r="AI1483">
            <v>1365983.4673152145</v>
          </cell>
          <cell r="AJ1483">
            <v>0</v>
          </cell>
          <cell r="AK1483">
            <v>2948500.5828698669</v>
          </cell>
          <cell r="AL1483">
            <v>11232884.58798302</v>
          </cell>
          <cell r="AM1483">
            <v>1395387.6473826317</v>
          </cell>
          <cell r="AN1483">
            <v>619321.26056641212</v>
          </cell>
          <cell r="AO1483">
            <v>70186.221514190125</v>
          </cell>
          <cell r="AP1483">
            <v>0</v>
          </cell>
          <cell r="AQ1483">
            <v>0</v>
          </cell>
        </row>
        <row r="1484">
          <cell r="H1484" t="str">
            <v>SE</v>
          </cell>
          <cell r="J1484">
            <v>0</v>
          </cell>
          <cell r="K1484">
            <v>0</v>
          </cell>
          <cell r="L1484">
            <v>0</v>
          </cell>
          <cell r="M1484">
            <v>0</v>
          </cell>
          <cell r="N1484">
            <v>0</v>
          </cell>
          <cell r="O1484">
            <v>0</v>
          </cell>
          <cell r="P1484">
            <v>0</v>
          </cell>
          <cell r="Q1484">
            <v>0</v>
          </cell>
          <cell r="R1484">
            <v>0</v>
          </cell>
          <cell r="S1484">
            <v>0</v>
          </cell>
          <cell r="T1484">
            <v>0</v>
          </cell>
          <cell r="U1484">
            <v>0</v>
          </cell>
          <cell r="AF1484">
            <v>0</v>
          </cell>
          <cell r="AG1484">
            <v>0</v>
          </cell>
          <cell r="AH1484">
            <v>0</v>
          </cell>
          <cell r="AI1484">
            <v>0</v>
          </cell>
          <cell r="AJ1484">
            <v>0</v>
          </cell>
          <cell r="AK1484">
            <v>0</v>
          </cell>
          <cell r="AL1484">
            <v>0</v>
          </cell>
          <cell r="AM1484">
            <v>0</v>
          </cell>
          <cell r="AN1484">
            <v>0</v>
          </cell>
          <cell r="AO1484">
            <v>0</v>
          </cell>
          <cell r="AP1484">
            <v>0</v>
          </cell>
          <cell r="AQ1484">
            <v>0</v>
          </cell>
        </row>
        <row r="1485">
          <cell r="H1485" t="str">
            <v>SG</v>
          </cell>
          <cell r="J1485">
            <v>59159294</v>
          </cell>
          <cell r="K1485">
            <v>927759.88133148942</v>
          </cell>
          <cell r="L1485">
            <v>15140449.138042584</v>
          </cell>
          <cell r="M1485">
            <v>4867935.9340410456</v>
          </cell>
          <cell r="N1485">
            <v>0</v>
          </cell>
          <cell r="O1485">
            <v>7478256.3277887199</v>
          </cell>
          <cell r="P1485">
            <v>25613225.303275917</v>
          </cell>
          <cell r="Q1485">
            <v>3337363.0266750176</v>
          </cell>
          <cell r="R1485">
            <v>1579422.5446136773</v>
          </cell>
          <cell r="S1485">
            <v>214881.84423155847</v>
          </cell>
          <cell r="T1485">
            <v>0</v>
          </cell>
          <cell r="U1485">
            <v>0</v>
          </cell>
          <cell r="AF1485">
            <v>59159294</v>
          </cell>
          <cell r="AG1485">
            <v>927759.88133148942</v>
          </cell>
          <cell r="AH1485">
            <v>15140449.138042584</v>
          </cell>
          <cell r="AI1485">
            <v>4867935.9340410456</v>
          </cell>
          <cell r="AJ1485">
            <v>0</v>
          </cell>
          <cell r="AK1485">
            <v>7478256.3277887199</v>
          </cell>
          <cell r="AL1485">
            <v>25613225.303275917</v>
          </cell>
          <cell r="AM1485">
            <v>3337363.0266750176</v>
          </cell>
          <cell r="AN1485">
            <v>1579422.5446136773</v>
          </cell>
          <cell r="AO1485">
            <v>214881.84423155847</v>
          </cell>
          <cell r="AP1485">
            <v>0</v>
          </cell>
          <cell r="AQ1485">
            <v>0</v>
          </cell>
        </row>
        <row r="1486">
          <cell r="H1486" t="str">
            <v>GPS</v>
          </cell>
          <cell r="J1486">
            <v>-20693454</v>
          </cell>
          <cell r="K1486">
            <v>-411698.9959555564</v>
          </cell>
          <cell r="L1486">
            <v>-4863012.1757982112</v>
          </cell>
          <cell r="M1486">
            <v>-1377108.9423730674</v>
          </cell>
          <cell r="N1486">
            <v>0</v>
          </cell>
          <cell r="O1486">
            <v>-2568277.4292846355</v>
          </cell>
          <cell r="P1486">
            <v>-9639465.3138174284</v>
          </cell>
          <cell r="Q1486">
            <v>-1232181.9912197166</v>
          </cell>
          <cell r="R1486">
            <v>-542486.2945785945</v>
          </cell>
          <cell r="S1486">
            <v>-59222.856972787369</v>
          </cell>
          <cell r="T1486">
            <v>0</v>
          </cell>
          <cell r="U1486">
            <v>0</v>
          </cell>
          <cell r="AF1486">
            <v>-20693454</v>
          </cell>
          <cell r="AG1486">
            <v>-411698.9959555564</v>
          </cell>
          <cell r="AH1486">
            <v>-4863012.1757982112</v>
          </cell>
          <cell r="AI1486">
            <v>-1377108.9423730674</v>
          </cell>
          <cell r="AJ1486">
            <v>0</v>
          </cell>
          <cell r="AK1486">
            <v>-2568277.4292846355</v>
          </cell>
          <cell r="AL1486">
            <v>-9639465.3138174284</v>
          </cell>
          <cell r="AM1486">
            <v>-1232181.9912197166</v>
          </cell>
          <cell r="AN1486">
            <v>-542486.2945785945</v>
          </cell>
          <cell r="AO1486">
            <v>-59222.856972787369</v>
          </cell>
          <cell r="AP1486">
            <v>0</v>
          </cell>
          <cell r="AQ1486">
            <v>0</v>
          </cell>
        </row>
        <row r="1487">
          <cell r="H1487" t="str">
            <v>TAXDEPR</v>
          </cell>
          <cell r="J1487">
            <v>451533466</v>
          </cell>
          <cell r="K1487">
            <v>8882180.807595145</v>
          </cell>
          <cell r="L1487">
            <v>116036705.04113701</v>
          </cell>
          <cell r="M1487">
            <v>20409340.796206288</v>
          </cell>
          <cell r="N1487">
            <v>0</v>
          </cell>
          <cell r="O1487">
            <v>53862235.883004002</v>
          </cell>
          <cell r="P1487">
            <v>199872432.20674154</v>
          </cell>
          <cell r="Q1487">
            <v>25784522.166031003</v>
          </cell>
          <cell r="R1487">
            <v>11548575.596308881</v>
          </cell>
          <cell r="S1487">
            <v>1361984.7204439072</v>
          </cell>
          <cell r="T1487">
            <v>0</v>
          </cell>
          <cell r="U1487">
            <v>13775488.782532215</v>
          </cell>
          <cell r="AF1487">
            <v>451533466</v>
          </cell>
          <cell r="AG1487">
            <v>8882180.807595145</v>
          </cell>
          <cell r="AH1487">
            <v>116036705.04113701</v>
          </cell>
          <cell r="AI1487">
            <v>20409340.796206288</v>
          </cell>
          <cell r="AJ1487">
            <v>0</v>
          </cell>
          <cell r="AK1487">
            <v>53862235.883004002</v>
          </cell>
          <cell r="AL1487">
            <v>199872432.20674154</v>
          </cell>
          <cell r="AM1487">
            <v>25784522.166031003</v>
          </cell>
          <cell r="AN1487">
            <v>11548575.596308881</v>
          </cell>
          <cell r="AO1487">
            <v>1361984.7204439072</v>
          </cell>
          <cell r="AP1487">
            <v>0</v>
          </cell>
          <cell r="AQ1487">
            <v>13775488.782532215</v>
          </cell>
        </row>
        <row r="1488">
          <cell r="H1488" t="str">
            <v>CAEW</v>
          </cell>
          <cell r="J1488">
            <v>0</v>
          </cell>
          <cell r="K1488">
            <v>0</v>
          </cell>
          <cell r="L1488">
            <v>0</v>
          </cell>
          <cell r="M1488">
            <v>0</v>
          </cell>
          <cell r="N1488">
            <v>0</v>
          </cell>
          <cell r="O1488">
            <v>0</v>
          </cell>
          <cell r="P1488">
            <v>0</v>
          </cell>
          <cell r="Q1488">
            <v>0</v>
          </cell>
          <cell r="R1488">
            <v>0</v>
          </cell>
          <cell r="S1488">
            <v>0</v>
          </cell>
          <cell r="T1488">
            <v>0</v>
          </cell>
          <cell r="U1488">
            <v>0</v>
          </cell>
          <cell r="AF1488">
            <v>0</v>
          </cell>
          <cell r="AG1488">
            <v>0</v>
          </cell>
          <cell r="AH1488">
            <v>0</v>
          </cell>
          <cell r="AI1488">
            <v>0</v>
          </cell>
          <cell r="AJ1488">
            <v>0</v>
          </cell>
          <cell r="AK1488">
            <v>0</v>
          </cell>
          <cell r="AL1488">
            <v>0</v>
          </cell>
          <cell r="AM1488">
            <v>0</v>
          </cell>
          <cell r="AN1488">
            <v>0</v>
          </cell>
          <cell r="AO1488">
            <v>0</v>
          </cell>
          <cell r="AP1488">
            <v>0</v>
          </cell>
          <cell r="AQ1488">
            <v>0</v>
          </cell>
        </row>
        <row r="1489">
          <cell r="H1489" t="str">
            <v>CN</v>
          </cell>
          <cell r="J1489">
            <v>0</v>
          </cell>
          <cell r="K1489">
            <v>0</v>
          </cell>
          <cell r="L1489">
            <v>0</v>
          </cell>
          <cell r="M1489">
            <v>0</v>
          </cell>
          <cell r="N1489">
            <v>0</v>
          </cell>
          <cell r="O1489">
            <v>0</v>
          </cell>
          <cell r="P1489">
            <v>0</v>
          </cell>
          <cell r="Q1489">
            <v>0</v>
          </cell>
          <cell r="R1489">
            <v>0</v>
          </cell>
          <cell r="S1489">
            <v>0</v>
          </cell>
          <cell r="T1489">
            <v>0</v>
          </cell>
          <cell r="U1489">
            <v>0</v>
          </cell>
          <cell r="AF1489">
            <v>0</v>
          </cell>
          <cell r="AG1489">
            <v>0</v>
          </cell>
          <cell r="AH1489">
            <v>0</v>
          </cell>
          <cell r="AI1489">
            <v>0</v>
          </cell>
          <cell r="AJ1489">
            <v>0</v>
          </cell>
          <cell r="AK1489">
            <v>0</v>
          </cell>
          <cell r="AL1489">
            <v>0</v>
          </cell>
          <cell r="AM1489">
            <v>0</v>
          </cell>
          <cell r="AN1489">
            <v>0</v>
          </cell>
          <cell r="AO1489">
            <v>0</v>
          </cell>
          <cell r="AP1489">
            <v>0</v>
          </cell>
          <cell r="AQ1489">
            <v>0</v>
          </cell>
        </row>
        <row r="1490">
          <cell r="H1490" t="str">
            <v>JBE</v>
          </cell>
          <cell r="J1490">
            <v>6318274</v>
          </cell>
          <cell r="K1490">
            <v>288307.12630308542</v>
          </cell>
          <cell r="L1490">
            <v>4557910.5266910549</v>
          </cell>
          <cell r="M1490">
            <v>1436202.5062206546</v>
          </cell>
          <cell r="N1490">
            <v>0</v>
          </cell>
          <cell r="O1490">
            <v>7466.4228088304517</v>
          </cell>
          <cell r="P1490">
            <v>23190.319296714846</v>
          </cell>
          <cell r="Q1490">
            <v>3373.6770137946896</v>
          </cell>
          <cell r="R1490">
            <v>1636.1648843609507</v>
          </cell>
          <cell r="S1490">
            <v>187.2567815049527</v>
          </cell>
          <cell r="T1490">
            <v>0</v>
          </cell>
          <cell r="U1490">
            <v>0</v>
          </cell>
          <cell r="AF1490">
            <v>6318274</v>
          </cell>
          <cell r="AG1490">
            <v>288307.12630308542</v>
          </cell>
          <cell r="AH1490">
            <v>4557910.5266910549</v>
          </cell>
          <cell r="AI1490">
            <v>1436202.5062206546</v>
          </cell>
          <cell r="AJ1490">
            <v>0</v>
          </cell>
          <cell r="AK1490">
            <v>7466.4228088304517</v>
          </cell>
          <cell r="AL1490">
            <v>23190.319296714846</v>
          </cell>
          <cell r="AM1490">
            <v>3373.6770137946896</v>
          </cell>
          <cell r="AN1490">
            <v>1636.1648843609507</v>
          </cell>
          <cell r="AO1490">
            <v>187.2567815049527</v>
          </cell>
          <cell r="AP1490">
            <v>0</v>
          </cell>
          <cell r="AQ1490">
            <v>0</v>
          </cell>
        </row>
        <row r="1491">
          <cell r="H1491" t="str">
            <v>CAGW</v>
          </cell>
          <cell r="J1491">
            <v>716922</v>
          </cell>
          <cell r="K1491">
            <v>31751.46818696188</v>
          </cell>
          <cell r="L1491">
            <v>523396.70686560043</v>
          </cell>
          <cell r="M1491">
            <v>161773.82494743777</v>
          </cell>
          <cell r="N1491">
            <v>0</v>
          </cell>
          <cell r="O1491">
            <v>0</v>
          </cell>
          <cell r="P1491">
            <v>0</v>
          </cell>
          <cell r="Q1491">
            <v>0</v>
          </cell>
          <cell r="R1491">
            <v>0</v>
          </cell>
          <cell r="S1491">
            <v>0</v>
          </cell>
          <cell r="T1491">
            <v>0</v>
          </cell>
          <cell r="U1491">
            <v>0</v>
          </cell>
          <cell r="AF1491">
            <v>716922</v>
          </cell>
          <cell r="AG1491">
            <v>31751.46818696188</v>
          </cell>
          <cell r="AH1491">
            <v>523396.70686560043</v>
          </cell>
          <cell r="AI1491">
            <v>161773.82494743777</v>
          </cell>
          <cell r="AJ1491">
            <v>0</v>
          </cell>
          <cell r="AK1491">
            <v>0</v>
          </cell>
          <cell r="AL1491">
            <v>0</v>
          </cell>
          <cell r="AM1491">
            <v>0</v>
          </cell>
          <cell r="AN1491">
            <v>0</v>
          </cell>
          <cell r="AO1491">
            <v>0</v>
          </cell>
          <cell r="AP1491">
            <v>0</v>
          </cell>
          <cell r="AQ1491">
            <v>0</v>
          </cell>
        </row>
        <row r="1492">
          <cell r="H1492" t="str">
            <v>CAGE</v>
          </cell>
          <cell r="J1492">
            <v>247089</v>
          </cell>
          <cell r="K1492">
            <v>0</v>
          </cell>
          <cell r="L1492">
            <v>0</v>
          </cell>
          <cell r="M1492">
            <v>0</v>
          </cell>
          <cell r="N1492">
            <v>0</v>
          </cell>
          <cell r="O1492">
            <v>46924.660364233205</v>
          </cell>
          <cell r="P1492">
            <v>167308.76724929732</v>
          </cell>
          <cell r="Q1492">
            <v>21503.946013142748</v>
          </cell>
          <cell r="R1492">
            <v>9986.4866890394806</v>
          </cell>
          <cell r="S1492">
            <v>1365.1396842872923</v>
          </cell>
          <cell r="T1492">
            <v>0</v>
          </cell>
          <cell r="U1492">
            <v>0</v>
          </cell>
          <cell r="AF1492">
            <v>247089</v>
          </cell>
          <cell r="AG1492">
            <v>0</v>
          </cell>
          <cell r="AH1492">
            <v>0</v>
          </cell>
          <cell r="AI1492">
            <v>0</v>
          </cell>
          <cell r="AJ1492">
            <v>0</v>
          </cell>
          <cell r="AK1492">
            <v>46924.660364233205</v>
          </cell>
          <cell r="AL1492">
            <v>167308.76724929732</v>
          </cell>
          <cell r="AM1492">
            <v>21503.946013142748</v>
          </cell>
          <cell r="AN1492">
            <v>9986.4866890394806</v>
          </cell>
          <cell r="AO1492">
            <v>1365.1396842872923</v>
          </cell>
          <cell r="AP1492">
            <v>0</v>
          </cell>
          <cell r="AQ1492">
            <v>0</v>
          </cell>
        </row>
        <row r="1493">
          <cell r="H1493" t="str">
            <v>JBG</v>
          </cell>
          <cell r="J1493">
            <v>0</v>
          </cell>
          <cell r="K1493">
            <v>0</v>
          </cell>
          <cell r="L1493">
            <v>0</v>
          </cell>
          <cell r="M1493">
            <v>0</v>
          </cell>
          <cell r="N1493">
            <v>0</v>
          </cell>
          <cell r="O1493">
            <v>0</v>
          </cell>
          <cell r="P1493">
            <v>0</v>
          </cell>
          <cell r="Q1493">
            <v>0</v>
          </cell>
          <cell r="R1493">
            <v>0</v>
          </cell>
          <cell r="S1493">
            <v>0</v>
          </cell>
          <cell r="T1493">
            <v>0</v>
          </cell>
          <cell r="U1493">
            <v>0</v>
          </cell>
          <cell r="AF1493">
            <v>0</v>
          </cell>
          <cell r="AG1493">
            <v>0</v>
          </cell>
          <cell r="AH1493">
            <v>0</v>
          </cell>
          <cell r="AI1493">
            <v>0</v>
          </cell>
          <cell r="AJ1493">
            <v>0</v>
          </cell>
          <cell r="AK1493">
            <v>0</v>
          </cell>
          <cell r="AL1493">
            <v>0</v>
          </cell>
          <cell r="AM1493">
            <v>0</v>
          </cell>
          <cell r="AN1493">
            <v>0</v>
          </cell>
          <cell r="AO1493">
            <v>0</v>
          </cell>
          <cell r="AP1493">
            <v>0</v>
          </cell>
          <cell r="AQ1493">
            <v>0</v>
          </cell>
        </row>
        <row r="1494">
          <cell r="H1494" t="str">
            <v>CAEE</v>
          </cell>
          <cell r="J1494">
            <v>89740112</v>
          </cell>
          <cell r="K1494">
            <v>0</v>
          </cell>
          <cell r="L1494">
            <v>0</v>
          </cell>
          <cell r="M1494">
            <v>0</v>
          </cell>
          <cell r="N1494">
            <v>0</v>
          </cell>
          <cell r="O1494">
            <v>18688029.076658145</v>
          </cell>
          <cell r="P1494">
            <v>58044042.295788333</v>
          </cell>
          <cell r="Q1494">
            <v>8444120.5304477252</v>
          </cell>
          <cell r="R1494">
            <v>4095227.087459038</v>
          </cell>
          <cell r="S1494">
            <v>468693.00964676234</v>
          </cell>
          <cell r="T1494">
            <v>0</v>
          </cell>
          <cell r="U1494">
            <v>0</v>
          </cell>
          <cell r="AF1494">
            <v>89740112</v>
          </cell>
          <cell r="AG1494">
            <v>0</v>
          </cell>
          <cell r="AH1494">
            <v>0</v>
          </cell>
          <cell r="AI1494">
            <v>0</v>
          </cell>
          <cell r="AJ1494">
            <v>0</v>
          </cell>
          <cell r="AK1494">
            <v>18688029.076658145</v>
          </cell>
          <cell r="AL1494">
            <v>58044042.295788333</v>
          </cell>
          <cell r="AM1494">
            <v>8444120.5304477252</v>
          </cell>
          <cell r="AN1494">
            <v>4095227.087459038</v>
          </cell>
          <cell r="AO1494">
            <v>468693.00964676234</v>
          </cell>
          <cell r="AP1494">
            <v>0</v>
          </cell>
          <cell r="AQ1494">
            <v>0</v>
          </cell>
        </row>
        <row r="1495">
          <cell r="H1495" t="str">
            <v>SNPD</v>
          </cell>
          <cell r="J1495">
            <v>24019.000024022185</v>
          </cell>
          <cell r="K1495">
            <v>858.91108841716004</v>
          </cell>
          <cell r="L1495">
            <v>6355.8245542961904</v>
          </cell>
          <cell r="M1495">
            <v>1520.6158118856235</v>
          </cell>
          <cell r="N1495">
            <v>0</v>
          </cell>
          <cell r="O1495">
            <v>2205.533190204831</v>
          </cell>
          <cell r="P1495">
            <v>11496.65128689399</v>
          </cell>
          <cell r="Q1495">
            <v>1151.8503858868235</v>
          </cell>
          <cell r="R1495">
            <v>429.61370643756567</v>
          </cell>
          <cell r="S1495">
            <v>0</v>
          </cell>
          <cell r="T1495">
            <v>0</v>
          </cell>
          <cell r="U1495">
            <v>0</v>
          </cell>
          <cell r="AF1495">
            <v>24019.000024022185</v>
          </cell>
          <cell r="AG1495">
            <v>858.91108841716004</v>
          </cell>
          <cell r="AH1495">
            <v>6355.8245542961904</v>
          </cell>
          <cell r="AI1495">
            <v>1520.6158118856235</v>
          </cell>
          <cell r="AJ1495">
            <v>0</v>
          </cell>
          <cell r="AK1495">
            <v>2205.533190204831</v>
          </cell>
          <cell r="AL1495">
            <v>11496.65128689399</v>
          </cell>
          <cell r="AM1495">
            <v>1151.8503858868235</v>
          </cell>
          <cell r="AN1495">
            <v>429.61370643756567</v>
          </cell>
          <cell r="AO1495">
            <v>0</v>
          </cell>
          <cell r="AP1495">
            <v>0</v>
          </cell>
          <cell r="AQ1495">
            <v>0</v>
          </cell>
        </row>
        <row r="1501">
          <cell r="H1501" t="str">
            <v>S</v>
          </cell>
          <cell r="J1501">
            <v>-4697142</v>
          </cell>
          <cell r="K1501">
            <v>-104338</v>
          </cell>
          <cell r="L1501">
            <v>-1190795</v>
          </cell>
          <cell r="M1501">
            <v>-1532282</v>
          </cell>
          <cell r="N1501">
            <v>0</v>
          </cell>
          <cell r="O1501">
            <v>1171727</v>
          </cell>
          <cell r="P1501">
            <v>4696886</v>
          </cell>
          <cell r="Q1501">
            <v>93509</v>
          </cell>
          <cell r="R1501">
            <v>282279</v>
          </cell>
          <cell r="S1501">
            <v>21634</v>
          </cell>
          <cell r="T1501">
            <v>-8135762</v>
          </cell>
          <cell r="U1501">
            <v>0</v>
          </cell>
          <cell r="AF1501">
            <v>-4697142</v>
          </cell>
          <cell r="AG1501">
            <v>-104338</v>
          </cell>
          <cell r="AH1501">
            <v>-1190795</v>
          </cell>
          <cell r="AI1501">
            <v>-1532282</v>
          </cell>
          <cell r="AJ1501">
            <v>0</v>
          </cell>
          <cell r="AK1501">
            <v>1171727</v>
          </cell>
          <cell r="AL1501">
            <v>4696886</v>
          </cell>
          <cell r="AM1501">
            <v>93509</v>
          </cell>
          <cell r="AN1501">
            <v>282279</v>
          </cell>
          <cell r="AO1501">
            <v>21634</v>
          </cell>
          <cell r="AP1501">
            <v>-8135762</v>
          </cell>
          <cell r="AQ1501">
            <v>0</v>
          </cell>
        </row>
        <row r="1502">
          <cell r="H1502" t="str">
            <v>CIAC</v>
          </cell>
          <cell r="J1502">
            <v>-35345875.035345867</v>
          </cell>
          <cell r="K1502">
            <v>-1263956.199979302</v>
          </cell>
          <cell r="L1502">
            <v>-9353102.9692349397</v>
          </cell>
          <cell r="M1502">
            <v>-2237707.4986438081</v>
          </cell>
          <cell r="N1502">
            <v>0</v>
          </cell>
          <cell r="O1502">
            <v>-3245618.0710820942</v>
          </cell>
          <cell r="P1502">
            <v>-16918239.697951213</v>
          </cell>
          <cell r="Q1502">
            <v>-1695039.7501249851</v>
          </cell>
          <cell r="R1502">
            <v>-632210.84832952556</v>
          </cell>
          <cell r="S1502">
            <v>0</v>
          </cell>
          <cell r="T1502">
            <v>0</v>
          </cell>
          <cell r="U1502">
            <v>0</v>
          </cell>
          <cell r="AF1502">
            <v>-35345875.035345867</v>
          </cell>
          <cell r="AG1502">
            <v>-1263956.199979302</v>
          </cell>
          <cell r="AH1502">
            <v>-9353102.9692349397</v>
          </cell>
          <cell r="AI1502">
            <v>-2237707.4986438081</v>
          </cell>
          <cell r="AJ1502">
            <v>0</v>
          </cell>
          <cell r="AK1502">
            <v>-3245618.0710820942</v>
          </cell>
          <cell r="AL1502">
            <v>-16918239.697951213</v>
          </cell>
          <cell r="AM1502">
            <v>-1695039.7501249851</v>
          </cell>
          <cell r="AN1502">
            <v>-632210.84832952556</v>
          </cell>
          <cell r="AO1502">
            <v>0</v>
          </cell>
          <cell r="AP1502">
            <v>0</v>
          </cell>
          <cell r="AQ1502">
            <v>0</v>
          </cell>
        </row>
        <row r="1503">
          <cell r="H1503" t="str">
            <v>SCHMDEXP</v>
          </cell>
          <cell r="J1503">
            <v>-297657185</v>
          </cell>
          <cell r="K1503">
            <v>-6112682.6465153033</v>
          </cell>
          <cell r="L1503">
            <v>-67679339.161705181</v>
          </cell>
          <cell r="M1503">
            <v>-19740880.28458336</v>
          </cell>
          <cell r="N1503">
            <v>0</v>
          </cell>
          <cell r="O1503">
            <v>-39487950.598748192</v>
          </cell>
          <cell r="P1503">
            <v>-137417856.68570367</v>
          </cell>
          <cell r="Q1503">
            <v>-17778863.970668491</v>
          </cell>
          <cell r="R1503">
            <v>-8510328.0978063606</v>
          </cell>
          <cell r="S1503">
            <v>-929283.55426940252</v>
          </cell>
          <cell r="T1503">
            <v>0</v>
          </cell>
          <cell r="U1503">
            <v>0</v>
          </cell>
          <cell r="AF1503">
            <v>-297657185</v>
          </cell>
          <cell r="AG1503">
            <v>-6112682.6465153033</v>
          </cell>
          <cell r="AH1503">
            <v>-67679339.161705181</v>
          </cell>
          <cell r="AI1503">
            <v>-19740880.28458336</v>
          </cell>
          <cell r="AJ1503">
            <v>0</v>
          </cell>
          <cell r="AK1503">
            <v>-39487950.598748192</v>
          </cell>
          <cell r="AL1503">
            <v>-137417856.68570367</v>
          </cell>
          <cell r="AM1503">
            <v>-17778863.970668491</v>
          </cell>
          <cell r="AN1503">
            <v>-8510328.0978063606</v>
          </cell>
          <cell r="AO1503">
            <v>-929283.55426940252</v>
          </cell>
          <cell r="AP1503">
            <v>0</v>
          </cell>
          <cell r="AQ1503">
            <v>0</v>
          </cell>
        </row>
        <row r="1504">
          <cell r="H1504" t="str">
            <v>SNP</v>
          </cell>
          <cell r="J1504">
            <v>-10905486</v>
          </cell>
          <cell r="K1504">
            <v>-190256.30010792002</v>
          </cell>
          <cell r="L1504">
            <v>-2284804.5339267999</v>
          </cell>
          <cell r="M1504">
            <v>-653085.8374816369</v>
          </cell>
          <cell r="N1504">
            <v>0</v>
          </cell>
          <cell r="O1504">
            <v>-1409697.861324338</v>
          </cell>
          <cell r="P1504">
            <v>-5370517.2968865782</v>
          </cell>
          <cell r="Q1504">
            <v>-667144.17275749031</v>
          </cell>
          <cell r="R1504">
            <v>-296101.63944529119</v>
          </cell>
          <cell r="S1504">
            <v>-33556.502222796698</v>
          </cell>
          <cell r="T1504">
            <v>-321.85584714709267</v>
          </cell>
          <cell r="U1504">
            <v>0</v>
          </cell>
          <cell r="AF1504">
            <v>-10905486</v>
          </cell>
          <cell r="AG1504">
            <v>-190256.30010792002</v>
          </cell>
          <cell r="AH1504">
            <v>-2284804.5339267999</v>
          </cell>
          <cell r="AI1504">
            <v>-653085.8374816369</v>
          </cell>
          <cell r="AJ1504">
            <v>0</v>
          </cell>
          <cell r="AK1504">
            <v>-1409697.861324338</v>
          </cell>
          <cell r="AL1504">
            <v>-5370517.2968865782</v>
          </cell>
          <cell r="AM1504">
            <v>-667144.17275749031</v>
          </cell>
          <cell r="AN1504">
            <v>-296101.63944529119</v>
          </cell>
          <cell r="AO1504">
            <v>-33556.502222796698</v>
          </cell>
          <cell r="AP1504">
            <v>0</v>
          </cell>
          <cell r="AQ1504">
            <v>0</v>
          </cell>
        </row>
        <row r="1505">
          <cell r="H1505" t="str">
            <v>SG</v>
          </cell>
          <cell r="J1505">
            <v>12661024</v>
          </cell>
          <cell r="K1505">
            <v>198555.27896893327</v>
          </cell>
          <cell r="L1505">
            <v>3240295.4286022489</v>
          </cell>
          <cell r="M1505">
            <v>1041815.2334839577</v>
          </cell>
          <cell r="N1505">
            <v>0</v>
          </cell>
          <cell r="O1505">
            <v>1600465.0570083687</v>
          </cell>
          <cell r="P1505">
            <v>5481635.0628218055</v>
          </cell>
          <cell r="Q1505">
            <v>714248.4387566396</v>
          </cell>
          <cell r="R1505">
            <v>338021.38922575448</v>
          </cell>
          <cell r="S1505">
            <v>45988.111132293488</v>
          </cell>
          <cell r="T1505">
            <v>0</v>
          </cell>
          <cell r="U1505">
            <v>0</v>
          </cell>
          <cell r="AF1505">
            <v>12661024</v>
          </cell>
          <cell r="AG1505">
            <v>198555.27896893327</v>
          </cell>
          <cell r="AH1505">
            <v>3240295.4286022489</v>
          </cell>
          <cell r="AI1505">
            <v>1041815.2334839577</v>
          </cell>
          <cell r="AJ1505">
            <v>0</v>
          </cell>
          <cell r="AK1505">
            <v>1600465.0570083687</v>
          </cell>
          <cell r="AL1505">
            <v>5481635.0628218055</v>
          </cell>
          <cell r="AM1505">
            <v>714248.4387566396</v>
          </cell>
          <cell r="AN1505">
            <v>338021.38922575448</v>
          </cell>
          <cell r="AO1505">
            <v>45988.111132293488</v>
          </cell>
          <cell r="AP1505">
            <v>0</v>
          </cell>
          <cell r="AQ1505">
            <v>0</v>
          </cell>
        </row>
        <row r="1506">
          <cell r="H1506" t="str">
            <v>SNPD</v>
          </cell>
          <cell r="J1506">
            <v>-713280.00071327994</v>
          </cell>
          <cell r="K1506">
            <v>-25506.644787297999</v>
          </cell>
          <cell r="L1506">
            <v>-188745.68208867084</v>
          </cell>
          <cell r="M1506">
            <v>-45156.952675033666</v>
          </cell>
          <cell r="N1506">
            <v>0</v>
          </cell>
          <cell r="O1506">
            <v>-65496.594941883217</v>
          </cell>
          <cell r="P1506">
            <v>-341410.19317684573</v>
          </cell>
          <cell r="Q1506">
            <v>-34205.913786803962</v>
          </cell>
          <cell r="R1506">
            <v>-12758.019256744501</v>
          </cell>
          <cell r="S1506">
            <v>0</v>
          </cell>
          <cell r="T1506">
            <v>0</v>
          </cell>
          <cell r="U1506">
            <v>0</v>
          </cell>
          <cell r="AF1506">
            <v>-713280.00071327994</v>
          </cell>
          <cell r="AG1506">
            <v>-25506.644787297999</v>
          </cell>
          <cell r="AH1506">
            <v>-188745.68208867084</v>
          </cell>
          <cell r="AI1506">
            <v>-45156.952675033666</v>
          </cell>
          <cell r="AJ1506">
            <v>0</v>
          </cell>
          <cell r="AK1506">
            <v>-65496.594941883217</v>
          </cell>
          <cell r="AL1506">
            <v>-341410.19317684573</v>
          </cell>
          <cell r="AM1506">
            <v>-34205.913786803962</v>
          </cell>
          <cell r="AN1506">
            <v>-12758.019256744501</v>
          </cell>
          <cell r="AO1506">
            <v>0</v>
          </cell>
          <cell r="AP1506">
            <v>0</v>
          </cell>
          <cell r="AQ1506">
            <v>0</v>
          </cell>
        </row>
        <row r="1507">
          <cell r="H1507" t="str">
            <v>SO</v>
          </cell>
          <cell r="J1507">
            <v>2998361</v>
          </cell>
          <cell r="K1507">
            <v>59652.78745695611</v>
          </cell>
          <cell r="L1507">
            <v>704622.15009821474</v>
          </cell>
          <cell r="M1507">
            <v>199535.06773507473</v>
          </cell>
          <cell r="N1507">
            <v>0</v>
          </cell>
          <cell r="O1507">
            <v>372128.44608480099</v>
          </cell>
          <cell r="P1507">
            <v>1396702.3995995517</v>
          </cell>
          <cell r="Q1507">
            <v>178535.99632886518</v>
          </cell>
          <cell r="R1507">
            <v>78603.105537575771</v>
          </cell>
          <cell r="S1507">
            <v>8581.0471589606859</v>
          </cell>
          <cell r="T1507">
            <v>0</v>
          </cell>
          <cell r="U1507">
            <v>0</v>
          </cell>
          <cell r="AF1507">
            <v>2998361</v>
          </cell>
          <cell r="AG1507">
            <v>59652.78745695611</v>
          </cell>
          <cell r="AH1507">
            <v>704622.15009821474</v>
          </cell>
          <cell r="AI1507">
            <v>199535.06773507473</v>
          </cell>
          <cell r="AJ1507">
            <v>0</v>
          </cell>
          <cell r="AK1507">
            <v>372128.44608480099</v>
          </cell>
          <cell r="AL1507">
            <v>1396702.3995995517</v>
          </cell>
          <cell r="AM1507">
            <v>178535.99632886518</v>
          </cell>
          <cell r="AN1507">
            <v>78603.105537575771</v>
          </cell>
          <cell r="AO1507">
            <v>8581.0471589606859</v>
          </cell>
          <cell r="AP1507">
            <v>0</v>
          </cell>
          <cell r="AQ1507">
            <v>0</v>
          </cell>
        </row>
        <row r="1508">
          <cell r="H1508" t="str">
            <v>TAXDEPR</v>
          </cell>
          <cell r="J1508">
            <v>0</v>
          </cell>
          <cell r="K1508">
            <v>0</v>
          </cell>
          <cell r="L1508">
            <v>0</v>
          </cell>
          <cell r="M1508">
            <v>0</v>
          </cell>
          <cell r="N1508">
            <v>0</v>
          </cell>
          <cell r="O1508">
            <v>0</v>
          </cell>
          <cell r="P1508">
            <v>0</v>
          </cell>
          <cell r="Q1508">
            <v>0</v>
          </cell>
          <cell r="R1508">
            <v>0</v>
          </cell>
          <cell r="S1508">
            <v>0</v>
          </cell>
          <cell r="T1508">
            <v>0</v>
          </cell>
          <cell r="U1508">
            <v>0</v>
          </cell>
          <cell r="AF1508">
            <v>0</v>
          </cell>
          <cell r="AG1508">
            <v>0</v>
          </cell>
          <cell r="AH1508">
            <v>0</v>
          </cell>
          <cell r="AI1508">
            <v>0</v>
          </cell>
          <cell r="AJ1508">
            <v>0</v>
          </cell>
          <cell r="AK1508">
            <v>0</v>
          </cell>
          <cell r="AL1508">
            <v>0</v>
          </cell>
          <cell r="AM1508">
            <v>0</v>
          </cell>
          <cell r="AN1508">
            <v>0</v>
          </cell>
          <cell r="AO1508">
            <v>0</v>
          </cell>
          <cell r="AP1508">
            <v>0</v>
          </cell>
          <cell r="AQ1508">
            <v>0</v>
          </cell>
        </row>
        <row r="1509">
          <cell r="H1509" t="str">
            <v>JBG</v>
          </cell>
          <cell r="J1509">
            <v>0</v>
          </cell>
          <cell r="K1509">
            <v>0</v>
          </cell>
          <cell r="L1509">
            <v>0</v>
          </cell>
          <cell r="M1509">
            <v>0</v>
          </cell>
          <cell r="N1509">
            <v>0</v>
          </cell>
          <cell r="O1509">
            <v>0</v>
          </cell>
          <cell r="P1509">
            <v>0</v>
          </cell>
          <cell r="Q1509">
            <v>0</v>
          </cell>
          <cell r="R1509">
            <v>0</v>
          </cell>
          <cell r="S1509">
            <v>0</v>
          </cell>
          <cell r="T1509">
            <v>0</v>
          </cell>
          <cell r="U1509">
            <v>0</v>
          </cell>
          <cell r="AF1509">
            <v>0</v>
          </cell>
          <cell r="AG1509">
            <v>0</v>
          </cell>
          <cell r="AH1509">
            <v>0</v>
          </cell>
          <cell r="AI1509">
            <v>0</v>
          </cell>
          <cell r="AJ1509">
            <v>0</v>
          </cell>
          <cell r="AK1509">
            <v>0</v>
          </cell>
          <cell r="AL1509">
            <v>0</v>
          </cell>
          <cell r="AM1509">
            <v>0</v>
          </cell>
          <cell r="AN1509">
            <v>0</v>
          </cell>
          <cell r="AO1509">
            <v>0</v>
          </cell>
          <cell r="AP1509">
            <v>0</v>
          </cell>
          <cell r="AQ1509">
            <v>0</v>
          </cell>
        </row>
        <row r="1510">
          <cell r="H1510" t="str">
            <v>BADDEBT</v>
          </cell>
          <cell r="J1510">
            <v>879718</v>
          </cell>
          <cell r="K1510">
            <v>31764.833251687651</v>
          </cell>
          <cell r="L1510">
            <v>338692.92402151221</v>
          </cell>
          <cell r="M1510">
            <v>124288.8632095025</v>
          </cell>
          <cell r="N1510">
            <v>0</v>
          </cell>
          <cell r="O1510">
            <v>55871.627807147001</v>
          </cell>
          <cell r="P1510">
            <v>296025.14392615872</v>
          </cell>
          <cell r="Q1510">
            <v>33056.826565760042</v>
          </cell>
          <cell r="R1510">
            <v>17.781218231740869</v>
          </cell>
          <cell r="S1510">
            <v>0</v>
          </cell>
          <cell r="T1510">
            <v>0</v>
          </cell>
          <cell r="U1510">
            <v>0</v>
          </cell>
          <cell r="AF1510">
            <v>879718</v>
          </cell>
          <cell r="AG1510">
            <v>31764.833251687651</v>
          </cell>
          <cell r="AH1510">
            <v>338692.92402151221</v>
          </cell>
          <cell r="AI1510">
            <v>124288.8632095025</v>
          </cell>
          <cell r="AJ1510">
            <v>0</v>
          </cell>
          <cell r="AK1510">
            <v>55871.627807147001</v>
          </cell>
          <cell r="AL1510">
            <v>296025.14392615872</v>
          </cell>
          <cell r="AM1510">
            <v>33056.826565760042</v>
          </cell>
          <cell r="AN1510">
            <v>17.781218231740869</v>
          </cell>
          <cell r="AO1510">
            <v>0</v>
          </cell>
          <cell r="AP1510">
            <v>0</v>
          </cell>
          <cell r="AQ1510">
            <v>0</v>
          </cell>
        </row>
        <row r="1511">
          <cell r="H1511" t="str">
            <v>GPS</v>
          </cell>
          <cell r="J1511">
            <v>95070</v>
          </cell>
          <cell r="K1511">
            <v>1891.430185869152</v>
          </cell>
          <cell r="L1511">
            <v>22341.681942180167</v>
          </cell>
          <cell r="M1511">
            <v>6326.7227960787759</v>
          </cell>
          <cell r="N1511">
            <v>0</v>
          </cell>
          <cell r="O1511">
            <v>11799.196750918927</v>
          </cell>
          <cell r="P1511">
            <v>44285.693794019258</v>
          </cell>
          <cell r="Q1511">
            <v>5660.8984611877004</v>
          </cell>
          <cell r="R1511">
            <v>2492.2940377950913</v>
          </cell>
          <cell r="S1511">
            <v>272.08203195092011</v>
          </cell>
          <cell r="T1511">
            <v>0</v>
          </cell>
          <cell r="U1511">
            <v>0</v>
          </cell>
          <cell r="AF1511">
            <v>95070</v>
          </cell>
          <cell r="AG1511">
            <v>1891.430185869152</v>
          </cell>
          <cell r="AH1511">
            <v>22341.681942180167</v>
          </cell>
          <cell r="AI1511">
            <v>6326.7227960787759</v>
          </cell>
          <cell r="AJ1511">
            <v>0</v>
          </cell>
          <cell r="AK1511">
            <v>11799.196750918927</v>
          </cell>
          <cell r="AL1511">
            <v>44285.693794019258</v>
          </cell>
          <cell r="AM1511">
            <v>5660.8984611877004</v>
          </cell>
          <cell r="AN1511">
            <v>2492.2940377950913</v>
          </cell>
          <cell r="AO1511">
            <v>272.08203195092011</v>
          </cell>
          <cell r="AP1511">
            <v>0</v>
          </cell>
          <cell r="AQ1511">
            <v>0</v>
          </cell>
        </row>
        <row r="1512">
          <cell r="H1512" t="str">
            <v>SGCT</v>
          </cell>
          <cell r="J1512">
            <v>0</v>
          </cell>
          <cell r="K1512">
            <v>0</v>
          </cell>
          <cell r="L1512">
            <v>0</v>
          </cell>
          <cell r="M1512">
            <v>0</v>
          </cell>
          <cell r="N1512">
            <v>0</v>
          </cell>
          <cell r="O1512">
            <v>0</v>
          </cell>
          <cell r="P1512">
            <v>0</v>
          </cell>
          <cell r="Q1512">
            <v>0</v>
          </cell>
          <cell r="R1512">
            <v>0</v>
          </cell>
          <cell r="S1512">
            <v>0</v>
          </cell>
          <cell r="T1512">
            <v>0</v>
          </cell>
          <cell r="U1512">
            <v>0</v>
          </cell>
          <cell r="AF1512">
            <v>0</v>
          </cell>
          <cell r="AG1512">
            <v>0</v>
          </cell>
          <cell r="AH1512">
            <v>0</v>
          </cell>
          <cell r="AI1512">
            <v>0</v>
          </cell>
          <cell r="AJ1512">
            <v>0</v>
          </cell>
          <cell r="AK1512">
            <v>0</v>
          </cell>
          <cell r="AL1512">
            <v>0</v>
          </cell>
          <cell r="AM1512">
            <v>0</v>
          </cell>
          <cell r="AN1512">
            <v>0</v>
          </cell>
          <cell r="AO1512">
            <v>0</v>
          </cell>
          <cell r="AP1512">
            <v>0</v>
          </cell>
          <cell r="AQ1512">
            <v>0</v>
          </cell>
        </row>
        <row r="1513">
          <cell r="H1513" t="str">
            <v>JBE</v>
          </cell>
          <cell r="J1513">
            <v>-6615812</v>
          </cell>
          <cell r="K1513">
            <v>-301883.98696882534</v>
          </cell>
          <cell r="L1513">
            <v>-4772550.0915928939</v>
          </cell>
          <cell r="M1513">
            <v>-1503835.663835516</v>
          </cell>
          <cell r="N1513">
            <v>0</v>
          </cell>
          <cell r="O1513">
            <v>-7818.0290401673319</v>
          </cell>
          <cell r="P1513">
            <v>-24282.389887972193</v>
          </cell>
          <cell r="Q1513">
            <v>-3532.5490588073694</v>
          </cell>
          <cell r="R1513">
            <v>-1713.2146019520189</v>
          </cell>
          <cell r="S1513">
            <v>-196.07501386642051</v>
          </cell>
          <cell r="T1513">
            <v>0</v>
          </cell>
          <cell r="U1513">
            <v>0</v>
          </cell>
          <cell r="AF1513">
            <v>-6615812</v>
          </cell>
          <cell r="AG1513">
            <v>-301883.98696882534</v>
          </cell>
          <cell r="AH1513">
            <v>-4772550.0915928939</v>
          </cell>
          <cell r="AI1513">
            <v>-1503835.663835516</v>
          </cell>
          <cell r="AJ1513">
            <v>0</v>
          </cell>
          <cell r="AK1513">
            <v>-7818.0290401673319</v>
          </cell>
          <cell r="AL1513">
            <v>-24282.389887972193</v>
          </cell>
          <cell r="AM1513">
            <v>-3532.5490588073694</v>
          </cell>
          <cell r="AN1513">
            <v>-1713.2146019520189</v>
          </cell>
          <cell r="AO1513">
            <v>-196.07501386642051</v>
          </cell>
          <cell r="AP1513">
            <v>0</v>
          </cell>
          <cell r="AQ1513">
            <v>0</v>
          </cell>
        </row>
        <row r="1514">
          <cell r="H1514" t="str">
            <v>CAGW</v>
          </cell>
          <cell r="J1514">
            <v>-558395</v>
          </cell>
          <cell r="K1514">
            <v>-24730.530069182671</v>
          </cell>
          <cell r="L1514">
            <v>-407662.34559717367</v>
          </cell>
          <cell r="M1514">
            <v>-126002.1243336437</v>
          </cell>
          <cell r="N1514">
            <v>0</v>
          </cell>
          <cell r="O1514">
            <v>0</v>
          </cell>
          <cell r="P1514">
            <v>0</v>
          </cell>
          <cell r="Q1514">
            <v>0</v>
          </cell>
          <cell r="R1514">
            <v>0</v>
          </cell>
          <cell r="S1514">
            <v>0</v>
          </cell>
          <cell r="T1514">
            <v>0</v>
          </cell>
          <cell r="U1514">
            <v>0</v>
          </cell>
          <cell r="AF1514">
            <v>-558395</v>
          </cell>
          <cell r="AG1514">
            <v>-24730.530069182671</v>
          </cell>
          <cell r="AH1514">
            <v>-407662.34559717367</v>
          </cell>
          <cell r="AI1514">
            <v>-126002.1243336437</v>
          </cell>
          <cell r="AJ1514">
            <v>0</v>
          </cell>
          <cell r="AK1514">
            <v>0</v>
          </cell>
          <cell r="AL1514">
            <v>0</v>
          </cell>
          <cell r="AM1514">
            <v>0</v>
          </cell>
          <cell r="AN1514">
            <v>0</v>
          </cell>
          <cell r="AO1514">
            <v>0</v>
          </cell>
          <cell r="AP1514">
            <v>0</v>
          </cell>
          <cell r="AQ1514">
            <v>0</v>
          </cell>
        </row>
        <row r="1515">
          <cell r="H1515" t="str">
            <v>CAGE</v>
          </cell>
          <cell r="J1515">
            <v>-944836</v>
          </cell>
          <cell r="K1515">
            <v>0</v>
          </cell>
          <cell r="L1515">
            <v>0</v>
          </cell>
          <cell r="M1515">
            <v>0</v>
          </cell>
          <cell r="N1515">
            <v>0</v>
          </cell>
          <cell r="O1515">
            <v>-179433.7603045892</v>
          </cell>
          <cell r="P1515">
            <v>-639766.83062684734</v>
          </cell>
          <cell r="Q1515">
            <v>-82228.27537961521</v>
          </cell>
          <cell r="R1515">
            <v>-38187.018189095048</v>
          </cell>
          <cell r="S1515">
            <v>-5220.1154998533648</v>
          </cell>
          <cell r="T1515">
            <v>0</v>
          </cell>
          <cell r="U1515">
            <v>0</v>
          </cell>
          <cell r="AF1515">
            <v>-944836</v>
          </cell>
          <cell r="AG1515">
            <v>0</v>
          </cell>
          <cell r="AH1515">
            <v>0</v>
          </cell>
          <cell r="AI1515">
            <v>0</v>
          </cell>
          <cell r="AJ1515">
            <v>0</v>
          </cell>
          <cell r="AK1515">
            <v>-179433.7603045892</v>
          </cell>
          <cell r="AL1515">
            <v>-639766.83062684734</v>
          </cell>
          <cell r="AM1515">
            <v>-82228.27537961521</v>
          </cell>
          <cell r="AN1515">
            <v>-38187.018189095048</v>
          </cell>
          <cell r="AO1515">
            <v>-5220.1154998533648</v>
          </cell>
          <cell r="AP1515">
            <v>0</v>
          </cell>
          <cell r="AQ1515">
            <v>0</v>
          </cell>
        </row>
        <row r="1516">
          <cell r="H1516" t="str">
            <v>SE</v>
          </cell>
          <cell r="J1516">
            <v>0</v>
          </cell>
          <cell r="K1516">
            <v>0</v>
          </cell>
          <cell r="L1516">
            <v>0</v>
          </cell>
          <cell r="M1516">
            <v>0</v>
          </cell>
          <cell r="N1516">
            <v>0</v>
          </cell>
          <cell r="O1516">
            <v>0</v>
          </cell>
          <cell r="P1516">
            <v>0</v>
          </cell>
          <cell r="Q1516">
            <v>0</v>
          </cell>
          <cell r="R1516">
            <v>0</v>
          </cell>
          <cell r="S1516">
            <v>0</v>
          </cell>
          <cell r="T1516">
            <v>0</v>
          </cell>
          <cell r="U1516">
            <v>0</v>
          </cell>
          <cell r="AF1516">
            <v>0</v>
          </cell>
          <cell r="AG1516">
            <v>0</v>
          </cell>
          <cell r="AH1516">
            <v>0</v>
          </cell>
          <cell r="AI1516">
            <v>0</v>
          </cell>
          <cell r="AJ1516">
            <v>0</v>
          </cell>
          <cell r="AK1516">
            <v>0</v>
          </cell>
          <cell r="AL1516">
            <v>0</v>
          </cell>
          <cell r="AM1516">
            <v>0</v>
          </cell>
          <cell r="AN1516">
            <v>0</v>
          </cell>
          <cell r="AO1516">
            <v>0</v>
          </cell>
          <cell r="AP1516">
            <v>0</v>
          </cell>
          <cell r="AQ1516">
            <v>0</v>
          </cell>
        </row>
        <row r="1517">
          <cell r="H1517" t="str">
            <v>CAEE</v>
          </cell>
          <cell r="J1517">
            <v>-51554786</v>
          </cell>
          <cell r="K1517">
            <v>0</v>
          </cell>
          <cell r="L1517">
            <v>0</v>
          </cell>
          <cell r="M1517">
            <v>0</v>
          </cell>
          <cell r="N1517">
            <v>0</v>
          </cell>
          <cell r="O1517">
            <v>-10736083.545437165</v>
          </cell>
          <cell r="P1517">
            <v>-33345714.780635845</v>
          </cell>
          <cell r="Q1517">
            <v>-4851061.7738636089</v>
          </cell>
          <cell r="R1517">
            <v>-2352666.5101036867</v>
          </cell>
          <cell r="S1517">
            <v>-269259.38995969569</v>
          </cell>
          <cell r="T1517">
            <v>0</v>
          </cell>
          <cell r="U1517">
            <v>0</v>
          </cell>
          <cell r="AF1517">
            <v>-51554786</v>
          </cell>
          <cell r="AG1517">
            <v>0</v>
          </cell>
          <cell r="AH1517">
            <v>0</v>
          </cell>
          <cell r="AI1517">
            <v>0</v>
          </cell>
          <cell r="AJ1517">
            <v>0</v>
          </cell>
          <cell r="AK1517">
            <v>-10736083.545437165</v>
          </cell>
          <cell r="AL1517">
            <v>-33345714.780635845</v>
          </cell>
          <cell r="AM1517">
            <v>-4851061.7738636089</v>
          </cell>
          <cell r="AN1517">
            <v>-2352666.5101036867</v>
          </cell>
          <cell r="AO1517">
            <v>-269259.38995969569</v>
          </cell>
          <cell r="AP1517">
            <v>0</v>
          </cell>
          <cell r="AQ1517">
            <v>0</v>
          </cell>
        </row>
        <row r="1522">
          <cell r="H1522" t="str">
            <v>S</v>
          </cell>
          <cell r="J1522">
            <v>0</v>
          </cell>
          <cell r="K1522">
            <v>0</v>
          </cell>
          <cell r="L1522">
            <v>0</v>
          </cell>
          <cell r="M1522">
            <v>0</v>
          </cell>
          <cell r="N1522">
            <v>0</v>
          </cell>
          <cell r="O1522">
            <v>0</v>
          </cell>
          <cell r="P1522">
            <v>0</v>
          </cell>
          <cell r="Q1522">
            <v>0</v>
          </cell>
          <cell r="R1522">
            <v>0</v>
          </cell>
          <cell r="S1522">
            <v>0</v>
          </cell>
          <cell r="T1522">
            <v>0</v>
          </cell>
          <cell r="U1522">
            <v>0</v>
          </cell>
          <cell r="AF1522">
            <v>0</v>
          </cell>
          <cell r="AG1522">
            <v>0</v>
          </cell>
          <cell r="AH1522">
            <v>0</v>
          </cell>
          <cell r="AI1522">
            <v>0</v>
          </cell>
          <cell r="AJ1522">
            <v>0</v>
          </cell>
          <cell r="AK1522">
            <v>0</v>
          </cell>
          <cell r="AL1522">
            <v>0</v>
          </cell>
          <cell r="AM1522">
            <v>0</v>
          </cell>
          <cell r="AN1522">
            <v>0</v>
          </cell>
          <cell r="AO1522">
            <v>0</v>
          </cell>
          <cell r="AP1522">
            <v>0</v>
          </cell>
          <cell r="AQ1522">
            <v>0</v>
          </cell>
        </row>
        <row r="1523">
          <cell r="H1523" t="str">
            <v>SNP</v>
          </cell>
          <cell r="J1523">
            <v>0</v>
          </cell>
          <cell r="K1523">
            <v>0</v>
          </cell>
          <cell r="L1523">
            <v>0</v>
          </cell>
          <cell r="M1523">
            <v>0</v>
          </cell>
          <cell r="N1523">
            <v>0</v>
          </cell>
          <cell r="O1523">
            <v>0</v>
          </cell>
          <cell r="P1523">
            <v>0</v>
          </cell>
          <cell r="Q1523">
            <v>0</v>
          </cell>
          <cell r="R1523">
            <v>0</v>
          </cell>
          <cell r="S1523">
            <v>0</v>
          </cell>
          <cell r="T1523">
            <v>0</v>
          </cell>
          <cell r="U1523">
            <v>0</v>
          </cell>
          <cell r="AF1523">
            <v>0</v>
          </cell>
          <cell r="AG1523">
            <v>0</v>
          </cell>
          <cell r="AH1523">
            <v>0</v>
          </cell>
          <cell r="AI1523">
            <v>0</v>
          </cell>
          <cell r="AJ1523">
            <v>0</v>
          </cell>
          <cell r="AK1523">
            <v>0</v>
          </cell>
          <cell r="AL1523">
            <v>0</v>
          </cell>
          <cell r="AM1523">
            <v>0</v>
          </cell>
          <cell r="AN1523">
            <v>0</v>
          </cell>
          <cell r="AO1523">
            <v>0</v>
          </cell>
          <cell r="AP1523">
            <v>0</v>
          </cell>
          <cell r="AQ1523">
            <v>0</v>
          </cell>
        </row>
        <row r="1524">
          <cell r="H1524" t="str">
            <v>SO</v>
          </cell>
          <cell r="J1524">
            <v>0</v>
          </cell>
          <cell r="K1524">
            <v>0</v>
          </cell>
          <cell r="L1524">
            <v>0</v>
          </cell>
          <cell r="M1524">
            <v>0</v>
          </cell>
          <cell r="N1524">
            <v>0</v>
          </cell>
          <cell r="O1524">
            <v>0</v>
          </cell>
          <cell r="P1524">
            <v>0</v>
          </cell>
          <cell r="Q1524">
            <v>0</v>
          </cell>
          <cell r="R1524">
            <v>0</v>
          </cell>
          <cell r="S1524">
            <v>0</v>
          </cell>
          <cell r="T1524">
            <v>0</v>
          </cell>
          <cell r="U1524">
            <v>0</v>
          </cell>
          <cell r="AF1524">
            <v>0</v>
          </cell>
          <cell r="AG1524">
            <v>0</v>
          </cell>
          <cell r="AH1524">
            <v>0</v>
          </cell>
          <cell r="AI1524">
            <v>0</v>
          </cell>
          <cell r="AJ1524">
            <v>0</v>
          </cell>
          <cell r="AK1524">
            <v>0</v>
          </cell>
          <cell r="AL1524">
            <v>0</v>
          </cell>
          <cell r="AM1524">
            <v>0</v>
          </cell>
          <cell r="AN1524">
            <v>0</v>
          </cell>
          <cell r="AO1524">
            <v>0</v>
          </cell>
          <cell r="AP1524">
            <v>0</v>
          </cell>
          <cell r="AQ1524">
            <v>0</v>
          </cell>
        </row>
        <row r="1525">
          <cell r="H1525" t="str">
            <v>SE</v>
          </cell>
          <cell r="J1525">
            <v>0</v>
          </cell>
          <cell r="K1525">
            <v>0</v>
          </cell>
          <cell r="L1525">
            <v>0</v>
          </cell>
          <cell r="M1525">
            <v>0</v>
          </cell>
          <cell r="N1525">
            <v>0</v>
          </cell>
          <cell r="O1525">
            <v>0</v>
          </cell>
          <cell r="P1525">
            <v>0</v>
          </cell>
          <cell r="Q1525">
            <v>0</v>
          </cell>
          <cell r="R1525">
            <v>0</v>
          </cell>
          <cell r="S1525">
            <v>0</v>
          </cell>
          <cell r="T1525">
            <v>0</v>
          </cell>
          <cell r="U1525">
            <v>0</v>
          </cell>
          <cell r="AF1525">
            <v>0</v>
          </cell>
          <cell r="AG1525">
            <v>0</v>
          </cell>
          <cell r="AH1525">
            <v>0</v>
          </cell>
          <cell r="AI1525">
            <v>0</v>
          </cell>
          <cell r="AJ1525">
            <v>0</v>
          </cell>
          <cell r="AK1525">
            <v>0</v>
          </cell>
          <cell r="AL1525">
            <v>0</v>
          </cell>
          <cell r="AM1525">
            <v>0</v>
          </cell>
          <cell r="AN1525">
            <v>0</v>
          </cell>
          <cell r="AO1525">
            <v>0</v>
          </cell>
          <cell r="AP1525">
            <v>0</v>
          </cell>
          <cell r="AQ1525">
            <v>0</v>
          </cell>
        </row>
        <row r="1526">
          <cell r="H1526" t="str">
            <v>TROJP</v>
          </cell>
          <cell r="J1526">
            <v>0</v>
          </cell>
          <cell r="K1526">
            <v>0</v>
          </cell>
          <cell r="L1526">
            <v>0</v>
          </cell>
          <cell r="M1526">
            <v>0</v>
          </cell>
          <cell r="N1526">
            <v>0</v>
          </cell>
          <cell r="O1526">
            <v>0</v>
          </cell>
          <cell r="P1526">
            <v>0</v>
          </cell>
          <cell r="Q1526">
            <v>0</v>
          </cell>
          <cell r="R1526">
            <v>0</v>
          </cell>
          <cell r="S1526">
            <v>0</v>
          </cell>
          <cell r="T1526">
            <v>0</v>
          </cell>
          <cell r="U1526">
            <v>0</v>
          </cell>
          <cell r="AF1526">
            <v>0</v>
          </cell>
          <cell r="AG1526">
            <v>0</v>
          </cell>
          <cell r="AH1526">
            <v>0</v>
          </cell>
          <cell r="AI1526">
            <v>0</v>
          </cell>
          <cell r="AJ1526">
            <v>0</v>
          </cell>
          <cell r="AK1526">
            <v>0</v>
          </cell>
          <cell r="AL1526">
            <v>0</v>
          </cell>
          <cell r="AM1526">
            <v>0</v>
          </cell>
          <cell r="AN1526">
            <v>0</v>
          </cell>
          <cell r="AO1526">
            <v>0</v>
          </cell>
          <cell r="AP1526">
            <v>0</v>
          </cell>
          <cell r="AQ1526">
            <v>0</v>
          </cell>
        </row>
        <row r="1527">
          <cell r="H1527" t="str">
            <v>DGP</v>
          </cell>
          <cell r="J1527">
            <v>0</v>
          </cell>
          <cell r="K1527">
            <v>0</v>
          </cell>
          <cell r="L1527">
            <v>0</v>
          </cell>
          <cell r="M1527">
            <v>0</v>
          </cell>
          <cell r="N1527">
            <v>0</v>
          </cell>
          <cell r="O1527">
            <v>0</v>
          </cell>
          <cell r="P1527">
            <v>0</v>
          </cell>
          <cell r="Q1527">
            <v>0</v>
          </cell>
          <cell r="R1527">
            <v>0</v>
          </cell>
          <cell r="S1527">
            <v>0</v>
          </cell>
          <cell r="T1527">
            <v>0</v>
          </cell>
          <cell r="U1527">
            <v>0</v>
          </cell>
          <cell r="AF1527">
            <v>0</v>
          </cell>
          <cell r="AG1527">
            <v>0</v>
          </cell>
          <cell r="AH1527">
            <v>0</v>
          </cell>
          <cell r="AI1527">
            <v>0</v>
          </cell>
          <cell r="AJ1527">
            <v>0</v>
          </cell>
          <cell r="AK1527">
            <v>0</v>
          </cell>
          <cell r="AL1527">
            <v>0</v>
          </cell>
          <cell r="AM1527">
            <v>0</v>
          </cell>
          <cell r="AN1527">
            <v>0</v>
          </cell>
          <cell r="AO1527">
            <v>0</v>
          </cell>
          <cell r="AP1527">
            <v>0</v>
          </cell>
          <cell r="AQ1527">
            <v>0</v>
          </cell>
        </row>
        <row r="1531">
          <cell r="H1531" t="str">
            <v>S</v>
          </cell>
          <cell r="J1531">
            <v>0</v>
          </cell>
          <cell r="K1531">
            <v>0</v>
          </cell>
          <cell r="L1531">
            <v>0</v>
          </cell>
          <cell r="M1531">
            <v>0</v>
          </cell>
          <cell r="N1531">
            <v>0</v>
          </cell>
          <cell r="O1531">
            <v>0</v>
          </cell>
          <cell r="P1531">
            <v>0</v>
          </cell>
          <cell r="Q1531">
            <v>0</v>
          </cell>
          <cell r="R1531">
            <v>0</v>
          </cell>
          <cell r="S1531">
            <v>0</v>
          </cell>
          <cell r="T1531">
            <v>0</v>
          </cell>
          <cell r="U1531">
            <v>0</v>
          </cell>
          <cell r="AF1531">
            <v>0</v>
          </cell>
          <cell r="AG1531">
            <v>0</v>
          </cell>
          <cell r="AH1531">
            <v>0</v>
          </cell>
          <cell r="AI1531">
            <v>0</v>
          </cell>
          <cell r="AJ1531">
            <v>0</v>
          </cell>
          <cell r="AK1531">
            <v>0</v>
          </cell>
          <cell r="AL1531">
            <v>0</v>
          </cell>
          <cell r="AM1531">
            <v>0</v>
          </cell>
          <cell r="AN1531">
            <v>0</v>
          </cell>
          <cell r="AO1531">
            <v>0</v>
          </cell>
          <cell r="AP1531">
            <v>0</v>
          </cell>
          <cell r="AQ1531">
            <v>0</v>
          </cell>
        </row>
        <row r="1532">
          <cell r="H1532" t="str">
            <v>BADDEBT</v>
          </cell>
          <cell r="J1532">
            <v>0</v>
          </cell>
          <cell r="K1532">
            <v>0</v>
          </cell>
          <cell r="L1532">
            <v>0</v>
          </cell>
          <cell r="M1532">
            <v>0</v>
          </cell>
          <cell r="N1532">
            <v>0</v>
          </cell>
          <cell r="O1532">
            <v>0</v>
          </cell>
          <cell r="P1532">
            <v>0</v>
          </cell>
          <cell r="Q1532">
            <v>0</v>
          </cell>
          <cell r="R1532">
            <v>0</v>
          </cell>
          <cell r="S1532">
            <v>0</v>
          </cell>
          <cell r="T1532">
            <v>0</v>
          </cell>
          <cell r="U1532">
            <v>0</v>
          </cell>
          <cell r="AF1532">
            <v>0</v>
          </cell>
          <cell r="AG1532">
            <v>0</v>
          </cell>
          <cell r="AH1532">
            <v>0</v>
          </cell>
          <cell r="AI1532">
            <v>0</v>
          </cell>
          <cell r="AJ1532">
            <v>0</v>
          </cell>
          <cell r="AK1532">
            <v>0</v>
          </cell>
          <cell r="AL1532">
            <v>0</v>
          </cell>
          <cell r="AM1532">
            <v>0</v>
          </cell>
          <cell r="AN1532">
            <v>0</v>
          </cell>
          <cell r="AO1532">
            <v>0</v>
          </cell>
          <cell r="AP1532">
            <v>0</v>
          </cell>
          <cell r="AQ1532">
            <v>0</v>
          </cell>
        </row>
        <row r="1533">
          <cell r="H1533" t="str">
            <v>JBE</v>
          </cell>
          <cell r="J1533">
            <v>53516</v>
          </cell>
          <cell r="K1533">
            <v>2441.9713629443609</v>
          </cell>
          <cell r="L1533">
            <v>38605.660303177494</v>
          </cell>
          <cell r="M1533">
            <v>12164.685058435982</v>
          </cell>
          <cell r="N1533">
            <v>0</v>
          </cell>
          <cell r="O1533">
            <v>63.240860247176755</v>
          </cell>
          <cell r="P1533">
            <v>196.4228090587701</v>
          </cell>
          <cell r="Q1533">
            <v>28.575161360560905</v>
          </cell>
          <cell r="R1533">
            <v>13.858373339215843</v>
          </cell>
          <cell r="S1533">
            <v>1.5860714364427768</v>
          </cell>
          <cell r="T1533">
            <v>0</v>
          </cell>
          <cell r="U1533">
            <v>0</v>
          </cell>
          <cell r="AF1533">
            <v>53516</v>
          </cell>
          <cell r="AG1533">
            <v>2441.9713629443609</v>
          </cell>
          <cell r="AH1533">
            <v>38605.660303177494</v>
          </cell>
          <cell r="AI1533">
            <v>12164.685058435982</v>
          </cell>
          <cell r="AJ1533">
            <v>0</v>
          </cell>
          <cell r="AK1533">
            <v>63.240860247176755</v>
          </cell>
          <cell r="AL1533">
            <v>196.4228090587701</v>
          </cell>
          <cell r="AM1533">
            <v>28.575161360560905</v>
          </cell>
          <cell r="AN1533">
            <v>13.858373339215843</v>
          </cell>
          <cell r="AO1533">
            <v>1.5860714364427768</v>
          </cell>
          <cell r="AP1533">
            <v>0</v>
          </cell>
          <cell r="AQ1533">
            <v>0</v>
          </cell>
        </row>
        <row r="1534">
          <cell r="H1534" t="str">
            <v>SCHMDEXP</v>
          </cell>
          <cell r="J1534">
            <v>56931.5</v>
          </cell>
          <cell r="K1534">
            <v>1169.1442694053765</v>
          </cell>
          <cell r="L1534">
            <v>12944.711203543158</v>
          </cell>
          <cell r="M1534">
            <v>3775.7460009633483</v>
          </cell>
          <cell r="N1534">
            <v>0</v>
          </cell>
          <cell r="O1534">
            <v>7552.6759399832144</v>
          </cell>
          <cell r="P1534">
            <v>26283.27183804462</v>
          </cell>
          <cell r="Q1534">
            <v>3400.4803013443579</v>
          </cell>
          <cell r="R1534">
            <v>1627.7307201580329</v>
          </cell>
          <cell r="S1534">
            <v>177.73972655788063</v>
          </cell>
          <cell r="T1534">
            <v>0</v>
          </cell>
          <cell r="U1534">
            <v>0</v>
          </cell>
          <cell r="AF1534">
            <v>56931.5</v>
          </cell>
          <cell r="AG1534">
            <v>1169.1442694053765</v>
          </cell>
          <cell r="AH1534">
            <v>12944.711203543158</v>
          </cell>
          <cell r="AI1534">
            <v>3775.7460009633483</v>
          </cell>
          <cell r="AJ1534">
            <v>0</v>
          </cell>
          <cell r="AK1534">
            <v>7552.6759399832144</v>
          </cell>
          <cell r="AL1534">
            <v>26283.27183804462</v>
          </cell>
          <cell r="AM1534">
            <v>3400.4803013443579</v>
          </cell>
          <cell r="AN1534">
            <v>1627.7307201580329</v>
          </cell>
          <cell r="AO1534">
            <v>177.73972655788063</v>
          </cell>
          <cell r="AP1534">
            <v>0</v>
          </cell>
          <cell r="AQ1534">
            <v>0</v>
          </cell>
        </row>
        <row r="1535">
          <cell r="H1535" t="str">
            <v>CAEE</v>
          </cell>
          <cell r="J1535">
            <v>-4871152</v>
          </cell>
          <cell r="K1535">
            <v>0</v>
          </cell>
          <cell r="L1535">
            <v>0</v>
          </cell>
          <cell r="M1535">
            <v>0</v>
          </cell>
          <cell r="N1535">
            <v>0</v>
          </cell>
          <cell r="O1535">
            <v>-1014398.4466257573</v>
          </cell>
          <cell r="P1535">
            <v>-3150668.5964155463</v>
          </cell>
          <cell r="Q1535">
            <v>-458352.38772748015</v>
          </cell>
          <cell r="R1535">
            <v>-222291.60598250944</v>
          </cell>
          <cell r="S1535">
            <v>-25440.96324870695</v>
          </cell>
          <cell r="T1535">
            <v>0</v>
          </cell>
          <cell r="U1535">
            <v>0</v>
          </cell>
          <cell r="AF1535">
            <v>-4871152</v>
          </cell>
          <cell r="AG1535">
            <v>0</v>
          </cell>
          <cell r="AH1535">
            <v>0</v>
          </cell>
          <cell r="AI1535">
            <v>0</v>
          </cell>
          <cell r="AJ1535">
            <v>0</v>
          </cell>
          <cell r="AK1535">
            <v>-1014398.4466257573</v>
          </cell>
          <cell r="AL1535">
            <v>-3150668.5964155463</v>
          </cell>
          <cell r="AM1535">
            <v>-458352.38772748015</v>
          </cell>
          <cell r="AN1535">
            <v>-222291.60598250944</v>
          </cell>
          <cell r="AO1535">
            <v>-25440.96324870695</v>
          </cell>
          <cell r="AP1535">
            <v>0</v>
          </cell>
          <cell r="AQ1535">
            <v>0</v>
          </cell>
        </row>
        <row r="1536">
          <cell r="H1536" t="str">
            <v>CAGW</v>
          </cell>
          <cell r="J1536">
            <v>0</v>
          </cell>
          <cell r="K1536">
            <v>0</v>
          </cell>
          <cell r="L1536">
            <v>0</v>
          </cell>
          <cell r="M1536">
            <v>0</v>
          </cell>
          <cell r="N1536">
            <v>0</v>
          </cell>
          <cell r="O1536">
            <v>0</v>
          </cell>
          <cell r="P1536">
            <v>0</v>
          </cell>
          <cell r="Q1536">
            <v>0</v>
          </cell>
          <cell r="R1536">
            <v>0</v>
          </cell>
          <cell r="S1536">
            <v>0</v>
          </cell>
          <cell r="T1536">
            <v>0</v>
          </cell>
          <cell r="U1536">
            <v>0</v>
          </cell>
          <cell r="AF1536">
            <v>0</v>
          </cell>
          <cell r="AG1536">
            <v>0</v>
          </cell>
          <cell r="AH1536">
            <v>0</v>
          </cell>
          <cell r="AI1536">
            <v>0</v>
          </cell>
          <cell r="AJ1536">
            <v>0</v>
          </cell>
          <cell r="AK1536">
            <v>0</v>
          </cell>
          <cell r="AL1536">
            <v>0</v>
          </cell>
          <cell r="AM1536">
            <v>0</v>
          </cell>
          <cell r="AN1536">
            <v>0</v>
          </cell>
          <cell r="AO1536">
            <v>0</v>
          </cell>
          <cell r="AP1536">
            <v>0</v>
          </cell>
          <cell r="AQ1536">
            <v>0</v>
          </cell>
        </row>
        <row r="1537">
          <cell r="H1537" t="str">
            <v>CAGE</v>
          </cell>
          <cell r="J1537">
            <v>0</v>
          </cell>
          <cell r="K1537">
            <v>0</v>
          </cell>
          <cell r="L1537">
            <v>0</v>
          </cell>
          <cell r="M1537">
            <v>0</v>
          </cell>
          <cell r="N1537">
            <v>0</v>
          </cell>
          <cell r="O1537">
            <v>0</v>
          </cell>
          <cell r="P1537">
            <v>0</v>
          </cell>
          <cell r="Q1537">
            <v>0</v>
          </cell>
          <cell r="R1537">
            <v>0</v>
          </cell>
          <cell r="S1537">
            <v>0</v>
          </cell>
          <cell r="T1537">
            <v>0</v>
          </cell>
          <cell r="U1537">
            <v>0</v>
          </cell>
          <cell r="AF1537">
            <v>0</v>
          </cell>
          <cell r="AG1537">
            <v>0</v>
          </cell>
          <cell r="AH1537">
            <v>0</v>
          </cell>
          <cell r="AI1537">
            <v>0</v>
          </cell>
          <cell r="AJ1537">
            <v>0</v>
          </cell>
          <cell r="AK1537">
            <v>0</v>
          </cell>
          <cell r="AL1537">
            <v>0</v>
          </cell>
          <cell r="AM1537">
            <v>0</v>
          </cell>
          <cell r="AN1537">
            <v>0</v>
          </cell>
          <cell r="AO1537">
            <v>0</v>
          </cell>
          <cell r="AP1537">
            <v>0</v>
          </cell>
          <cell r="AQ1537">
            <v>0</v>
          </cell>
        </row>
        <row r="1538">
          <cell r="H1538" t="str">
            <v>SNP</v>
          </cell>
          <cell r="J1538">
            <v>0</v>
          </cell>
          <cell r="K1538">
            <v>0</v>
          </cell>
          <cell r="L1538">
            <v>0</v>
          </cell>
          <cell r="M1538">
            <v>0</v>
          </cell>
          <cell r="N1538">
            <v>0</v>
          </cell>
          <cell r="O1538">
            <v>0</v>
          </cell>
          <cell r="P1538">
            <v>0</v>
          </cell>
          <cell r="Q1538">
            <v>0</v>
          </cell>
          <cell r="R1538">
            <v>0</v>
          </cell>
          <cell r="S1538">
            <v>0</v>
          </cell>
          <cell r="T1538">
            <v>0</v>
          </cell>
          <cell r="U1538">
            <v>0</v>
          </cell>
          <cell r="AF1538">
            <v>0</v>
          </cell>
          <cell r="AG1538">
            <v>0</v>
          </cell>
          <cell r="AH1538">
            <v>0</v>
          </cell>
          <cell r="AI1538">
            <v>0</v>
          </cell>
          <cell r="AJ1538">
            <v>0</v>
          </cell>
          <cell r="AK1538">
            <v>0</v>
          </cell>
          <cell r="AL1538">
            <v>0</v>
          </cell>
          <cell r="AM1538">
            <v>0</v>
          </cell>
          <cell r="AN1538">
            <v>0</v>
          </cell>
          <cell r="AO1538">
            <v>0</v>
          </cell>
          <cell r="AP1538">
            <v>0</v>
          </cell>
          <cell r="AQ1538">
            <v>0</v>
          </cell>
        </row>
        <row r="1539">
          <cell r="H1539" t="str">
            <v>SO</v>
          </cell>
          <cell r="J1539">
            <v>877382.16</v>
          </cell>
          <cell r="K1539">
            <v>17455.633764248221</v>
          </cell>
          <cell r="L1539">
            <v>206186.94814834368</v>
          </cell>
          <cell r="M1539">
            <v>58388.068923370527</v>
          </cell>
          <cell r="N1539">
            <v>0</v>
          </cell>
          <cell r="O1539">
            <v>108892.44484681006</v>
          </cell>
          <cell r="P1539">
            <v>408703.87796460727</v>
          </cell>
          <cell r="Q1539">
            <v>52243.308293021357</v>
          </cell>
          <cell r="R1539">
            <v>23000.886991014821</v>
          </cell>
          <cell r="S1539">
            <v>2510.9910685840669</v>
          </cell>
          <cell r="T1539">
            <v>0</v>
          </cell>
          <cell r="U1539">
            <v>0</v>
          </cell>
          <cell r="AF1539">
            <v>877382.16</v>
          </cell>
          <cell r="AG1539">
            <v>17455.633764248221</v>
          </cell>
          <cell r="AH1539">
            <v>206186.94814834368</v>
          </cell>
          <cell r="AI1539">
            <v>58388.068923370527</v>
          </cell>
          <cell r="AJ1539">
            <v>0</v>
          </cell>
          <cell r="AK1539">
            <v>108892.44484681006</v>
          </cell>
          <cell r="AL1539">
            <v>408703.87796460727</v>
          </cell>
          <cell r="AM1539">
            <v>52243.308293021357</v>
          </cell>
          <cell r="AN1539">
            <v>23000.886991014821</v>
          </cell>
          <cell r="AO1539">
            <v>2510.9910685840669</v>
          </cell>
          <cell r="AP1539">
            <v>0</v>
          </cell>
          <cell r="AQ1539">
            <v>0</v>
          </cell>
        </row>
        <row r="1544">
          <cell r="H1544" t="str">
            <v>S</v>
          </cell>
          <cell r="J1544">
            <v>32280532.719999991</v>
          </cell>
          <cell r="K1544">
            <v>0</v>
          </cell>
          <cell r="L1544">
            <v>5826150.4499999993</v>
          </cell>
          <cell r="M1544">
            <v>3948859.79</v>
          </cell>
          <cell r="N1544">
            <v>0</v>
          </cell>
          <cell r="O1544">
            <v>455271.92</v>
          </cell>
          <cell r="P1544">
            <v>863178</v>
          </cell>
          <cell r="Q1544">
            <v>138536.35999999999</v>
          </cell>
          <cell r="R1544">
            <v>0</v>
          </cell>
          <cell r="S1544">
            <v>0</v>
          </cell>
          <cell r="T1544">
            <v>21048536.199999996</v>
          </cell>
          <cell r="U1544">
            <v>0</v>
          </cell>
          <cell r="AF1544">
            <v>32280532.719999991</v>
          </cell>
          <cell r="AG1544">
            <v>0</v>
          </cell>
          <cell r="AH1544">
            <v>5826150.4499999993</v>
          </cell>
          <cell r="AI1544">
            <v>3948859.79</v>
          </cell>
          <cell r="AJ1544">
            <v>0</v>
          </cell>
          <cell r="AK1544">
            <v>455271.92</v>
          </cell>
          <cell r="AL1544">
            <v>863178</v>
          </cell>
          <cell r="AM1544">
            <v>138536.35999999999</v>
          </cell>
          <cell r="AN1544">
            <v>0</v>
          </cell>
          <cell r="AO1544">
            <v>0</v>
          </cell>
          <cell r="AP1544">
            <v>21048536.199999996</v>
          </cell>
          <cell r="AQ1544">
            <v>0</v>
          </cell>
        </row>
        <row r="1545">
          <cell r="H1545" t="str">
            <v>JBE</v>
          </cell>
          <cell r="J1545">
            <v>17432509.940000001</v>
          </cell>
          <cell r="K1545">
            <v>795457.24750958441</v>
          </cell>
          <cell r="L1545">
            <v>12575557.907455809</v>
          </cell>
          <cell r="M1545">
            <v>3962571.8140024436</v>
          </cell>
          <cell r="N1545">
            <v>0</v>
          </cell>
          <cell r="O1545">
            <v>20600.323732585763</v>
          </cell>
          <cell r="P1545">
            <v>63983.529624032664</v>
          </cell>
          <cell r="Q1545">
            <v>9308.1841777240825</v>
          </cell>
          <cell r="R1545">
            <v>4514.2804205865759</v>
          </cell>
          <cell r="S1545">
            <v>516.65307723557044</v>
          </cell>
          <cell r="T1545">
            <v>0</v>
          </cell>
          <cell r="U1545">
            <v>0</v>
          </cell>
          <cell r="AF1545">
            <v>17432509.940000001</v>
          </cell>
          <cell r="AG1545">
            <v>795457.24750958441</v>
          </cell>
          <cell r="AH1545">
            <v>12575557.907455809</v>
          </cell>
          <cell r="AI1545">
            <v>3962571.8140024436</v>
          </cell>
          <cell r="AJ1545">
            <v>0</v>
          </cell>
          <cell r="AK1545">
            <v>20600.323732585763</v>
          </cell>
          <cell r="AL1545">
            <v>63983.529624032664</v>
          </cell>
          <cell r="AM1545">
            <v>9308.1841777240825</v>
          </cell>
          <cell r="AN1545">
            <v>4514.2804205865759</v>
          </cell>
          <cell r="AO1545">
            <v>516.65307723557044</v>
          </cell>
          <cell r="AP1545">
            <v>0</v>
          </cell>
          <cell r="AQ1545">
            <v>0</v>
          </cell>
        </row>
        <row r="1546">
          <cell r="H1546" t="str">
            <v>CIAC</v>
          </cell>
          <cell r="J1546">
            <v>93135560.093135595</v>
          </cell>
          <cell r="K1546">
            <v>3330495.2416808</v>
          </cell>
          <cell r="L1546">
            <v>24645209.172990043</v>
          </cell>
          <cell r="M1546">
            <v>5896307.3060828289</v>
          </cell>
          <cell r="N1546">
            <v>0</v>
          </cell>
          <cell r="O1546">
            <v>8552128.2638030834</v>
          </cell>
          <cell r="P1546">
            <v>44579168.813416496</v>
          </cell>
          <cell r="Q1546">
            <v>4466390.3878500853</v>
          </cell>
          <cell r="R1546">
            <v>1665860.9073122523</v>
          </cell>
          <cell r="S1546">
            <v>0</v>
          </cell>
          <cell r="T1546">
            <v>0</v>
          </cell>
          <cell r="U1546">
            <v>0</v>
          </cell>
          <cell r="AF1546">
            <v>93135560.093135595</v>
          </cell>
          <cell r="AG1546">
            <v>3330495.2416808</v>
          </cell>
          <cell r="AH1546">
            <v>24645209.172990043</v>
          </cell>
          <cell r="AI1546">
            <v>5896307.3060828289</v>
          </cell>
          <cell r="AJ1546">
            <v>0</v>
          </cell>
          <cell r="AK1546">
            <v>8552128.2638030834</v>
          </cell>
          <cell r="AL1546">
            <v>44579168.813416496</v>
          </cell>
          <cell r="AM1546">
            <v>4466390.3878500853</v>
          </cell>
          <cell r="AN1546">
            <v>1665860.9073122523</v>
          </cell>
          <cell r="AO1546">
            <v>0</v>
          </cell>
          <cell r="AP1546">
            <v>0</v>
          </cell>
          <cell r="AQ1546">
            <v>0</v>
          </cell>
        </row>
        <row r="1547">
          <cell r="H1547" t="str">
            <v>SNP</v>
          </cell>
          <cell r="J1547">
            <v>28735702.48</v>
          </cell>
          <cell r="K1547">
            <v>501320.93469715898</v>
          </cell>
          <cell r="L1547">
            <v>6020406.9137199009</v>
          </cell>
          <cell r="M1547">
            <v>1720866.0228231873</v>
          </cell>
          <cell r="N1547">
            <v>0</v>
          </cell>
          <cell r="O1547">
            <v>3714521.1437352239</v>
          </cell>
          <cell r="P1547">
            <v>14151188.420857772</v>
          </cell>
          <cell r="Q1547">
            <v>1757909.4099634772</v>
          </cell>
          <cell r="R1547">
            <v>780220.94704812963</v>
          </cell>
          <cell r="S1547">
            <v>88420.604468589896</v>
          </cell>
          <cell r="T1547">
            <v>848.08268655493316</v>
          </cell>
          <cell r="U1547">
            <v>0</v>
          </cell>
          <cell r="AF1547">
            <v>28735702.48</v>
          </cell>
          <cell r="AG1547">
            <v>501320.93469715898</v>
          </cell>
          <cell r="AH1547">
            <v>6020406.9137199009</v>
          </cell>
          <cell r="AI1547">
            <v>1720866.0228231873</v>
          </cell>
          <cell r="AJ1547">
            <v>0</v>
          </cell>
          <cell r="AK1547">
            <v>3714521.1437352239</v>
          </cell>
          <cell r="AL1547">
            <v>14151188.420857772</v>
          </cell>
          <cell r="AM1547">
            <v>1757909.4099634772</v>
          </cell>
          <cell r="AN1547">
            <v>780220.94704812963</v>
          </cell>
          <cell r="AO1547">
            <v>88420.604468589896</v>
          </cell>
          <cell r="AP1547">
            <v>0</v>
          </cell>
          <cell r="AQ1547">
            <v>0</v>
          </cell>
        </row>
        <row r="1548">
          <cell r="H1548" t="str">
            <v>TROJD</v>
          </cell>
          <cell r="J1548">
            <v>0</v>
          </cell>
          <cell r="K1548">
            <v>0</v>
          </cell>
          <cell r="L1548">
            <v>0</v>
          </cell>
          <cell r="M1548">
            <v>0</v>
          </cell>
          <cell r="N1548">
            <v>0</v>
          </cell>
          <cell r="O1548">
            <v>0</v>
          </cell>
          <cell r="P1548">
            <v>0</v>
          </cell>
          <cell r="Q1548">
            <v>0</v>
          </cell>
          <cell r="R1548">
            <v>0</v>
          </cell>
          <cell r="S1548">
            <v>0</v>
          </cell>
          <cell r="T1548">
            <v>0</v>
          </cell>
          <cell r="U1548">
            <v>0</v>
          </cell>
          <cell r="AF1548">
            <v>0</v>
          </cell>
          <cell r="AG1548">
            <v>0</v>
          </cell>
          <cell r="AH1548">
            <v>0</v>
          </cell>
          <cell r="AI1548">
            <v>0</v>
          </cell>
          <cell r="AJ1548">
            <v>0</v>
          </cell>
          <cell r="AK1548">
            <v>0</v>
          </cell>
          <cell r="AL1548">
            <v>0</v>
          </cell>
          <cell r="AM1548">
            <v>0</v>
          </cell>
          <cell r="AN1548">
            <v>0</v>
          </cell>
          <cell r="AO1548">
            <v>0</v>
          </cell>
          <cell r="AP1548">
            <v>0</v>
          </cell>
          <cell r="AQ1548">
            <v>0</v>
          </cell>
        </row>
        <row r="1549">
          <cell r="H1549" t="str">
            <v>CN</v>
          </cell>
          <cell r="J1549">
            <v>0</v>
          </cell>
          <cell r="K1549">
            <v>0</v>
          </cell>
          <cell r="L1549">
            <v>0</v>
          </cell>
          <cell r="M1549">
            <v>0</v>
          </cell>
          <cell r="N1549">
            <v>0</v>
          </cell>
          <cell r="O1549">
            <v>0</v>
          </cell>
          <cell r="P1549">
            <v>0</v>
          </cell>
          <cell r="Q1549">
            <v>0</v>
          </cell>
          <cell r="R1549">
            <v>0</v>
          </cell>
          <cell r="S1549">
            <v>0</v>
          </cell>
          <cell r="T1549">
            <v>0</v>
          </cell>
          <cell r="U1549">
            <v>0</v>
          </cell>
          <cell r="AF1549">
            <v>0</v>
          </cell>
          <cell r="AG1549">
            <v>0</v>
          </cell>
          <cell r="AH1549">
            <v>0</v>
          </cell>
          <cell r="AI1549">
            <v>0</v>
          </cell>
          <cell r="AJ1549">
            <v>0</v>
          </cell>
          <cell r="AK1549">
            <v>0</v>
          </cell>
          <cell r="AL1549">
            <v>0</v>
          </cell>
          <cell r="AM1549">
            <v>0</v>
          </cell>
          <cell r="AN1549">
            <v>0</v>
          </cell>
          <cell r="AO1549">
            <v>0</v>
          </cell>
          <cell r="AP1549">
            <v>0</v>
          </cell>
          <cell r="AQ1549">
            <v>0</v>
          </cell>
        </row>
        <row r="1550">
          <cell r="H1550" t="str">
            <v>SE</v>
          </cell>
          <cell r="J1550">
            <v>0</v>
          </cell>
          <cell r="K1550">
            <v>0</v>
          </cell>
          <cell r="L1550">
            <v>0</v>
          </cell>
          <cell r="M1550">
            <v>0</v>
          </cell>
          <cell r="N1550">
            <v>0</v>
          </cell>
          <cell r="O1550">
            <v>0</v>
          </cell>
          <cell r="P1550">
            <v>0</v>
          </cell>
          <cell r="Q1550">
            <v>0</v>
          </cell>
          <cell r="R1550">
            <v>0</v>
          </cell>
          <cell r="S1550">
            <v>0</v>
          </cell>
          <cell r="T1550">
            <v>0</v>
          </cell>
          <cell r="U1550">
            <v>0</v>
          </cell>
          <cell r="AF1550">
            <v>0</v>
          </cell>
          <cell r="AG1550">
            <v>0</v>
          </cell>
          <cell r="AH1550">
            <v>0</v>
          </cell>
          <cell r="AI1550">
            <v>0</v>
          </cell>
          <cell r="AJ1550">
            <v>0</v>
          </cell>
          <cell r="AK1550">
            <v>0</v>
          </cell>
          <cell r="AL1550">
            <v>0</v>
          </cell>
          <cell r="AM1550">
            <v>0</v>
          </cell>
          <cell r="AN1550">
            <v>0</v>
          </cell>
          <cell r="AO1550">
            <v>0</v>
          </cell>
          <cell r="AP1550">
            <v>0</v>
          </cell>
          <cell r="AQ1550">
            <v>0</v>
          </cell>
        </row>
        <row r="1551">
          <cell r="H1551" t="str">
            <v>SG</v>
          </cell>
          <cell r="J1551">
            <v>-33361501</v>
          </cell>
          <cell r="K1551">
            <v>-523188.49864571349</v>
          </cell>
          <cell r="L1551">
            <v>-8538102.3826832138</v>
          </cell>
          <cell r="M1551">
            <v>-2745158.6817693645</v>
          </cell>
          <cell r="N1551">
            <v>0</v>
          </cell>
          <cell r="O1551">
            <v>-4217187.8514604941</v>
          </cell>
          <cell r="P1551">
            <v>-14443979.699427528</v>
          </cell>
          <cell r="Q1551">
            <v>-1882027.8678745155</v>
          </cell>
          <cell r="R1551">
            <v>-890678.42495807575</v>
          </cell>
          <cell r="S1551">
            <v>-121177.59318109817</v>
          </cell>
          <cell r="T1551">
            <v>0</v>
          </cell>
          <cell r="U1551">
            <v>0</v>
          </cell>
          <cell r="AF1551">
            <v>-33361501</v>
          </cell>
          <cell r="AG1551">
            <v>-523188.49864571349</v>
          </cell>
          <cell r="AH1551">
            <v>-8538102.3826832138</v>
          </cell>
          <cell r="AI1551">
            <v>-2745158.6817693645</v>
          </cell>
          <cell r="AJ1551">
            <v>0</v>
          </cell>
          <cell r="AK1551">
            <v>-4217187.8514604941</v>
          </cell>
          <cell r="AL1551">
            <v>-14443979.699427528</v>
          </cell>
          <cell r="AM1551">
            <v>-1882027.8678745155</v>
          </cell>
          <cell r="AN1551">
            <v>-890678.42495807575</v>
          </cell>
          <cell r="AO1551">
            <v>-121177.59318109817</v>
          </cell>
          <cell r="AP1551">
            <v>0</v>
          </cell>
          <cell r="AQ1551">
            <v>0</v>
          </cell>
        </row>
        <row r="1552">
          <cell r="H1552" t="str">
            <v>GPS</v>
          </cell>
          <cell r="J1552">
            <v>-250505.39</v>
          </cell>
          <cell r="K1552">
            <v>-4983.8377655298664</v>
          </cell>
          <cell r="L1552">
            <v>-58869.377807739562</v>
          </cell>
          <cell r="M1552">
            <v>-16670.64438259813</v>
          </cell>
          <cell r="N1552">
            <v>0</v>
          </cell>
          <cell r="O1552">
            <v>-31090.379549549583</v>
          </cell>
          <cell r="P1552">
            <v>-116690.91191008073</v>
          </cell>
          <cell r="Q1552">
            <v>-14916.225694438044</v>
          </cell>
          <cell r="R1552">
            <v>-6567.088355238604</v>
          </cell>
          <cell r="S1552">
            <v>-716.92453482547285</v>
          </cell>
          <cell r="T1552">
            <v>0</v>
          </cell>
          <cell r="U1552">
            <v>0</v>
          </cell>
          <cell r="AF1552">
            <v>-250505.39</v>
          </cell>
          <cell r="AG1552">
            <v>-4983.8377655298664</v>
          </cell>
          <cell r="AH1552">
            <v>-58869.377807739562</v>
          </cell>
          <cell r="AI1552">
            <v>-16670.64438259813</v>
          </cell>
          <cell r="AJ1552">
            <v>0</v>
          </cell>
          <cell r="AK1552">
            <v>-31090.379549549583</v>
          </cell>
          <cell r="AL1552">
            <v>-116690.91191008073</v>
          </cell>
          <cell r="AM1552">
            <v>-14916.225694438044</v>
          </cell>
          <cell r="AN1552">
            <v>-6567.088355238604</v>
          </cell>
          <cell r="AO1552">
            <v>-716.92453482547285</v>
          </cell>
          <cell r="AP1552">
            <v>0</v>
          </cell>
          <cell r="AQ1552">
            <v>0</v>
          </cell>
        </row>
        <row r="1553">
          <cell r="H1553" t="str">
            <v>SO</v>
          </cell>
          <cell r="J1553">
            <v>-7900608.2700000014</v>
          </cell>
          <cell r="K1553">
            <v>-157183.64330078327</v>
          </cell>
          <cell r="L1553">
            <v>-1856662.2185557836</v>
          </cell>
          <cell r="M1553">
            <v>-525770.04780369741</v>
          </cell>
          <cell r="N1553">
            <v>0</v>
          </cell>
          <cell r="O1553">
            <v>-980549.39970197994</v>
          </cell>
          <cell r="P1553">
            <v>-3680276.8342454643</v>
          </cell>
          <cell r="Q1553">
            <v>-470438.00565993291</v>
          </cell>
          <cell r="R1553">
            <v>-207117.27028795201</v>
          </cell>
          <cell r="S1553">
            <v>-22610.850444407733</v>
          </cell>
          <cell r="T1553">
            <v>0</v>
          </cell>
          <cell r="U1553">
            <v>0</v>
          </cell>
          <cell r="AF1553">
            <v>-7900608.2700000014</v>
          </cell>
          <cell r="AG1553">
            <v>-157183.64330078327</v>
          </cell>
          <cell r="AH1553">
            <v>-1856662.2185557836</v>
          </cell>
          <cell r="AI1553">
            <v>-525770.04780369741</v>
          </cell>
          <cell r="AJ1553">
            <v>0</v>
          </cell>
          <cell r="AK1553">
            <v>-980549.39970197994</v>
          </cell>
          <cell r="AL1553">
            <v>-3680276.8342454643</v>
          </cell>
          <cell r="AM1553">
            <v>-470438.00565993291</v>
          </cell>
          <cell r="AN1553">
            <v>-207117.27028795201</v>
          </cell>
          <cell r="AO1553">
            <v>-22610.850444407733</v>
          </cell>
          <cell r="AP1553">
            <v>0</v>
          </cell>
          <cell r="AQ1553">
            <v>0</v>
          </cell>
        </row>
        <row r="1554">
          <cell r="H1554" t="str">
            <v>SNPD</v>
          </cell>
          <cell r="J1554">
            <v>1879476.00187948</v>
          </cell>
          <cell r="K1554">
            <v>67209.408252371853</v>
          </cell>
          <cell r="L1554">
            <v>497340.42674586066</v>
          </cell>
          <cell r="M1554">
            <v>118987.50670965365</v>
          </cell>
          <cell r="N1554">
            <v>0</v>
          </cell>
          <cell r="O1554">
            <v>172581.98501989566</v>
          </cell>
          <cell r="P1554">
            <v>899607.81773111073</v>
          </cell>
          <cell r="Q1554">
            <v>90131.777170770671</v>
          </cell>
          <cell r="R1554">
            <v>33617.080249816594</v>
          </cell>
          <cell r="S1554">
            <v>0</v>
          </cell>
          <cell r="T1554">
            <v>0</v>
          </cell>
          <cell r="U1554">
            <v>0</v>
          </cell>
          <cell r="AF1554">
            <v>1879476.00187948</v>
          </cell>
          <cell r="AG1554">
            <v>67209.408252371853</v>
          </cell>
          <cell r="AH1554">
            <v>497340.42674586066</v>
          </cell>
          <cell r="AI1554">
            <v>118987.50670965365</v>
          </cell>
          <cell r="AJ1554">
            <v>0</v>
          </cell>
          <cell r="AK1554">
            <v>172581.98501989566</v>
          </cell>
          <cell r="AL1554">
            <v>899607.81773111073</v>
          </cell>
          <cell r="AM1554">
            <v>90131.777170770671</v>
          </cell>
          <cell r="AN1554">
            <v>33617.080249816594</v>
          </cell>
          <cell r="AO1554">
            <v>0</v>
          </cell>
          <cell r="AP1554">
            <v>0</v>
          </cell>
          <cell r="AQ1554">
            <v>0</v>
          </cell>
        </row>
        <row r="1555">
          <cell r="H1555" t="str">
            <v>JBG</v>
          </cell>
          <cell r="J1555">
            <v>0</v>
          </cell>
          <cell r="K1555">
            <v>0</v>
          </cell>
          <cell r="L1555">
            <v>0</v>
          </cell>
          <cell r="M1555">
            <v>0</v>
          </cell>
          <cell r="N1555">
            <v>0</v>
          </cell>
          <cell r="O1555">
            <v>0</v>
          </cell>
          <cell r="P1555">
            <v>0</v>
          </cell>
          <cell r="Q1555">
            <v>0</v>
          </cell>
          <cell r="R1555">
            <v>0</v>
          </cell>
          <cell r="S1555">
            <v>0</v>
          </cell>
          <cell r="T1555">
            <v>0</v>
          </cell>
          <cell r="U1555">
            <v>0</v>
          </cell>
          <cell r="AF1555">
            <v>0</v>
          </cell>
          <cell r="AG1555">
            <v>0</v>
          </cell>
          <cell r="AH1555">
            <v>0</v>
          </cell>
          <cell r="AI1555">
            <v>0</v>
          </cell>
          <cell r="AJ1555">
            <v>0</v>
          </cell>
          <cell r="AK1555">
            <v>0</v>
          </cell>
          <cell r="AL1555">
            <v>0</v>
          </cell>
          <cell r="AM1555">
            <v>0</v>
          </cell>
          <cell r="AN1555">
            <v>0</v>
          </cell>
          <cell r="AO1555">
            <v>0</v>
          </cell>
          <cell r="AP1555">
            <v>0</v>
          </cell>
          <cell r="AQ1555">
            <v>0</v>
          </cell>
        </row>
        <row r="1556">
          <cell r="H1556" t="str">
            <v>BADDEBT</v>
          </cell>
          <cell r="J1556">
            <v>-2318038.33</v>
          </cell>
          <cell r="K1556">
            <v>-83699.664009910572</v>
          </cell>
          <cell r="L1556">
            <v>-892448.69376509637</v>
          </cell>
          <cell r="M1556">
            <v>-327498.5267003217</v>
          </cell>
          <cell r="N1556">
            <v>0</v>
          </cell>
          <cell r="O1556">
            <v>-147220.55797023661</v>
          </cell>
          <cell r="P1556">
            <v>-780019.99534464744</v>
          </cell>
          <cell r="Q1556">
            <v>-87104.039075697045</v>
          </cell>
          <cell r="R1556">
            <v>-46.853134089867616</v>
          </cell>
          <cell r="S1556">
            <v>0</v>
          </cell>
          <cell r="T1556">
            <v>0</v>
          </cell>
          <cell r="U1556">
            <v>0</v>
          </cell>
          <cell r="AF1556">
            <v>-2318038.33</v>
          </cell>
          <cell r="AG1556">
            <v>-83699.664009910572</v>
          </cell>
          <cell r="AH1556">
            <v>-892448.69376509637</v>
          </cell>
          <cell r="AI1556">
            <v>-327498.5267003217</v>
          </cell>
          <cell r="AJ1556">
            <v>0</v>
          </cell>
          <cell r="AK1556">
            <v>-147220.55797023661</v>
          </cell>
          <cell r="AL1556">
            <v>-780019.99534464744</v>
          </cell>
          <cell r="AM1556">
            <v>-87104.039075697045</v>
          </cell>
          <cell r="AN1556">
            <v>-46.853134089867616</v>
          </cell>
          <cell r="AO1556">
            <v>0</v>
          </cell>
          <cell r="AP1556">
            <v>0</v>
          </cell>
          <cell r="AQ1556">
            <v>0</v>
          </cell>
        </row>
        <row r="1557">
          <cell r="H1557" t="str">
            <v>CAGW</v>
          </cell>
          <cell r="J1557">
            <v>1648153.2300000002</v>
          </cell>
          <cell r="K1557">
            <v>72994.391090779012</v>
          </cell>
          <cell r="L1557">
            <v>1203252.1989726953</v>
          </cell>
          <cell r="M1557">
            <v>371906.63993652613</v>
          </cell>
          <cell r="N1557">
            <v>0</v>
          </cell>
          <cell r="O1557">
            <v>0</v>
          </cell>
          <cell r="P1557">
            <v>0</v>
          </cell>
          <cell r="Q1557">
            <v>0</v>
          </cell>
          <cell r="R1557">
            <v>0</v>
          </cell>
          <cell r="S1557">
            <v>0</v>
          </cell>
          <cell r="T1557">
            <v>0</v>
          </cell>
          <cell r="U1557">
            <v>0</v>
          </cell>
          <cell r="AF1557">
            <v>1648153.2300000002</v>
          </cell>
          <cell r="AG1557">
            <v>72994.391090779012</v>
          </cell>
          <cell r="AH1557">
            <v>1203252.1989726953</v>
          </cell>
          <cell r="AI1557">
            <v>371906.63993652613</v>
          </cell>
          <cell r="AJ1557">
            <v>0</v>
          </cell>
          <cell r="AK1557">
            <v>0</v>
          </cell>
          <cell r="AL1557">
            <v>0</v>
          </cell>
          <cell r="AM1557">
            <v>0</v>
          </cell>
          <cell r="AN1557">
            <v>0</v>
          </cell>
          <cell r="AO1557">
            <v>0</v>
          </cell>
          <cell r="AP1557">
            <v>0</v>
          </cell>
          <cell r="AQ1557">
            <v>0</v>
          </cell>
        </row>
        <row r="1558">
          <cell r="H1558" t="str">
            <v>CAGE</v>
          </cell>
          <cell r="J1558">
            <v>1137898.28</v>
          </cell>
          <cell r="K1558">
            <v>0</v>
          </cell>
          <cell r="L1558">
            <v>0</v>
          </cell>
          <cell r="M1558">
            <v>0</v>
          </cell>
          <cell r="N1558">
            <v>0</v>
          </cell>
          <cell r="O1558">
            <v>216098.20881562974</v>
          </cell>
          <cell r="P1558">
            <v>770493.05506070994</v>
          </cell>
          <cell r="Q1558">
            <v>99030.321793232361</v>
          </cell>
          <cell r="R1558">
            <v>45989.930861757988</v>
          </cell>
          <cell r="S1558">
            <v>6286.7634686702077</v>
          </cell>
          <cell r="T1558">
            <v>0</v>
          </cell>
          <cell r="U1558">
            <v>0</v>
          </cell>
          <cell r="AF1558">
            <v>1137898.28</v>
          </cell>
          <cell r="AG1558">
            <v>0</v>
          </cell>
          <cell r="AH1558">
            <v>0</v>
          </cell>
          <cell r="AI1558">
            <v>0</v>
          </cell>
          <cell r="AJ1558">
            <v>0</v>
          </cell>
          <cell r="AK1558">
            <v>216098.20881562974</v>
          </cell>
          <cell r="AL1558">
            <v>770493.05506070994</v>
          </cell>
          <cell r="AM1558">
            <v>99030.321793232361</v>
          </cell>
          <cell r="AN1558">
            <v>45989.930861757988</v>
          </cell>
          <cell r="AO1558">
            <v>6286.7634686702077</v>
          </cell>
          <cell r="AP1558">
            <v>0</v>
          </cell>
          <cell r="AQ1558">
            <v>0</v>
          </cell>
        </row>
        <row r="1559">
          <cell r="H1559" t="str">
            <v>CAEW</v>
          </cell>
          <cell r="J1559">
            <v>0</v>
          </cell>
          <cell r="K1559">
            <v>0</v>
          </cell>
          <cell r="L1559">
            <v>0</v>
          </cell>
          <cell r="M1559">
            <v>0</v>
          </cell>
          <cell r="N1559">
            <v>0</v>
          </cell>
          <cell r="O1559">
            <v>0</v>
          </cell>
          <cell r="P1559">
            <v>0</v>
          </cell>
          <cell r="Q1559">
            <v>0</v>
          </cell>
          <cell r="R1559">
            <v>0</v>
          </cell>
          <cell r="S1559">
            <v>0</v>
          </cell>
          <cell r="T1559">
            <v>0</v>
          </cell>
          <cell r="U1559">
            <v>0</v>
          </cell>
          <cell r="AF1559">
            <v>0</v>
          </cell>
          <cell r="AG1559">
            <v>0</v>
          </cell>
          <cell r="AH1559">
            <v>0</v>
          </cell>
          <cell r="AI1559">
            <v>0</v>
          </cell>
          <cell r="AJ1559">
            <v>0</v>
          </cell>
          <cell r="AK1559">
            <v>0</v>
          </cell>
          <cell r="AL1559">
            <v>0</v>
          </cell>
          <cell r="AM1559">
            <v>0</v>
          </cell>
          <cell r="AN1559">
            <v>0</v>
          </cell>
          <cell r="AO1559">
            <v>0</v>
          </cell>
          <cell r="AP1559">
            <v>0</v>
          </cell>
          <cell r="AQ1559">
            <v>0</v>
          </cell>
        </row>
        <row r="1560">
          <cell r="H1560" t="str">
            <v>CAEE</v>
          </cell>
          <cell r="J1560">
            <v>135845658.61000001</v>
          </cell>
          <cell r="K1560">
            <v>0</v>
          </cell>
          <cell r="L1560">
            <v>0</v>
          </cell>
          <cell r="M1560">
            <v>0</v>
          </cell>
          <cell r="N1560">
            <v>0</v>
          </cell>
          <cell r="O1560">
            <v>28289329.726281781</v>
          </cell>
          <cell r="P1560">
            <v>87865180.668128252</v>
          </cell>
          <cell r="Q1560">
            <v>12782434.624562245</v>
          </cell>
          <cell r="R1560">
            <v>6199221.3788788803</v>
          </cell>
          <cell r="S1560">
            <v>709492.21214887185</v>
          </cell>
          <cell r="T1560">
            <v>0</v>
          </cell>
          <cell r="U1560">
            <v>0</v>
          </cell>
          <cell r="AF1560">
            <v>135845658.61000001</v>
          </cell>
          <cell r="AG1560">
            <v>0</v>
          </cell>
          <cell r="AH1560">
            <v>0</v>
          </cell>
          <cell r="AI1560">
            <v>0</v>
          </cell>
          <cell r="AJ1560">
            <v>0</v>
          </cell>
          <cell r="AK1560">
            <v>28289329.726281781</v>
          </cell>
          <cell r="AL1560">
            <v>87865180.668128252</v>
          </cell>
          <cell r="AM1560">
            <v>12782434.624562245</v>
          </cell>
          <cell r="AN1560">
            <v>6199221.3788788803</v>
          </cell>
          <cell r="AO1560">
            <v>709492.21214887185</v>
          </cell>
          <cell r="AP1560">
            <v>0</v>
          </cell>
          <cell r="AQ1560">
            <v>0</v>
          </cell>
        </row>
        <row r="1561">
          <cell r="H1561" t="str">
            <v>SCHMDEXP</v>
          </cell>
          <cell r="J1561">
            <v>784319741</v>
          </cell>
          <cell r="K1561">
            <v>16106776.223560931</v>
          </cell>
          <cell r="L1561">
            <v>178333480.38401884</v>
          </cell>
          <cell r="M1561">
            <v>52016759.185290374</v>
          </cell>
          <cell r="N1561">
            <v>0</v>
          </cell>
          <cell r="O1561">
            <v>104049828.95417416</v>
          </cell>
          <cell r="P1561">
            <v>362092847.73188394</v>
          </cell>
          <cell r="Q1561">
            <v>46846891.953066558</v>
          </cell>
          <cell r="R1561">
            <v>22424516.07373935</v>
          </cell>
          <cell r="S1561">
            <v>2448640.4942657012</v>
          </cell>
          <cell r="T1561">
            <v>0</v>
          </cell>
          <cell r="U1561">
            <v>0</v>
          </cell>
          <cell r="AF1561">
            <v>784319741</v>
          </cell>
          <cell r="AG1561">
            <v>16106776.223560931</v>
          </cell>
          <cell r="AH1561">
            <v>178333480.38401884</v>
          </cell>
          <cell r="AI1561">
            <v>52016759.185290374</v>
          </cell>
          <cell r="AJ1561">
            <v>0</v>
          </cell>
          <cell r="AK1561">
            <v>104049828.95417416</v>
          </cell>
          <cell r="AL1561">
            <v>362092847.73188394</v>
          </cell>
          <cell r="AM1561">
            <v>46846891.953066558</v>
          </cell>
          <cell r="AN1561">
            <v>22424516.07373935</v>
          </cell>
          <cell r="AO1561">
            <v>2448640.4942657012</v>
          </cell>
          <cell r="AP1561">
            <v>0</v>
          </cell>
          <cell r="AQ1561">
            <v>0</v>
          </cell>
        </row>
        <row r="1567">
          <cell r="H1567" t="str">
            <v>S</v>
          </cell>
          <cell r="J1567">
            <v>0</v>
          </cell>
          <cell r="K1567">
            <v>0</v>
          </cell>
          <cell r="L1567">
            <v>0</v>
          </cell>
          <cell r="M1567">
            <v>0</v>
          </cell>
          <cell r="N1567">
            <v>0</v>
          </cell>
          <cell r="O1567">
            <v>0</v>
          </cell>
          <cell r="P1567">
            <v>0</v>
          </cell>
          <cell r="Q1567">
            <v>0</v>
          </cell>
          <cell r="R1567">
            <v>0</v>
          </cell>
          <cell r="S1567">
            <v>0</v>
          </cell>
          <cell r="T1567">
            <v>0</v>
          </cell>
          <cell r="U1567">
            <v>0</v>
          </cell>
          <cell r="AF1567">
            <v>0</v>
          </cell>
          <cell r="AG1567">
            <v>0</v>
          </cell>
          <cell r="AH1567">
            <v>0</v>
          </cell>
          <cell r="AI1567">
            <v>0</v>
          </cell>
          <cell r="AJ1567">
            <v>0</v>
          </cell>
          <cell r="AK1567">
            <v>0</v>
          </cell>
          <cell r="AL1567">
            <v>0</v>
          </cell>
          <cell r="AM1567">
            <v>0</v>
          </cell>
          <cell r="AN1567">
            <v>0</v>
          </cell>
          <cell r="AO1567">
            <v>0</v>
          </cell>
          <cell r="AP1567">
            <v>0</v>
          </cell>
          <cell r="AQ1567">
            <v>0</v>
          </cell>
        </row>
        <row r="1568">
          <cell r="H1568" t="str">
            <v>CAGW</v>
          </cell>
          <cell r="J1568">
            <v>0</v>
          </cell>
          <cell r="K1568">
            <v>0</v>
          </cell>
          <cell r="L1568">
            <v>0</v>
          </cell>
          <cell r="M1568">
            <v>0</v>
          </cell>
          <cell r="N1568">
            <v>0</v>
          </cell>
          <cell r="O1568">
            <v>0</v>
          </cell>
          <cell r="P1568">
            <v>0</v>
          </cell>
          <cell r="Q1568">
            <v>0</v>
          </cell>
          <cell r="R1568">
            <v>0</v>
          </cell>
          <cell r="S1568">
            <v>0</v>
          </cell>
          <cell r="T1568">
            <v>0</v>
          </cell>
          <cell r="U1568">
            <v>0</v>
          </cell>
          <cell r="AF1568">
            <v>0</v>
          </cell>
          <cell r="AG1568">
            <v>0</v>
          </cell>
          <cell r="AH1568">
            <v>0</v>
          </cell>
          <cell r="AI1568">
            <v>0</v>
          </cell>
          <cell r="AJ1568">
            <v>0</v>
          </cell>
          <cell r="AK1568">
            <v>0</v>
          </cell>
          <cell r="AL1568">
            <v>0</v>
          </cell>
          <cell r="AM1568">
            <v>0</v>
          </cell>
          <cell r="AN1568">
            <v>0</v>
          </cell>
          <cell r="AO1568">
            <v>0</v>
          </cell>
          <cell r="AP1568">
            <v>0</v>
          </cell>
          <cell r="AQ1568">
            <v>0</v>
          </cell>
        </row>
        <row r="1569">
          <cell r="H1569" t="str">
            <v>CAGE</v>
          </cell>
          <cell r="J1569">
            <v>0</v>
          </cell>
          <cell r="K1569">
            <v>0</v>
          </cell>
          <cell r="L1569">
            <v>0</v>
          </cell>
          <cell r="M1569">
            <v>0</v>
          </cell>
          <cell r="N1569">
            <v>0</v>
          </cell>
          <cell r="O1569">
            <v>0</v>
          </cell>
          <cell r="P1569">
            <v>0</v>
          </cell>
          <cell r="Q1569">
            <v>0</v>
          </cell>
          <cell r="R1569">
            <v>0</v>
          </cell>
          <cell r="S1569">
            <v>0</v>
          </cell>
          <cell r="T1569">
            <v>0</v>
          </cell>
          <cell r="U1569">
            <v>0</v>
          </cell>
          <cell r="AF1569">
            <v>0</v>
          </cell>
          <cell r="AG1569">
            <v>0</v>
          </cell>
          <cell r="AH1569">
            <v>0</v>
          </cell>
          <cell r="AI1569">
            <v>0</v>
          </cell>
          <cell r="AJ1569">
            <v>0</v>
          </cell>
          <cell r="AK1569">
            <v>0</v>
          </cell>
          <cell r="AL1569">
            <v>0</v>
          </cell>
          <cell r="AM1569">
            <v>0</v>
          </cell>
          <cell r="AN1569">
            <v>0</v>
          </cell>
          <cell r="AO1569">
            <v>0</v>
          </cell>
          <cell r="AP1569">
            <v>0</v>
          </cell>
          <cell r="AQ1569">
            <v>0</v>
          </cell>
        </row>
        <row r="1570">
          <cell r="H1570" t="str">
            <v>DGP</v>
          </cell>
          <cell r="J1570">
            <v>0</v>
          </cell>
          <cell r="K1570">
            <v>0</v>
          </cell>
          <cell r="L1570">
            <v>0</v>
          </cell>
          <cell r="M1570">
            <v>0</v>
          </cell>
          <cell r="N1570">
            <v>0</v>
          </cell>
          <cell r="O1570">
            <v>0</v>
          </cell>
          <cell r="P1570">
            <v>0</v>
          </cell>
          <cell r="Q1570">
            <v>0</v>
          </cell>
          <cell r="R1570">
            <v>0</v>
          </cell>
          <cell r="S1570">
            <v>0</v>
          </cell>
          <cell r="T1570">
            <v>0</v>
          </cell>
          <cell r="U1570">
            <v>0</v>
          </cell>
          <cell r="AF1570">
            <v>0</v>
          </cell>
          <cell r="AG1570">
            <v>0</v>
          </cell>
          <cell r="AH1570">
            <v>0</v>
          </cell>
          <cell r="AI1570">
            <v>0</v>
          </cell>
          <cell r="AJ1570">
            <v>0</v>
          </cell>
          <cell r="AK1570">
            <v>0</v>
          </cell>
          <cell r="AL1570">
            <v>0</v>
          </cell>
          <cell r="AM1570">
            <v>0</v>
          </cell>
          <cell r="AN1570">
            <v>0</v>
          </cell>
          <cell r="AO1570">
            <v>0</v>
          </cell>
          <cell r="AP1570">
            <v>0</v>
          </cell>
          <cell r="AQ1570">
            <v>0</v>
          </cell>
        </row>
        <row r="1571">
          <cell r="H1571" t="str">
            <v>DGU</v>
          </cell>
          <cell r="J1571">
            <v>0</v>
          </cell>
          <cell r="K1571">
            <v>0</v>
          </cell>
          <cell r="L1571">
            <v>0</v>
          </cell>
          <cell r="M1571">
            <v>0</v>
          </cell>
          <cell r="N1571">
            <v>0</v>
          </cell>
          <cell r="O1571">
            <v>0</v>
          </cell>
          <cell r="P1571">
            <v>0</v>
          </cell>
          <cell r="Q1571">
            <v>0</v>
          </cell>
          <cell r="R1571">
            <v>0</v>
          </cell>
          <cell r="S1571">
            <v>0</v>
          </cell>
          <cell r="T1571">
            <v>0</v>
          </cell>
          <cell r="U1571">
            <v>0</v>
          </cell>
          <cell r="AF1571">
            <v>0</v>
          </cell>
          <cell r="AG1571">
            <v>0</v>
          </cell>
          <cell r="AH1571">
            <v>0</v>
          </cell>
          <cell r="AI1571">
            <v>0</v>
          </cell>
          <cell r="AJ1571">
            <v>0</v>
          </cell>
          <cell r="AK1571">
            <v>0</v>
          </cell>
          <cell r="AL1571">
            <v>0</v>
          </cell>
          <cell r="AM1571">
            <v>0</v>
          </cell>
          <cell r="AN1571">
            <v>0</v>
          </cell>
          <cell r="AO1571">
            <v>0</v>
          </cell>
          <cell r="AP1571">
            <v>0</v>
          </cell>
          <cell r="AQ1571">
            <v>0</v>
          </cell>
        </row>
        <row r="1574">
          <cell r="H1574" t="str">
            <v>S</v>
          </cell>
          <cell r="J1574">
            <v>0</v>
          </cell>
          <cell r="K1574">
            <v>0</v>
          </cell>
          <cell r="L1574">
            <v>0</v>
          </cell>
          <cell r="M1574">
            <v>0</v>
          </cell>
          <cell r="N1574">
            <v>0</v>
          </cell>
          <cell r="O1574">
            <v>0</v>
          </cell>
          <cell r="P1574">
            <v>0</v>
          </cell>
          <cell r="Q1574">
            <v>0</v>
          </cell>
          <cell r="R1574">
            <v>0</v>
          </cell>
          <cell r="S1574">
            <v>0</v>
          </cell>
          <cell r="T1574">
            <v>0</v>
          </cell>
          <cell r="U1574">
            <v>0</v>
          </cell>
          <cell r="AF1574">
            <v>0</v>
          </cell>
          <cell r="AG1574">
            <v>0</v>
          </cell>
          <cell r="AH1574">
            <v>0</v>
          </cell>
          <cell r="AI1574">
            <v>0</v>
          </cell>
          <cell r="AJ1574">
            <v>0</v>
          </cell>
          <cell r="AK1574">
            <v>0</v>
          </cell>
          <cell r="AL1574">
            <v>0</v>
          </cell>
          <cell r="AM1574">
            <v>0</v>
          </cell>
          <cell r="AN1574">
            <v>0</v>
          </cell>
          <cell r="AO1574">
            <v>0</v>
          </cell>
          <cell r="AP1574">
            <v>0</v>
          </cell>
          <cell r="AQ1574">
            <v>0</v>
          </cell>
        </row>
        <row r="1575">
          <cell r="H1575" t="str">
            <v>SE</v>
          </cell>
          <cell r="J1575">
            <v>0</v>
          </cell>
          <cell r="K1575">
            <v>0</v>
          </cell>
          <cell r="L1575">
            <v>0</v>
          </cell>
          <cell r="M1575">
            <v>0</v>
          </cell>
          <cell r="N1575">
            <v>0</v>
          </cell>
          <cell r="O1575">
            <v>0</v>
          </cell>
          <cell r="P1575">
            <v>0</v>
          </cell>
          <cell r="Q1575">
            <v>0</v>
          </cell>
          <cell r="R1575">
            <v>0</v>
          </cell>
          <cell r="S1575">
            <v>0</v>
          </cell>
          <cell r="T1575">
            <v>0</v>
          </cell>
          <cell r="U1575">
            <v>0</v>
          </cell>
          <cell r="AF1575">
            <v>0</v>
          </cell>
          <cell r="AG1575">
            <v>0</v>
          </cell>
          <cell r="AH1575">
            <v>0</v>
          </cell>
          <cell r="AI1575">
            <v>0</v>
          </cell>
          <cell r="AJ1575">
            <v>0</v>
          </cell>
          <cell r="AK1575">
            <v>0</v>
          </cell>
          <cell r="AL1575">
            <v>0</v>
          </cell>
          <cell r="AM1575">
            <v>0</v>
          </cell>
          <cell r="AN1575">
            <v>0</v>
          </cell>
          <cell r="AO1575">
            <v>0</v>
          </cell>
          <cell r="AP1575">
            <v>0</v>
          </cell>
          <cell r="AQ1575">
            <v>0</v>
          </cell>
        </row>
        <row r="1576">
          <cell r="H1576" t="str">
            <v>CAEW</v>
          </cell>
          <cell r="J1576">
            <v>0</v>
          </cell>
          <cell r="K1576">
            <v>0</v>
          </cell>
          <cell r="L1576">
            <v>0</v>
          </cell>
          <cell r="M1576">
            <v>0</v>
          </cell>
          <cell r="N1576">
            <v>0</v>
          </cell>
          <cell r="O1576">
            <v>0</v>
          </cell>
          <cell r="P1576">
            <v>0</v>
          </cell>
          <cell r="Q1576">
            <v>0</v>
          </cell>
          <cell r="R1576">
            <v>0</v>
          </cell>
          <cell r="S1576">
            <v>0</v>
          </cell>
          <cell r="T1576">
            <v>0</v>
          </cell>
          <cell r="U1576">
            <v>0</v>
          </cell>
          <cell r="AF1576">
            <v>0</v>
          </cell>
          <cell r="AG1576">
            <v>0</v>
          </cell>
          <cell r="AH1576">
            <v>0</v>
          </cell>
          <cell r="AI1576">
            <v>0</v>
          </cell>
          <cell r="AJ1576">
            <v>0</v>
          </cell>
          <cell r="AK1576">
            <v>0</v>
          </cell>
          <cell r="AL1576">
            <v>0</v>
          </cell>
          <cell r="AM1576">
            <v>0</v>
          </cell>
          <cell r="AN1576">
            <v>0</v>
          </cell>
          <cell r="AO1576">
            <v>0</v>
          </cell>
          <cell r="AP1576">
            <v>0</v>
          </cell>
          <cell r="AQ1576">
            <v>0</v>
          </cell>
        </row>
        <row r="1577">
          <cell r="H1577" t="str">
            <v>CAEE</v>
          </cell>
          <cell r="J1577">
            <v>471815</v>
          </cell>
          <cell r="K1577">
            <v>0</v>
          </cell>
          <cell r="L1577">
            <v>0</v>
          </cell>
          <cell r="M1577">
            <v>0</v>
          </cell>
          <cell r="N1577">
            <v>0</v>
          </cell>
          <cell r="O1577">
            <v>98253.63755734406</v>
          </cell>
          <cell r="P1577">
            <v>305170.66677816684</v>
          </cell>
          <cell r="Q1577">
            <v>44395.562243929373</v>
          </cell>
          <cell r="R1577">
            <v>21530.946699392196</v>
          </cell>
          <cell r="S1577">
            <v>2464.1867211675326</v>
          </cell>
          <cell r="T1577">
            <v>0</v>
          </cell>
          <cell r="U1577">
            <v>0</v>
          </cell>
          <cell r="AF1577">
            <v>471815</v>
          </cell>
          <cell r="AG1577">
            <v>0</v>
          </cell>
          <cell r="AH1577">
            <v>0</v>
          </cell>
          <cell r="AI1577">
            <v>0</v>
          </cell>
          <cell r="AJ1577">
            <v>0</v>
          </cell>
          <cell r="AK1577">
            <v>98253.63755734406</v>
          </cell>
          <cell r="AL1577">
            <v>305170.66677816684</v>
          </cell>
          <cell r="AM1577">
            <v>44395.562243929373</v>
          </cell>
          <cell r="AN1577">
            <v>21530.946699392196</v>
          </cell>
          <cell r="AO1577">
            <v>2464.1867211675326</v>
          </cell>
          <cell r="AP1577">
            <v>0</v>
          </cell>
          <cell r="AQ1577">
            <v>0</v>
          </cell>
        </row>
        <row r="1578">
          <cell r="H1578" t="str">
            <v>SNP</v>
          </cell>
          <cell r="J1578">
            <v>61707.199999999997</v>
          </cell>
          <cell r="K1578">
            <v>1076.5392355755114</v>
          </cell>
          <cell r="L1578">
            <v>12928.253755580246</v>
          </cell>
          <cell r="M1578">
            <v>3695.3968296916673</v>
          </cell>
          <cell r="N1578">
            <v>0</v>
          </cell>
          <cell r="O1578">
            <v>7976.5824162548261</v>
          </cell>
          <cell r="P1578">
            <v>30388.337112389072</v>
          </cell>
          <cell r="Q1578">
            <v>3774.9439958183434</v>
          </cell>
          <cell r="R1578">
            <v>1675.4506021628445</v>
          </cell>
          <cell r="S1578">
            <v>189.87487526576626</v>
          </cell>
          <cell r="T1578">
            <v>1.8211772617080135</v>
          </cell>
          <cell r="U1578">
            <v>0</v>
          </cell>
          <cell r="AF1578">
            <v>61707.199999999997</v>
          </cell>
          <cell r="AG1578">
            <v>1076.5392355755114</v>
          </cell>
          <cell r="AH1578">
            <v>12928.253755580246</v>
          </cell>
          <cell r="AI1578">
            <v>3695.3968296916673</v>
          </cell>
          <cell r="AJ1578">
            <v>0</v>
          </cell>
          <cell r="AK1578">
            <v>7976.5824162548261</v>
          </cell>
          <cell r="AL1578">
            <v>30388.337112389072</v>
          </cell>
          <cell r="AM1578">
            <v>3774.9439958183434</v>
          </cell>
          <cell r="AN1578">
            <v>1675.4506021628445</v>
          </cell>
          <cell r="AO1578">
            <v>189.87487526576626</v>
          </cell>
          <cell r="AP1578">
            <v>0</v>
          </cell>
          <cell r="AQ1578">
            <v>0</v>
          </cell>
        </row>
        <row r="1579">
          <cell r="H1579" t="str">
            <v>SG</v>
          </cell>
          <cell r="J1579">
            <v>11907723.73</v>
          </cell>
          <cell r="K1579">
            <v>186741.72066138856</v>
          </cell>
          <cell r="L1579">
            <v>3047505.6968044229</v>
          </cell>
          <cell r="M1579">
            <v>979829.74979215069</v>
          </cell>
          <cell r="N1579">
            <v>0</v>
          </cell>
          <cell r="O1579">
            <v>1505241.261557861</v>
          </cell>
          <cell r="P1579">
            <v>5155491.0500733005</v>
          </cell>
          <cell r="Q1579">
            <v>671752.3861654388</v>
          </cell>
          <cell r="R1579">
            <v>317909.93506773881</v>
          </cell>
          <cell r="S1579">
            <v>43251.92987770091</v>
          </cell>
          <cell r="T1579">
            <v>0</v>
          </cell>
          <cell r="U1579">
            <v>0</v>
          </cell>
          <cell r="AF1579">
            <v>11907723.73</v>
          </cell>
          <cell r="AG1579">
            <v>186741.72066138856</v>
          </cell>
          <cell r="AH1579">
            <v>3047505.6968044229</v>
          </cell>
          <cell r="AI1579">
            <v>979829.74979215069</v>
          </cell>
          <cell r="AJ1579">
            <v>0</v>
          </cell>
          <cell r="AK1579">
            <v>1505241.261557861</v>
          </cell>
          <cell r="AL1579">
            <v>5155491.0500733005</v>
          </cell>
          <cell r="AM1579">
            <v>671752.3861654388</v>
          </cell>
          <cell r="AN1579">
            <v>317909.93506773881</v>
          </cell>
          <cell r="AO1579">
            <v>43251.92987770091</v>
          </cell>
          <cell r="AP1579">
            <v>0</v>
          </cell>
          <cell r="AQ1579">
            <v>0</v>
          </cell>
        </row>
        <row r="1580">
          <cell r="H1580" t="str">
            <v>SCHMDEXP</v>
          </cell>
          <cell r="J1580">
            <v>-10910</v>
          </cell>
          <cell r="K1580">
            <v>-224.04756556937124</v>
          </cell>
          <cell r="L1580">
            <v>-2480.6442695283959</v>
          </cell>
          <cell r="M1580">
            <v>-723.560574910377</v>
          </cell>
          <cell r="N1580">
            <v>0</v>
          </cell>
          <cell r="O1580">
            <v>-1447.3480323760461</v>
          </cell>
          <cell r="P1580">
            <v>-5036.7634043203989</v>
          </cell>
          <cell r="Q1580">
            <v>-651.6469808044219</v>
          </cell>
          <cell r="R1580">
            <v>-311.92823229537498</v>
          </cell>
          <cell r="S1580">
            <v>-34.060940195611877</v>
          </cell>
          <cell r="T1580">
            <v>0</v>
          </cell>
          <cell r="U1580">
            <v>0</v>
          </cell>
          <cell r="AF1580">
            <v>-10910</v>
          </cell>
          <cell r="AG1580">
            <v>-224.04756556937124</v>
          </cell>
          <cell r="AH1580">
            <v>-2480.6442695283959</v>
          </cell>
          <cell r="AI1580">
            <v>-723.560574910377</v>
          </cell>
          <cell r="AJ1580">
            <v>0</v>
          </cell>
          <cell r="AK1580">
            <v>-1447.3480323760461</v>
          </cell>
          <cell r="AL1580">
            <v>-5036.7634043203989</v>
          </cell>
          <cell r="AM1580">
            <v>-651.6469808044219</v>
          </cell>
          <cell r="AN1580">
            <v>-311.92823229537498</v>
          </cell>
          <cell r="AO1580">
            <v>-34.060940195611877</v>
          </cell>
          <cell r="AP1580">
            <v>0</v>
          </cell>
          <cell r="AQ1580">
            <v>0</v>
          </cell>
        </row>
        <row r="1581">
          <cell r="H1581" t="str">
            <v>SO</v>
          </cell>
          <cell r="J1581">
            <v>46485.24</v>
          </cell>
          <cell r="K1581">
            <v>924.82997931389662</v>
          </cell>
          <cell r="L1581">
            <v>10924.144809991703</v>
          </cell>
          <cell r="M1581">
            <v>3093.5019205763429</v>
          </cell>
          <cell r="N1581">
            <v>0</v>
          </cell>
          <cell r="O1581">
            <v>5769.3120098210438</v>
          </cell>
          <cell r="P1581">
            <v>21653.845635652633</v>
          </cell>
          <cell r="Q1581">
            <v>2767.9417648463332</v>
          </cell>
          <cell r="R1581">
            <v>1218.6271852053633</v>
          </cell>
          <cell r="S1581">
            <v>133.03669459268102</v>
          </cell>
          <cell r="T1581">
            <v>0</v>
          </cell>
          <cell r="U1581">
            <v>0</v>
          </cell>
          <cell r="AF1581">
            <v>46485.24</v>
          </cell>
          <cell r="AG1581">
            <v>924.82997931389662</v>
          </cell>
          <cell r="AH1581">
            <v>10924.144809991703</v>
          </cell>
          <cell r="AI1581">
            <v>3093.5019205763429</v>
          </cell>
          <cell r="AJ1581">
            <v>0</v>
          </cell>
          <cell r="AK1581">
            <v>5769.3120098210438</v>
          </cell>
          <cell r="AL1581">
            <v>21653.845635652633</v>
          </cell>
          <cell r="AM1581">
            <v>2767.9417648463332</v>
          </cell>
          <cell r="AN1581">
            <v>1218.6271852053633</v>
          </cell>
          <cell r="AO1581">
            <v>133.03669459268102</v>
          </cell>
          <cell r="AP1581">
            <v>0</v>
          </cell>
          <cell r="AQ1581">
            <v>0</v>
          </cell>
        </row>
        <row r="1585">
          <cell r="H1585" t="str">
            <v>S</v>
          </cell>
          <cell r="J1585">
            <v>-9895890.0199999958</v>
          </cell>
          <cell r="K1585">
            <v>-2441947.25</v>
          </cell>
          <cell r="L1585">
            <v>-1758653.9100000001</v>
          </cell>
          <cell r="M1585">
            <v>-8289.08</v>
          </cell>
          <cell r="N1585">
            <v>0</v>
          </cell>
          <cell r="O1585">
            <v>8805133.5199999996</v>
          </cell>
          <cell r="P1585">
            <v>16544651.890000001</v>
          </cell>
          <cell r="Q1585">
            <v>3983789.4600000004</v>
          </cell>
          <cell r="R1585">
            <v>-375681</v>
          </cell>
          <cell r="S1585">
            <v>0</v>
          </cell>
          <cell r="T1585">
            <v>-34644893.649999999</v>
          </cell>
          <cell r="U1585">
            <v>0</v>
          </cell>
          <cell r="AF1585">
            <v>-9895890.0199999958</v>
          </cell>
          <cell r="AG1585">
            <v>-2441947.25</v>
          </cell>
          <cell r="AH1585">
            <v>-1758653.9100000001</v>
          </cell>
          <cell r="AI1585">
            <v>-8289.08</v>
          </cell>
          <cell r="AJ1585">
            <v>0</v>
          </cell>
          <cell r="AK1585">
            <v>8805133.5199999996</v>
          </cell>
          <cell r="AL1585">
            <v>16544651.890000001</v>
          </cell>
          <cell r="AM1585">
            <v>3983789.4600000004</v>
          </cell>
          <cell r="AN1585">
            <v>-375681</v>
          </cell>
          <cell r="AO1585">
            <v>0</v>
          </cell>
          <cell r="AP1585">
            <v>-34644893.649999999</v>
          </cell>
          <cell r="AQ1585">
            <v>0</v>
          </cell>
        </row>
        <row r="1586">
          <cell r="H1586" t="str">
            <v>BADDEBT</v>
          </cell>
          <cell r="J1586">
            <v>0</v>
          </cell>
          <cell r="K1586">
            <v>0</v>
          </cell>
          <cell r="L1586">
            <v>0</v>
          </cell>
          <cell r="M1586">
            <v>0</v>
          </cell>
          <cell r="N1586">
            <v>0</v>
          </cell>
          <cell r="O1586">
            <v>0</v>
          </cell>
          <cell r="P1586">
            <v>0</v>
          </cell>
          <cell r="Q1586">
            <v>0</v>
          </cell>
          <cell r="R1586">
            <v>0</v>
          </cell>
          <cell r="S1586">
            <v>0</v>
          </cell>
          <cell r="T1586">
            <v>0</v>
          </cell>
          <cell r="U1586">
            <v>0</v>
          </cell>
          <cell r="AF1586">
            <v>0</v>
          </cell>
          <cell r="AG1586">
            <v>0</v>
          </cell>
          <cell r="AH1586">
            <v>0</v>
          </cell>
          <cell r="AI1586">
            <v>0</v>
          </cell>
          <cell r="AJ1586">
            <v>0</v>
          </cell>
          <cell r="AK1586">
            <v>0</v>
          </cell>
          <cell r="AL1586">
            <v>0</v>
          </cell>
          <cell r="AM1586">
            <v>0</v>
          </cell>
          <cell r="AN1586">
            <v>0</v>
          </cell>
          <cell r="AO1586">
            <v>0</v>
          </cell>
          <cell r="AP1586">
            <v>0</v>
          </cell>
          <cell r="AQ1586">
            <v>0</v>
          </cell>
        </row>
        <row r="1587">
          <cell r="H1587" t="str">
            <v>CN</v>
          </cell>
          <cell r="J1587">
            <v>0</v>
          </cell>
          <cell r="K1587">
            <v>0</v>
          </cell>
          <cell r="L1587">
            <v>0</v>
          </cell>
          <cell r="M1587">
            <v>0</v>
          </cell>
          <cell r="N1587">
            <v>0</v>
          </cell>
          <cell r="O1587">
            <v>0</v>
          </cell>
          <cell r="P1587">
            <v>0</v>
          </cell>
          <cell r="Q1587">
            <v>0</v>
          </cell>
          <cell r="R1587">
            <v>0</v>
          </cell>
          <cell r="S1587">
            <v>0</v>
          </cell>
          <cell r="T1587">
            <v>0</v>
          </cell>
          <cell r="U1587">
            <v>0</v>
          </cell>
          <cell r="AF1587">
            <v>0</v>
          </cell>
          <cell r="AG1587">
            <v>0</v>
          </cell>
          <cell r="AH1587">
            <v>0</v>
          </cell>
          <cell r="AI1587">
            <v>0</v>
          </cell>
          <cell r="AJ1587">
            <v>0</v>
          </cell>
          <cell r="AK1587">
            <v>0</v>
          </cell>
          <cell r="AL1587">
            <v>0</v>
          </cell>
          <cell r="AM1587">
            <v>0</v>
          </cell>
          <cell r="AN1587">
            <v>0</v>
          </cell>
          <cell r="AO1587">
            <v>0</v>
          </cell>
          <cell r="AP1587">
            <v>0</v>
          </cell>
          <cell r="AQ1587">
            <v>0</v>
          </cell>
        </row>
        <row r="1588">
          <cell r="H1588" t="str">
            <v>SNP</v>
          </cell>
          <cell r="J1588">
            <v>60103111</v>
          </cell>
          <cell r="K1588">
            <v>1048554.4178256365</v>
          </cell>
          <cell r="L1588">
            <v>12592181.633712217</v>
          </cell>
          <cell r="M1588">
            <v>3599334.3701222287</v>
          </cell>
          <cell r="N1588">
            <v>0</v>
          </cell>
          <cell r="O1588">
            <v>7769229.8202610398</v>
          </cell>
          <cell r="P1588">
            <v>29598387.199084383</v>
          </cell>
          <cell r="Q1588">
            <v>3676813.6943412349</v>
          </cell>
          <cell r="R1588">
            <v>1631896.983120451</v>
          </cell>
          <cell r="S1588">
            <v>184939.0460790557</v>
          </cell>
          <cell r="T1588">
            <v>1773.8354537414239</v>
          </cell>
          <cell r="U1588">
            <v>0</v>
          </cell>
          <cell r="AF1588">
            <v>60103111</v>
          </cell>
          <cell r="AG1588">
            <v>1048554.4178256365</v>
          </cell>
          <cell r="AH1588">
            <v>12592181.633712217</v>
          </cell>
          <cell r="AI1588">
            <v>3599334.3701222287</v>
          </cell>
          <cell r="AJ1588">
            <v>0</v>
          </cell>
          <cell r="AK1588">
            <v>7769229.8202610398</v>
          </cell>
          <cell r="AL1588">
            <v>29598387.199084383</v>
          </cell>
          <cell r="AM1588">
            <v>3676813.6943412349</v>
          </cell>
          <cell r="AN1588">
            <v>1631896.983120451</v>
          </cell>
          <cell r="AO1588">
            <v>184939.0460790557</v>
          </cell>
          <cell r="AP1588">
            <v>0</v>
          </cell>
          <cell r="AQ1588">
            <v>0</v>
          </cell>
        </row>
        <row r="1589">
          <cell r="H1589" t="str">
            <v>SNPD</v>
          </cell>
          <cell r="J1589">
            <v>63291.430063291999</v>
          </cell>
          <cell r="K1589">
            <v>2263.2795299043164</v>
          </cell>
          <cell r="L1589">
            <v>16747.958902138675</v>
          </cell>
          <cell r="M1589">
            <v>4006.9090809292729</v>
          </cell>
          <cell r="N1589">
            <v>0</v>
          </cell>
          <cell r="O1589">
            <v>5811.7052966613301</v>
          </cell>
          <cell r="P1589">
            <v>30294.329495764643</v>
          </cell>
          <cell r="Q1589">
            <v>3035.1912264798643</v>
          </cell>
          <cell r="R1589">
            <v>1132.0565314138962</v>
          </cell>
          <cell r="S1589">
            <v>0</v>
          </cell>
          <cell r="T1589">
            <v>0</v>
          </cell>
          <cell r="U1589">
            <v>0</v>
          </cell>
          <cell r="AF1589">
            <v>63291.430063291999</v>
          </cell>
          <cell r="AG1589">
            <v>2263.2795299043164</v>
          </cell>
          <cell r="AH1589">
            <v>16747.958902138675</v>
          </cell>
          <cell r="AI1589">
            <v>4006.9090809292729</v>
          </cell>
          <cell r="AJ1589">
            <v>0</v>
          </cell>
          <cell r="AK1589">
            <v>5811.7052966613301</v>
          </cell>
          <cell r="AL1589">
            <v>30294.329495764643</v>
          </cell>
          <cell r="AM1589">
            <v>3035.1912264798643</v>
          </cell>
          <cell r="AN1589">
            <v>1132.0565314138962</v>
          </cell>
          <cell r="AO1589">
            <v>0</v>
          </cell>
          <cell r="AP1589">
            <v>0</v>
          </cell>
          <cell r="AQ1589">
            <v>0</v>
          </cell>
        </row>
        <row r="1590">
          <cell r="H1590" t="str">
            <v>JBE</v>
          </cell>
          <cell r="J1590">
            <v>16648500</v>
          </cell>
          <cell r="K1590">
            <v>759682.34240188333</v>
          </cell>
          <cell r="L1590">
            <v>12009984.59446615</v>
          </cell>
          <cell r="M1590">
            <v>3784359.0551493284</v>
          </cell>
          <cell r="N1590">
            <v>0</v>
          </cell>
          <cell r="O1590">
            <v>19673.844491836502</v>
          </cell>
          <cell r="P1590">
            <v>61105.933489329065</v>
          </cell>
          <cell r="Q1590">
            <v>8889.5577754559054</v>
          </cell>
          <cell r="R1590">
            <v>4311.2551113299751</v>
          </cell>
          <cell r="S1590">
            <v>493.41711468752464</v>
          </cell>
          <cell r="T1590">
            <v>0</v>
          </cell>
          <cell r="U1590">
            <v>0</v>
          </cell>
          <cell r="AF1590">
            <v>16648500</v>
          </cell>
          <cell r="AG1590">
            <v>759682.34240188333</v>
          </cell>
          <cell r="AH1590">
            <v>12009984.59446615</v>
          </cell>
          <cell r="AI1590">
            <v>3784359.0551493284</v>
          </cell>
          <cell r="AJ1590">
            <v>0</v>
          </cell>
          <cell r="AK1590">
            <v>19673.844491836502</v>
          </cell>
          <cell r="AL1590">
            <v>61105.933489329065</v>
          </cell>
          <cell r="AM1590">
            <v>8889.5577754559054</v>
          </cell>
          <cell r="AN1590">
            <v>4311.2551113299751</v>
          </cell>
          <cell r="AO1590">
            <v>493.41711468752464</v>
          </cell>
          <cell r="AP1590">
            <v>0</v>
          </cell>
          <cell r="AQ1590">
            <v>0</v>
          </cell>
        </row>
        <row r="1591">
          <cell r="H1591" t="str">
            <v>SE</v>
          </cell>
          <cell r="J1591">
            <v>0</v>
          </cell>
          <cell r="K1591">
            <v>0</v>
          </cell>
          <cell r="L1591">
            <v>0</v>
          </cell>
          <cell r="M1591">
            <v>0</v>
          </cell>
          <cell r="N1591">
            <v>0</v>
          </cell>
          <cell r="O1591">
            <v>0</v>
          </cell>
          <cell r="P1591">
            <v>0</v>
          </cell>
          <cell r="Q1591">
            <v>0</v>
          </cell>
          <cell r="R1591">
            <v>0</v>
          </cell>
          <cell r="S1591">
            <v>0</v>
          </cell>
          <cell r="T1591">
            <v>0</v>
          </cell>
          <cell r="U1591">
            <v>0</v>
          </cell>
          <cell r="AF1591">
            <v>0</v>
          </cell>
          <cell r="AG1591">
            <v>0</v>
          </cell>
          <cell r="AH1591">
            <v>0</v>
          </cell>
          <cell r="AI1591">
            <v>0</v>
          </cell>
          <cell r="AJ1591">
            <v>0</v>
          </cell>
          <cell r="AK1591">
            <v>0</v>
          </cell>
          <cell r="AL1591">
            <v>0</v>
          </cell>
          <cell r="AM1591">
            <v>0</v>
          </cell>
          <cell r="AN1591">
            <v>0</v>
          </cell>
          <cell r="AO1591">
            <v>0</v>
          </cell>
          <cell r="AP1591">
            <v>0</v>
          </cell>
          <cell r="AQ1591">
            <v>0</v>
          </cell>
        </row>
        <row r="1592">
          <cell r="H1592" t="str">
            <v>SG</v>
          </cell>
          <cell r="J1592">
            <v>155883359.91</v>
          </cell>
          <cell r="K1592">
            <v>2444625.6490426585</v>
          </cell>
          <cell r="L1592">
            <v>39894730.356054306</v>
          </cell>
          <cell r="M1592">
            <v>12826897.650687691</v>
          </cell>
          <cell r="N1592">
            <v>0</v>
          </cell>
          <cell r="O1592">
            <v>19705031.007366721</v>
          </cell>
          <cell r="P1592">
            <v>67490251.293507293</v>
          </cell>
          <cell r="Q1592">
            <v>8793873.7375315651</v>
          </cell>
          <cell r="R1592">
            <v>4161741.5679771621</v>
          </cell>
          <cell r="S1592">
            <v>566208.64783262264</v>
          </cell>
          <cell r="T1592">
            <v>0</v>
          </cell>
          <cell r="U1592">
            <v>0</v>
          </cell>
          <cell r="AF1592">
            <v>155883359.91</v>
          </cell>
          <cell r="AG1592">
            <v>2444625.6490426585</v>
          </cell>
          <cell r="AH1592">
            <v>39894730.356054306</v>
          </cell>
          <cell r="AI1592">
            <v>12826897.650687691</v>
          </cell>
          <cell r="AJ1592">
            <v>0</v>
          </cell>
          <cell r="AK1592">
            <v>19705031.007366721</v>
          </cell>
          <cell r="AL1592">
            <v>67490251.293507293</v>
          </cell>
          <cell r="AM1592">
            <v>8793873.7375315651</v>
          </cell>
          <cell r="AN1592">
            <v>4161741.5679771621</v>
          </cell>
          <cell r="AO1592">
            <v>566208.64783262264</v>
          </cell>
          <cell r="AP1592">
            <v>0</v>
          </cell>
          <cell r="AQ1592">
            <v>0</v>
          </cell>
        </row>
        <row r="1593">
          <cell r="H1593" t="str">
            <v>GPS</v>
          </cell>
          <cell r="J1593">
            <v>-54526770.5</v>
          </cell>
          <cell r="K1593">
            <v>-1084817.2889624445</v>
          </cell>
          <cell r="L1593">
            <v>-12813924.096405303</v>
          </cell>
          <cell r="M1593">
            <v>-3628650.0675176787</v>
          </cell>
          <cell r="N1593">
            <v>0</v>
          </cell>
          <cell r="O1593">
            <v>-6767351.3550194809</v>
          </cell>
          <cell r="P1593">
            <v>-25399767.139368489</v>
          </cell>
          <cell r="Q1593">
            <v>-3246770.9184494046</v>
          </cell>
          <cell r="R1593">
            <v>-1429438.7821328628</v>
          </cell>
          <cell r="S1593">
            <v>-156050.85214433036</v>
          </cell>
          <cell r="T1593">
            <v>0</v>
          </cell>
          <cell r="U1593">
            <v>0</v>
          </cell>
          <cell r="AF1593">
            <v>-54526770.5</v>
          </cell>
          <cell r="AG1593">
            <v>-1084817.2889624445</v>
          </cell>
          <cell r="AH1593">
            <v>-12813924.096405303</v>
          </cell>
          <cell r="AI1593">
            <v>-3628650.0675176787</v>
          </cell>
          <cell r="AJ1593">
            <v>0</v>
          </cell>
          <cell r="AK1593">
            <v>-6767351.3550194809</v>
          </cell>
          <cell r="AL1593">
            <v>-25399767.139368489</v>
          </cell>
          <cell r="AM1593">
            <v>-3246770.9184494046</v>
          </cell>
          <cell r="AN1593">
            <v>-1429438.7821328628</v>
          </cell>
          <cell r="AO1593">
            <v>-156050.85214433036</v>
          </cell>
          <cell r="AP1593">
            <v>0</v>
          </cell>
          <cell r="AQ1593">
            <v>0</v>
          </cell>
        </row>
        <row r="1594">
          <cell r="H1594" t="str">
            <v>SO</v>
          </cell>
          <cell r="J1594">
            <v>8260474.4600000009</v>
          </cell>
          <cell r="K1594">
            <v>164343.228602558</v>
          </cell>
          <cell r="L1594">
            <v>1941231.6511709532</v>
          </cell>
          <cell r="M1594">
            <v>549718.43980759988</v>
          </cell>
          <cell r="N1594">
            <v>0</v>
          </cell>
          <cell r="O1594">
            <v>1025212.6160669065</v>
          </cell>
          <cell r="P1594">
            <v>3847910.4084240729</v>
          </cell>
          <cell r="Q1594">
            <v>491866.06878399389</v>
          </cell>
          <cell r="R1594">
            <v>216551.29111198729</v>
          </cell>
          <cell r="S1594">
            <v>23640.756031928882</v>
          </cell>
          <cell r="T1594">
            <v>0</v>
          </cell>
          <cell r="U1594">
            <v>0</v>
          </cell>
          <cell r="AF1594">
            <v>8260474.4600000009</v>
          </cell>
          <cell r="AG1594">
            <v>164343.228602558</v>
          </cell>
          <cell r="AH1594">
            <v>1941231.6511709532</v>
          </cell>
          <cell r="AI1594">
            <v>549718.43980759988</v>
          </cell>
          <cell r="AJ1594">
            <v>0</v>
          </cell>
          <cell r="AK1594">
            <v>1025212.6160669065</v>
          </cell>
          <cell r="AL1594">
            <v>3847910.4084240729</v>
          </cell>
          <cell r="AM1594">
            <v>491866.06878399389</v>
          </cell>
          <cell r="AN1594">
            <v>216551.29111198729</v>
          </cell>
          <cell r="AO1594">
            <v>23640.756031928882</v>
          </cell>
          <cell r="AP1594">
            <v>0</v>
          </cell>
          <cell r="AQ1594">
            <v>0</v>
          </cell>
        </row>
        <row r="1595">
          <cell r="H1595" t="str">
            <v>TAXDEPR</v>
          </cell>
          <cell r="J1595">
            <v>1189780153</v>
          </cell>
          <cell r="K1595">
            <v>23404339.292614505</v>
          </cell>
          <cell r="L1595">
            <v>305754011.76899666</v>
          </cell>
          <cell r="M1595">
            <v>53778137.045415498</v>
          </cell>
          <cell r="N1595">
            <v>0</v>
          </cell>
          <cell r="O1595">
            <v>141925735.46653259</v>
          </cell>
          <cell r="P1595">
            <v>526659197.77343607</v>
          </cell>
          <cell r="Q1595">
            <v>67941614.603893518</v>
          </cell>
          <cell r="R1595">
            <v>30430227.379665472</v>
          </cell>
          <cell r="S1595">
            <v>3588797.9764348501</v>
          </cell>
          <cell r="T1595">
            <v>0</v>
          </cell>
          <cell r="U1595">
            <v>36298091.69301077</v>
          </cell>
          <cell r="AF1595">
            <v>1189780153</v>
          </cell>
          <cell r="AG1595">
            <v>23404339.292614505</v>
          </cell>
          <cell r="AH1595">
            <v>305754011.76899666</v>
          </cell>
          <cell r="AI1595">
            <v>53778137.045415498</v>
          </cell>
          <cell r="AJ1595">
            <v>0</v>
          </cell>
          <cell r="AK1595">
            <v>141925735.46653259</v>
          </cell>
          <cell r="AL1595">
            <v>526659197.77343607</v>
          </cell>
          <cell r="AM1595">
            <v>67941614.603893518</v>
          </cell>
          <cell r="AN1595">
            <v>30430227.379665472</v>
          </cell>
          <cell r="AO1595">
            <v>3588797.9764348501</v>
          </cell>
          <cell r="AP1595">
            <v>0</v>
          </cell>
          <cell r="AQ1595">
            <v>36298091.69301077</v>
          </cell>
        </row>
        <row r="1596">
          <cell r="H1596" t="str">
            <v>CAGW</v>
          </cell>
          <cell r="J1596">
            <v>1889075</v>
          </cell>
          <cell r="K1596">
            <v>83664.477816673243</v>
          </cell>
          <cell r="L1596">
            <v>1379139.7586099103</v>
          </cell>
          <cell r="M1596">
            <v>426270.76357341663</v>
          </cell>
          <cell r="N1596">
            <v>0</v>
          </cell>
          <cell r="O1596">
            <v>0</v>
          </cell>
          <cell r="P1596">
            <v>0</v>
          </cell>
          <cell r="Q1596">
            <v>0</v>
          </cell>
          <cell r="R1596">
            <v>0</v>
          </cell>
          <cell r="S1596">
            <v>0</v>
          </cell>
          <cell r="T1596">
            <v>0</v>
          </cell>
          <cell r="U1596">
            <v>0</v>
          </cell>
          <cell r="AF1596">
            <v>1889075</v>
          </cell>
          <cell r="AG1596">
            <v>83664.477816673243</v>
          </cell>
          <cell r="AH1596">
            <v>1379139.7586099103</v>
          </cell>
          <cell r="AI1596">
            <v>426270.76357341663</v>
          </cell>
          <cell r="AJ1596">
            <v>0</v>
          </cell>
          <cell r="AK1596">
            <v>0</v>
          </cell>
          <cell r="AL1596">
            <v>0</v>
          </cell>
          <cell r="AM1596">
            <v>0</v>
          </cell>
          <cell r="AN1596">
            <v>0</v>
          </cell>
          <cell r="AO1596">
            <v>0</v>
          </cell>
          <cell r="AP1596">
            <v>0</v>
          </cell>
          <cell r="AQ1596">
            <v>0</v>
          </cell>
        </row>
        <row r="1597">
          <cell r="H1597" t="str">
            <v>CAGE</v>
          </cell>
          <cell r="J1597">
            <v>651074.85</v>
          </cell>
          <cell r="K1597">
            <v>0</v>
          </cell>
          <cell r="L1597">
            <v>0</v>
          </cell>
          <cell r="M1597">
            <v>0</v>
          </cell>
          <cell r="N1597">
            <v>0</v>
          </cell>
          <cell r="O1597">
            <v>123645.59412982398</v>
          </cell>
          <cell r="P1597">
            <v>440855.44293967419</v>
          </cell>
          <cell r="Q1597">
            <v>56662.491753639428</v>
          </cell>
          <cell r="R1597">
            <v>26314.203882379938</v>
          </cell>
          <cell r="S1597">
            <v>3597.1172944825394</v>
          </cell>
          <cell r="T1597">
            <v>0</v>
          </cell>
          <cell r="U1597">
            <v>0</v>
          </cell>
          <cell r="AF1597">
            <v>651074.85</v>
          </cell>
          <cell r="AG1597">
            <v>0</v>
          </cell>
          <cell r="AH1597">
            <v>0</v>
          </cell>
          <cell r="AI1597">
            <v>0</v>
          </cell>
          <cell r="AJ1597">
            <v>0</v>
          </cell>
          <cell r="AK1597">
            <v>123645.59412982398</v>
          </cell>
          <cell r="AL1597">
            <v>440855.44293967419</v>
          </cell>
          <cell r="AM1597">
            <v>56662.491753639428</v>
          </cell>
          <cell r="AN1597">
            <v>26314.203882379938</v>
          </cell>
          <cell r="AO1597">
            <v>3597.1172944825394</v>
          </cell>
          <cell r="AP1597">
            <v>0</v>
          </cell>
          <cell r="AQ1597">
            <v>0</v>
          </cell>
        </row>
        <row r="1598">
          <cell r="H1598" t="str">
            <v>JBG</v>
          </cell>
          <cell r="J1598">
            <v>0</v>
          </cell>
          <cell r="K1598">
            <v>0</v>
          </cell>
          <cell r="L1598">
            <v>0</v>
          </cell>
          <cell r="M1598">
            <v>0</v>
          </cell>
          <cell r="N1598">
            <v>0</v>
          </cell>
          <cell r="O1598">
            <v>0</v>
          </cell>
          <cell r="P1598">
            <v>0</v>
          </cell>
          <cell r="Q1598">
            <v>0</v>
          </cell>
          <cell r="R1598">
            <v>0</v>
          </cell>
          <cell r="S1598">
            <v>0</v>
          </cell>
          <cell r="T1598">
            <v>0</v>
          </cell>
          <cell r="U1598">
            <v>0</v>
          </cell>
          <cell r="AF1598">
            <v>0</v>
          </cell>
          <cell r="AG1598">
            <v>0</v>
          </cell>
          <cell r="AH1598">
            <v>0</v>
          </cell>
          <cell r="AI1598">
            <v>0</v>
          </cell>
          <cell r="AJ1598">
            <v>0</v>
          </cell>
          <cell r="AK1598">
            <v>0</v>
          </cell>
          <cell r="AL1598">
            <v>0</v>
          </cell>
          <cell r="AM1598">
            <v>0</v>
          </cell>
          <cell r="AN1598">
            <v>0</v>
          </cell>
          <cell r="AO1598">
            <v>0</v>
          </cell>
          <cell r="AP1598">
            <v>0</v>
          </cell>
          <cell r="AQ1598">
            <v>0</v>
          </cell>
        </row>
        <row r="1599">
          <cell r="H1599" t="str">
            <v>CAEE</v>
          </cell>
          <cell r="J1599">
            <v>236463100.72999999</v>
          </cell>
          <cell r="K1599">
            <v>0</v>
          </cell>
          <cell r="L1599">
            <v>0</v>
          </cell>
          <cell r="M1599">
            <v>0</v>
          </cell>
          <cell r="N1599">
            <v>0</v>
          </cell>
          <cell r="O1599">
            <v>49242520.468427584</v>
          </cell>
          <cell r="P1599">
            <v>152944696.79473296</v>
          </cell>
          <cell r="Q1599">
            <v>22250060.525526434</v>
          </cell>
          <cell r="R1599">
            <v>10790827.799435452</v>
          </cell>
          <cell r="S1599">
            <v>1234995.1418775721</v>
          </cell>
          <cell r="T1599">
            <v>0</v>
          </cell>
          <cell r="U1599">
            <v>0</v>
          </cell>
          <cell r="AF1599">
            <v>236463100.72999999</v>
          </cell>
          <cell r="AG1599">
            <v>0</v>
          </cell>
          <cell r="AH1599">
            <v>0</v>
          </cell>
          <cell r="AI1599">
            <v>0</v>
          </cell>
          <cell r="AJ1599">
            <v>0</v>
          </cell>
          <cell r="AK1599">
            <v>49242520.468427584</v>
          </cell>
          <cell r="AL1599">
            <v>152944696.79473296</v>
          </cell>
          <cell r="AM1599">
            <v>22250060.525526434</v>
          </cell>
          <cell r="AN1599">
            <v>10790827.799435452</v>
          </cell>
          <cell r="AO1599">
            <v>1234995.1418775721</v>
          </cell>
          <cell r="AP1599">
            <v>0</v>
          </cell>
          <cell r="AQ1599">
            <v>0</v>
          </cell>
        </row>
        <row r="1600">
          <cell r="H1600" t="str">
            <v>TROJD</v>
          </cell>
          <cell r="J1600">
            <v>0</v>
          </cell>
          <cell r="K1600">
            <v>0</v>
          </cell>
          <cell r="L1600">
            <v>0</v>
          </cell>
          <cell r="M1600">
            <v>0</v>
          </cell>
          <cell r="N1600">
            <v>0</v>
          </cell>
          <cell r="O1600">
            <v>0</v>
          </cell>
          <cell r="P1600">
            <v>0</v>
          </cell>
          <cell r="Q1600">
            <v>0</v>
          </cell>
          <cell r="R1600">
            <v>0</v>
          </cell>
          <cell r="S1600">
            <v>0</v>
          </cell>
          <cell r="T1600">
            <v>0</v>
          </cell>
          <cell r="U1600">
            <v>0</v>
          </cell>
          <cell r="AF1600">
            <v>0</v>
          </cell>
          <cell r="AG1600">
            <v>0</v>
          </cell>
          <cell r="AH1600">
            <v>0</v>
          </cell>
          <cell r="AI1600">
            <v>0</v>
          </cell>
          <cell r="AJ1600">
            <v>0</v>
          </cell>
          <cell r="AK1600">
            <v>0</v>
          </cell>
          <cell r="AL1600">
            <v>0</v>
          </cell>
          <cell r="AM1600">
            <v>0</v>
          </cell>
          <cell r="AN1600">
            <v>0</v>
          </cell>
          <cell r="AO1600">
            <v>0</v>
          </cell>
          <cell r="AP1600">
            <v>0</v>
          </cell>
          <cell r="AQ1600">
            <v>0</v>
          </cell>
        </row>
        <row r="1609">
          <cell r="H1609" t="str">
            <v>IBT</v>
          </cell>
          <cell r="J1609">
            <v>64166919.671849929</v>
          </cell>
          <cell r="K1609">
            <v>926590.01519608719</v>
          </cell>
          <cell r="L1609">
            <v>6403727.37493107</v>
          </cell>
          <cell r="M1609">
            <v>0</v>
          </cell>
          <cell r="N1609">
            <v>0</v>
          </cell>
          <cell r="O1609">
            <v>10905642.776050434</v>
          </cell>
          <cell r="P1609">
            <v>36725715.540362634</v>
          </cell>
          <cell r="Q1609">
            <v>5293047.3656854704</v>
          </cell>
          <cell r="R1609">
            <v>3119802.0526959053</v>
          </cell>
          <cell r="S1609">
            <v>128893.74020383335</v>
          </cell>
          <cell r="T1609">
            <v>2311434.1695871819</v>
          </cell>
          <cell r="U1609">
            <v>-1647933.362862689</v>
          </cell>
          <cell r="AF1609">
            <v>64167382.823254749</v>
          </cell>
          <cell r="AG1609">
            <v>926590.01519608719</v>
          </cell>
          <cell r="AH1609">
            <v>6403727.37493107</v>
          </cell>
          <cell r="AI1609">
            <v>0</v>
          </cell>
          <cell r="AJ1609">
            <v>0</v>
          </cell>
          <cell r="AK1609">
            <v>10905642.776050434</v>
          </cell>
          <cell r="AL1609">
            <v>36725715.540362634</v>
          </cell>
          <cell r="AM1609">
            <v>5293047.3656854704</v>
          </cell>
          <cell r="AN1609">
            <v>3119802.0526959053</v>
          </cell>
          <cell r="AO1609">
            <v>128893.74020383335</v>
          </cell>
          <cell r="AP1609">
            <v>2311897.3209919999</v>
          </cell>
          <cell r="AQ1609">
            <v>-1647933.362862689</v>
          </cell>
        </row>
        <row r="1610">
          <cell r="H1610" t="str">
            <v>IBT</v>
          </cell>
          <cell r="J1610">
            <v>0</v>
          </cell>
          <cell r="K1610">
            <v>0</v>
          </cell>
          <cell r="L1610">
            <v>0</v>
          </cell>
          <cell r="M1610">
            <v>0</v>
          </cell>
          <cell r="N1610">
            <v>0</v>
          </cell>
          <cell r="O1610">
            <v>0</v>
          </cell>
          <cell r="P1610">
            <v>0</v>
          </cell>
          <cell r="Q1610">
            <v>0</v>
          </cell>
          <cell r="R1610">
            <v>0</v>
          </cell>
          <cell r="S1610">
            <v>0</v>
          </cell>
          <cell r="T1610">
            <v>0</v>
          </cell>
          <cell r="U1610">
            <v>0</v>
          </cell>
          <cell r="AF1610">
            <v>0</v>
          </cell>
          <cell r="AG1610">
            <v>0</v>
          </cell>
          <cell r="AH1610">
            <v>0</v>
          </cell>
          <cell r="AI1610">
            <v>0</v>
          </cell>
          <cell r="AJ1610">
            <v>0</v>
          </cell>
          <cell r="AK1610">
            <v>0</v>
          </cell>
          <cell r="AL1610">
            <v>0</v>
          </cell>
          <cell r="AM1610">
            <v>0</v>
          </cell>
          <cell r="AN1610">
            <v>0</v>
          </cell>
          <cell r="AO1610">
            <v>0</v>
          </cell>
          <cell r="AP1610">
            <v>0</v>
          </cell>
          <cell r="AQ1610">
            <v>0</v>
          </cell>
        </row>
        <row r="1611">
          <cell r="H1611" t="str">
            <v>CAGE</v>
          </cell>
          <cell r="J1611">
            <v>0</v>
          </cell>
          <cell r="K1611">
            <v>0</v>
          </cell>
          <cell r="L1611">
            <v>0</v>
          </cell>
          <cell r="M1611">
            <v>0</v>
          </cell>
          <cell r="N1611">
            <v>0</v>
          </cell>
          <cell r="O1611">
            <v>0</v>
          </cell>
          <cell r="P1611">
            <v>0</v>
          </cell>
          <cell r="Q1611">
            <v>0</v>
          </cell>
          <cell r="R1611">
            <v>0</v>
          </cell>
          <cell r="S1611">
            <v>0</v>
          </cell>
          <cell r="T1611">
            <v>0</v>
          </cell>
          <cell r="U1611">
            <v>0</v>
          </cell>
          <cell r="AF1611">
            <v>0</v>
          </cell>
          <cell r="AG1611">
            <v>0</v>
          </cell>
          <cell r="AH1611">
            <v>0</v>
          </cell>
          <cell r="AI1611">
            <v>0</v>
          </cell>
          <cell r="AJ1611">
            <v>0</v>
          </cell>
          <cell r="AK1611">
            <v>0</v>
          </cell>
          <cell r="AL1611">
            <v>0</v>
          </cell>
          <cell r="AM1611">
            <v>0</v>
          </cell>
          <cell r="AN1611">
            <v>0</v>
          </cell>
          <cell r="AO1611">
            <v>0</v>
          </cell>
          <cell r="AP1611">
            <v>0</v>
          </cell>
          <cell r="AQ1611">
            <v>0</v>
          </cell>
        </row>
        <row r="1612">
          <cell r="H1612" t="str">
            <v>IBT</v>
          </cell>
          <cell r="J1612">
            <v>0</v>
          </cell>
          <cell r="K1612">
            <v>0</v>
          </cell>
          <cell r="L1612">
            <v>0</v>
          </cell>
          <cell r="M1612">
            <v>0</v>
          </cell>
          <cell r="N1612">
            <v>0</v>
          </cell>
          <cell r="O1612">
            <v>0</v>
          </cell>
          <cell r="P1612">
            <v>0</v>
          </cell>
          <cell r="Q1612">
            <v>0</v>
          </cell>
          <cell r="R1612">
            <v>0</v>
          </cell>
          <cell r="S1612">
            <v>0</v>
          </cell>
          <cell r="T1612">
            <v>0</v>
          </cell>
          <cell r="U1612">
            <v>0</v>
          </cell>
          <cell r="AF1612">
            <v>0</v>
          </cell>
          <cell r="AG1612">
            <v>0</v>
          </cell>
          <cell r="AH1612">
            <v>0</v>
          </cell>
          <cell r="AI1612">
            <v>0</v>
          </cell>
          <cell r="AJ1612">
            <v>0</v>
          </cell>
          <cell r="AK1612">
            <v>0</v>
          </cell>
          <cell r="AL1612">
            <v>0</v>
          </cell>
          <cell r="AM1612">
            <v>0</v>
          </cell>
          <cell r="AN1612">
            <v>0</v>
          </cell>
          <cell r="AO1612">
            <v>0</v>
          </cell>
          <cell r="AP1612">
            <v>0</v>
          </cell>
          <cell r="AQ1612">
            <v>0</v>
          </cell>
        </row>
        <row r="1642">
          <cell r="H1642" t="str">
            <v>SE</v>
          </cell>
          <cell r="J1642">
            <v>-16758</v>
          </cell>
          <cell r="K1642">
            <v>-258.36058850683276</v>
          </cell>
          <cell r="L1642">
            <v>-4084.4791495006025</v>
          </cell>
          <cell r="M1642">
            <v>-1287.0237703804739</v>
          </cell>
          <cell r="N1642">
            <v>0</v>
          </cell>
          <cell r="O1642">
            <v>-2317.3911162966606</v>
          </cell>
          <cell r="P1642">
            <v>-7197.6957772510677</v>
          </cell>
          <cell r="Q1642">
            <v>-1047.1050650621671</v>
          </cell>
          <cell r="R1642">
            <v>-507.82470600650942</v>
          </cell>
          <cell r="S1642">
            <v>-58.119826995687653</v>
          </cell>
          <cell r="T1642">
            <v>0</v>
          </cell>
          <cell r="U1642">
            <v>0</v>
          </cell>
          <cell r="AF1642">
            <v>-16758</v>
          </cell>
          <cell r="AG1642">
            <v>-258.36058850683276</v>
          </cell>
          <cell r="AH1642">
            <v>-4084.4791495006025</v>
          </cell>
          <cell r="AI1642">
            <v>-1287.0237703804739</v>
          </cell>
          <cell r="AJ1642">
            <v>0</v>
          </cell>
          <cell r="AK1642">
            <v>-2317.3911162966606</v>
          </cell>
          <cell r="AL1642">
            <v>-7197.6957772510677</v>
          </cell>
          <cell r="AM1642">
            <v>-1047.1050650621671</v>
          </cell>
          <cell r="AN1642">
            <v>-507.82470600650942</v>
          </cell>
          <cell r="AO1642">
            <v>-58.119826995687653</v>
          </cell>
          <cell r="AP1642">
            <v>0</v>
          </cell>
          <cell r="AQ1642">
            <v>0</v>
          </cell>
        </row>
        <row r="1643">
          <cell r="H1643" t="str">
            <v>JBE</v>
          </cell>
          <cell r="J1643">
            <v>-17815</v>
          </cell>
          <cell r="K1643">
            <v>-812.91052826918656</v>
          </cell>
          <cell r="L1643">
            <v>-12851.480646930022</v>
          </cell>
          <cell r="M1643">
            <v>-4049.5153657978367</v>
          </cell>
          <cell r="N1643">
            <v>0</v>
          </cell>
          <cell r="O1643">
            <v>-21.052319405476005</v>
          </cell>
          <cell r="P1643">
            <v>-65.387404577733562</v>
          </cell>
          <cell r="Q1643">
            <v>-9.5124168405410074</v>
          </cell>
          <cell r="R1643">
            <v>-4.6133291172384006</v>
          </cell>
          <cell r="S1643">
            <v>-0.52798906196703921</v>
          </cell>
          <cell r="T1643">
            <v>0</v>
          </cell>
          <cell r="U1643">
            <v>0</v>
          </cell>
          <cell r="AF1643">
            <v>-17815</v>
          </cell>
          <cell r="AG1643">
            <v>-812.91052826918656</v>
          </cell>
          <cell r="AH1643">
            <v>-12851.480646930022</v>
          </cell>
          <cell r="AI1643">
            <v>-4049.5153657978367</v>
          </cell>
          <cell r="AJ1643">
            <v>0</v>
          </cell>
          <cell r="AK1643">
            <v>-21.052319405476005</v>
          </cell>
          <cell r="AL1643">
            <v>-65.387404577733562</v>
          </cell>
          <cell r="AM1643">
            <v>-9.5124168405410074</v>
          </cell>
          <cell r="AN1643">
            <v>-4.6133291172384006</v>
          </cell>
          <cell r="AO1643">
            <v>-0.52798906196703921</v>
          </cell>
          <cell r="AP1643">
            <v>0</v>
          </cell>
          <cell r="AQ1643">
            <v>0</v>
          </cell>
        </row>
        <row r="1644">
          <cell r="H1644" t="str">
            <v>SO</v>
          </cell>
          <cell r="J1644">
            <v>-406</v>
          </cell>
          <cell r="K1644">
            <v>-8.0774235348992942</v>
          </cell>
          <cell r="L1644">
            <v>-95.410990517777947</v>
          </cell>
          <cell r="M1644">
            <v>-27.018506944440759</v>
          </cell>
          <cell r="N1644">
            <v>0</v>
          </cell>
          <cell r="O1644">
            <v>-50.388912179163619</v>
          </cell>
          <cell r="P1644">
            <v>-189.12371600264876</v>
          </cell>
          <cell r="Q1644">
            <v>-24.175079154751302</v>
          </cell>
          <cell r="R1644">
            <v>-10.643435146153436</v>
          </cell>
          <cell r="S1644">
            <v>-1.161936520164863</v>
          </cell>
          <cell r="T1644">
            <v>0</v>
          </cell>
          <cell r="U1644">
            <v>0</v>
          </cell>
          <cell r="AF1644">
            <v>-406</v>
          </cell>
          <cell r="AG1644">
            <v>-8.0774235348992942</v>
          </cell>
          <cell r="AH1644">
            <v>-95.410990517777947</v>
          </cell>
          <cell r="AI1644">
            <v>-27.018506944440759</v>
          </cell>
          <cell r="AJ1644">
            <v>0</v>
          </cell>
          <cell r="AK1644">
            <v>-50.388912179163619</v>
          </cell>
          <cell r="AL1644">
            <v>-189.12371600264876</v>
          </cell>
          <cell r="AM1644">
            <v>-24.175079154751302</v>
          </cell>
          <cell r="AN1644">
            <v>-10.643435146153436</v>
          </cell>
          <cell r="AO1644">
            <v>-1.161936520164863</v>
          </cell>
          <cell r="AP1644">
            <v>0</v>
          </cell>
          <cell r="AQ1644">
            <v>0</v>
          </cell>
        </row>
        <row r="1645">
          <cell r="H1645" t="str">
            <v>SG</v>
          </cell>
          <cell r="J1645">
            <v>-60157557.009999998</v>
          </cell>
          <cell r="K1645">
            <v>-943415.04401303211</v>
          </cell>
          <cell r="L1645">
            <v>-15395931.40139235</v>
          </cell>
          <cell r="M1645">
            <v>-4950078.2323923912</v>
          </cell>
          <cell r="N1645">
            <v>0</v>
          </cell>
          <cell r="O1645">
            <v>-7604445.5732406667</v>
          </cell>
          <cell r="P1645">
            <v>-26045426.799579378</v>
          </cell>
          <cell r="Q1645">
            <v>-3393678.2027903935</v>
          </cell>
          <cell r="R1645">
            <v>-1606073.9631287109</v>
          </cell>
          <cell r="S1645">
            <v>-218507.7934630849</v>
          </cell>
          <cell r="T1645">
            <v>0</v>
          </cell>
          <cell r="U1645">
            <v>0</v>
          </cell>
          <cell r="AF1645">
            <v>-60157557.009999998</v>
          </cell>
          <cell r="AG1645">
            <v>-943415.04401303211</v>
          </cell>
          <cell r="AH1645">
            <v>-15395931.40139235</v>
          </cell>
          <cell r="AI1645">
            <v>-4950078.2323923912</v>
          </cell>
          <cell r="AJ1645">
            <v>0</v>
          </cell>
          <cell r="AK1645">
            <v>-7604445.5732406667</v>
          </cell>
          <cell r="AL1645">
            <v>-26045426.799579378</v>
          </cell>
          <cell r="AM1645">
            <v>-3393678.2027903935</v>
          </cell>
          <cell r="AN1645">
            <v>-1606073.9631287109</v>
          </cell>
          <cell r="AO1645">
            <v>-218507.7934630849</v>
          </cell>
          <cell r="AP1645">
            <v>0</v>
          </cell>
          <cell r="AQ1645">
            <v>0</v>
          </cell>
        </row>
        <row r="1646">
          <cell r="H1646" t="str">
            <v>CAGW</v>
          </cell>
          <cell r="J1646">
            <v>0</v>
          </cell>
          <cell r="K1646">
            <v>0</v>
          </cell>
          <cell r="L1646">
            <v>0</v>
          </cell>
          <cell r="M1646">
            <v>0</v>
          </cell>
          <cell r="N1646">
            <v>0</v>
          </cell>
          <cell r="O1646">
            <v>0</v>
          </cell>
          <cell r="P1646">
            <v>0</v>
          </cell>
          <cell r="Q1646">
            <v>0</v>
          </cell>
          <cell r="R1646">
            <v>0</v>
          </cell>
          <cell r="S1646">
            <v>0</v>
          </cell>
          <cell r="T1646">
            <v>0</v>
          </cell>
          <cell r="U1646">
            <v>0</v>
          </cell>
          <cell r="AF1646">
            <v>0</v>
          </cell>
          <cell r="AG1646">
            <v>0</v>
          </cell>
          <cell r="AH1646">
            <v>0</v>
          </cell>
          <cell r="AI1646">
            <v>0</v>
          </cell>
          <cell r="AJ1646">
            <v>0</v>
          </cell>
          <cell r="AK1646">
            <v>0</v>
          </cell>
          <cell r="AL1646">
            <v>0</v>
          </cell>
          <cell r="AM1646">
            <v>0</v>
          </cell>
          <cell r="AN1646">
            <v>0</v>
          </cell>
          <cell r="AO1646">
            <v>0</v>
          </cell>
          <cell r="AP1646">
            <v>0</v>
          </cell>
          <cell r="AQ1646">
            <v>0</v>
          </cell>
        </row>
        <row r="1647">
          <cell r="J1647">
            <v>-38764</v>
          </cell>
          <cell r="K1647">
            <v>0</v>
          </cell>
          <cell r="L1647">
            <v>0</v>
          </cell>
          <cell r="M1647">
            <v>0</v>
          </cell>
          <cell r="N1647">
            <v>0</v>
          </cell>
          <cell r="O1647">
            <v>-8072.4521396583095</v>
          </cell>
          <cell r="P1647">
            <v>-25072.614747282008</v>
          </cell>
          <cell r="Q1647">
            <v>-3647.5092458350796</v>
          </cell>
          <cell r="R1647">
            <v>-1768.9679595927198</v>
          </cell>
          <cell r="S1647">
            <v>-202.45590763188588</v>
          </cell>
          <cell r="T1647">
            <v>0</v>
          </cell>
          <cell r="U1647">
            <v>0</v>
          </cell>
          <cell r="AF1647">
            <v>-38764</v>
          </cell>
          <cell r="AG1647">
            <v>0</v>
          </cell>
          <cell r="AH1647">
            <v>0</v>
          </cell>
          <cell r="AI1647">
            <v>0</v>
          </cell>
          <cell r="AJ1647">
            <v>0</v>
          </cell>
          <cell r="AK1647">
            <v>-8072.4521396583095</v>
          </cell>
          <cell r="AL1647">
            <v>-25072.614747282008</v>
          </cell>
          <cell r="AM1647">
            <v>-3647.5092458350796</v>
          </cell>
          <cell r="AN1647">
            <v>-1768.9679595927198</v>
          </cell>
          <cell r="AO1647">
            <v>-202.45590763188588</v>
          </cell>
          <cell r="AP1647">
            <v>0</v>
          </cell>
          <cell r="AQ1647">
            <v>0</v>
          </cell>
        </row>
        <row r="1652">
          <cell r="H1652" t="str">
            <v>DGP</v>
          </cell>
          <cell r="J1652">
            <v>0</v>
          </cell>
          <cell r="K1652">
            <v>0</v>
          </cell>
          <cell r="L1652">
            <v>0</v>
          </cell>
          <cell r="M1652">
            <v>0</v>
          </cell>
          <cell r="N1652">
            <v>0</v>
          </cell>
          <cell r="O1652">
            <v>0</v>
          </cell>
          <cell r="P1652">
            <v>0</v>
          </cell>
          <cell r="Q1652">
            <v>0</v>
          </cell>
          <cell r="R1652">
            <v>0</v>
          </cell>
          <cell r="S1652">
            <v>0</v>
          </cell>
          <cell r="T1652">
            <v>0</v>
          </cell>
          <cell r="U1652">
            <v>0</v>
          </cell>
          <cell r="AF1652">
            <v>0</v>
          </cell>
          <cell r="AG1652">
            <v>0</v>
          </cell>
          <cell r="AH1652">
            <v>0</v>
          </cell>
          <cell r="AI1652">
            <v>0</v>
          </cell>
          <cell r="AJ1652">
            <v>0</v>
          </cell>
          <cell r="AK1652">
            <v>0</v>
          </cell>
          <cell r="AL1652">
            <v>0</v>
          </cell>
          <cell r="AM1652">
            <v>0</v>
          </cell>
          <cell r="AN1652">
            <v>0</v>
          </cell>
          <cell r="AO1652">
            <v>0</v>
          </cell>
          <cell r="AP1652">
            <v>0</v>
          </cell>
          <cell r="AQ1652">
            <v>0</v>
          </cell>
        </row>
        <row r="1653">
          <cell r="H1653" t="str">
            <v>DGU</v>
          </cell>
          <cell r="J1653">
            <v>0</v>
          </cell>
          <cell r="K1653">
            <v>0</v>
          </cell>
          <cell r="L1653">
            <v>0</v>
          </cell>
          <cell r="M1653">
            <v>0</v>
          </cell>
          <cell r="N1653">
            <v>0</v>
          </cell>
          <cell r="O1653">
            <v>0</v>
          </cell>
          <cell r="P1653">
            <v>0</v>
          </cell>
          <cell r="Q1653">
            <v>0</v>
          </cell>
          <cell r="R1653">
            <v>0</v>
          </cell>
          <cell r="S1653">
            <v>0</v>
          </cell>
          <cell r="T1653">
            <v>0</v>
          </cell>
          <cell r="U1653">
            <v>0</v>
          </cell>
          <cell r="AF1653">
            <v>0</v>
          </cell>
          <cell r="AG1653">
            <v>0</v>
          </cell>
          <cell r="AH1653">
            <v>0</v>
          </cell>
          <cell r="AI1653">
            <v>0</v>
          </cell>
          <cell r="AJ1653">
            <v>0</v>
          </cell>
          <cell r="AK1653">
            <v>0</v>
          </cell>
          <cell r="AL1653">
            <v>0</v>
          </cell>
          <cell r="AM1653">
            <v>0</v>
          </cell>
          <cell r="AN1653">
            <v>0</v>
          </cell>
          <cell r="AO1653">
            <v>0</v>
          </cell>
          <cell r="AP1653">
            <v>0</v>
          </cell>
          <cell r="AQ1653">
            <v>0</v>
          </cell>
        </row>
        <row r="1654">
          <cell r="H1654" t="str">
            <v>SG</v>
          </cell>
          <cell r="J1654">
            <v>0</v>
          </cell>
          <cell r="K1654">
            <v>0</v>
          </cell>
          <cell r="L1654">
            <v>0</v>
          </cell>
          <cell r="M1654">
            <v>0</v>
          </cell>
          <cell r="N1654">
            <v>0</v>
          </cell>
          <cell r="O1654">
            <v>0</v>
          </cell>
          <cell r="P1654">
            <v>0</v>
          </cell>
          <cell r="Q1654">
            <v>0</v>
          </cell>
          <cell r="R1654">
            <v>0</v>
          </cell>
          <cell r="S1654">
            <v>0</v>
          </cell>
          <cell r="T1654">
            <v>0</v>
          </cell>
          <cell r="U1654">
            <v>0</v>
          </cell>
          <cell r="AF1654">
            <v>0</v>
          </cell>
          <cell r="AG1654">
            <v>0</v>
          </cell>
          <cell r="AH1654">
            <v>0</v>
          </cell>
          <cell r="AI1654">
            <v>0</v>
          </cell>
          <cell r="AJ1654">
            <v>0</v>
          </cell>
          <cell r="AK1654">
            <v>0</v>
          </cell>
          <cell r="AL1654">
            <v>0</v>
          </cell>
          <cell r="AM1654">
            <v>0</v>
          </cell>
          <cell r="AN1654">
            <v>0</v>
          </cell>
          <cell r="AO1654">
            <v>0</v>
          </cell>
          <cell r="AP1654">
            <v>0</v>
          </cell>
          <cell r="AQ1654">
            <v>0</v>
          </cell>
        </row>
        <row r="1655">
          <cell r="H1655" t="str">
            <v>CAGW</v>
          </cell>
          <cell r="J1655">
            <v>1788644.22</v>
          </cell>
          <cell r="K1655">
            <v>79216.539664179989</v>
          </cell>
          <cell r="L1655">
            <v>1305819.1748923738</v>
          </cell>
          <cell r="M1655">
            <v>403608.50544344622</v>
          </cell>
          <cell r="N1655">
            <v>0</v>
          </cell>
          <cell r="O1655">
            <v>0</v>
          </cell>
          <cell r="P1655">
            <v>0</v>
          </cell>
          <cell r="Q1655">
            <v>0</v>
          </cell>
          <cell r="R1655">
            <v>0</v>
          </cell>
          <cell r="S1655">
            <v>0</v>
          </cell>
          <cell r="T1655">
            <v>0</v>
          </cell>
          <cell r="U1655">
            <v>0</v>
          </cell>
          <cell r="AF1655">
            <v>1788644.22</v>
          </cell>
          <cell r="AG1655">
            <v>79216.539664179989</v>
          </cell>
          <cell r="AH1655">
            <v>1305819.1748923738</v>
          </cell>
          <cell r="AI1655">
            <v>403608.50544344622</v>
          </cell>
          <cell r="AJ1655">
            <v>0</v>
          </cell>
          <cell r="AK1655">
            <v>0</v>
          </cell>
          <cell r="AL1655">
            <v>0</v>
          </cell>
          <cell r="AM1655">
            <v>0</v>
          </cell>
          <cell r="AN1655">
            <v>0</v>
          </cell>
          <cell r="AO1655">
            <v>0</v>
          </cell>
          <cell r="AP1655">
            <v>0</v>
          </cell>
          <cell r="AQ1655">
            <v>0</v>
          </cell>
        </row>
        <row r="1656">
          <cell r="H1656" t="str">
            <v>CAGE</v>
          </cell>
          <cell r="J1656">
            <v>90654780.707916707</v>
          </cell>
          <cell r="K1656">
            <v>0</v>
          </cell>
          <cell r="L1656">
            <v>0</v>
          </cell>
          <cell r="M1656">
            <v>0</v>
          </cell>
          <cell r="N1656">
            <v>0</v>
          </cell>
          <cell r="O1656">
            <v>17216245.138848886</v>
          </cell>
          <cell r="P1656">
            <v>61384115.057719789</v>
          </cell>
          <cell r="Q1656">
            <v>7889608.6437532045</v>
          </cell>
          <cell r="R1656">
            <v>3663954.125183247</v>
          </cell>
          <cell r="S1656">
            <v>500857.74241159717</v>
          </cell>
          <cell r="T1656">
            <v>0</v>
          </cell>
          <cell r="U1656">
            <v>0</v>
          </cell>
          <cell r="AF1656">
            <v>90654780.707916707</v>
          </cell>
          <cell r="AG1656">
            <v>0</v>
          </cell>
          <cell r="AH1656">
            <v>0</v>
          </cell>
          <cell r="AI1656">
            <v>0</v>
          </cell>
          <cell r="AJ1656">
            <v>0</v>
          </cell>
          <cell r="AK1656">
            <v>17216245.138848886</v>
          </cell>
          <cell r="AL1656">
            <v>61384115.057719789</v>
          </cell>
          <cell r="AM1656">
            <v>7889608.6437532045</v>
          </cell>
          <cell r="AN1656">
            <v>3663954.125183247</v>
          </cell>
          <cell r="AO1656">
            <v>500857.74241159717</v>
          </cell>
          <cell r="AP1656">
            <v>0</v>
          </cell>
          <cell r="AQ1656">
            <v>0</v>
          </cell>
        </row>
        <row r="1657">
          <cell r="H1657" t="str">
            <v>JBG</v>
          </cell>
          <cell r="J1657">
            <v>1161924.94</v>
          </cell>
          <cell r="K1657">
            <v>51168.006845032847</v>
          </cell>
          <cell r="L1657">
            <v>843462.2966683429</v>
          </cell>
          <cell r="M1657">
            <v>260701.1472199164</v>
          </cell>
          <cell r="N1657">
            <v>0</v>
          </cell>
          <cell r="O1657">
            <v>1252.1692364107166</v>
          </cell>
          <cell r="P1657">
            <v>4464.5798116645428</v>
          </cell>
          <cell r="Q1657">
            <v>573.82577625683018</v>
          </cell>
          <cell r="R1657">
            <v>266.48613574988616</v>
          </cell>
          <cell r="S1657">
            <v>36.428306625974209</v>
          </cell>
          <cell r="T1657">
            <v>0</v>
          </cell>
          <cell r="U1657">
            <v>0</v>
          </cell>
          <cell r="AF1657">
            <v>1161924.94</v>
          </cell>
          <cell r="AG1657">
            <v>51168.006845032847</v>
          </cell>
          <cell r="AH1657">
            <v>843462.2966683429</v>
          </cell>
          <cell r="AI1657">
            <v>260701.1472199164</v>
          </cell>
          <cell r="AJ1657">
            <v>0</v>
          </cell>
          <cell r="AK1657">
            <v>1252.1692364107166</v>
          </cell>
          <cell r="AL1657">
            <v>4464.5798116645428</v>
          </cell>
          <cell r="AM1657">
            <v>573.82577625683018</v>
          </cell>
          <cell r="AN1657">
            <v>266.48613574988616</v>
          </cell>
          <cell r="AO1657">
            <v>36.428306625974209</v>
          </cell>
          <cell r="AP1657">
            <v>0</v>
          </cell>
          <cell r="AQ1657">
            <v>0</v>
          </cell>
        </row>
        <row r="1658">
          <cell r="H1658" t="str">
            <v>S</v>
          </cell>
          <cell r="J1658">
            <v>0</v>
          </cell>
          <cell r="K1658">
            <v>0</v>
          </cell>
          <cell r="L1658">
            <v>0</v>
          </cell>
          <cell r="M1658">
            <v>0</v>
          </cell>
          <cell r="N1658">
            <v>0</v>
          </cell>
          <cell r="O1658">
            <v>0</v>
          </cell>
          <cell r="P1658">
            <v>0</v>
          </cell>
          <cell r="Q1658">
            <v>0</v>
          </cell>
          <cell r="R1658">
            <v>0</v>
          </cell>
          <cell r="S1658">
            <v>0</v>
          </cell>
          <cell r="T1658">
            <v>0</v>
          </cell>
          <cell r="U1658">
            <v>0</v>
          </cell>
          <cell r="AF1658">
            <v>0</v>
          </cell>
          <cell r="AG1658">
            <v>0</v>
          </cell>
          <cell r="AH1658">
            <v>0</v>
          </cell>
          <cell r="AI1658">
            <v>0</v>
          </cell>
          <cell r="AJ1658">
            <v>0</v>
          </cell>
          <cell r="AK1658">
            <v>0</v>
          </cell>
          <cell r="AL1658">
            <v>0</v>
          </cell>
          <cell r="AM1658">
            <v>0</v>
          </cell>
          <cell r="AN1658">
            <v>0</v>
          </cell>
          <cell r="AO1658">
            <v>0</v>
          </cell>
          <cell r="AP1658">
            <v>0</v>
          </cell>
          <cell r="AQ1658">
            <v>0</v>
          </cell>
        </row>
        <row r="1659">
          <cell r="H1659" t="str">
            <v>CAGE</v>
          </cell>
          <cell r="J1659">
            <v>0</v>
          </cell>
          <cell r="K1659">
            <v>0</v>
          </cell>
          <cell r="L1659">
            <v>0</v>
          </cell>
          <cell r="M1659">
            <v>0</v>
          </cell>
          <cell r="N1659">
            <v>0</v>
          </cell>
          <cell r="O1659">
            <v>0</v>
          </cell>
          <cell r="P1659">
            <v>0</v>
          </cell>
          <cell r="Q1659">
            <v>0</v>
          </cell>
          <cell r="R1659">
            <v>0</v>
          </cell>
          <cell r="S1659">
            <v>0</v>
          </cell>
          <cell r="T1659">
            <v>0</v>
          </cell>
          <cell r="U1659">
            <v>0</v>
          </cell>
          <cell r="AF1659">
            <v>0</v>
          </cell>
          <cell r="AG1659">
            <v>0</v>
          </cell>
          <cell r="AH1659">
            <v>0</v>
          </cell>
          <cell r="AI1659">
            <v>0</v>
          </cell>
          <cell r="AJ1659">
            <v>0</v>
          </cell>
          <cell r="AK1659">
            <v>0</v>
          </cell>
          <cell r="AL1659">
            <v>0</v>
          </cell>
          <cell r="AM1659">
            <v>0</v>
          </cell>
          <cell r="AN1659">
            <v>0</v>
          </cell>
          <cell r="AO1659">
            <v>0</v>
          </cell>
          <cell r="AP1659">
            <v>0</v>
          </cell>
          <cell r="AQ1659">
            <v>0</v>
          </cell>
        </row>
        <row r="1663">
          <cell r="H1663" t="str">
            <v>DGP</v>
          </cell>
          <cell r="J1663">
            <v>0</v>
          </cell>
          <cell r="K1663">
            <v>0</v>
          </cell>
          <cell r="L1663">
            <v>0</v>
          </cell>
          <cell r="M1663">
            <v>0</v>
          </cell>
          <cell r="N1663">
            <v>0</v>
          </cell>
          <cell r="O1663">
            <v>0</v>
          </cell>
          <cell r="P1663">
            <v>0</v>
          </cell>
          <cell r="Q1663">
            <v>0</v>
          </cell>
          <cell r="R1663">
            <v>0</v>
          </cell>
          <cell r="S1663">
            <v>0</v>
          </cell>
          <cell r="T1663">
            <v>0</v>
          </cell>
          <cell r="U1663">
            <v>0</v>
          </cell>
          <cell r="AF1663">
            <v>0</v>
          </cell>
          <cell r="AG1663">
            <v>0</v>
          </cell>
          <cell r="AH1663">
            <v>0</v>
          </cell>
          <cell r="AI1663">
            <v>0</v>
          </cell>
          <cell r="AJ1663">
            <v>0</v>
          </cell>
          <cell r="AK1663">
            <v>0</v>
          </cell>
          <cell r="AL1663">
            <v>0</v>
          </cell>
          <cell r="AM1663">
            <v>0</v>
          </cell>
          <cell r="AN1663">
            <v>0</v>
          </cell>
          <cell r="AO1663">
            <v>0</v>
          </cell>
          <cell r="AP1663">
            <v>0</v>
          </cell>
          <cell r="AQ1663">
            <v>0</v>
          </cell>
        </row>
        <row r="1664">
          <cell r="H1664" t="str">
            <v>DGU</v>
          </cell>
          <cell r="J1664">
            <v>0</v>
          </cell>
          <cell r="K1664">
            <v>0</v>
          </cell>
          <cell r="L1664">
            <v>0</v>
          </cell>
          <cell r="M1664">
            <v>0</v>
          </cell>
          <cell r="N1664">
            <v>0</v>
          </cell>
          <cell r="O1664">
            <v>0</v>
          </cell>
          <cell r="P1664">
            <v>0</v>
          </cell>
          <cell r="Q1664">
            <v>0</v>
          </cell>
          <cell r="R1664">
            <v>0</v>
          </cell>
          <cell r="S1664">
            <v>0</v>
          </cell>
          <cell r="T1664">
            <v>0</v>
          </cell>
          <cell r="U1664">
            <v>0</v>
          </cell>
          <cell r="AF1664">
            <v>0</v>
          </cell>
          <cell r="AG1664">
            <v>0</v>
          </cell>
          <cell r="AH1664">
            <v>0</v>
          </cell>
          <cell r="AI1664">
            <v>0</v>
          </cell>
          <cell r="AJ1664">
            <v>0</v>
          </cell>
          <cell r="AK1664">
            <v>0</v>
          </cell>
          <cell r="AL1664">
            <v>0</v>
          </cell>
          <cell r="AM1664">
            <v>0</v>
          </cell>
          <cell r="AN1664">
            <v>0</v>
          </cell>
          <cell r="AO1664">
            <v>0</v>
          </cell>
          <cell r="AP1664">
            <v>0</v>
          </cell>
          <cell r="AQ1664">
            <v>0</v>
          </cell>
        </row>
        <row r="1665">
          <cell r="H1665" t="str">
            <v>SG</v>
          </cell>
          <cell r="J1665">
            <v>0</v>
          </cell>
          <cell r="K1665">
            <v>0</v>
          </cell>
          <cell r="L1665">
            <v>0</v>
          </cell>
          <cell r="M1665">
            <v>0</v>
          </cell>
          <cell r="N1665">
            <v>0</v>
          </cell>
          <cell r="O1665">
            <v>0</v>
          </cell>
          <cell r="P1665">
            <v>0</v>
          </cell>
          <cell r="Q1665">
            <v>0</v>
          </cell>
          <cell r="R1665">
            <v>0</v>
          </cell>
          <cell r="S1665">
            <v>0</v>
          </cell>
          <cell r="T1665">
            <v>0</v>
          </cell>
          <cell r="U1665">
            <v>0</v>
          </cell>
          <cell r="AF1665">
            <v>0</v>
          </cell>
          <cell r="AG1665">
            <v>0</v>
          </cell>
          <cell r="AH1665">
            <v>0</v>
          </cell>
          <cell r="AI1665">
            <v>0</v>
          </cell>
          <cell r="AJ1665">
            <v>0</v>
          </cell>
          <cell r="AK1665">
            <v>0</v>
          </cell>
          <cell r="AL1665">
            <v>0</v>
          </cell>
          <cell r="AM1665">
            <v>0</v>
          </cell>
          <cell r="AN1665">
            <v>0</v>
          </cell>
          <cell r="AO1665">
            <v>0</v>
          </cell>
          <cell r="AP1665">
            <v>0</v>
          </cell>
          <cell r="AQ1665">
            <v>0</v>
          </cell>
        </row>
        <row r="1666">
          <cell r="H1666" t="str">
            <v>CAGW</v>
          </cell>
          <cell r="J1666">
            <v>66527578.516666703</v>
          </cell>
          <cell r="K1666">
            <v>2946412.9888991429</v>
          </cell>
          <cell r="L1666">
            <v>48569182.576857761</v>
          </cell>
          <cell r="M1666">
            <v>15011982.950909806</v>
          </cell>
          <cell r="N1666">
            <v>0</v>
          </cell>
          <cell r="O1666">
            <v>0</v>
          </cell>
          <cell r="P1666">
            <v>0</v>
          </cell>
          <cell r="Q1666">
            <v>0</v>
          </cell>
          <cell r="R1666">
            <v>0</v>
          </cell>
          <cell r="S1666">
            <v>0</v>
          </cell>
          <cell r="T1666">
            <v>0</v>
          </cell>
          <cell r="U1666">
            <v>0</v>
          </cell>
          <cell r="AF1666">
            <v>66527578.516666703</v>
          </cell>
          <cell r="AG1666">
            <v>2946412.9888991429</v>
          </cell>
          <cell r="AH1666">
            <v>48569182.576857761</v>
          </cell>
          <cell r="AI1666">
            <v>15011982.950909806</v>
          </cell>
          <cell r="AJ1666">
            <v>0</v>
          </cell>
          <cell r="AK1666">
            <v>0</v>
          </cell>
          <cell r="AL1666">
            <v>0</v>
          </cell>
          <cell r="AM1666">
            <v>0</v>
          </cell>
          <cell r="AN1666">
            <v>0</v>
          </cell>
          <cell r="AO1666">
            <v>0</v>
          </cell>
          <cell r="AP1666">
            <v>0</v>
          </cell>
          <cell r="AQ1666">
            <v>0</v>
          </cell>
        </row>
        <row r="1667">
          <cell r="H1667" t="str">
            <v>CAGE</v>
          </cell>
          <cell r="J1667">
            <v>809871833.03625</v>
          </cell>
          <cell r="K1667">
            <v>0</v>
          </cell>
          <cell r="L1667">
            <v>0</v>
          </cell>
          <cell r="M1667">
            <v>0</v>
          </cell>
          <cell r="N1667">
            <v>0</v>
          </cell>
          <cell r="O1667">
            <v>153802721.70669279</v>
          </cell>
          <cell r="P1667">
            <v>548379968.41309702</v>
          </cell>
          <cell r="Q1667">
            <v>70482458.446861163</v>
          </cell>
          <cell r="R1667">
            <v>32732231.222128525</v>
          </cell>
          <cell r="S1667">
            <v>4474453.2474706564</v>
          </cell>
          <cell r="T1667">
            <v>0</v>
          </cell>
          <cell r="U1667">
            <v>0</v>
          </cell>
          <cell r="AF1667">
            <v>809871833.03625</v>
          </cell>
          <cell r="AG1667">
            <v>0</v>
          </cell>
          <cell r="AH1667">
            <v>0</v>
          </cell>
          <cell r="AI1667">
            <v>0</v>
          </cell>
          <cell r="AJ1667">
            <v>0</v>
          </cell>
          <cell r="AK1667">
            <v>153802721.70669279</v>
          </cell>
          <cell r="AL1667">
            <v>548379968.41309702</v>
          </cell>
          <cell r="AM1667">
            <v>70482458.446861163</v>
          </cell>
          <cell r="AN1667">
            <v>32732231.222128525</v>
          </cell>
          <cell r="AO1667">
            <v>4474453.2474706564</v>
          </cell>
          <cell r="AP1667">
            <v>0</v>
          </cell>
          <cell r="AQ1667">
            <v>0</v>
          </cell>
        </row>
        <row r="1668">
          <cell r="H1668" t="str">
            <v>JBG</v>
          </cell>
          <cell r="J1668">
            <v>140070571.09541699</v>
          </cell>
          <cell r="K1668">
            <v>6168326.1059857765</v>
          </cell>
          <cell r="L1668">
            <v>101679757.03472449</v>
          </cell>
          <cell r="M1668">
            <v>31427639.875192001</v>
          </cell>
          <cell r="N1668">
            <v>0</v>
          </cell>
          <cell r="O1668">
            <v>150949.56138230523</v>
          </cell>
          <cell r="P1668">
            <v>538207.09272401175</v>
          </cell>
          <cell r="Q1668">
            <v>69174.953925651324</v>
          </cell>
          <cell r="R1668">
            <v>32125.022829355377</v>
          </cell>
          <cell r="S1668">
            <v>4391.4486534209091</v>
          </cell>
          <cell r="T1668">
            <v>0</v>
          </cell>
          <cell r="U1668">
            <v>0</v>
          </cell>
          <cell r="AF1668">
            <v>140070571.09541699</v>
          </cell>
          <cell r="AG1668">
            <v>6168326.1059857765</v>
          </cell>
          <cell r="AH1668">
            <v>101679757.03472449</v>
          </cell>
          <cell r="AI1668">
            <v>31427639.875192001</v>
          </cell>
          <cell r="AJ1668">
            <v>0</v>
          </cell>
          <cell r="AK1668">
            <v>150949.56138230523</v>
          </cell>
          <cell r="AL1668">
            <v>538207.09272401175</v>
          </cell>
          <cell r="AM1668">
            <v>69174.953925651324</v>
          </cell>
          <cell r="AN1668">
            <v>32125.022829355377</v>
          </cell>
          <cell r="AO1668">
            <v>4391.4486534209091</v>
          </cell>
          <cell r="AP1668">
            <v>0</v>
          </cell>
          <cell r="AQ1668">
            <v>0</v>
          </cell>
        </row>
        <row r="1669">
          <cell r="H1669" t="str">
            <v>CAGE</v>
          </cell>
          <cell r="J1669">
            <v>0</v>
          </cell>
          <cell r="K1669">
            <v>0</v>
          </cell>
          <cell r="L1669">
            <v>0</v>
          </cell>
          <cell r="M1669">
            <v>0</v>
          </cell>
          <cell r="N1669">
            <v>0</v>
          </cell>
          <cell r="O1669">
            <v>0</v>
          </cell>
          <cell r="P1669">
            <v>0</v>
          </cell>
          <cell r="Q1669">
            <v>0</v>
          </cell>
          <cell r="R1669">
            <v>0</v>
          </cell>
          <cell r="S1669">
            <v>0</v>
          </cell>
          <cell r="T1669">
            <v>0</v>
          </cell>
          <cell r="U1669">
            <v>0</v>
          </cell>
          <cell r="AF1669">
            <v>0</v>
          </cell>
          <cell r="AG1669">
            <v>0</v>
          </cell>
          <cell r="AH1669">
            <v>0</v>
          </cell>
          <cell r="AI1669">
            <v>0</v>
          </cell>
          <cell r="AJ1669">
            <v>0</v>
          </cell>
          <cell r="AK1669">
            <v>0</v>
          </cell>
          <cell r="AL1669">
            <v>0</v>
          </cell>
          <cell r="AM1669">
            <v>0</v>
          </cell>
          <cell r="AN1669">
            <v>0</v>
          </cell>
          <cell r="AO1669">
            <v>0</v>
          </cell>
          <cell r="AP1669">
            <v>0</v>
          </cell>
          <cell r="AQ1669">
            <v>0</v>
          </cell>
        </row>
        <row r="1673">
          <cell r="H1673" t="str">
            <v>DGP</v>
          </cell>
          <cell r="J1673">
            <v>0</v>
          </cell>
          <cell r="K1673">
            <v>0</v>
          </cell>
          <cell r="L1673">
            <v>0</v>
          </cell>
          <cell r="M1673">
            <v>0</v>
          </cell>
          <cell r="N1673">
            <v>0</v>
          </cell>
          <cell r="O1673">
            <v>0</v>
          </cell>
          <cell r="P1673">
            <v>0</v>
          </cell>
          <cell r="Q1673">
            <v>0</v>
          </cell>
          <cell r="R1673">
            <v>0</v>
          </cell>
          <cell r="S1673">
            <v>0</v>
          </cell>
          <cell r="T1673">
            <v>0</v>
          </cell>
          <cell r="U1673">
            <v>0</v>
          </cell>
          <cell r="AF1673">
            <v>0</v>
          </cell>
          <cell r="AG1673">
            <v>0</v>
          </cell>
          <cell r="AH1673">
            <v>0</v>
          </cell>
          <cell r="AI1673">
            <v>0</v>
          </cell>
          <cell r="AJ1673">
            <v>0</v>
          </cell>
          <cell r="AK1673">
            <v>0</v>
          </cell>
          <cell r="AL1673">
            <v>0</v>
          </cell>
          <cell r="AM1673">
            <v>0</v>
          </cell>
          <cell r="AN1673">
            <v>0</v>
          </cell>
          <cell r="AO1673">
            <v>0</v>
          </cell>
          <cell r="AP1673">
            <v>0</v>
          </cell>
          <cell r="AQ1673">
            <v>0</v>
          </cell>
        </row>
        <row r="1674">
          <cell r="H1674" t="str">
            <v>DGU</v>
          </cell>
          <cell r="J1674">
            <v>0</v>
          </cell>
          <cell r="K1674">
            <v>0</v>
          </cell>
          <cell r="L1674">
            <v>0</v>
          </cell>
          <cell r="M1674">
            <v>0</v>
          </cell>
          <cell r="N1674">
            <v>0</v>
          </cell>
          <cell r="O1674">
            <v>0</v>
          </cell>
          <cell r="P1674">
            <v>0</v>
          </cell>
          <cell r="Q1674">
            <v>0</v>
          </cell>
          <cell r="R1674">
            <v>0</v>
          </cell>
          <cell r="S1674">
            <v>0</v>
          </cell>
          <cell r="T1674">
            <v>0</v>
          </cell>
          <cell r="U1674">
            <v>0</v>
          </cell>
          <cell r="AF1674">
            <v>0</v>
          </cell>
          <cell r="AG1674">
            <v>0</v>
          </cell>
          <cell r="AH1674">
            <v>0</v>
          </cell>
          <cell r="AI1674">
            <v>0</v>
          </cell>
          <cell r="AJ1674">
            <v>0</v>
          </cell>
          <cell r="AK1674">
            <v>0</v>
          </cell>
          <cell r="AL1674">
            <v>0</v>
          </cell>
          <cell r="AM1674">
            <v>0</v>
          </cell>
          <cell r="AN1674">
            <v>0</v>
          </cell>
          <cell r="AO1674">
            <v>0</v>
          </cell>
          <cell r="AP1674">
            <v>0</v>
          </cell>
          <cell r="AQ1674">
            <v>0</v>
          </cell>
        </row>
        <row r="1675">
          <cell r="H1675" t="str">
            <v>SG</v>
          </cell>
          <cell r="J1675">
            <v>0</v>
          </cell>
          <cell r="K1675">
            <v>0</v>
          </cell>
          <cell r="L1675">
            <v>0</v>
          </cell>
          <cell r="M1675">
            <v>0</v>
          </cell>
          <cell r="N1675">
            <v>0</v>
          </cell>
          <cell r="O1675">
            <v>0</v>
          </cell>
          <cell r="P1675">
            <v>0</v>
          </cell>
          <cell r="Q1675">
            <v>0</v>
          </cell>
          <cell r="R1675">
            <v>0</v>
          </cell>
          <cell r="S1675">
            <v>0</v>
          </cell>
          <cell r="T1675">
            <v>0</v>
          </cell>
          <cell r="U1675">
            <v>0</v>
          </cell>
          <cell r="AF1675">
            <v>0</v>
          </cell>
          <cell r="AG1675">
            <v>0</v>
          </cell>
          <cell r="AH1675">
            <v>0</v>
          </cell>
          <cell r="AI1675">
            <v>0</v>
          </cell>
          <cell r="AJ1675">
            <v>0</v>
          </cell>
          <cell r="AK1675">
            <v>0</v>
          </cell>
          <cell r="AL1675">
            <v>0</v>
          </cell>
          <cell r="AM1675">
            <v>0</v>
          </cell>
          <cell r="AN1675">
            <v>0</v>
          </cell>
          <cell r="AO1675">
            <v>0</v>
          </cell>
          <cell r="AP1675">
            <v>0</v>
          </cell>
          <cell r="AQ1675">
            <v>0</v>
          </cell>
        </row>
        <row r="1676">
          <cell r="H1676" t="str">
            <v>CAGW</v>
          </cell>
          <cell r="J1676">
            <v>123673713.08041701</v>
          </cell>
          <cell r="K1676">
            <v>5477335.004974477</v>
          </cell>
          <cell r="L1676">
            <v>90289339.917217478</v>
          </cell>
          <cell r="M1676">
            <v>27907038.15822506</v>
          </cell>
          <cell r="N1676">
            <v>0</v>
          </cell>
          <cell r="O1676">
            <v>0</v>
          </cell>
          <cell r="P1676">
            <v>0</v>
          </cell>
          <cell r="Q1676">
            <v>0</v>
          </cell>
          <cell r="R1676">
            <v>0</v>
          </cell>
          <cell r="S1676">
            <v>0</v>
          </cell>
          <cell r="T1676">
            <v>0</v>
          </cell>
          <cell r="U1676">
            <v>0</v>
          </cell>
          <cell r="AF1676">
            <v>123673713.08041701</v>
          </cell>
          <cell r="AG1676">
            <v>5477335.004974477</v>
          </cell>
          <cell r="AH1676">
            <v>90289339.917217478</v>
          </cell>
          <cell r="AI1676">
            <v>27907038.15822506</v>
          </cell>
          <cell r="AJ1676">
            <v>0</v>
          </cell>
          <cell r="AK1676">
            <v>0</v>
          </cell>
          <cell r="AL1676">
            <v>0</v>
          </cell>
          <cell r="AM1676">
            <v>0</v>
          </cell>
          <cell r="AN1676">
            <v>0</v>
          </cell>
          <cell r="AO1676">
            <v>0</v>
          </cell>
          <cell r="AP1676">
            <v>0</v>
          </cell>
          <cell r="AQ1676">
            <v>0</v>
          </cell>
        </row>
        <row r="1677">
          <cell r="H1677" t="str">
            <v>CAGE</v>
          </cell>
          <cell r="J1677">
            <v>3402981771.2758298</v>
          </cell>
          <cell r="K1677">
            <v>0</v>
          </cell>
          <cell r="L1677">
            <v>0</v>
          </cell>
          <cell r="M1677">
            <v>0</v>
          </cell>
          <cell r="N1677">
            <v>0</v>
          </cell>
          <cell r="O1677">
            <v>646260108.06954193</v>
          </cell>
          <cell r="P1677">
            <v>2304225138.0028625</v>
          </cell>
          <cell r="Q1677">
            <v>296158616.09875119</v>
          </cell>
          <cell r="R1677">
            <v>137536807.23095754</v>
          </cell>
          <cell r="S1677">
            <v>18801101.873717152</v>
          </cell>
          <cell r="T1677">
            <v>0</v>
          </cell>
          <cell r="U1677">
            <v>0</v>
          </cell>
          <cell r="AF1677">
            <v>3402981771.2758298</v>
          </cell>
          <cell r="AG1677">
            <v>0</v>
          </cell>
          <cell r="AH1677">
            <v>0</v>
          </cell>
          <cell r="AI1677">
            <v>0</v>
          </cell>
          <cell r="AJ1677">
            <v>0</v>
          </cell>
          <cell r="AK1677">
            <v>646260108.06954193</v>
          </cell>
          <cell r="AL1677">
            <v>2304225138.0028625</v>
          </cell>
          <cell r="AM1677">
            <v>296158616.09875119</v>
          </cell>
          <cell r="AN1677">
            <v>137536807.23095754</v>
          </cell>
          <cell r="AO1677">
            <v>18801101.873717152</v>
          </cell>
          <cell r="AP1677">
            <v>0</v>
          </cell>
          <cell r="AQ1677">
            <v>0</v>
          </cell>
        </row>
        <row r="1678">
          <cell r="H1678" t="str">
            <v>JBG</v>
          </cell>
          <cell r="J1678">
            <v>703086287.53375006</v>
          </cell>
          <cell r="K1678">
            <v>30962003.42612119</v>
          </cell>
          <cell r="L1678">
            <v>510383032.86547559</v>
          </cell>
          <cell r="M1678">
            <v>157751499.64045066</v>
          </cell>
          <cell r="N1678">
            <v>0</v>
          </cell>
          <cell r="O1678">
            <v>757693.53895784472</v>
          </cell>
          <cell r="P1678">
            <v>2701538.4015953327</v>
          </cell>
          <cell r="Q1678">
            <v>347224.69656222977</v>
          </cell>
          <cell r="R1678">
            <v>161252.02361488377</v>
          </cell>
          <cell r="S1678">
            <v>22042.94097241541</v>
          </cell>
          <cell r="T1678">
            <v>0</v>
          </cell>
          <cell r="U1678">
            <v>0</v>
          </cell>
          <cell r="AF1678">
            <v>703086287.53375006</v>
          </cell>
          <cell r="AG1678">
            <v>30962003.42612119</v>
          </cell>
          <cell r="AH1678">
            <v>510383032.86547559</v>
          </cell>
          <cell r="AI1678">
            <v>157751499.64045066</v>
          </cell>
          <cell r="AJ1678">
            <v>0</v>
          </cell>
          <cell r="AK1678">
            <v>757693.53895784472</v>
          </cell>
          <cell r="AL1678">
            <v>2701538.4015953327</v>
          </cell>
          <cell r="AM1678">
            <v>347224.69656222977</v>
          </cell>
          <cell r="AN1678">
            <v>161252.02361488377</v>
          </cell>
          <cell r="AO1678">
            <v>22042.94097241541</v>
          </cell>
          <cell r="AP1678">
            <v>0</v>
          </cell>
          <cell r="AQ1678">
            <v>0</v>
          </cell>
        </row>
        <row r="1679">
          <cell r="H1679" t="str">
            <v>S</v>
          </cell>
          <cell r="J1679">
            <v>0</v>
          </cell>
          <cell r="K1679">
            <v>0</v>
          </cell>
          <cell r="L1679">
            <v>0</v>
          </cell>
          <cell r="M1679">
            <v>0</v>
          </cell>
          <cell r="N1679">
            <v>0</v>
          </cell>
          <cell r="O1679">
            <v>0</v>
          </cell>
          <cell r="P1679">
            <v>0</v>
          </cell>
          <cell r="Q1679">
            <v>0</v>
          </cell>
          <cell r="R1679">
            <v>0</v>
          </cell>
          <cell r="S1679">
            <v>0</v>
          </cell>
          <cell r="T1679">
            <v>0</v>
          </cell>
          <cell r="U1679">
            <v>0</v>
          </cell>
          <cell r="AF1679">
            <v>0</v>
          </cell>
          <cell r="AG1679">
            <v>0</v>
          </cell>
          <cell r="AH1679">
            <v>0</v>
          </cell>
          <cell r="AI1679">
            <v>0</v>
          </cell>
          <cell r="AJ1679">
            <v>0</v>
          </cell>
          <cell r="AK1679">
            <v>0</v>
          </cell>
          <cell r="AL1679">
            <v>0</v>
          </cell>
          <cell r="AM1679">
            <v>0</v>
          </cell>
          <cell r="AN1679">
            <v>0</v>
          </cell>
          <cell r="AO1679">
            <v>0</v>
          </cell>
          <cell r="AP1679">
            <v>0</v>
          </cell>
          <cell r="AQ1679">
            <v>0</v>
          </cell>
        </row>
        <row r="1683">
          <cell r="H1683" t="str">
            <v>DGP</v>
          </cell>
          <cell r="J1683">
            <v>0</v>
          </cell>
          <cell r="K1683">
            <v>0</v>
          </cell>
          <cell r="L1683">
            <v>0</v>
          </cell>
          <cell r="M1683">
            <v>0</v>
          </cell>
          <cell r="N1683">
            <v>0</v>
          </cell>
          <cell r="O1683">
            <v>0</v>
          </cell>
          <cell r="P1683">
            <v>0</v>
          </cell>
          <cell r="Q1683">
            <v>0</v>
          </cell>
          <cell r="R1683">
            <v>0</v>
          </cell>
          <cell r="S1683">
            <v>0</v>
          </cell>
          <cell r="T1683">
            <v>0</v>
          </cell>
          <cell r="U1683">
            <v>0</v>
          </cell>
          <cell r="AF1683">
            <v>0</v>
          </cell>
          <cell r="AG1683">
            <v>0</v>
          </cell>
          <cell r="AH1683">
            <v>0</v>
          </cell>
          <cell r="AI1683">
            <v>0</v>
          </cell>
          <cell r="AJ1683">
            <v>0</v>
          </cell>
          <cell r="AK1683">
            <v>0</v>
          </cell>
          <cell r="AL1683">
            <v>0</v>
          </cell>
          <cell r="AM1683">
            <v>0</v>
          </cell>
          <cell r="AN1683">
            <v>0</v>
          </cell>
          <cell r="AO1683">
            <v>0</v>
          </cell>
          <cell r="AP1683">
            <v>0</v>
          </cell>
          <cell r="AQ1683">
            <v>0</v>
          </cell>
        </row>
        <row r="1684">
          <cell r="H1684" t="str">
            <v>DGU</v>
          </cell>
          <cell r="J1684">
            <v>0</v>
          </cell>
          <cell r="K1684">
            <v>0</v>
          </cell>
          <cell r="L1684">
            <v>0</v>
          </cell>
          <cell r="M1684">
            <v>0</v>
          </cell>
          <cell r="N1684">
            <v>0</v>
          </cell>
          <cell r="O1684">
            <v>0</v>
          </cell>
          <cell r="P1684">
            <v>0</v>
          </cell>
          <cell r="Q1684">
            <v>0</v>
          </cell>
          <cell r="R1684">
            <v>0</v>
          </cell>
          <cell r="S1684">
            <v>0</v>
          </cell>
          <cell r="T1684">
            <v>0</v>
          </cell>
          <cell r="U1684">
            <v>0</v>
          </cell>
          <cell r="AF1684">
            <v>0</v>
          </cell>
          <cell r="AG1684">
            <v>0</v>
          </cell>
          <cell r="AH1684">
            <v>0</v>
          </cell>
          <cell r="AI1684">
            <v>0</v>
          </cell>
          <cell r="AJ1684">
            <v>0</v>
          </cell>
          <cell r="AK1684">
            <v>0</v>
          </cell>
          <cell r="AL1684">
            <v>0</v>
          </cell>
          <cell r="AM1684">
            <v>0</v>
          </cell>
          <cell r="AN1684">
            <v>0</v>
          </cell>
          <cell r="AO1684">
            <v>0</v>
          </cell>
          <cell r="AP1684">
            <v>0</v>
          </cell>
          <cell r="AQ1684">
            <v>0</v>
          </cell>
        </row>
        <row r="1685">
          <cell r="H1685" t="str">
            <v>SG</v>
          </cell>
          <cell r="J1685">
            <v>0</v>
          </cell>
          <cell r="K1685">
            <v>0</v>
          </cell>
          <cell r="L1685">
            <v>0</v>
          </cell>
          <cell r="M1685">
            <v>0</v>
          </cell>
          <cell r="N1685">
            <v>0</v>
          </cell>
          <cell r="O1685">
            <v>0</v>
          </cell>
          <cell r="P1685">
            <v>0</v>
          </cell>
          <cell r="Q1685">
            <v>0</v>
          </cell>
          <cell r="R1685">
            <v>0</v>
          </cell>
          <cell r="S1685">
            <v>0</v>
          </cell>
          <cell r="T1685">
            <v>0</v>
          </cell>
          <cell r="U1685">
            <v>0</v>
          </cell>
          <cell r="AF1685">
            <v>0</v>
          </cell>
          <cell r="AG1685">
            <v>0</v>
          </cell>
          <cell r="AH1685">
            <v>0</v>
          </cell>
          <cell r="AI1685">
            <v>0</v>
          </cell>
          <cell r="AJ1685">
            <v>0</v>
          </cell>
          <cell r="AK1685">
            <v>0</v>
          </cell>
          <cell r="AL1685">
            <v>0</v>
          </cell>
          <cell r="AM1685">
            <v>0</v>
          </cell>
          <cell r="AN1685">
            <v>0</v>
          </cell>
          <cell r="AO1685">
            <v>0</v>
          </cell>
          <cell r="AP1685">
            <v>0</v>
          </cell>
          <cell r="AQ1685">
            <v>0</v>
          </cell>
        </row>
        <row r="1686">
          <cell r="H1686" t="str">
            <v>CAGW</v>
          </cell>
          <cell r="J1686">
            <v>56518347.395000003</v>
          </cell>
          <cell r="K1686">
            <v>2503118.2043402246</v>
          </cell>
          <cell r="L1686">
            <v>41261834.486916274</v>
          </cell>
          <cell r="M1686">
            <v>12753394.703743512</v>
          </cell>
          <cell r="N1686">
            <v>0</v>
          </cell>
          <cell r="O1686">
            <v>0</v>
          </cell>
          <cell r="P1686">
            <v>0</v>
          </cell>
          <cell r="Q1686">
            <v>0</v>
          </cell>
          <cell r="R1686">
            <v>0</v>
          </cell>
          <cell r="S1686">
            <v>0</v>
          </cell>
          <cell r="T1686">
            <v>0</v>
          </cell>
          <cell r="U1686">
            <v>0</v>
          </cell>
          <cell r="AF1686">
            <v>56518347.395000003</v>
          </cell>
          <cell r="AG1686">
            <v>2503118.2043402246</v>
          </cell>
          <cell r="AH1686">
            <v>41261834.486916274</v>
          </cell>
          <cell r="AI1686">
            <v>12753394.703743512</v>
          </cell>
          <cell r="AJ1686">
            <v>0</v>
          </cell>
          <cell r="AK1686">
            <v>0</v>
          </cell>
          <cell r="AL1686">
            <v>0</v>
          </cell>
          <cell r="AM1686">
            <v>0</v>
          </cell>
          <cell r="AN1686">
            <v>0</v>
          </cell>
          <cell r="AO1686">
            <v>0</v>
          </cell>
          <cell r="AP1686">
            <v>0</v>
          </cell>
          <cell r="AQ1686">
            <v>0</v>
          </cell>
        </row>
        <row r="1687">
          <cell r="H1687" t="str">
            <v>CAGE</v>
          </cell>
          <cell r="J1687">
            <v>737580107.66875005</v>
          </cell>
          <cell r="K1687">
            <v>0</v>
          </cell>
          <cell r="L1687">
            <v>0</v>
          </cell>
          <cell r="M1687">
            <v>0</v>
          </cell>
          <cell r="N1687">
            <v>0</v>
          </cell>
          <cell r="O1687">
            <v>140073803.54354364</v>
          </cell>
          <cell r="P1687">
            <v>499429835.24828118</v>
          </cell>
          <cell r="Q1687">
            <v>64190970.928195171</v>
          </cell>
          <cell r="R1687">
            <v>29810448.572515488</v>
          </cell>
          <cell r="S1687">
            <v>4075049.3762146616</v>
          </cell>
          <cell r="T1687">
            <v>0</v>
          </cell>
          <cell r="U1687">
            <v>0</v>
          </cell>
          <cell r="AF1687">
            <v>737580107.66875005</v>
          </cell>
          <cell r="AG1687">
            <v>0</v>
          </cell>
          <cell r="AH1687">
            <v>0</v>
          </cell>
          <cell r="AI1687">
            <v>0</v>
          </cell>
          <cell r="AJ1687">
            <v>0</v>
          </cell>
          <cell r="AK1687">
            <v>140073803.54354364</v>
          </cell>
          <cell r="AL1687">
            <v>499429835.24828118</v>
          </cell>
          <cell r="AM1687">
            <v>64190970.928195171</v>
          </cell>
          <cell r="AN1687">
            <v>29810448.572515488</v>
          </cell>
          <cell r="AO1687">
            <v>4075049.3762146616</v>
          </cell>
          <cell r="AP1687">
            <v>0</v>
          </cell>
          <cell r="AQ1687">
            <v>0</v>
          </cell>
        </row>
        <row r="1688">
          <cell r="H1688" t="str">
            <v>JBG</v>
          </cell>
          <cell r="J1688">
            <v>201631058.66791701</v>
          </cell>
          <cell r="K1688">
            <v>8879282.1592169274</v>
          </cell>
          <cell r="L1688">
            <v>146367626.65900835</v>
          </cell>
          <cell r="M1688">
            <v>45239969.037838399</v>
          </cell>
          <cell r="N1688">
            <v>0</v>
          </cell>
          <cell r="O1688">
            <v>217291.32414430322</v>
          </cell>
          <cell r="P1688">
            <v>774747.07956034702</v>
          </cell>
          <cell r="Q1688">
            <v>99577.08520965559</v>
          </cell>
          <cell r="R1688">
            <v>46243.849169441011</v>
          </cell>
          <cell r="S1688">
            <v>6321.473769617749</v>
          </cell>
          <cell r="T1688">
            <v>0</v>
          </cell>
          <cell r="U1688">
            <v>0</v>
          </cell>
          <cell r="AF1688">
            <v>201631058.66791701</v>
          </cell>
          <cell r="AG1688">
            <v>8879282.1592169274</v>
          </cell>
          <cell r="AH1688">
            <v>146367626.65900835</v>
          </cell>
          <cell r="AI1688">
            <v>45239969.037838399</v>
          </cell>
          <cell r="AJ1688">
            <v>0</v>
          </cell>
          <cell r="AK1688">
            <v>217291.32414430322</v>
          </cell>
          <cell r="AL1688">
            <v>774747.07956034702</v>
          </cell>
          <cell r="AM1688">
            <v>99577.08520965559</v>
          </cell>
          <cell r="AN1688">
            <v>46243.849169441011</v>
          </cell>
          <cell r="AO1688">
            <v>6321.473769617749</v>
          </cell>
          <cell r="AP1688">
            <v>0</v>
          </cell>
          <cell r="AQ1688">
            <v>0</v>
          </cell>
        </row>
        <row r="1689">
          <cell r="H1689" t="str">
            <v>CAGE</v>
          </cell>
          <cell r="J1689">
            <v>0</v>
          </cell>
          <cell r="K1689">
            <v>0</v>
          </cell>
          <cell r="L1689">
            <v>0</v>
          </cell>
          <cell r="M1689">
            <v>0</v>
          </cell>
          <cell r="N1689">
            <v>0</v>
          </cell>
          <cell r="O1689">
            <v>0</v>
          </cell>
          <cell r="P1689">
            <v>0</v>
          </cell>
          <cell r="Q1689">
            <v>0</v>
          </cell>
          <cell r="R1689">
            <v>0</v>
          </cell>
          <cell r="S1689">
            <v>0</v>
          </cell>
          <cell r="T1689">
            <v>0</v>
          </cell>
          <cell r="U1689">
            <v>0</v>
          </cell>
          <cell r="AF1689">
            <v>0</v>
          </cell>
          <cell r="AG1689">
            <v>0</v>
          </cell>
          <cell r="AH1689">
            <v>0</v>
          </cell>
          <cell r="AI1689">
            <v>0</v>
          </cell>
          <cell r="AJ1689">
            <v>0</v>
          </cell>
          <cell r="AK1689">
            <v>0</v>
          </cell>
          <cell r="AL1689">
            <v>0</v>
          </cell>
          <cell r="AM1689">
            <v>0</v>
          </cell>
          <cell r="AN1689">
            <v>0</v>
          </cell>
          <cell r="AO1689">
            <v>0</v>
          </cell>
          <cell r="AP1689">
            <v>0</v>
          </cell>
          <cell r="AQ1689">
            <v>0</v>
          </cell>
        </row>
        <row r="1693">
          <cell r="H1693" t="str">
            <v>DGP</v>
          </cell>
          <cell r="J1693">
            <v>0</v>
          </cell>
          <cell r="K1693">
            <v>0</v>
          </cell>
          <cell r="L1693">
            <v>0</v>
          </cell>
          <cell r="M1693">
            <v>0</v>
          </cell>
          <cell r="N1693">
            <v>0</v>
          </cell>
          <cell r="O1693">
            <v>0</v>
          </cell>
          <cell r="P1693">
            <v>0</v>
          </cell>
          <cell r="Q1693">
            <v>0</v>
          </cell>
          <cell r="R1693">
            <v>0</v>
          </cell>
          <cell r="S1693">
            <v>0</v>
          </cell>
          <cell r="T1693">
            <v>0</v>
          </cell>
          <cell r="U1693">
            <v>0</v>
          </cell>
          <cell r="AF1693">
            <v>0</v>
          </cell>
          <cell r="AG1693">
            <v>0</v>
          </cell>
          <cell r="AH1693">
            <v>0</v>
          </cell>
          <cell r="AI1693">
            <v>0</v>
          </cell>
          <cell r="AJ1693">
            <v>0</v>
          </cell>
          <cell r="AK1693">
            <v>0</v>
          </cell>
          <cell r="AL1693">
            <v>0</v>
          </cell>
          <cell r="AM1693">
            <v>0</v>
          </cell>
          <cell r="AN1693">
            <v>0</v>
          </cell>
          <cell r="AO1693">
            <v>0</v>
          </cell>
          <cell r="AP1693">
            <v>0</v>
          </cell>
          <cell r="AQ1693">
            <v>0</v>
          </cell>
        </row>
        <row r="1694">
          <cell r="H1694" t="str">
            <v>DGU</v>
          </cell>
          <cell r="J1694">
            <v>0</v>
          </cell>
          <cell r="K1694">
            <v>0</v>
          </cell>
          <cell r="L1694">
            <v>0</v>
          </cell>
          <cell r="M1694">
            <v>0</v>
          </cell>
          <cell r="N1694">
            <v>0</v>
          </cell>
          <cell r="O1694">
            <v>0</v>
          </cell>
          <cell r="P1694">
            <v>0</v>
          </cell>
          <cell r="Q1694">
            <v>0</v>
          </cell>
          <cell r="R1694">
            <v>0</v>
          </cell>
          <cell r="S1694">
            <v>0</v>
          </cell>
          <cell r="T1694">
            <v>0</v>
          </cell>
          <cell r="U1694">
            <v>0</v>
          </cell>
          <cell r="AF1694">
            <v>0</v>
          </cell>
          <cell r="AG1694">
            <v>0</v>
          </cell>
          <cell r="AH1694">
            <v>0</v>
          </cell>
          <cell r="AI1694">
            <v>0</v>
          </cell>
          <cell r="AJ1694">
            <v>0</v>
          </cell>
          <cell r="AK1694">
            <v>0</v>
          </cell>
          <cell r="AL1694">
            <v>0</v>
          </cell>
          <cell r="AM1694">
            <v>0</v>
          </cell>
          <cell r="AN1694">
            <v>0</v>
          </cell>
          <cell r="AO1694">
            <v>0</v>
          </cell>
          <cell r="AP1694">
            <v>0</v>
          </cell>
          <cell r="AQ1694">
            <v>0</v>
          </cell>
        </row>
        <row r="1695">
          <cell r="H1695" t="str">
            <v>SG</v>
          </cell>
          <cell r="J1695">
            <v>0</v>
          </cell>
          <cell r="K1695">
            <v>0</v>
          </cell>
          <cell r="L1695">
            <v>0</v>
          </cell>
          <cell r="M1695">
            <v>0</v>
          </cell>
          <cell r="N1695">
            <v>0</v>
          </cell>
          <cell r="O1695">
            <v>0</v>
          </cell>
          <cell r="P1695">
            <v>0</v>
          </cell>
          <cell r="Q1695">
            <v>0</v>
          </cell>
          <cell r="R1695">
            <v>0</v>
          </cell>
          <cell r="S1695">
            <v>0</v>
          </cell>
          <cell r="T1695">
            <v>0</v>
          </cell>
          <cell r="U1695">
            <v>0</v>
          </cell>
          <cell r="AF1695">
            <v>0</v>
          </cell>
          <cell r="AG1695">
            <v>0</v>
          </cell>
          <cell r="AH1695">
            <v>0</v>
          </cell>
          <cell r="AI1695">
            <v>0</v>
          </cell>
          <cell r="AJ1695">
            <v>0</v>
          </cell>
          <cell r="AK1695">
            <v>0</v>
          </cell>
          <cell r="AL1695">
            <v>0</v>
          </cell>
          <cell r="AM1695">
            <v>0</v>
          </cell>
          <cell r="AN1695">
            <v>0</v>
          </cell>
          <cell r="AO1695">
            <v>0</v>
          </cell>
          <cell r="AP1695">
            <v>0</v>
          </cell>
          <cell r="AQ1695">
            <v>0</v>
          </cell>
        </row>
        <row r="1696">
          <cell r="H1696" t="str">
            <v>CAGW</v>
          </cell>
          <cell r="J1696">
            <v>13365116.26</v>
          </cell>
          <cell r="K1696">
            <v>591922.22270266071</v>
          </cell>
          <cell r="L1696">
            <v>9757348.5502744932</v>
          </cell>
          <cell r="M1696">
            <v>3015845.4870228479</v>
          </cell>
          <cell r="N1696">
            <v>0</v>
          </cell>
          <cell r="O1696">
            <v>0</v>
          </cell>
          <cell r="P1696">
            <v>0</v>
          </cell>
          <cell r="Q1696">
            <v>0</v>
          </cell>
          <cell r="R1696">
            <v>0</v>
          </cell>
          <cell r="S1696">
            <v>0</v>
          </cell>
          <cell r="T1696">
            <v>0</v>
          </cell>
          <cell r="U1696">
            <v>0</v>
          </cell>
          <cell r="AF1696">
            <v>13365116.26</v>
          </cell>
          <cell r="AG1696">
            <v>591922.22270266071</v>
          </cell>
          <cell r="AH1696">
            <v>9757348.5502744932</v>
          </cell>
          <cell r="AI1696">
            <v>3015845.4870228479</v>
          </cell>
          <cell r="AJ1696">
            <v>0</v>
          </cell>
          <cell r="AK1696">
            <v>0</v>
          </cell>
          <cell r="AL1696">
            <v>0</v>
          </cell>
          <cell r="AM1696">
            <v>0</v>
          </cell>
          <cell r="AN1696">
            <v>0</v>
          </cell>
          <cell r="AO1696">
            <v>0</v>
          </cell>
          <cell r="AP1696">
            <v>0</v>
          </cell>
          <cell r="AQ1696">
            <v>0</v>
          </cell>
        </row>
        <row r="1697">
          <cell r="H1697" t="str">
            <v>CAGE</v>
          </cell>
          <cell r="J1697">
            <v>416935178.81124997</v>
          </cell>
          <cell r="K1697">
            <v>0</v>
          </cell>
          <cell r="L1697">
            <v>0</v>
          </cell>
          <cell r="M1697">
            <v>0</v>
          </cell>
          <cell r="N1697">
            <v>0</v>
          </cell>
          <cell r="O1697">
            <v>79180140.190857321</v>
          </cell>
          <cell r="P1697">
            <v>282314918.06505179</v>
          </cell>
          <cell r="Q1697">
            <v>36285514.839337803</v>
          </cell>
          <cell r="R1697">
            <v>16851084.481263202</v>
          </cell>
          <cell r="S1697">
            <v>2303521.2347399341</v>
          </cell>
          <cell r="T1697">
            <v>0</v>
          </cell>
          <cell r="U1697">
            <v>0</v>
          </cell>
          <cell r="AF1697">
            <v>416935178.81124997</v>
          </cell>
          <cell r="AG1697">
            <v>0</v>
          </cell>
          <cell r="AH1697">
            <v>0</v>
          </cell>
          <cell r="AI1697">
            <v>0</v>
          </cell>
          <cell r="AJ1697">
            <v>0</v>
          </cell>
          <cell r="AK1697">
            <v>79180140.190857321</v>
          </cell>
          <cell r="AL1697">
            <v>282314918.06505179</v>
          </cell>
          <cell r="AM1697">
            <v>36285514.839337803</v>
          </cell>
          <cell r="AN1697">
            <v>16851084.481263202</v>
          </cell>
          <cell r="AO1697">
            <v>2303521.2347399341</v>
          </cell>
          <cell r="AP1697">
            <v>0</v>
          </cell>
          <cell r="AQ1697">
            <v>0</v>
          </cell>
        </row>
        <row r="1698">
          <cell r="H1698" t="str">
            <v>JBG</v>
          </cell>
          <cell r="J1698">
            <v>60727145.251249999</v>
          </cell>
          <cell r="K1698">
            <v>2674257.929169903</v>
          </cell>
          <cell r="L1698">
            <v>44082931.38430386</v>
          </cell>
          <cell r="M1698">
            <v>13625352.111291608</v>
          </cell>
          <cell r="N1698">
            <v>0</v>
          </cell>
          <cell r="O1698">
            <v>65443.696473767399</v>
          </cell>
          <cell r="P1698">
            <v>233337.95271556103</v>
          </cell>
          <cell r="Q1698">
            <v>29990.578620043918</v>
          </cell>
          <cell r="R1698">
            <v>13927.700246392562</v>
          </cell>
          <cell r="S1698">
            <v>1903.8984288714973</v>
          </cell>
          <cell r="T1698">
            <v>0</v>
          </cell>
          <cell r="U1698">
            <v>0</v>
          </cell>
          <cell r="AF1698">
            <v>60727145.251249999</v>
          </cell>
          <cell r="AG1698">
            <v>2674257.929169903</v>
          </cell>
          <cell r="AH1698">
            <v>44082931.38430386</v>
          </cell>
          <cell r="AI1698">
            <v>13625352.111291608</v>
          </cell>
          <cell r="AJ1698">
            <v>0</v>
          </cell>
          <cell r="AK1698">
            <v>65443.696473767399</v>
          </cell>
          <cell r="AL1698">
            <v>233337.95271556103</v>
          </cell>
          <cell r="AM1698">
            <v>29990.578620043918</v>
          </cell>
          <cell r="AN1698">
            <v>13927.700246392562</v>
          </cell>
          <cell r="AO1698">
            <v>1903.8984288714973</v>
          </cell>
          <cell r="AP1698">
            <v>0</v>
          </cell>
          <cell r="AQ1698">
            <v>0</v>
          </cell>
        </row>
        <row r="1699">
          <cell r="H1699" t="str">
            <v>CAGE</v>
          </cell>
          <cell r="J1699">
            <v>0</v>
          </cell>
          <cell r="K1699">
            <v>0</v>
          </cell>
          <cell r="L1699">
            <v>0</v>
          </cell>
          <cell r="M1699">
            <v>0</v>
          </cell>
          <cell r="N1699">
            <v>0</v>
          </cell>
          <cell r="O1699">
            <v>0</v>
          </cell>
          <cell r="P1699">
            <v>0</v>
          </cell>
          <cell r="Q1699">
            <v>0</v>
          </cell>
          <cell r="R1699">
            <v>0</v>
          </cell>
          <cell r="S1699">
            <v>0</v>
          </cell>
          <cell r="T1699">
            <v>0</v>
          </cell>
          <cell r="U1699">
            <v>0</v>
          </cell>
          <cell r="AF1699">
            <v>0</v>
          </cell>
          <cell r="AG1699">
            <v>0</v>
          </cell>
          <cell r="AH1699">
            <v>0</v>
          </cell>
          <cell r="AI1699">
            <v>0</v>
          </cell>
          <cell r="AJ1699">
            <v>0</v>
          </cell>
          <cell r="AK1699">
            <v>0</v>
          </cell>
          <cell r="AL1699">
            <v>0</v>
          </cell>
          <cell r="AM1699">
            <v>0</v>
          </cell>
          <cell r="AN1699">
            <v>0</v>
          </cell>
          <cell r="AO1699">
            <v>0</v>
          </cell>
          <cell r="AP1699">
            <v>0</v>
          </cell>
          <cell r="AQ1699">
            <v>0</v>
          </cell>
        </row>
        <row r="1705">
          <cell r="H1705" t="str">
            <v>DGP</v>
          </cell>
          <cell r="J1705">
            <v>0</v>
          </cell>
          <cell r="K1705">
            <v>0</v>
          </cell>
          <cell r="L1705">
            <v>0</v>
          </cell>
          <cell r="M1705">
            <v>0</v>
          </cell>
          <cell r="N1705">
            <v>0</v>
          </cell>
          <cell r="O1705">
            <v>0</v>
          </cell>
          <cell r="P1705">
            <v>0</v>
          </cell>
          <cell r="Q1705">
            <v>0</v>
          </cell>
          <cell r="R1705">
            <v>0</v>
          </cell>
          <cell r="S1705">
            <v>0</v>
          </cell>
          <cell r="T1705">
            <v>0</v>
          </cell>
          <cell r="U1705">
            <v>0</v>
          </cell>
          <cell r="AF1705">
            <v>0</v>
          </cell>
          <cell r="AG1705">
            <v>0</v>
          </cell>
          <cell r="AH1705">
            <v>0</v>
          </cell>
          <cell r="AI1705">
            <v>0</v>
          </cell>
          <cell r="AJ1705">
            <v>0</v>
          </cell>
          <cell r="AK1705">
            <v>0</v>
          </cell>
          <cell r="AL1705">
            <v>0</v>
          </cell>
          <cell r="AM1705">
            <v>0</v>
          </cell>
          <cell r="AN1705">
            <v>0</v>
          </cell>
          <cell r="AO1705">
            <v>0</v>
          </cell>
          <cell r="AP1705">
            <v>0</v>
          </cell>
          <cell r="AQ1705">
            <v>0</v>
          </cell>
        </row>
        <row r="1706">
          <cell r="H1706" t="str">
            <v>DGU</v>
          </cell>
          <cell r="J1706">
            <v>0</v>
          </cell>
          <cell r="K1706">
            <v>0</v>
          </cell>
          <cell r="L1706">
            <v>0</v>
          </cell>
          <cell r="M1706">
            <v>0</v>
          </cell>
          <cell r="N1706">
            <v>0</v>
          </cell>
          <cell r="O1706">
            <v>0</v>
          </cell>
          <cell r="P1706">
            <v>0</v>
          </cell>
          <cell r="Q1706">
            <v>0</v>
          </cell>
          <cell r="R1706">
            <v>0</v>
          </cell>
          <cell r="S1706">
            <v>0</v>
          </cell>
          <cell r="T1706">
            <v>0</v>
          </cell>
          <cell r="U1706">
            <v>0</v>
          </cell>
          <cell r="AF1706">
            <v>0</v>
          </cell>
          <cell r="AG1706">
            <v>0</v>
          </cell>
          <cell r="AH1706">
            <v>0</v>
          </cell>
          <cell r="AI1706">
            <v>0</v>
          </cell>
          <cell r="AJ1706">
            <v>0</v>
          </cell>
          <cell r="AK1706">
            <v>0</v>
          </cell>
          <cell r="AL1706">
            <v>0</v>
          </cell>
          <cell r="AM1706">
            <v>0</v>
          </cell>
          <cell r="AN1706">
            <v>0</v>
          </cell>
          <cell r="AO1706">
            <v>0</v>
          </cell>
          <cell r="AP1706">
            <v>0</v>
          </cell>
          <cell r="AQ1706">
            <v>0</v>
          </cell>
        </row>
        <row r="1707">
          <cell r="H1707" t="str">
            <v>SG</v>
          </cell>
          <cell r="J1707">
            <v>0</v>
          </cell>
          <cell r="K1707">
            <v>0</v>
          </cell>
          <cell r="L1707">
            <v>0</v>
          </cell>
          <cell r="M1707">
            <v>0</v>
          </cell>
          <cell r="N1707">
            <v>0</v>
          </cell>
          <cell r="O1707">
            <v>0</v>
          </cell>
          <cell r="P1707">
            <v>0</v>
          </cell>
          <cell r="Q1707">
            <v>0</v>
          </cell>
          <cell r="R1707">
            <v>0</v>
          </cell>
          <cell r="S1707">
            <v>0</v>
          </cell>
          <cell r="T1707">
            <v>0</v>
          </cell>
          <cell r="U1707">
            <v>0</v>
          </cell>
          <cell r="AF1707">
            <v>0</v>
          </cell>
          <cell r="AG1707">
            <v>0</v>
          </cell>
          <cell r="AH1707">
            <v>0</v>
          </cell>
          <cell r="AI1707">
            <v>0</v>
          </cell>
          <cell r="AJ1707">
            <v>0</v>
          </cell>
          <cell r="AK1707">
            <v>0</v>
          </cell>
          <cell r="AL1707">
            <v>0</v>
          </cell>
          <cell r="AM1707">
            <v>0</v>
          </cell>
          <cell r="AN1707">
            <v>0</v>
          </cell>
          <cell r="AO1707">
            <v>0</v>
          </cell>
          <cell r="AP1707">
            <v>0</v>
          </cell>
          <cell r="AQ1707">
            <v>0</v>
          </cell>
        </row>
        <row r="1708">
          <cell r="H1708" t="str">
            <v>CAGW</v>
          </cell>
          <cell r="J1708">
            <v>320910.01124999998</v>
          </cell>
          <cell r="K1708">
            <v>14212.653556568153</v>
          </cell>
          <cell r="L1708">
            <v>234283.84550683724</v>
          </cell>
          <cell r="M1708">
            <v>72413.512186594613</v>
          </cell>
          <cell r="N1708">
            <v>0</v>
          </cell>
          <cell r="O1708">
            <v>0</v>
          </cell>
          <cell r="P1708">
            <v>0</v>
          </cell>
          <cell r="Q1708">
            <v>0</v>
          </cell>
          <cell r="R1708">
            <v>0</v>
          </cell>
          <cell r="S1708">
            <v>0</v>
          </cell>
          <cell r="T1708">
            <v>0</v>
          </cell>
          <cell r="U1708">
            <v>0</v>
          </cell>
          <cell r="AF1708">
            <v>320910.01124999998</v>
          </cell>
          <cell r="AG1708">
            <v>14212.653556568153</v>
          </cell>
          <cell r="AH1708">
            <v>234283.84550683724</v>
          </cell>
          <cell r="AI1708">
            <v>72413.512186594613</v>
          </cell>
          <cell r="AJ1708">
            <v>0</v>
          </cell>
          <cell r="AK1708">
            <v>0</v>
          </cell>
          <cell r="AL1708">
            <v>0</v>
          </cell>
          <cell r="AM1708">
            <v>0</v>
          </cell>
          <cell r="AN1708">
            <v>0</v>
          </cell>
          <cell r="AO1708">
            <v>0</v>
          </cell>
          <cell r="AP1708">
            <v>0</v>
          </cell>
          <cell r="AQ1708">
            <v>0</v>
          </cell>
        </row>
        <row r="1709">
          <cell r="H1709" t="str">
            <v>CAGE</v>
          </cell>
          <cell r="J1709">
            <v>26704007.198333301</v>
          </cell>
          <cell r="K1709">
            <v>0</v>
          </cell>
          <cell r="L1709">
            <v>0</v>
          </cell>
          <cell r="M1709">
            <v>0</v>
          </cell>
          <cell r="N1709">
            <v>0</v>
          </cell>
          <cell r="O1709">
            <v>5071356.7505871523</v>
          </cell>
          <cell r="P1709">
            <v>18081802.609462608</v>
          </cell>
          <cell r="Q1709">
            <v>2324027.0879219011</v>
          </cell>
          <cell r="R1709">
            <v>1079284.0330009428</v>
          </cell>
          <cell r="S1709">
            <v>147536.71736070121</v>
          </cell>
          <cell r="T1709">
            <v>0</v>
          </cell>
          <cell r="U1709">
            <v>0</v>
          </cell>
          <cell r="AF1709">
            <v>26704007.198333301</v>
          </cell>
          <cell r="AG1709">
            <v>0</v>
          </cell>
          <cell r="AH1709">
            <v>0</v>
          </cell>
          <cell r="AI1709">
            <v>0</v>
          </cell>
          <cell r="AJ1709">
            <v>0</v>
          </cell>
          <cell r="AK1709">
            <v>5071356.7505871523</v>
          </cell>
          <cell r="AL1709">
            <v>18081802.609462608</v>
          </cell>
          <cell r="AM1709">
            <v>2324027.0879219011</v>
          </cell>
          <cell r="AN1709">
            <v>1079284.0330009428</v>
          </cell>
          <cell r="AO1709">
            <v>147536.71736070121</v>
          </cell>
          <cell r="AP1709">
            <v>0</v>
          </cell>
          <cell r="AQ1709">
            <v>0</v>
          </cell>
        </row>
        <row r="1710">
          <cell r="H1710" t="str">
            <v>JBG</v>
          </cell>
          <cell r="J1710">
            <v>4115111.44833333</v>
          </cell>
          <cell r="K1710">
            <v>181218.29001828024</v>
          </cell>
          <cell r="L1710">
            <v>2987233.7134423</v>
          </cell>
          <cell r="M1710">
            <v>923307.72719132004</v>
          </cell>
          <cell r="N1710">
            <v>0</v>
          </cell>
          <cell r="O1710">
            <v>4434.7236061604326</v>
          </cell>
          <cell r="P1710">
            <v>15811.902182750828</v>
          </cell>
          <cell r="Q1710">
            <v>2032.2801757084601</v>
          </cell>
          <cell r="R1710">
            <v>943.79603216578391</v>
          </cell>
          <cell r="S1710">
            <v>129.01568464477867</v>
          </cell>
          <cell r="T1710">
            <v>0</v>
          </cell>
          <cell r="U1710">
            <v>0</v>
          </cell>
          <cell r="AF1710">
            <v>4115111.44833333</v>
          </cell>
          <cell r="AG1710">
            <v>181218.29001828024</v>
          </cell>
          <cell r="AH1710">
            <v>2987233.7134423</v>
          </cell>
          <cell r="AI1710">
            <v>923307.72719132004</v>
          </cell>
          <cell r="AJ1710">
            <v>0</v>
          </cell>
          <cell r="AK1710">
            <v>4434.7236061604326</v>
          </cell>
          <cell r="AL1710">
            <v>15811.902182750828</v>
          </cell>
          <cell r="AM1710">
            <v>2032.2801757084601</v>
          </cell>
          <cell r="AN1710">
            <v>943.79603216578391</v>
          </cell>
          <cell r="AO1710">
            <v>129.01568464477867</v>
          </cell>
          <cell r="AP1710">
            <v>0</v>
          </cell>
          <cell r="AQ1710">
            <v>0</v>
          </cell>
        </row>
        <row r="1711">
          <cell r="H1711" t="str">
            <v>CAGE</v>
          </cell>
          <cell r="J1711">
            <v>0</v>
          </cell>
          <cell r="K1711">
            <v>0</v>
          </cell>
          <cell r="L1711">
            <v>0</v>
          </cell>
          <cell r="M1711">
            <v>0</v>
          </cell>
          <cell r="N1711">
            <v>0</v>
          </cell>
          <cell r="O1711">
            <v>0</v>
          </cell>
          <cell r="P1711">
            <v>0</v>
          </cell>
          <cell r="Q1711">
            <v>0</v>
          </cell>
          <cell r="R1711">
            <v>0</v>
          </cell>
          <cell r="S1711">
            <v>0</v>
          </cell>
          <cell r="T1711">
            <v>0</v>
          </cell>
          <cell r="U1711">
            <v>0</v>
          </cell>
          <cell r="AF1711">
            <v>0</v>
          </cell>
          <cell r="AG1711">
            <v>0</v>
          </cell>
          <cell r="AH1711">
            <v>0</v>
          </cell>
          <cell r="AI1711">
            <v>0</v>
          </cell>
          <cell r="AJ1711">
            <v>0</v>
          </cell>
          <cell r="AK1711">
            <v>0</v>
          </cell>
          <cell r="AL1711">
            <v>0</v>
          </cell>
          <cell r="AM1711">
            <v>0</v>
          </cell>
          <cell r="AN1711">
            <v>0</v>
          </cell>
          <cell r="AO1711">
            <v>0</v>
          </cell>
          <cell r="AP1711">
            <v>0</v>
          </cell>
          <cell r="AQ1711">
            <v>0</v>
          </cell>
        </row>
        <row r="1715">
          <cell r="H1715" t="str">
            <v>S</v>
          </cell>
          <cell r="J1715">
            <v>0</v>
          </cell>
          <cell r="K1715">
            <v>0</v>
          </cell>
          <cell r="L1715">
            <v>0</v>
          </cell>
          <cell r="M1715">
            <v>0</v>
          </cell>
          <cell r="N1715">
            <v>0</v>
          </cell>
          <cell r="O1715">
            <v>0</v>
          </cell>
          <cell r="P1715">
            <v>0</v>
          </cell>
          <cell r="Q1715">
            <v>0</v>
          </cell>
          <cell r="R1715">
            <v>0</v>
          </cell>
          <cell r="S1715">
            <v>0</v>
          </cell>
          <cell r="T1715">
            <v>0</v>
          </cell>
          <cell r="U1715">
            <v>0</v>
          </cell>
          <cell r="AF1715">
            <v>0</v>
          </cell>
          <cell r="AG1715">
            <v>0</v>
          </cell>
          <cell r="AH1715">
            <v>0</v>
          </cell>
          <cell r="AI1715">
            <v>0</v>
          </cell>
          <cell r="AJ1715">
            <v>0</v>
          </cell>
          <cell r="AK1715">
            <v>0</v>
          </cell>
          <cell r="AL1715">
            <v>0</v>
          </cell>
          <cell r="AM1715">
            <v>0</v>
          </cell>
          <cell r="AN1715">
            <v>0</v>
          </cell>
          <cell r="AO1715">
            <v>0</v>
          </cell>
          <cell r="AP1715">
            <v>0</v>
          </cell>
          <cell r="AQ1715">
            <v>0</v>
          </cell>
        </row>
        <row r="1719">
          <cell r="H1719" t="str">
            <v>CAGW</v>
          </cell>
          <cell r="J1719">
            <v>0</v>
          </cell>
          <cell r="K1719">
            <v>0</v>
          </cell>
          <cell r="L1719">
            <v>0</v>
          </cell>
          <cell r="M1719">
            <v>0</v>
          </cell>
          <cell r="N1719">
            <v>0</v>
          </cell>
          <cell r="O1719">
            <v>0</v>
          </cell>
          <cell r="P1719">
            <v>0</v>
          </cell>
          <cell r="Q1719">
            <v>0</v>
          </cell>
          <cell r="R1719">
            <v>0</v>
          </cell>
          <cell r="S1719">
            <v>0</v>
          </cell>
          <cell r="T1719">
            <v>0</v>
          </cell>
          <cell r="U1719">
            <v>0</v>
          </cell>
          <cell r="AF1719">
            <v>0</v>
          </cell>
          <cell r="AG1719">
            <v>0</v>
          </cell>
          <cell r="AH1719">
            <v>0</v>
          </cell>
          <cell r="AI1719">
            <v>0</v>
          </cell>
          <cell r="AJ1719">
            <v>0</v>
          </cell>
          <cell r="AK1719">
            <v>0</v>
          </cell>
          <cell r="AL1719">
            <v>0</v>
          </cell>
          <cell r="AM1719">
            <v>0</v>
          </cell>
          <cell r="AN1719">
            <v>0</v>
          </cell>
          <cell r="AO1719">
            <v>0</v>
          </cell>
          <cell r="AP1719">
            <v>0</v>
          </cell>
          <cell r="AQ1719">
            <v>0</v>
          </cell>
        </row>
        <row r="1720">
          <cell r="H1720" t="str">
            <v>CAGE</v>
          </cell>
          <cell r="J1720">
            <v>-5628814.3537499998</v>
          </cell>
          <cell r="K1720">
            <v>0</v>
          </cell>
          <cell r="L1720">
            <v>0</v>
          </cell>
          <cell r="M1720">
            <v>0</v>
          </cell>
          <cell r="N1720">
            <v>0</v>
          </cell>
          <cell r="O1720">
            <v>-1068967.8690797226</v>
          </cell>
          <cell r="P1720">
            <v>-3811379.6672497056</v>
          </cell>
          <cell r="Q1720">
            <v>-489870.93711595004</v>
          </cell>
          <cell r="R1720">
            <v>-227497.29700148018</v>
          </cell>
          <cell r="S1720">
            <v>-31098.583303142001</v>
          </cell>
          <cell r="T1720">
            <v>0</v>
          </cell>
          <cell r="U1720">
            <v>0</v>
          </cell>
          <cell r="AF1720">
            <v>-5628814.3537499998</v>
          </cell>
          <cell r="AG1720">
            <v>0</v>
          </cell>
          <cell r="AH1720">
            <v>0</v>
          </cell>
          <cell r="AI1720">
            <v>0</v>
          </cell>
          <cell r="AJ1720">
            <v>0</v>
          </cell>
          <cell r="AK1720">
            <v>-1068967.8690797226</v>
          </cell>
          <cell r="AL1720">
            <v>-3811379.6672497056</v>
          </cell>
          <cell r="AM1720">
            <v>-489870.93711595004</v>
          </cell>
          <cell r="AN1720">
            <v>-227497.29700148018</v>
          </cell>
          <cell r="AO1720">
            <v>-31098.583303142001</v>
          </cell>
          <cell r="AP1720">
            <v>0</v>
          </cell>
          <cell r="AQ1720">
            <v>0</v>
          </cell>
        </row>
        <row r="1721">
          <cell r="H1721" t="str">
            <v>SG</v>
          </cell>
          <cell r="J1721">
            <v>11069475.6245833</v>
          </cell>
          <cell r="K1721">
            <v>173595.97617688301</v>
          </cell>
          <cell r="L1721">
            <v>2832975.5368413562</v>
          </cell>
          <cell r="M1721">
            <v>910854.31418266241</v>
          </cell>
          <cell r="N1721">
            <v>0</v>
          </cell>
          <cell r="O1721">
            <v>1399279.3107849301</v>
          </cell>
          <cell r="P1721">
            <v>4792568.5719233388</v>
          </cell>
          <cell r="Q1721">
            <v>624464.1572998598</v>
          </cell>
          <cell r="R1721">
            <v>295530.5612423034</v>
          </cell>
          <cell r="S1721">
            <v>40207.196131967736</v>
          </cell>
          <cell r="T1721">
            <v>0</v>
          </cell>
          <cell r="U1721">
            <v>0</v>
          </cell>
          <cell r="AF1721">
            <v>11069475.6245833</v>
          </cell>
          <cell r="AG1721">
            <v>173595.97617688301</v>
          </cell>
          <cell r="AH1721">
            <v>2832975.5368413562</v>
          </cell>
          <cell r="AI1721">
            <v>910854.31418266241</v>
          </cell>
          <cell r="AJ1721">
            <v>0</v>
          </cell>
          <cell r="AK1721">
            <v>1399279.3107849301</v>
          </cell>
          <cell r="AL1721">
            <v>4792568.5719233388</v>
          </cell>
          <cell r="AM1721">
            <v>624464.1572998598</v>
          </cell>
          <cell r="AN1721">
            <v>295530.5612423034</v>
          </cell>
          <cell r="AO1721">
            <v>40207.196131967736</v>
          </cell>
          <cell r="AP1721">
            <v>0</v>
          </cell>
          <cell r="AQ1721">
            <v>0</v>
          </cell>
        </row>
        <row r="1729">
          <cell r="E1729" t="str">
            <v>S</v>
          </cell>
          <cell r="J1729">
            <v>0</v>
          </cell>
          <cell r="K1729">
            <v>0</v>
          </cell>
          <cell r="L1729">
            <v>0</v>
          </cell>
          <cell r="M1729">
            <v>0</v>
          </cell>
          <cell r="N1729">
            <v>0</v>
          </cell>
          <cell r="O1729">
            <v>0</v>
          </cell>
          <cell r="P1729">
            <v>0</v>
          </cell>
          <cell r="Q1729">
            <v>0</v>
          </cell>
          <cell r="R1729">
            <v>0</v>
          </cell>
          <cell r="S1729">
            <v>0</v>
          </cell>
          <cell r="T1729">
            <v>0</v>
          </cell>
          <cell r="U1729">
            <v>0</v>
          </cell>
          <cell r="AF1729">
            <v>0</v>
          </cell>
          <cell r="AG1729">
            <v>0</v>
          </cell>
          <cell r="AH1729">
            <v>0</v>
          </cell>
          <cell r="AI1729">
            <v>0</v>
          </cell>
          <cell r="AJ1729">
            <v>0</v>
          </cell>
          <cell r="AK1729">
            <v>0</v>
          </cell>
          <cell r="AL1729">
            <v>0</v>
          </cell>
          <cell r="AM1729">
            <v>0</v>
          </cell>
          <cell r="AN1729">
            <v>0</v>
          </cell>
          <cell r="AO1729">
            <v>0</v>
          </cell>
          <cell r="AP1729">
            <v>0</v>
          </cell>
          <cell r="AQ1729">
            <v>0</v>
          </cell>
        </row>
        <row r="1730">
          <cell r="E1730" t="str">
            <v>JBG</v>
          </cell>
          <cell r="J1730">
            <v>1110792098.9366672</v>
          </cell>
          <cell r="K1730">
            <v>48916255.917357109</v>
          </cell>
          <cell r="L1730">
            <v>806344043.95362294</v>
          </cell>
          <cell r="M1730">
            <v>249228469.53918391</v>
          </cell>
          <cell r="N1730">
            <v>0</v>
          </cell>
          <cell r="O1730">
            <v>1197065.0138007919</v>
          </cell>
          <cell r="P1730">
            <v>4268107.0085896673</v>
          </cell>
          <cell r="Q1730">
            <v>548573.42026954587</v>
          </cell>
          <cell r="R1730">
            <v>254758.87802798839</v>
          </cell>
          <cell r="S1730">
            <v>34825.205815596324</v>
          </cell>
          <cell r="T1730">
            <v>0</v>
          </cell>
          <cell r="U1730">
            <v>0</v>
          </cell>
          <cell r="AF1730">
            <v>1110792098.9366672</v>
          </cell>
          <cell r="AG1730">
            <v>48916255.917357109</v>
          </cell>
          <cell r="AH1730">
            <v>806344043.95362294</v>
          </cell>
          <cell r="AI1730">
            <v>249228469.53918391</v>
          </cell>
          <cell r="AJ1730">
            <v>0</v>
          </cell>
          <cell r="AK1730">
            <v>1197065.0138007919</v>
          </cell>
          <cell r="AL1730">
            <v>4268107.0085896673</v>
          </cell>
          <cell r="AM1730">
            <v>548573.42026954587</v>
          </cell>
          <cell r="AN1730">
            <v>254758.87802798839</v>
          </cell>
          <cell r="AO1730">
            <v>34825.205815596324</v>
          </cell>
          <cell r="AP1730">
            <v>0</v>
          </cell>
          <cell r="AQ1730">
            <v>0</v>
          </cell>
        </row>
        <row r="1731">
          <cell r="E1731" t="str">
            <v>JBE</v>
          </cell>
          <cell r="J1731">
            <v>0</v>
          </cell>
          <cell r="K1731">
            <v>0</v>
          </cell>
          <cell r="L1731">
            <v>0</v>
          </cell>
          <cell r="M1731">
            <v>0</v>
          </cell>
          <cell r="N1731">
            <v>0</v>
          </cell>
          <cell r="O1731">
            <v>0</v>
          </cell>
          <cell r="P1731">
            <v>0</v>
          </cell>
          <cell r="Q1731">
            <v>0</v>
          </cell>
          <cell r="R1731">
            <v>0</v>
          </cell>
          <cell r="S1731">
            <v>0</v>
          </cell>
          <cell r="T1731">
            <v>0</v>
          </cell>
          <cell r="U1731">
            <v>0</v>
          </cell>
          <cell r="AF1731">
            <v>0</v>
          </cell>
          <cell r="AG1731">
            <v>0</v>
          </cell>
          <cell r="AH1731">
            <v>0</v>
          </cell>
          <cell r="AI1731">
            <v>0</v>
          </cell>
          <cell r="AJ1731">
            <v>0</v>
          </cell>
          <cell r="AK1731">
            <v>0</v>
          </cell>
          <cell r="AL1731">
            <v>0</v>
          </cell>
          <cell r="AM1731">
            <v>0</v>
          </cell>
          <cell r="AN1731">
            <v>0</v>
          </cell>
          <cell r="AO1731">
            <v>0</v>
          </cell>
          <cell r="AP1731">
            <v>0</v>
          </cell>
          <cell r="AQ1731">
            <v>0</v>
          </cell>
        </row>
        <row r="1732">
          <cell r="E1732" t="str">
            <v>SG</v>
          </cell>
          <cell r="J1732">
            <v>11069475.6245833</v>
          </cell>
          <cell r="K1732">
            <v>173595.97617688301</v>
          </cell>
          <cell r="L1732">
            <v>2832975.5368413562</v>
          </cell>
          <cell r="M1732">
            <v>910854.31418266241</v>
          </cell>
          <cell r="N1732">
            <v>0</v>
          </cell>
          <cell r="O1732">
            <v>1399279.3107849301</v>
          </cell>
          <cell r="P1732">
            <v>4792568.5719233388</v>
          </cell>
          <cell r="Q1732">
            <v>624464.1572998598</v>
          </cell>
          <cell r="R1732">
            <v>295530.5612423034</v>
          </cell>
          <cell r="S1732">
            <v>40207.196131967736</v>
          </cell>
          <cell r="T1732">
            <v>0</v>
          </cell>
          <cell r="U1732">
            <v>0</v>
          </cell>
          <cell r="AF1732">
            <v>11069475.6245833</v>
          </cell>
          <cell r="AG1732">
            <v>173595.97617688301</v>
          </cell>
          <cell r="AH1732">
            <v>2832975.5368413562</v>
          </cell>
          <cell r="AI1732">
            <v>910854.31418266241</v>
          </cell>
          <cell r="AJ1732">
            <v>0</v>
          </cell>
          <cell r="AK1732">
            <v>1399279.3107849301</v>
          </cell>
          <cell r="AL1732">
            <v>4792568.5719233388</v>
          </cell>
          <cell r="AM1732">
            <v>624464.1572998598</v>
          </cell>
          <cell r="AN1732">
            <v>295530.5612423034</v>
          </cell>
          <cell r="AO1732">
            <v>40207.196131967736</v>
          </cell>
          <cell r="AP1732">
            <v>0</v>
          </cell>
          <cell r="AQ1732">
            <v>0</v>
          </cell>
        </row>
        <row r="1733">
          <cell r="E1733" t="str">
            <v>CAGW</v>
          </cell>
          <cell r="J1733">
            <v>262194309.48333371</v>
          </cell>
          <cell r="K1733">
            <v>11612217.614137255</v>
          </cell>
          <cell r="L1733">
            <v>191417808.55166522</v>
          </cell>
          <cell r="M1733">
            <v>59164283.317531265</v>
          </cell>
          <cell r="N1733">
            <v>0</v>
          </cell>
          <cell r="O1733">
            <v>0</v>
          </cell>
          <cell r="P1733">
            <v>0</v>
          </cell>
          <cell r="Q1733">
            <v>0</v>
          </cell>
          <cell r="R1733">
            <v>0</v>
          </cell>
          <cell r="S1733">
            <v>0</v>
          </cell>
          <cell r="T1733">
            <v>0</v>
          </cell>
          <cell r="U1733">
            <v>0</v>
          </cell>
          <cell r="AF1733">
            <v>262194309.48333371</v>
          </cell>
          <cell r="AG1733">
            <v>11612217.614137255</v>
          </cell>
          <cell r="AH1733">
            <v>191417808.55166522</v>
          </cell>
          <cell r="AI1733">
            <v>59164283.317531265</v>
          </cell>
          <cell r="AJ1733">
            <v>0</v>
          </cell>
          <cell r="AK1733">
            <v>0</v>
          </cell>
          <cell r="AL1733">
            <v>0</v>
          </cell>
          <cell r="AM1733">
            <v>0</v>
          </cell>
          <cell r="AN1733">
            <v>0</v>
          </cell>
          <cell r="AO1733">
            <v>0</v>
          </cell>
          <cell r="AP1733">
            <v>0</v>
          </cell>
          <cell r="AQ1733">
            <v>0</v>
          </cell>
        </row>
        <row r="1734">
          <cell r="E1734" t="str">
            <v>CAGE</v>
          </cell>
          <cell r="J1734">
            <v>5479098864.3445797</v>
          </cell>
          <cell r="K1734">
            <v>0</v>
          </cell>
          <cell r="L1734">
            <v>0</v>
          </cell>
          <cell r="M1734">
            <v>0</v>
          </cell>
          <cell r="N1734">
            <v>0</v>
          </cell>
          <cell r="O1734">
            <v>1040535407.5309919</v>
          </cell>
          <cell r="P1734">
            <v>3710004397.7292252</v>
          </cell>
          <cell r="Q1734">
            <v>476841325.10770452</v>
          </cell>
          <cell r="R1734">
            <v>221446312.36804745</v>
          </cell>
          <cell r="S1734">
            <v>30271421.608611558</v>
          </cell>
          <cell r="T1734">
            <v>0</v>
          </cell>
          <cell r="U1734">
            <v>0</v>
          </cell>
          <cell r="AF1734">
            <v>5479098864.3445797</v>
          </cell>
          <cell r="AG1734">
            <v>0</v>
          </cell>
          <cell r="AH1734">
            <v>0</v>
          </cell>
          <cell r="AI1734">
            <v>0</v>
          </cell>
          <cell r="AJ1734">
            <v>0</v>
          </cell>
          <cell r="AK1734">
            <v>1040535407.5309919</v>
          </cell>
          <cell r="AL1734">
            <v>3710004397.7292252</v>
          </cell>
          <cell r="AM1734">
            <v>476841325.10770452</v>
          </cell>
          <cell r="AN1734">
            <v>221446312.36804745</v>
          </cell>
          <cell r="AO1734">
            <v>30271421.608611558</v>
          </cell>
          <cell r="AP1734">
            <v>0</v>
          </cell>
          <cell r="AQ1734">
            <v>0</v>
          </cell>
        </row>
        <row r="1735">
          <cell r="E1735" t="str">
            <v>SSGCH</v>
          </cell>
          <cell r="J1735">
            <v>0</v>
          </cell>
          <cell r="K1735">
            <v>0</v>
          </cell>
          <cell r="L1735">
            <v>0</v>
          </cell>
          <cell r="M1735">
            <v>0</v>
          </cell>
          <cell r="N1735">
            <v>0</v>
          </cell>
          <cell r="O1735">
            <v>0</v>
          </cell>
          <cell r="P1735">
            <v>0</v>
          </cell>
          <cell r="Q1735">
            <v>0</v>
          </cell>
          <cell r="R1735">
            <v>0</v>
          </cell>
          <cell r="S1735">
            <v>0</v>
          </cell>
          <cell r="T1735">
            <v>0</v>
          </cell>
          <cell r="U1735">
            <v>0</v>
          </cell>
          <cell r="AF1735">
            <v>0</v>
          </cell>
          <cell r="AG1735">
            <v>0</v>
          </cell>
          <cell r="AH1735">
            <v>0</v>
          </cell>
          <cell r="AI1735">
            <v>0</v>
          </cell>
          <cell r="AJ1735">
            <v>0</v>
          </cell>
          <cell r="AK1735">
            <v>0</v>
          </cell>
          <cell r="AL1735">
            <v>0</v>
          </cell>
          <cell r="AM1735">
            <v>0</v>
          </cell>
          <cell r="AN1735">
            <v>0</v>
          </cell>
          <cell r="AO1735">
            <v>0</v>
          </cell>
          <cell r="AP1735">
            <v>0</v>
          </cell>
          <cell r="AQ1735">
            <v>0</v>
          </cell>
        </row>
        <row r="1738">
          <cell r="H1738" t="str">
            <v>DGP</v>
          </cell>
          <cell r="J1738">
            <v>0</v>
          </cell>
          <cell r="K1738">
            <v>0</v>
          </cell>
          <cell r="L1738">
            <v>0</v>
          </cell>
          <cell r="M1738">
            <v>0</v>
          </cell>
          <cell r="N1738">
            <v>0</v>
          </cell>
          <cell r="O1738">
            <v>0</v>
          </cell>
          <cell r="P1738">
            <v>0</v>
          </cell>
          <cell r="Q1738">
            <v>0</v>
          </cell>
          <cell r="R1738">
            <v>0</v>
          </cell>
          <cell r="S1738">
            <v>0</v>
          </cell>
          <cell r="T1738">
            <v>0</v>
          </cell>
          <cell r="U1738">
            <v>0</v>
          </cell>
          <cell r="AF1738">
            <v>0</v>
          </cell>
          <cell r="AG1738">
            <v>0</v>
          </cell>
          <cell r="AH1738">
            <v>0</v>
          </cell>
          <cell r="AI1738">
            <v>0</v>
          </cell>
          <cell r="AJ1738">
            <v>0</v>
          </cell>
          <cell r="AK1738">
            <v>0</v>
          </cell>
          <cell r="AL1738">
            <v>0</v>
          </cell>
          <cell r="AM1738">
            <v>0</v>
          </cell>
          <cell r="AN1738">
            <v>0</v>
          </cell>
          <cell r="AO1738">
            <v>0</v>
          </cell>
          <cell r="AP1738">
            <v>0</v>
          </cell>
          <cell r="AQ1738">
            <v>0</v>
          </cell>
        </row>
        <row r="1739">
          <cell r="H1739" t="str">
            <v>SG</v>
          </cell>
          <cell r="J1739">
            <v>0</v>
          </cell>
          <cell r="K1739">
            <v>0</v>
          </cell>
          <cell r="L1739">
            <v>0</v>
          </cell>
          <cell r="M1739">
            <v>0</v>
          </cell>
          <cell r="N1739">
            <v>0</v>
          </cell>
          <cell r="O1739">
            <v>0</v>
          </cell>
          <cell r="P1739">
            <v>0</v>
          </cell>
          <cell r="Q1739">
            <v>0</v>
          </cell>
          <cell r="R1739">
            <v>0</v>
          </cell>
          <cell r="S1739">
            <v>0</v>
          </cell>
          <cell r="T1739">
            <v>0</v>
          </cell>
          <cell r="U1739">
            <v>0</v>
          </cell>
          <cell r="AF1739">
            <v>0</v>
          </cell>
          <cell r="AG1739">
            <v>0</v>
          </cell>
          <cell r="AH1739">
            <v>0</v>
          </cell>
          <cell r="AI1739">
            <v>0</v>
          </cell>
          <cell r="AJ1739">
            <v>0</v>
          </cell>
          <cell r="AK1739">
            <v>0</v>
          </cell>
          <cell r="AL1739">
            <v>0</v>
          </cell>
          <cell r="AM1739">
            <v>0</v>
          </cell>
          <cell r="AN1739">
            <v>0</v>
          </cell>
          <cell r="AO1739">
            <v>0</v>
          </cell>
          <cell r="AP1739">
            <v>0</v>
          </cell>
          <cell r="AQ1739">
            <v>0</v>
          </cell>
        </row>
        <row r="1743">
          <cell r="H1743" t="str">
            <v>DGP</v>
          </cell>
          <cell r="J1743">
            <v>0</v>
          </cell>
          <cell r="K1743">
            <v>0</v>
          </cell>
          <cell r="L1743">
            <v>0</v>
          </cell>
          <cell r="M1743">
            <v>0</v>
          </cell>
          <cell r="N1743">
            <v>0</v>
          </cell>
          <cell r="O1743">
            <v>0</v>
          </cell>
          <cell r="P1743">
            <v>0</v>
          </cell>
          <cell r="Q1743">
            <v>0</v>
          </cell>
          <cell r="R1743">
            <v>0</v>
          </cell>
          <cell r="S1743">
            <v>0</v>
          </cell>
          <cell r="T1743">
            <v>0</v>
          </cell>
          <cell r="U1743">
            <v>0</v>
          </cell>
          <cell r="AF1743">
            <v>0</v>
          </cell>
          <cell r="AG1743">
            <v>0</v>
          </cell>
          <cell r="AH1743">
            <v>0</v>
          </cell>
          <cell r="AI1743">
            <v>0</v>
          </cell>
          <cell r="AJ1743">
            <v>0</v>
          </cell>
          <cell r="AK1743">
            <v>0</v>
          </cell>
          <cell r="AL1743">
            <v>0</v>
          </cell>
          <cell r="AM1743">
            <v>0</v>
          </cell>
          <cell r="AN1743">
            <v>0</v>
          </cell>
          <cell r="AO1743">
            <v>0</v>
          </cell>
          <cell r="AP1743">
            <v>0</v>
          </cell>
          <cell r="AQ1743">
            <v>0</v>
          </cell>
        </row>
        <row r="1744">
          <cell r="H1744" t="str">
            <v>SG</v>
          </cell>
          <cell r="J1744">
            <v>0</v>
          </cell>
          <cell r="K1744">
            <v>0</v>
          </cell>
          <cell r="L1744">
            <v>0</v>
          </cell>
          <cell r="M1744">
            <v>0</v>
          </cell>
          <cell r="N1744">
            <v>0</v>
          </cell>
          <cell r="O1744">
            <v>0</v>
          </cell>
          <cell r="P1744">
            <v>0</v>
          </cell>
          <cell r="Q1744">
            <v>0</v>
          </cell>
          <cell r="R1744">
            <v>0</v>
          </cell>
          <cell r="S1744">
            <v>0</v>
          </cell>
          <cell r="T1744">
            <v>0</v>
          </cell>
          <cell r="U1744">
            <v>0</v>
          </cell>
          <cell r="AF1744">
            <v>0</v>
          </cell>
          <cell r="AG1744">
            <v>0</v>
          </cell>
          <cell r="AH1744">
            <v>0</v>
          </cell>
          <cell r="AI1744">
            <v>0</v>
          </cell>
          <cell r="AJ1744">
            <v>0</v>
          </cell>
          <cell r="AK1744">
            <v>0</v>
          </cell>
          <cell r="AL1744">
            <v>0</v>
          </cell>
          <cell r="AM1744">
            <v>0</v>
          </cell>
          <cell r="AN1744">
            <v>0</v>
          </cell>
          <cell r="AO1744">
            <v>0</v>
          </cell>
          <cell r="AP1744">
            <v>0</v>
          </cell>
          <cell r="AQ1744">
            <v>0</v>
          </cell>
        </row>
        <row r="1748">
          <cell r="H1748" t="str">
            <v>DGP</v>
          </cell>
          <cell r="J1748">
            <v>0</v>
          </cell>
          <cell r="K1748">
            <v>0</v>
          </cell>
          <cell r="L1748">
            <v>0</v>
          </cell>
          <cell r="M1748">
            <v>0</v>
          </cell>
          <cell r="N1748">
            <v>0</v>
          </cell>
          <cell r="O1748">
            <v>0</v>
          </cell>
          <cell r="P1748">
            <v>0</v>
          </cell>
          <cell r="Q1748">
            <v>0</v>
          </cell>
          <cell r="R1748">
            <v>0</v>
          </cell>
          <cell r="S1748">
            <v>0</v>
          </cell>
          <cell r="T1748">
            <v>0</v>
          </cell>
          <cell r="U1748">
            <v>0</v>
          </cell>
          <cell r="AF1748">
            <v>0</v>
          </cell>
          <cell r="AG1748">
            <v>0</v>
          </cell>
          <cell r="AH1748">
            <v>0</v>
          </cell>
          <cell r="AI1748">
            <v>0</v>
          </cell>
          <cell r="AJ1748">
            <v>0</v>
          </cell>
          <cell r="AK1748">
            <v>0</v>
          </cell>
          <cell r="AL1748">
            <v>0</v>
          </cell>
          <cell r="AM1748">
            <v>0</v>
          </cell>
          <cell r="AN1748">
            <v>0</v>
          </cell>
          <cell r="AO1748">
            <v>0</v>
          </cell>
          <cell r="AP1748">
            <v>0</v>
          </cell>
          <cell r="AQ1748">
            <v>0</v>
          </cell>
        </row>
        <row r="1749">
          <cell r="H1749" t="str">
            <v>SG</v>
          </cell>
          <cell r="J1749">
            <v>0</v>
          </cell>
          <cell r="K1749">
            <v>0</v>
          </cell>
          <cell r="L1749">
            <v>0</v>
          </cell>
          <cell r="M1749">
            <v>0</v>
          </cell>
          <cell r="N1749">
            <v>0</v>
          </cell>
          <cell r="O1749">
            <v>0</v>
          </cell>
          <cell r="P1749">
            <v>0</v>
          </cell>
          <cell r="Q1749">
            <v>0</v>
          </cell>
          <cell r="R1749">
            <v>0</v>
          </cell>
          <cell r="S1749">
            <v>0</v>
          </cell>
          <cell r="T1749">
            <v>0</v>
          </cell>
          <cell r="U1749">
            <v>0</v>
          </cell>
          <cell r="AF1749">
            <v>0</v>
          </cell>
          <cell r="AG1749">
            <v>0</v>
          </cell>
          <cell r="AH1749">
            <v>0</v>
          </cell>
          <cell r="AI1749">
            <v>0</v>
          </cell>
          <cell r="AJ1749">
            <v>0</v>
          </cell>
          <cell r="AK1749">
            <v>0</v>
          </cell>
          <cell r="AL1749">
            <v>0</v>
          </cell>
          <cell r="AM1749">
            <v>0</v>
          </cell>
          <cell r="AN1749">
            <v>0</v>
          </cell>
          <cell r="AO1749">
            <v>0</v>
          </cell>
          <cell r="AP1749">
            <v>0</v>
          </cell>
          <cell r="AQ1749">
            <v>0</v>
          </cell>
        </row>
        <row r="1753">
          <cell r="H1753" t="str">
            <v>DGP</v>
          </cell>
          <cell r="J1753">
            <v>0</v>
          </cell>
          <cell r="K1753">
            <v>0</v>
          </cell>
          <cell r="L1753">
            <v>0</v>
          </cell>
          <cell r="M1753">
            <v>0</v>
          </cell>
          <cell r="N1753">
            <v>0</v>
          </cell>
          <cell r="O1753">
            <v>0</v>
          </cell>
          <cell r="P1753">
            <v>0</v>
          </cell>
          <cell r="Q1753">
            <v>0</v>
          </cell>
          <cell r="R1753">
            <v>0</v>
          </cell>
          <cell r="S1753">
            <v>0</v>
          </cell>
          <cell r="T1753">
            <v>0</v>
          </cell>
          <cell r="U1753">
            <v>0</v>
          </cell>
          <cell r="AF1753">
            <v>0</v>
          </cell>
          <cell r="AG1753">
            <v>0</v>
          </cell>
          <cell r="AH1753">
            <v>0</v>
          </cell>
          <cell r="AI1753">
            <v>0</v>
          </cell>
          <cell r="AJ1753">
            <v>0</v>
          </cell>
          <cell r="AK1753">
            <v>0</v>
          </cell>
          <cell r="AL1753">
            <v>0</v>
          </cell>
          <cell r="AM1753">
            <v>0</v>
          </cell>
          <cell r="AN1753">
            <v>0</v>
          </cell>
          <cell r="AO1753">
            <v>0</v>
          </cell>
          <cell r="AP1753">
            <v>0</v>
          </cell>
          <cell r="AQ1753">
            <v>0</v>
          </cell>
        </row>
        <row r="1754">
          <cell r="H1754" t="str">
            <v>SG</v>
          </cell>
          <cell r="J1754">
            <v>0</v>
          </cell>
          <cell r="K1754">
            <v>0</v>
          </cell>
          <cell r="L1754">
            <v>0</v>
          </cell>
          <cell r="M1754">
            <v>0</v>
          </cell>
          <cell r="N1754">
            <v>0</v>
          </cell>
          <cell r="O1754">
            <v>0</v>
          </cell>
          <cell r="P1754">
            <v>0</v>
          </cell>
          <cell r="Q1754">
            <v>0</v>
          </cell>
          <cell r="R1754">
            <v>0</v>
          </cell>
          <cell r="S1754">
            <v>0</v>
          </cell>
          <cell r="T1754">
            <v>0</v>
          </cell>
          <cell r="U1754">
            <v>0</v>
          </cell>
          <cell r="AF1754">
            <v>0</v>
          </cell>
          <cell r="AG1754">
            <v>0</v>
          </cell>
          <cell r="AH1754">
            <v>0</v>
          </cell>
          <cell r="AI1754">
            <v>0</v>
          </cell>
          <cell r="AJ1754">
            <v>0</v>
          </cell>
          <cell r="AK1754">
            <v>0</v>
          </cell>
          <cell r="AL1754">
            <v>0</v>
          </cell>
          <cell r="AM1754">
            <v>0</v>
          </cell>
          <cell r="AN1754">
            <v>0</v>
          </cell>
          <cell r="AO1754">
            <v>0</v>
          </cell>
          <cell r="AP1754">
            <v>0</v>
          </cell>
          <cell r="AQ1754">
            <v>0</v>
          </cell>
        </row>
        <row r="1758">
          <cell r="H1758" t="str">
            <v>DGP</v>
          </cell>
          <cell r="J1758">
            <v>0</v>
          </cell>
          <cell r="K1758">
            <v>0</v>
          </cell>
          <cell r="L1758">
            <v>0</v>
          </cell>
          <cell r="M1758">
            <v>0</v>
          </cell>
          <cell r="N1758">
            <v>0</v>
          </cell>
          <cell r="O1758">
            <v>0</v>
          </cell>
          <cell r="P1758">
            <v>0</v>
          </cell>
          <cell r="Q1758">
            <v>0</v>
          </cell>
          <cell r="R1758">
            <v>0</v>
          </cell>
          <cell r="S1758">
            <v>0</v>
          </cell>
          <cell r="T1758">
            <v>0</v>
          </cell>
          <cell r="U1758">
            <v>0</v>
          </cell>
          <cell r="AF1758">
            <v>0</v>
          </cell>
          <cell r="AG1758">
            <v>0</v>
          </cell>
          <cell r="AH1758">
            <v>0</v>
          </cell>
          <cell r="AI1758">
            <v>0</v>
          </cell>
          <cell r="AJ1758">
            <v>0</v>
          </cell>
          <cell r="AK1758">
            <v>0</v>
          </cell>
          <cell r="AL1758">
            <v>0</v>
          </cell>
          <cell r="AM1758">
            <v>0</v>
          </cell>
          <cell r="AN1758">
            <v>0</v>
          </cell>
          <cell r="AO1758">
            <v>0</v>
          </cell>
          <cell r="AP1758">
            <v>0</v>
          </cell>
          <cell r="AQ1758">
            <v>0</v>
          </cell>
        </row>
        <row r="1759">
          <cell r="H1759" t="str">
            <v>SG</v>
          </cell>
          <cell r="J1759">
            <v>0</v>
          </cell>
          <cell r="K1759">
            <v>0</v>
          </cell>
          <cell r="L1759">
            <v>0</v>
          </cell>
          <cell r="M1759">
            <v>0</v>
          </cell>
          <cell r="N1759">
            <v>0</v>
          </cell>
          <cell r="O1759">
            <v>0</v>
          </cell>
          <cell r="P1759">
            <v>0</v>
          </cell>
          <cell r="Q1759">
            <v>0</v>
          </cell>
          <cell r="R1759">
            <v>0</v>
          </cell>
          <cell r="S1759">
            <v>0</v>
          </cell>
          <cell r="T1759">
            <v>0</v>
          </cell>
          <cell r="U1759">
            <v>0</v>
          </cell>
          <cell r="AF1759">
            <v>0</v>
          </cell>
          <cell r="AG1759">
            <v>0</v>
          </cell>
          <cell r="AH1759">
            <v>0</v>
          </cell>
          <cell r="AI1759">
            <v>0</v>
          </cell>
          <cell r="AJ1759">
            <v>0</v>
          </cell>
          <cell r="AK1759">
            <v>0</v>
          </cell>
          <cell r="AL1759">
            <v>0</v>
          </cell>
          <cell r="AM1759">
            <v>0</v>
          </cell>
          <cell r="AN1759">
            <v>0</v>
          </cell>
          <cell r="AO1759">
            <v>0</v>
          </cell>
          <cell r="AP1759">
            <v>0</v>
          </cell>
          <cell r="AQ1759">
            <v>0</v>
          </cell>
        </row>
        <row r="1763">
          <cell r="H1763" t="str">
            <v>DGP</v>
          </cell>
          <cell r="J1763">
            <v>0</v>
          </cell>
          <cell r="K1763">
            <v>0</v>
          </cell>
          <cell r="L1763">
            <v>0</v>
          </cell>
          <cell r="M1763">
            <v>0</v>
          </cell>
          <cell r="N1763">
            <v>0</v>
          </cell>
          <cell r="O1763">
            <v>0</v>
          </cell>
          <cell r="P1763">
            <v>0</v>
          </cell>
          <cell r="Q1763">
            <v>0</v>
          </cell>
          <cell r="R1763">
            <v>0</v>
          </cell>
          <cell r="S1763">
            <v>0</v>
          </cell>
          <cell r="T1763">
            <v>0</v>
          </cell>
          <cell r="U1763">
            <v>0</v>
          </cell>
          <cell r="AF1763">
            <v>0</v>
          </cell>
          <cell r="AG1763">
            <v>0</v>
          </cell>
          <cell r="AH1763">
            <v>0</v>
          </cell>
          <cell r="AI1763">
            <v>0</v>
          </cell>
          <cell r="AJ1763">
            <v>0</v>
          </cell>
          <cell r="AK1763">
            <v>0</v>
          </cell>
          <cell r="AL1763">
            <v>0</v>
          </cell>
          <cell r="AM1763">
            <v>0</v>
          </cell>
          <cell r="AN1763">
            <v>0</v>
          </cell>
          <cell r="AO1763">
            <v>0</v>
          </cell>
          <cell r="AP1763">
            <v>0</v>
          </cell>
          <cell r="AQ1763">
            <v>0</v>
          </cell>
        </row>
        <row r="1764">
          <cell r="H1764" t="str">
            <v>SG</v>
          </cell>
          <cell r="J1764">
            <v>0</v>
          </cell>
          <cell r="K1764">
            <v>0</v>
          </cell>
          <cell r="L1764">
            <v>0</v>
          </cell>
          <cell r="M1764">
            <v>0</v>
          </cell>
          <cell r="N1764">
            <v>0</v>
          </cell>
          <cell r="O1764">
            <v>0</v>
          </cell>
          <cell r="P1764">
            <v>0</v>
          </cell>
          <cell r="Q1764">
            <v>0</v>
          </cell>
          <cell r="R1764">
            <v>0</v>
          </cell>
          <cell r="S1764">
            <v>0</v>
          </cell>
          <cell r="T1764">
            <v>0</v>
          </cell>
          <cell r="U1764">
            <v>0</v>
          </cell>
          <cell r="AF1764">
            <v>0</v>
          </cell>
          <cell r="AG1764">
            <v>0</v>
          </cell>
          <cell r="AH1764">
            <v>0</v>
          </cell>
          <cell r="AI1764">
            <v>0</v>
          </cell>
          <cell r="AJ1764">
            <v>0</v>
          </cell>
          <cell r="AK1764">
            <v>0</v>
          </cell>
          <cell r="AL1764">
            <v>0</v>
          </cell>
          <cell r="AM1764">
            <v>0</v>
          </cell>
          <cell r="AN1764">
            <v>0</v>
          </cell>
          <cell r="AO1764">
            <v>0</v>
          </cell>
          <cell r="AP1764">
            <v>0</v>
          </cell>
          <cell r="AQ1764">
            <v>0</v>
          </cell>
        </row>
        <row r="1769">
          <cell r="H1769" t="str">
            <v>SG</v>
          </cell>
          <cell r="J1769">
            <v>0</v>
          </cell>
          <cell r="K1769">
            <v>0</v>
          </cell>
          <cell r="L1769">
            <v>0</v>
          </cell>
          <cell r="M1769">
            <v>0</v>
          </cell>
          <cell r="N1769">
            <v>0</v>
          </cell>
          <cell r="O1769">
            <v>0</v>
          </cell>
          <cell r="P1769">
            <v>0</v>
          </cell>
          <cell r="Q1769">
            <v>0</v>
          </cell>
          <cell r="R1769">
            <v>0</v>
          </cell>
          <cell r="S1769">
            <v>0</v>
          </cell>
          <cell r="T1769">
            <v>0</v>
          </cell>
          <cell r="U1769">
            <v>0</v>
          </cell>
          <cell r="AF1769">
            <v>0</v>
          </cell>
          <cell r="AG1769">
            <v>0</v>
          </cell>
          <cell r="AH1769">
            <v>0</v>
          </cell>
          <cell r="AI1769">
            <v>0</v>
          </cell>
          <cell r="AJ1769">
            <v>0</v>
          </cell>
          <cell r="AK1769">
            <v>0</v>
          </cell>
          <cell r="AL1769">
            <v>0</v>
          </cell>
          <cell r="AM1769">
            <v>0</v>
          </cell>
          <cell r="AN1769">
            <v>0</v>
          </cell>
          <cell r="AO1769">
            <v>0</v>
          </cell>
          <cell r="AP1769">
            <v>0</v>
          </cell>
          <cell r="AQ1769">
            <v>0</v>
          </cell>
        </row>
        <row r="1778">
          <cell r="E1778" t="str">
            <v>DGP</v>
          </cell>
          <cell r="J1778">
            <v>0</v>
          </cell>
          <cell r="K1778">
            <v>0</v>
          </cell>
          <cell r="L1778">
            <v>0</v>
          </cell>
          <cell r="M1778">
            <v>0</v>
          </cell>
          <cell r="N1778">
            <v>0</v>
          </cell>
          <cell r="O1778">
            <v>0</v>
          </cell>
          <cell r="P1778">
            <v>0</v>
          </cell>
          <cell r="Q1778">
            <v>0</v>
          </cell>
          <cell r="R1778">
            <v>0</v>
          </cell>
          <cell r="S1778">
            <v>0</v>
          </cell>
          <cell r="AF1778">
            <v>0</v>
          </cell>
          <cell r="AG1778">
            <v>0</v>
          </cell>
          <cell r="AH1778">
            <v>0</v>
          </cell>
          <cell r="AI1778">
            <v>0</v>
          </cell>
          <cell r="AJ1778">
            <v>0</v>
          </cell>
          <cell r="AK1778">
            <v>0</v>
          </cell>
          <cell r="AL1778">
            <v>0</v>
          </cell>
          <cell r="AM1778">
            <v>0</v>
          </cell>
          <cell r="AN1778">
            <v>0</v>
          </cell>
          <cell r="AO1778">
            <v>0</v>
          </cell>
          <cell r="AP1778">
            <v>0</v>
          </cell>
          <cell r="AQ1778">
            <v>0</v>
          </cell>
        </row>
        <row r="1779">
          <cell r="E1779" t="str">
            <v>DGU</v>
          </cell>
          <cell r="J1779">
            <v>0</v>
          </cell>
          <cell r="K1779">
            <v>0</v>
          </cell>
          <cell r="L1779">
            <v>0</v>
          </cell>
          <cell r="M1779">
            <v>0</v>
          </cell>
          <cell r="N1779">
            <v>0</v>
          </cell>
          <cell r="O1779">
            <v>0</v>
          </cell>
          <cell r="P1779">
            <v>0</v>
          </cell>
          <cell r="Q1779">
            <v>0</v>
          </cell>
          <cell r="R1779">
            <v>0</v>
          </cell>
          <cell r="S1779">
            <v>0</v>
          </cell>
          <cell r="AF1779">
            <v>0</v>
          </cell>
          <cell r="AG1779">
            <v>0</v>
          </cell>
          <cell r="AH1779">
            <v>0</v>
          </cell>
          <cell r="AI1779">
            <v>0</v>
          </cell>
          <cell r="AJ1779">
            <v>0</v>
          </cell>
          <cell r="AK1779">
            <v>0</v>
          </cell>
          <cell r="AL1779">
            <v>0</v>
          </cell>
          <cell r="AM1779">
            <v>0</v>
          </cell>
          <cell r="AN1779">
            <v>0</v>
          </cell>
          <cell r="AO1779">
            <v>0</v>
          </cell>
          <cell r="AP1779">
            <v>0</v>
          </cell>
          <cell r="AQ1779">
            <v>0</v>
          </cell>
        </row>
        <row r="1780">
          <cell r="E1780" t="str">
            <v>SG</v>
          </cell>
          <cell r="J1780">
            <v>0</v>
          </cell>
          <cell r="K1780">
            <v>0</v>
          </cell>
          <cell r="L1780">
            <v>0</v>
          </cell>
          <cell r="M1780">
            <v>0</v>
          </cell>
          <cell r="N1780">
            <v>0</v>
          </cell>
          <cell r="O1780">
            <v>0</v>
          </cell>
          <cell r="P1780">
            <v>0</v>
          </cell>
          <cell r="Q1780">
            <v>0</v>
          </cell>
          <cell r="R1780">
            <v>0</v>
          </cell>
          <cell r="S1780">
            <v>0</v>
          </cell>
          <cell r="AF1780">
            <v>0</v>
          </cell>
          <cell r="AG1780">
            <v>0</v>
          </cell>
          <cell r="AH1780">
            <v>0</v>
          </cell>
          <cell r="AI1780">
            <v>0</v>
          </cell>
          <cell r="AJ1780">
            <v>0</v>
          </cell>
          <cell r="AK1780">
            <v>0</v>
          </cell>
          <cell r="AL1780">
            <v>0</v>
          </cell>
          <cell r="AM1780">
            <v>0</v>
          </cell>
          <cell r="AN1780">
            <v>0</v>
          </cell>
          <cell r="AO1780">
            <v>0</v>
          </cell>
          <cell r="AP1780">
            <v>0</v>
          </cell>
          <cell r="AQ1780">
            <v>0</v>
          </cell>
        </row>
        <row r="1785">
          <cell r="H1785" t="str">
            <v>DGP</v>
          </cell>
          <cell r="J1785">
            <v>0</v>
          </cell>
          <cell r="K1785">
            <v>0</v>
          </cell>
          <cell r="L1785">
            <v>0</v>
          </cell>
          <cell r="M1785">
            <v>0</v>
          </cell>
          <cell r="N1785">
            <v>0</v>
          </cell>
          <cell r="O1785">
            <v>0</v>
          </cell>
          <cell r="P1785">
            <v>0</v>
          </cell>
          <cell r="Q1785">
            <v>0</v>
          </cell>
          <cell r="R1785">
            <v>0</v>
          </cell>
          <cell r="S1785">
            <v>0</v>
          </cell>
          <cell r="T1785">
            <v>0</v>
          </cell>
          <cell r="U1785">
            <v>0</v>
          </cell>
          <cell r="AF1785">
            <v>0</v>
          </cell>
          <cell r="AG1785">
            <v>0</v>
          </cell>
          <cell r="AH1785">
            <v>0</v>
          </cell>
          <cell r="AI1785">
            <v>0</v>
          </cell>
          <cell r="AJ1785">
            <v>0</v>
          </cell>
          <cell r="AK1785">
            <v>0</v>
          </cell>
          <cell r="AL1785">
            <v>0</v>
          </cell>
          <cell r="AM1785">
            <v>0</v>
          </cell>
          <cell r="AN1785">
            <v>0</v>
          </cell>
          <cell r="AO1785">
            <v>0</v>
          </cell>
          <cell r="AP1785">
            <v>0</v>
          </cell>
          <cell r="AQ1785">
            <v>0</v>
          </cell>
        </row>
        <row r="1786">
          <cell r="H1786" t="str">
            <v>DGU</v>
          </cell>
          <cell r="J1786">
            <v>0</v>
          </cell>
          <cell r="K1786">
            <v>0</v>
          </cell>
          <cell r="L1786">
            <v>0</v>
          </cell>
          <cell r="M1786">
            <v>0</v>
          </cell>
          <cell r="N1786">
            <v>0</v>
          </cell>
          <cell r="O1786">
            <v>0</v>
          </cell>
          <cell r="P1786">
            <v>0</v>
          </cell>
          <cell r="Q1786">
            <v>0</v>
          </cell>
          <cell r="R1786">
            <v>0</v>
          </cell>
          <cell r="S1786">
            <v>0</v>
          </cell>
          <cell r="T1786">
            <v>0</v>
          </cell>
          <cell r="U1786">
            <v>0</v>
          </cell>
          <cell r="AF1786">
            <v>0</v>
          </cell>
          <cell r="AG1786">
            <v>0</v>
          </cell>
          <cell r="AH1786">
            <v>0</v>
          </cell>
          <cell r="AI1786">
            <v>0</v>
          </cell>
          <cell r="AJ1786">
            <v>0</v>
          </cell>
          <cell r="AK1786">
            <v>0</v>
          </cell>
          <cell r="AL1786">
            <v>0</v>
          </cell>
          <cell r="AM1786">
            <v>0</v>
          </cell>
          <cell r="AN1786">
            <v>0</v>
          </cell>
          <cell r="AO1786">
            <v>0</v>
          </cell>
          <cell r="AP1786">
            <v>0</v>
          </cell>
          <cell r="AQ1786">
            <v>0</v>
          </cell>
        </row>
        <row r="1787">
          <cell r="H1787" t="str">
            <v>CAGW</v>
          </cell>
          <cell r="J1787">
            <v>25370020.129999999</v>
          </cell>
          <cell r="K1787">
            <v>1123602.5495943457</v>
          </cell>
          <cell r="L1787">
            <v>18521659.244877394</v>
          </cell>
          <cell r="M1787">
            <v>5724758.335528261</v>
          </cell>
          <cell r="N1787">
            <v>0</v>
          </cell>
          <cell r="O1787">
            <v>0</v>
          </cell>
          <cell r="P1787">
            <v>0</v>
          </cell>
          <cell r="Q1787">
            <v>0</v>
          </cell>
          <cell r="R1787">
            <v>0</v>
          </cell>
          <cell r="S1787">
            <v>0</v>
          </cell>
          <cell r="T1787">
            <v>0</v>
          </cell>
          <cell r="U1787">
            <v>0</v>
          </cell>
          <cell r="AF1787">
            <v>25370020.129999999</v>
          </cell>
          <cell r="AG1787">
            <v>1123602.5495943457</v>
          </cell>
          <cell r="AH1787">
            <v>18521659.244877394</v>
          </cell>
          <cell r="AI1787">
            <v>5724758.335528261</v>
          </cell>
          <cell r="AJ1787">
            <v>0</v>
          </cell>
          <cell r="AK1787">
            <v>0</v>
          </cell>
          <cell r="AL1787">
            <v>0</v>
          </cell>
          <cell r="AM1787">
            <v>0</v>
          </cell>
          <cell r="AN1787">
            <v>0</v>
          </cell>
          <cell r="AO1787">
            <v>0</v>
          </cell>
          <cell r="AP1787">
            <v>0</v>
          </cell>
          <cell r="AQ1787">
            <v>0</v>
          </cell>
        </row>
        <row r="1788">
          <cell r="H1788" t="str">
            <v>CAGE</v>
          </cell>
          <cell r="J1788">
            <v>5946473.8412499996</v>
          </cell>
          <cell r="K1788">
            <v>0</v>
          </cell>
          <cell r="L1788">
            <v>0</v>
          </cell>
          <cell r="M1788">
            <v>0</v>
          </cell>
          <cell r="N1788">
            <v>0</v>
          </cell>
          <cell r="O1788">
            <v>1129294.5674046737</v>
          </cell>
          <cell r="P1788">
            <v>4026473.0840293625</v>
          </cell>
          <cell r="Q1788">
            <v>517516.57277663343</v>
          </cell>
          <cell r="R1788">
            <v>240335.9998314963</v>
          </cell>
          <cell r="S1788">
            <v>32853.617207834694</v>
          </cell>
          <cell r="T1788">
            <v>0</v>
          </cell>
          <cell r="U1788">
            <v>0</v>
          </cell>
          <cell r="AF1788">
            <v>5946473.8412499996</v>
          </cell>
          <cell r="AG1788">
            <v>0</v>
          </cell>
          <cell r="AH1788">
            <v>0</v>
          </cell>
          <cell r="AI1788">
            <v>0</v>
          </cell>
          <cell r="AJ1788">
            <v>0</v>
          </cell>
          <cell r="AK1788">
            <v>1129294.5674046737</v>
          </cell>
          <cell r="AL1788">
            <v>4026473.0840293625</v>
          </cell>
          <cell r="AM1788">
            <v>517516.57277663343</v>
          </cell>
          <cell r="AN1788">
            <v>240335.9998314963</v>
          </cell>
          <cell r="AO1788">
            <v>32853.617207834694</v>
          </cell>
          <cell r="AP1788">
            <v>0</v>
          </cell>
          <cell r="AQ1788">
            <v>0</v>
          </cell>
        </row>
        <row r="1789">
          <cell r="H1789" t="str">
            <v>CAGW</v>
          </cell>
          <cell r="J1789">
            <v>0</v>
          </cell>
          <cell r="K1789">
            <v>0</v>
          </cell>
          <cell r="L1789">
            <v>0</v>
          </cell>
          <cell r="M1789">
            <v>0</v>
          </cell>
          <cell r="N1789">
            <v>0</v>
          </cell>
          <cell r="O1789">
            <v>0</v>
          </cell>
          <cell r="P1789">
            <v>0</v>
          </cell>
          <cell r="Q1789">
            <v>0</v>
          </cell>
          <cell r="R1789">
            <v>0</v>
          </cell>
          <cell r="S1789">
            <v>0</v>
          </cell>
          <cell r="T1789">
            <v>0</v>
          </cell>
          <cell r="U1789">
            <v>0</v>
          </cell>
          <cell r="AF1789">
            <v>0</v>
          </cell>
          <cell r="AG1789">
            <v>0</v>
          </cell>
          <cell r="AH1789">
            <v>0</v>
          </cell>
          <cell r="AI1789">
            <v>0</v>
          </cell>
          <cell r="AJ1789">
            <v>0</v>
          </cell>
          <cell r="AK1789">
            <v>0</v>
          </cell>
          <cell r="AL1789">
            <v>0</v>
          </cell>
          <cell r="AM1789">
            <v>0</v>
          </cell>
          <cell r="AN1789">
            <v>0</v>
          </cell>
          <cell r="AO1789">
            <v>0</v>
          </cell>
          <cell r="AP1789">
            <v>0</v>
          </cell>
          <cell r="AQ1789">
            <v>0</v>
          </cell>
        </row>
        <row r="1790">
          <cell r="H1790" t="str">
            <v>CAGE</v>
          </cell>
          <cell r="J1790">
            <v>0</v>
          </cell>
          <cell r="K1790">
            <v>0</v>
          </cell>
          <cell r="L1790">
            <v>0</v>
          </cell>
          <cell r="M1790">
            <v>0</v>
          </cell>
          <cell r="N1790">
            <v>0</v>
          </cell>
          <cell r="O1790">
            <v>0</v>
          </cell>
          <cell r="P1790">
            <v>0</v>
          </cell>
          <cell r="Q1790">
            <v>0</v>
          </cell>
          <cell r="R1790">
            <v>0</v>
          </cell>
          <cell r="S1790">
            <v>0</v>
          </cell>
          <cell r="T1790">
            <v>0</v>
          </cell>
          <cell r="U1790">
            <v>0</v>
          </cell>
          <cell r="AF1790">
            <v>0</v>
          </cell>
          <cell r="AG1790">
            <v>0</v>
          </cell>
          <cell r="AH1790">
            <v>0</v>
          </cell>
          <cell r="AI1790">
            <v>0</v>
          </cell>
          <cell r="AJ1790">
            <v>0</v>
          </cell>
          <cell r="AK1790">
            <v>0</v>
          </cell>
          <cell r="AL1790">
            <v>0</v>
          </cell>
          <cell r="AM1790">
            <v>0</v>
          </cell>
          <cell r="AN1790">
            <v>0</v>
          </cell>
          <cell r="AO1790">
            <v>0</v>
          </cell>
          <cell r="AP1790">
            <v>0</v>
          </cell>
          <cell r="AQ1790">
            <v>0</v>
          </cell>
        </row>
        <row r="1794">
          <cell r="H1794" t="str">
            <v>DGP</v>
          </cell>
          <cell r="J1794">
            <v>0</v>
          </cell>
          <cell r="K1794">
            <v>0</v>
          </cell>
          <cell r="L1794">
            <v>0</v>
          </cell>
          <cell r="M1794">
            <v>0</v>
          </cell>
          <cell r="N1794">
            <v>0</v>
          </cell>
          <cell r="O1794">
            <v>0</v>
          </cell>
          <cell r="P1794">
            <v>0</v>
          </cell>
          <cell r="Q1794">
            <v>0</v>
          </cell>
          <cell r="R1794">
            <v>0</v>
          </cell>
          <cell r="S1794">
            <v>0</v>
          </cell>
          <cell r="T1794">
            <v>0</v>
          </cell>
          <cell r="U1794">
            <v>0</v>
          </cell>
          <cell r="AF1794">
            <v>0</v>
          </cell>
          <cell r="AG1794">
            <v>0</v>
          </cell>
          <cell r="AH1794">
            <v>0</v>
          </cell>
          <cell r="AI1794">
            <v>0</v>
          </cell>
          <cell r="AJ1794">
            <v>0</v>
          </cell>
          <cell r="AK1794">
            <v>0</v>
          </cell>
          <cell r="AL1794">
            <v>0</v>
          </cell>
          <cell r="AM1794">
            <v>0</v>
          </cell>
          <cell r="AN1794">
            <v>0</v>
          </cell>
          <cell r="AO1794">
            <v>0</v>
          </cell>
          <cell r="AP1794">
            <v>0</v>
          </cell>
          <cell r="AQ1794">
            <v>0</v>
          </cell>
        </row>
        <row r="1795">
          <cell r="H1795" t="str">
            <v>DGU</v>
          </cell>
          <cell r="J1795">
            <v>0</v>
          </cell>
          <cell r="K1795">
            <v>0</v>
          </cell>
          <cell r="L1795">
            <v>0</v>
          </cell>
          <cell r="M1795">
            <v>0</v>
          </cell>
          <cell r="N1795">
            <v>0</v>
          </cell>
          <cell r="O1795">
            <v>0</v>
          </cell>
          <cell r="P1795">
            <v>0</v>
          </cell>
          <cell r="Q1795">
            <v>0</v>
          </cell>
          <cell r="R1795">
            <v>0</v>
          </cell>
          <cell r="S1795">
            <v>0</v>
          </cell>
          <cell r="T1795">
            <v>0</v>
          </cell>
          <cell r="U1795">
            <v>0</v>
          </cell>
          <cell r="AF1795">
            <v>0</v>
          </cell>
          <cell r="AG1795">
            <v>0</v>
          </cell>
          <cell r="AH1795">
            <v>0</v>
          </cell>
          <cell r="AI1795">
            <v>0</v>
          </cell>
          <cell r="AJ1795">
            <v>0</v>
          </cell>
          <cell r="AK1795">
            <v>0</v>
          </cell>
          <cell r="AL1795">
            <v>0</v>
          </cell>
          <cell r="AM1795">
            <v>0</v>
          </cell>
          <cell r="AN1795">
            <v>0</v>
          </cell>
          <cell r="AO1795">
            <v>0</v>
          </cell>
          <cell r="AP1795">
            <v>0</v>
          </cell>
          <cell r="AQ1795">
            <v>0</v>
          </cell>
        </row>
        <row r="1796">
          <cell r="H1796" t="str">
            <v>CAGW</v>
          </cell>
          <cell r="J1796">
            <v>231524659.447083</v>
          </cell>
          <cell r="K1796">
            <v>10253901.901366172</v>
          </cell>
          <cell r="L1796">
            <v>169027096.82891983</v>
          </cell>
          <cell r="M1796">
            <v>52243660.716797017</v>
          </cell>
          <cell r="N1796">
            <v>0</v>
          </cell>
          <cell r="O1796">
            <v>0</v>
          </cell>
          <cell r="P1796">
            <v>0</v>
          </cell>
          <cell r="Q1796">
            <v>0</v>
          </cell>
          <cell r="R1796">
            <v>0</v>
          </cell>
          <cell r="S1796">
            <v>0</v>
          </cell>
          <cell r="T1796">
            <v>0</v>
          </cell>
          <cell r="U1796">
            <v>0</v>
          </cell>
          <cell r="AF1796">
            <v>231524659.447083</v>
          </cell>
          <cell r="AG1796">
            <v>10253901.901366172</v>
          </cell>
          <cell r="AH1796">
            <v>169027096.82891983</v>
          </cell>
          <cell r="AI1796">
            <v>52243660.716797017</v>
          </cell>
          <cell r="AJ1796">
            <v>0</v>
          </cell>
          <cell r="AK1796">
            <v>0</v>
          </cell>
          <cell r="AL1796">
            <v>0</v>
          </cell>
          <cell r="AM1796">
            <v>0</v>
          </cell>
          <cell r="AN1796">
            <v>0</v>
          </cell>
          <cell r="AO1796">
            <v>0</v>
          </cell>
          <cell r="AP1796">
            <v>0</v>
          </cell>
          <cell r="AQ1796">
            <v>0</v>
          </cell>
        </row>
        <row r="1797">
          <cell r="H1797" t="str">
            <v>CAGE</v>
          </cell>
          <cell r="J1797">
            <v>15572181.965</v>
          </cell>
          <cell r="K1797">
            <v>0</v>
          </cell>
          <cell r="L1797">
            <v>0</v>
          </cell>
          <cell r="M1797">
            <v>0</v>
          </cell>
          <cell r="N1797">
            <v>0</v>
          </cell>
          <cell r="O1797">
            <v>2957312.3442875347</v>
          </cell>
          <cell r="P1797">
            <v>10544227.253928302</v>
          </cell>
          <cell r="Q1797">
            <v>1355233.7833015439</v>
          </cell>
          <cell r="R1797">
            <v>629373.98230100551</v>
          </cell>
          <cell r="S1797">
            <v>86034.601181616206</v>
          </cell>
          <cell r="T1797">
            <v>0</v>
          </cell>
          <cell r="U1797">
            <v>0</v>
          </cell>
          <cell r="AF1797">
            <v>15572181.965</v>
          </cell>
          <cell r="AG1797">
            <v>0</v>
          </cell>
          <cell r="AH1797">
            <v>0</v>
          </cell>
          <cell r="AI1797">
            <v>0</v>
          </cell>
          <cell r="AJ1797">
            <v>0</v>
          </cell>
          <cell r="AK1797">
            <v>2957312.3442875347</v>
          </cell>
          <cell r="AL1797">
            <v>10544227.253928302</v>
          </cell>
          <cell r="AM1797">
            <v>1355233.7833015439</v>
          </cell>
          <cell r="AN1797">
            <v>629373.98230100551</v>
          </cell>
          <cell r="AO1797">
            <v>86034.601181616206</v>
          </cell>
          <cell r="AP1797">
            <v>0</v>
          </cell>
          <cell r="AQ1797">
            <v>0</v>
          </cell>
        </row>
        <row r="1798">
          <cell r="H1798" t="str">
            <v>CAGW</v>
          </cell>
          <cell r="J1798">
            <v>0</v>
          </cell>
          <cell r="K1798">
            <v>0</v>
          </cell>
          <cell r="L1798">
            <v>0</v>
          </cell>
          <cell r="M1798">
            <v>0</v>
          </cell>
          <cell r="N1798">
            <v>0</v>
          </cell>
          <cell r="O1798">
            <v>0</v>
          </cell>
          <cell r="P1798">
            <v>0</v>
          </cell>
          <cell r="Q1798">
            <v>0</v>
          </cell>
          <cell r="R1798">
            <v>0</v>
          </cell>
          <cell r="S1798">
            <v>0</v>
          </cell>
          <cell r="T1798">
            <v>0</v>
          </cell>
          <cell r="U1798">
            <v>0</v>
          </cell>
          <cell r="AF1798">
            <v>0</v>
          </cell>
          <cell r="AG1798">
            <v>0</v>
          </cell>
          <cell r="AH1798">
            <v>0</v>
          </cell>
          <cell r="AI1798">
            <v>0</v>
          </cell>
          <cell r="AJ1798">
            <v>0</v>
          </cell>
          <cell r="AK1798">
            <v>0</v>
          </cell>
          <cell r="AL1798">
            <v>0</v>
          </cell>
          <cell r="AM1798">
            <v>0</v>
          </cell>
          <cell r="AN1798">
            <v>0</v>
          </cell>
          <cell r="AO1798">
            <v>0</v>
          </cell>
          <cell r="AP1798">
            <v>0</v>
          </cell>
          <cell r="AQ1798">
            <v>0</v>
          </cell>
        </row>
        <row r="1799">
          <cell r="H1799" t="str">
            <v>CAGE</v>
          </cell>
          <cell r="J1799">
            <v>0</v>
          </cell>
          <cell r="K1799">
            <v>0</v>
          </cell>
          <cell r="L1799">
            <v>0</v>
          </cell>
          <cell r="M1799">
            <v>0</v>
          </cell>
          <cell r="N1799">
            <v>0</v>
          </cell>
          <cell r="O1799">
            <v>0</v>
          </cell>
          <cell r="P1799">
            <v>0</v>
          </cell>
          <cell r="Q1799">
            <v>0</v>
          </cell>
          <cell r="R1799">
            <v>0</v>
          </cell>
          <cell r="S1799">
            <v>0</v>
          </cell>
          <cell r="T1799">
            <v>0</v>
          </cell>
          <cell r="U1799">
            <v>0</v>
          </cell>
          <cell r="AF1799">
            <v>0</v>
          </cell>
          <cell r="AG1799">
            <v>0</v>
          </cell>
          <cell r="AH1799">
            <v>0</v>
          </cell>
          <cell r="AI1799">
            <v>0</v>
          </cell>
          <cell r="AJ1799">
            <v>0</v>
          </cell>
          <cell r="AK1799">
            <v>0</v>
          </cell>
          <cell r="AL1799">
            <v>0</v>
          </cell>
          <cell r="AM1799">
            <v>0</v>
          </cell>
          <cell r="AN1799">
            <v>0</v>
          </cell>
          <cell r="AO1799">
            <v>0</v>
          </cell>
          <cell r="AP1799">
            <v>0</v>
          </cell>
          <cell r="AQ1799">
            <v>0</v>
          </cell>
        </row>
        <row r="1803">
          <cell r="H1803" t="str">
            <v>DGP</v>
          </cell>
          <cell r="J1803">
            <v>0</v>
          </cell>
          <cell r="K1803">
            <v>0</v>
          </cell>
          <cell r="L1803">
            <v>0</v>
          </cell>
          <cell r="M1803">
            <v>0</v>
          </cell>
          <cell r="N1803">
            <v>0</v>
          </cell>
          <cell r="O1803">
            <v>0</v>
          </cell>
          <cell r="P1803">
            <v>0</v>
          </cell>
          <cell r="Q1803">
            <v>0</v>
          </cell>
          <cell r="R1803">
            <v>0</v>
          </cell>
          <cell r="S1803">
            <v>0</v>
          </cell>
          <cell r="T1803">
            <v>0</v>
          </cell>
          <cell r="U1803">
            <v>0</v>
          </cell>
          <cell r="AF1803">
            <v>0</v>
          </cell>
          <cell r="AG1803">
            <v>0</v>
          </cell>
          <cell r="AH1803">
            <v>0</v>
          </cell>
          <cell r="AI1803">
            <v>0</v>
          </cell>
          <cell r="AJ1803">
            <v>0</v>
          </cell>
          <cell r="AK1803">
            <v>0</v>
          </cell>
          <cell r="AL1803">
            <v>0</v>
          </cell>
          <cell r="AM1803">
            <v>0</v>
          </cell>
          <cell r="AN1803">
            <v>0</v>
          </cell>
          <cell r="AO1803">
            <v>0</v>
          </cell>
          <cell r="AP1803">
            <v>0</v>
          </cell>
          <cell r="AQ1803">
            <v>0</v>
          </cell>
        </row>
        <row r="1804">
          <cell r="H1804" t="str">
            <v>DGU</v>
          </cell>
          <cell r="J1804">
            <v>0</v>
          </cell>
          <cell r="K1804">
            <v>0</v>
          </cell>
          <cell r="L1804">
            <v>0</v>
          </cell>
          <cell r="M1804">
            <v>0</v>
          </cell>
          <cell r="N1804">
            <v>0</v>
          </cell>
          <cell r="O1804">
            <v>0</v>
          </cell>
          <cell r="P1804">
            <v>0</v>
          </cell>
          <cell r="Q1804">
            <v>0</v>
          </cell>
          <cell r="R1804">
            <v>0</v>
          </cell>
          <cell r="S1804">
            <v>0</v>
          </cell>
          <cell r="T1804">
            <v>0</v>
          </cell>
          <cell r="U1804">
            <v>0</v>
          </cell>
          <cell r="AF1804">
            <v>0</v>
          </cell>
          <cell r="AG1804">
            <v>0</v>
          </cell>
          <cell r="AH1804">
            <v>0</v>
          </cell>
          <cell r="AI1804">
            <v>0</v>
          </cell>
          <cell r="AJ1804">
            <v>0</v>
          </cell>
          <cell r="AK1804">
            <v>0</v>
          </cell>
          <cell r="AL1804">
            <v>0</v>
          </cell>
          <cell r="AM1804">
            <v>0</v>
          </cell>
          <cell r="AN1804">
            <v>0</v>
          </cell>
          <cell r="AO1804">
            <v>0</v>
          </cell>
          <cell r="AP1804">
            <v>0</v>
          </cell>
          <cell r="AQ1804">
            <v>0</v>
          </cell>
        </row>
        <row r="1805">
          <cell r="H1805" t="str">
            <v>CAGW</v>
          </cell>
          <cell r="J1805">
            <v>386355472.98541701</v>
          </cell>
          <cell r="K1805">
            <v>17111141.113475494</v>
          </cell>
          <cell r="L1805">
            <v>282063016.9531256</v>
          </cell>
          <cell r="M1805">
            <v>87181314.918815956</v>
          </cell>
          <cell r="N1805">
            <v>0</v>
          </cell>
          <cell r="O1805">
            <v>0</v>
          </cell>
          <cell r="P1805">
            <v>0</v>
          </cell>
          <cell r="Q1805">
            <v>0</v>
          </cell>
          <cell r="R1805">
            <v>0</v>
          </cell>
          <cell r="S1805">
            <v>0</v>
          </cell>
          <cell r="T1805">
            <v>0</v>
          </cell>
          <cell r="U1805">
            <v>0</v>
          </cell>
          <cell r="AF1805">
            <v>386355472.98541701</v>
          </cell>
          <cell r="AG1805">
            <v>17111141.113475494</v>
          </cell>
          <cell r="AH1805">
            <v>282063016.9531256</v>
          </cell>
          <cell r="AI1805">
            <v>87181314.918815956</v>
          </cell>
          <cell r="AJ1805">
            <v>0</v>
          </cell>
          <cell r="AK1805">
            <v>0</v>
          </cell>
          <cell r="AL1805">
            <v>0</v>
          </cell>
          <cell r="AM1805">
            <v>0</v>
          </cell>
          <cell r="AN1805">
            <v>0</v>
          </cell>
          <cell r="AO1805">
            <v>0</v>
          </cell>
          <cell r="AP1805">
            <v>0</v>
          </cell>
          <cell r="AQ1805">
            <v>0</v>
          </cell>
        </row>
        <row r="1806">
          <cell r="H1806" t="str">
            <v>CAGE</v>
          </cell>
          <cell r="J1806">
            <v>93229079.205416694</v>
          </cell>
          <cell r="K1806">
            <v>0</v>
          </cell>
          <cell r="L1806">
            <v>0</v>
          </cell>
          <cell r="M1806">
            <v>0</v>
          </cell>
          <cell r="N1806">
            <v>0</v>
          </cell>
          <cell r="O1806">
            <v>17705130.045385975</v>
          </cell>
          <cell r="P1806">
            <v>63127222.634942733</v>
          </cell>
          <cell r="Q1806">
            <v>8113647.657679176</v>
          </cell>
          <cell r="R1806">
            <v>3767998.4075223957</v>
          </cell>
          <cell r="S1806">
            <v>515080.45988642762</v>
          </cell>
          <cell r="T1806">
            <v>0</v>
          </cell>
          <cell r="U1806">
            <v>0</v>
          </cell>
          <cell r="AF1806">
            <v>93229079.205416694</v>
          </cell>
          <cell r="AG1806">
            <v>0</v>
          </cell>
          <cell r="AH1806">
            <v>0</v>
          </cell>
          <cell r="AI1806">
            <v>0</v>
          </cell>
          <cell r="AJ1806">
            <v>0</v>
          </cell>
          <cell r="AK1806">
            <v>17705130.045385975</v>
          </cell>
          <cell r="AL1806">
            <v>63127222.634942733</v>
          </cell>
          <cell r="AM1806">
            <v>8113647.657679176</v>
          </cell>
          <cell r="AN1806">
            <v>3767998.4075223957</v>
          </cell>
          <cell r="AO1806">
            <v>515080.45988642762</v>
          </cell>
          <cell r="AP1806">
            <v>0</v>
          </cell>
          <cell r="AQ1806">
            <v>0</v>
          </cell>
        </row>
        <row r="1807">
          <cell r="H1807" t="str">
            <v>CAGW</v>
          </cell>
          <cell r="J1807">
            <v>0</v>
          </cell>
          <cell r="K1807">
            <v>0</v>
          </cell>
          <cell r="L1807">
            <v>0</v>
          </cell>
          <cell r="M1807">
            <v>0</v>
          </cell>
          <cell r="N1807">
            <v>0</v>
          </cell>
          <cell r="O1807">
            <v>0</v>
          </cell>
          <cell r="P1807">
            <v>0</v>
          </cell>
          <cell r="Q1807">
            <v>0</v>
          </cell>
          <cell r="R1807">
            <v>0</v>
          </cell>
          <cell r="S1807">
            <v>0</v>
          </cell>
          <cell r="T1807">
            <v>0</v>
          </cell>
          <cell r="U1807">
            <v>0</v>
          </cell>
          <cell r="AF1807">
            <v>0</v>
          </cell>
          <cell r="AG1807">
            <v>0</v>
          </cell>
          <cell r="AH1807">
            <v>0</v>
          </cell>
          <cell r="AI1807">
            <v>0</v>
          </cell>
          <cell r="AJ1807">
            <v>0</v>
          </cell>
          <cell r="AK1807">
            <v>0</v>
          </cell>
          <cell r="AL1807">
            <v>0</v>
          </cell>
          <cell r="AM1807">
            <v>0</v>
          </cell>
          <cell r="AN1807">
            <v>0</v>
          </cell>
          <cell r="AO1807">
            <v>0</v>
          </cell>
          <cell r="AP1807">
            <v>0</v>
          </cell>
          <cell r="AQ1807">
            <v>0</v>
          </cell>
        </row>
        <row r="1808">
          <cell r="H1808" t="str">
            <v>CAGE</v>
          </cell>
          <cell r="J1808">
            <v>0</v>
          </cell>
          <cell r="K1808">
            <v>0</v>
          </cell>
          <cell r="L1808">
            <v>0</v>
          </cell>
          <cell r="M1808">
            <v>0</v>
          </cell>
          <cell r="N1808">
            <v>0</v>
          </cell>
          <cell r="O1808">
            <v>0</v>
          </cell>
          <cell r="P1808">
            <v>0</v>
          </cell>
          <cell r="Q1808">
            <v>0</v>
          </cell>
          <cell r="R1808">
            <v>0</v>
          </cell>
          <cell r="S1808">
            <v>0</v>
          </cell>
          <cell r="T1808">
            <v>0</v>
          </cell>
          <cell r="U1808">
            <v>0</v>
          </cell>
          <cell r="AF1808">
            <v>0</v>
          </cell>
          <cell r="AG1808">
            <v>0</v>
          </cell>
          <cell r="AH1808">
            <v>0</v>
          </cell>
          <cell r="AI1808">
            <v>0</v>
          </cell>
          <cell r="AJ1808">
            <v>0</v>
          </cell>
          <cell r="AK1808">
            <v>0</v>
          </cell>
          <cell r="AL1808">
            <v>0</v>
          </cell>
          <cell r="AM1808">
            <v>0</v>
          </cell>
          <cell r="AN1808">
            <v>0</v>
          </cell>
          <cell r="AO1808">
            <v>0</v>
          </cell>
          <cell r="AP1808">
            <v>0</v>
          </cell>
          <cell r="AQ1808">
            <v>0</v>
          </cell>
        </row>
        <row r="1812">
          <cell r="H1812" t="str">
            <v>DGP</v>
          </cell>
          <cell r="J1812">
            <v>0</v>
          </cell>
          <cell r="K1812">
            <v>0</v>
          </cell>
          <cell r="L1812">
            <v>0</v>
          </cell>
          <cell r="M1812">
            <v>0</v>
          </cell>
          <cell r="N1812">
            <v>0</v>
          </cell>
          <cell r="O1812">
            <v>0</v>
          </cell>
          <cell r="P1812">
            <v>0</v>
          </cell>
          <cell r="Q1812">
            <v>0</v>
          </cell>
          <cell r="R1812">
            <v>0</v>
          </cell>
          <cell r="S1812">
            <v>0</v>
          </cell>
          <cell r="T1812">
            <v>0</v>
          </cell>
          <cell r="U1812">
            <v>0</v>
          </cell>
          <cell r="AF1812">
            <v>0</v>
          </cell>
          <cell r="AG1812">
            <v>0</v>
          </cell>
          <cell r="AH1812">
            <v>0</v>
          </cell>
          <cell r="AI1812">
            <v>0</v>
          </cell>
          <cell r="AJ1812">
            <v>0</v>
          </cell>
          <cell r="AK1812">
            <v>0</v>
          </cell>
          <cell r="AL1812">
            <v>0</v>
          </cell>
          <cell r="AM1812">
            <v>0</v>
          </cell>
          <cell r="AN1812">
            <v>0</v>
          </cell>
          <cell r="AO1812">
            <v>0</v>
          </cell>
          <cell r="AP1812">
            <v>0</v>
          </cell>
          <cell r="AQ1812">
            <v>0</v>
          </cell>
        </row>
        <row r="1813">
          <cell r="H1813" t="str">
            <v>DGU</v>
          </cell>
          <cell r="J1813">
            <v>0</v>
          </cell>
          <cell r="K1813">
            <v>0</v>
          </cell>
          <cell r="L1813">
            <v>0</v>
          </cell>
          <cell r="M1813">
            <v>0</v>
          </cell>
          <cell r="N1813">
            <v>0</v>
          </cell>
          <cell r="O1813">
            <v>0</v>
          </cell>
          <cell r="P1813">
            <v>0</v>
          </cell>
          <cell r="Q1813">
            <v>0</v>
          </cell>
          <cell r="R1813">
            <v>0</v>
          </cell>
          <cell r="S1813">
            <v>0</v>
          </cell>
          <cell r="T1813">
            <v>0</v>
          </cell>
          <cell r="U1813">
            <v>0</v>
          </cell>
          <cell r="AF1813">
            <v>0</v>
          </cell>
          <cell r="AG1813">
            <v>0</v>
          </cell>
          <cell r="AH1813">
            <v>0</v>
          </cell>
          <cell r="AI1813">
            <v>0</v>
          </cell>
          <cell r="AJ1813">
            <v>0</v>
          </cell>
          <cell r="AK1813">
            <v>0</v>
          </cell>
          <cell r="AL1813">
            <v>0</v>
          </cell>
          <cell r="AM1813">
            <v>0</v>
          </cell>
          <cell r="AN1813">
            <v>0</v>
          </cell>
          <cell r="AO1813">
            <v>0</v>
          </cell>
          <cell r="AP1813">
            <v>0</v>
          </cell>
          <cell r="AQ1813">
            <v>0</v>
          </cell>
        </row>
        <row r="1814">
          <cell r="H1814" t="str">
            <v>CAGW</v>
          </cell>
          <cell r="J1814">
            <v>85342848.502499998</v>
          </cell>
          <cell r="K1814">
            <v>3779714.8632791797</v>
          </cell>
          <cell r="L1814">
            <v>62305475.157323025</v>
          </cell>
          <cell r="M1814">
            <v>19257658.481897801</v>
          </cell>
          <cell r="N1814">
            <v>0</v>
          </cell>
          <cell r="O1814">
            <v>0</v>
          </cell>
          <cell r="P1814">
            <v>0</v>
          </cell>
          <cell r="Q1814">
            <v>0</v>
          </cell>
          <cell r="R1814">
            <v>0</v>
          </cell>
          <cell r="S1814">
            <v>0</v>
          </cell>
          <cell r="T1814">
            <v>0</v>
          </cell>
          <cell r="U1814">
            <v>0</v>
          </cell>
          <cell r="AF1814">
            <v>85342848.502499998</v>
          </cell>
          <cell r="AG1814">
            <v>3779714.8632791797</v>
          </cell>
          <cell r="AH1814">
            <v>62305475.157323025</v>
          </cell>
          <cell r="AI1814">
            <v>19257658.481897801</v>
          </cell>
          <cell r="AJ1814">
            <v>0</v>
          </cell>
          <cell r="AK1814">
            <v>0</v>
          </cell>
          <cell r="AL1814">
            <v>0</v>
          </cell>
          <cell r="AM1814">
            <v>0</v>
          </cell>
          <cell r="AN1814">
            <v>0</v>
          </cell>
          <cell r="AO1814">
            <v>0</v>
          </cell>
          <cell r="AP1814">
            <v>0</v>
          </cell>
          <cell r="AQ1814">
            <v>0</v>
          </cell>
        </row>
        <row r="1815">
          <cell r="H1815" t="str">
            <v>CAGE</v>
          </cell>
          <cell r="J1815">
            <v>40406263.702916697</v>
          </cell>
          <cell r="K1815">
            <v>0</v>
          </cell>
          <cell r="L1815">
            <v>0</v>
          </cell>
          <cell r="M1815">
            <v>0</v>
          </cell>
          <cell r="N1815">
            <v>0</v>
          </cell>
          <cell r="O1815">
            <v>7673551.6386686983</v>
          </cell>
          <cell r="P1815">
            <v>27359866.968116831</v>
          </cell>
          <cell r="Q1815">
            <v>3516522.8450490716</v>
          </cell>
          <cell r="R1815">
            <v>1633082.0660692977</v>
          </cell>
          <cell r="S1815">
            <v>223240.1850128042</v>
          </cell>
          <cell r="T1815">
            <v>0</v>
          </cell>
          <cell r="U1815">
            <v>0</v>
          </cell>
          <cell r="AF1815">
            <v>40406263.702916697</v>
          </cell>
          <cell r="AG1815">
            <v>0</v>
          </cell>
          <cell r="AH1815">
            <v>0</v>
          </cell>
          <cell r="AI1815">
            <v>0</v>
          </cell>
          <cell r="AJ1815">
            <v>0</v>
          </cell>
          <cell r="AK1815">
            <v>7673551.6386686983</v>
          </cell>
          <cell r="AL1815">
            <v>27359866.968116831</v>
          </cell>
          <cell r="AM1815">
            <v>3516522.8450490716</v>
          </cell>
          <cell r="AN1815">
            <v>1633082.0660692977</v>
          </cell>
          <cell r="AO1815">
            <v>223240.1850128042</v>
          </cell>
          <cell r="AP1815">
            <v>0</v>
          </cell>
          <cell r="AQ1815">
            <v>0</v>
          </cell>
        </row>
        <row r="1816">
          <cell r="H1816" t="str">
            <v>CAGW</v>
          </cell>
          <cell r="J1816">
            <v>0</v>
          </cell>
          <cell r="K1816">
            <v>0</v>
          </cell>
          <cell r="L1816">
            <v>0</v>
          </cell>
          <cell r="M1816">
            <v>0</v>
          </cell>
          <cell r="N1816">
            <v>0</v>
          </cell>
          <cell r="O1816">
            <v>0</v>
          </cell>
          <cell r="P1816">
            <v>0</v>
          </cell>
          <cell r="Q1816">
            <v>0</v>
          </cell>
          <cell r="R1816">
            <v>0</v>
          </cell>
          <cell r="S1816">
            <v>0</v>
          </cell>
          <cell r="T1816">
            <v>0</v>
          </cell>
          <cell r="U1816">
            <v>0</v>
          </cell>
          <cell r="AF1816">
            <v>0</v>
          </cell>
          <cell r="AG1816">
            <v>0</v>
          </cell>
          <cell r="AH1816">
            <v>0</v>
          </cell>
          <cell r="AI1816">
            <v>0</v>
          </cell>
          <cell r="AJ1816">
            <v>0</v>
          </cell>
          <cell r="AK1816">
            <v>0</v>
          </cell>
          <cell r="AL1816">
            <v>0</v>
          </cell>
          <cell r="AM1816">
            <v>0</v>
          </cell>
          <cell r="AN1816">
            <v>0</v>
          </cell>
          <cell r="AO1816">
            <v>0</v>
          </cell>
          <cell r="AP1816">
            <v>0</v>
          </cell>
          <cell r="AQ1816">
            <v>0</v>
          </cell>
        </row>
        <row r="1817">
          <cell r="H1817" t="str">
            <v>CAGE</v>
          </cell>
          <cell r="J1817">
            <v>0</v>
          </cell>
          <cell r="K1817">
            <v>0</v>
          </cell>
          <cell r="L1817">
            <v>0</v>
          </cell>
          <cell r="M1817">
            <v>0</v>
          </cell>
          <cell r="N1817">
            <v>0</v>
          </cell>
          <cell r="O1817">
            <v>0</v>
          </cell>
          <cell r="P1817">
            <v>0</v>
          </cell>
          <cell r="Q1817">
            <v>0</v>
          </cell>
          <cell r="R1817">
            <v>0</v>
          </cell>
          <cell r="S1817">
            <v>0</v>
          </cell>
          <cell r="T1817">
            <v>0</v>
          </cell>
          <cell r="U1817">
            <v>0</v>
          </cell>
          <cell r="AF1817">
            <v>0</v>
          </cell>
          <cell r="AG1817">
            <v>0</v>
          </cell>
          <cell r="AH1817">
            <v>0</v>
          </cell>
          <cell r="AI1817">
            <v>0</v>
          </cell>
          <cell r="AJ1817">
            <v>0</v>
          </cell>
          <cell r="AK1817">
            <v>0</v>
          </cell>
          <cell r="AL1817">
            <v>0</v>
          </cell>
          <cell r="AM1817">
            <v>0</v>
          </cell>
          <cell r="AN1817">
            <v>0</v>
          </cell>
          <cell r="AO1817">
            <v>0</v>
          </cell>
          <cell r="AP1817">
            <v>0</v>
          </cell>
          <cell r="AQ1817">
            <v>0</v>
          </cell>
        </row>
        <row r="1821">
          <cell r="H1821" t="str">
            <v>DGP</v>
          </cell>
          <cell r="J1821">
            <v>0</v>
          </cell>
          <cell r="K1821">
            <v>0</v>
          </cell>
          <cell r="L1821">
            <v>0</v>
          </cell>
          <cell r="M1821">
            <v>0</v>
          </cell>
          <cell r="N1821">
            <v>0</v>
          </cell>
          <cell r="O1821">
            <v>0</v>
          </cell>
          <cell r="P1821">
            <v>0</v>
          </cell>
          <cell r="Q1821">
            <v>0</v>
          </cell>
          <cell r="R1821">
            <v>0</v>
          </cell>
          <cell r="S1821">
            <v>0</v>
          </cell>
          <cell r="T1821">
            <v>0</v>
          </cell>
          <cell r="U1821">
            <v>0</v>
          </cell>
          <cell r="AF1821">
            <v>0</v>
          </cell>
          <cell r="AG1821">
            <v>0</v>
          </cell>
          <cell r="AH1821">
            <v>0</v>
          </cell>
          <cell r="AI1821">
            <v>0</v>
          </cell>
          <cell r="AJ1821">
            <v>0</v>
          </cell>
          <cell r="AK1821">
            <v>0</v>
          </cell>
          <cell r="AL1821">
            <v>0</v>
          </cell>
          <cell r="AM1821">
            <v>0</v>
          </cell>
          <cell r="AN1821">
            <v>0</v>
          </cell>
          <cell r="AO1821">
            <v>0</v>
          </cell>
          <cell r="AP1821">
            <v>0</v>
          </cell>
          <cell r="AQ1821">
            <v>0</v>
          </cell>
        </row>
        <row r="1822">
          <cell r="H1822" t="str">
            <v>DGU</v>
          </cell>
          <cell r="J1822">
            <v>0</v>
          </cell>
          <cell r="K1822">
            <v>0</v>
          </cell>
          <cell r="L1822">
            <v>0</v>
          </cell>
          <cell r="M1822">
            <v>0</v>
          </cell>
          <cell r="N1822">
            <v>0</v>
          </cell>
          <cell r="O1822">
            <v>0</v>
          </cell>
          <cell r="P1822">
            <v>0</v>
          </cell>
          <cell r="Q1822">
            <v>0</v>
          </cell>
          <cell r="R1822">
            <v>0</v>
          </cell>
          <cell r="S1822">
            <v>0</v>
          </cell>
          <cell r="T1822">
            <v>0</v>
          </cell>
          <cell r="U1822">
            <v>0</v>
          </cell>
          <cell r="AF1822">
            <v>0</v>
          </cell>
          <cell r="AG1822">
            <v>0</v>
          </cell>
          <cell r="AH1822">
            <v>0</v>
          </cell>
          <cell r="AI1822">
            <v>0</v>
          </cell>
          <cell r="AJ1822">
            <v>0</v>
          </cell>
          <cell r="AK1822">
            <v>0</v>
          </cell>
          <cell r="AL1822">
            <v>0</v>
          </cell>
          <cell r="AM1822">
            <v>0</v>
          </cell>
          <cell r="AN1822">
            <v>0</v>
          </cell>
          <cell r="AO1822">
            <v>0</v>
          </cell>
          <cell r="AP1822">
            <v>0</v>
          </cell>
          <cell r="AQ1822">
            <v>0</v>
          </cell>
        </row>
        <row r="1823">
          <cell r="H1823" t="str">
            <v>CAGW</v>
          </cell>
          <cell r="J1823">
            <v>65205459.590833299</v>
          </cell>
          <cell r="K1823">
            <v>2887858.1990991654</v>
          </cell>
          <cell r="L1823">
            <v>47603955.269192643</v>
          </cell>
          <cell r="M1823">
            <v>14713646.122541495</v>
          </cell>
          <cell r="N1823">
            <v>0</v>
          </cell>
          <cell r="O1823">
            <v>0</v>
          </cell>
          <cell r="P1823">
            <v>0</v>
          </cell>
          <cell r="Q1823">
            <v>0</v>
          </cell>
          <cell r="R1823">
            <v>0</v>
          </cell>
          <cell r="S1823">
            <v>0</v>
          </cell>
          <cell r="T1823">
            <v>0</v>
          </cell>
          <cell r="U1823">
            <v>0</v>
          </cell>
          <cell r="AF1823">
            <v>65205459.590833299</v>
          </cell>
          <cell r="AG1823">
            <v>2887858.1990991654</v>
          </cell>
          <cell r="AH1823">
            <v>47603955.269192643</v>
          </cell>
          <cell r="AI1823">
            <v>14713646.122541495</v>
          </cell>
          <cell r="AJ1823">
            <v>0</v>
          </cell>
          <cell r="AK1823">
            <v>0</v>
          </cell>
          <cell r="AL1823">
            <v>0</v>
          </cell>
          <cell r="AM1823">
            <v>0</v>
          </cell>
          <cell r="AN1823">
            <v>0</v>
          </cell>
          <cell r="AO1823">
            <v>0</v>
          </cell>
          <cell r="AP1823">
            <v>0</v>
          </cell>
          <cell r="AQ1823">
            <v>0</v>
          </cell>
        </row>
        <row r="1824">
          <cell r="H1824" t="str">
            <v>CAGE</v>
          </cell>
          <cell r="J1824">
            <v>11666828.78125</v>
          </cell>
          <cell r="K1824">
            <v>0</v>
          </cell>
          <cell r="L1824">
            <v>0</v>
          </cell>
          <cell r="M1824">
            <v>0</v>
          </cell>
          <cell r="N1824">
            <v>0</v>
          </cell>
          <cell r="O1824">
            <v>2215646.9049120643</v>
          </cell>
          <cell r="P1824">
            <v>7899836.6624963442</v>
          </cell>
          <cell r="Q1824">
            <v>1015354.2094410517</v>
          </cell>
          <cell r="R1824">
            <v>471533.05216847302</v>
          </cell>
          <cell r="S1824">
            <v>64457.952232068288</v>
          </cell>
          <cell r="T1824">
            <v>0</v>
          </cell>
          <cell r="U1824">
            <v>0</v>
          </cell>
          <cell r="AF1824">
            <v>11666828.78125</v>
          </cell>
          <cell r="AG1824">
            <v>0</v>
          </cell>
          <cell r="AH1824">
            <v>0</v>
          </cell>
          <cell r="AI1824">
            <v>0</v>
          </cell>
          <cell r="AJ1824">
            <v>0</v>
          </cell>
          <cell r="AK1824">
            <v>2215646.9049120643</v>
          </cell>
          <cell r="AL1824">
            <v>7899836.6624963442</v>
          </cell>
          <cell r="AM1824">
            <v>1015354.2094410517</v>
          </cell>
          <cell r="AN1824">
            <v>471533.05216847302</v>
          </cell>
          <cell r="AO1824">
            <v>64457.952232068288</v>
          </cell>
          <cell r="AP1824">
            <v>0</v>
          </cell>
          <cell r="AQ1824">
            <v>0</v>
          </cell>
        </row>
        <row r="1825">
          <cell r="H1825" t="str">
            <v>CAGW</v>
          </cell>
          <cell r="J1825">
            <v>0</v>
          </cell>
          <cell r="K1825">
            <v>0</v>
          </cell>
          <cell r="L1825">
            <v>0</v>
          </cell>
          <cell r="M1825">
            <v>0</v>
          </cell>
          <cell r="N1825">
            <v>0</v>
          </cell>
          <cell r="O1825">
            <v>0</v>
          </cell>
          <cell r="P1825">
            <v>0</v>
          </cell>
          <cell r="Q1825">
            <v>0</v>
          </cell>
          <cell r="R1825">
            <v>0</v>
          </cell>
          <cell r="S1825">
            <v>0</v>
          </cell>
          <cell r="T1825">
            <v>0</v>
          </cell>
          <cell r="U1825">
            <v>0</v>
          </cell>
          <cell r="AF1825">
            <v>0</v>
          </cell>
          <cell r="AG1825">
            <v>0</v>
          </cell>
          <cell r="AH1825">
            <v>0</v>
          </cell>
          <cell r="AI1825">
            <v>0</v>
          </cell>
          <cell r="AJ1825">
            <v>0</v>
          </cell>
          <cell r="AK1825">
            <v>0</v>
          </cell>
          <cell r="AL1825">
            <v>0</v>
          </cell>
          <cell r="AM1825">
            <v>0</v>
          </cell>
          <cell r="AN1825">
            <v>0</v>
          </cell>
          <cell r="AO1825">
            <v>0</v>
          </cell>
          <cell r="AP1825">
            <v>0</v>
          </cell>
          <cell r="AQ1825">
            <v>0</v>
          </cell>
        </row>
        <row r="1826">
          <cell r="H1826" t="str">
            <v>CAGE</v>
          </cell>
          <cell r="J1826">
            <v>0</v>
          </cell>
          <cell r="K1826">
            <v>0</v>
          </cell>
          <cell r="L1826">
            <v>0</v>
          </cell>
          <cell r="M1826">
            <v>0</v>
          </cell>
          <cell r="N1826">
            <v>0</v>
          </cell>
          <cell r="O1826">
            <v>0</v>
          </cell>
          <cell r="P1826">
            <v>0</v>
          </cell>
          <cell r="Q1826">
            <v>0</v>
          </cell>
          <cell r="R1826">
            <v>0</v>
          </cell>
          <cell r="S1826">
            <v>0</v>
          </cell>
          <cell r="T1826">
            <v>0</v>
          </cell>
          <cell r="U1826">
            <v>0</v>
          </cell>
          <cell r="AF1826">
            <v>0</v>
          </cell>
          <cell r="AG1826">
            <v>0</v>
          </cell>
          <cell r="AH1826">
            <v>0</v>
          </cell>
          <cell r="AI1826">
            <v>0</v>
          </cell>
          <cell r="AJ1826">
            <v>0</v>
          </cell>
          <cell r="AK1826">
            <v>0</v>
          </cell>
          <cell r="AL1826">
            <v>0</v>
          </cell>
          <cell r="AM1826">
            <v>0</v>
          </cell>
          <cell r="AN1826">
            <v>0</v>
          </cell>
          <cell r="AO1826">
            <v>0</v>
          </cell>
          <cell r="AP1826">
            <v>0</v>
          </cell>
          <cell r="AQ1826">
            <v>0</v>
          </cell>
        </row>
        <row r="1832">
          <cell r="H1832" t="str">
            <v>DGP</v>
          </cell>
          <cell r="J1832">
            <v>0</v>
          </cell>
          <cell r="K1832">
            <v>0</v>
          </cell>
          <cell r="L1832">
            <v>0</v>
          </cell>
          <cell r="M1832">
            <v>0</v>
          </cell>
          <cell r="N1832">
            <v>0</v>
          </cell>
          <cell r="O1832">
            <v>0</v>
          </cell>
          <cell r="P1832">
            <v>0</v>
          </cell>
          <cell r="Q1832">
            <v>0</v>
          </cell>
          <cell r="R1832">
            <v>0</v>
          </cell>
          <cell r="S1832">
            <v>0</v>
          </cell>
          <cell r="T1832">
            <v>0</v>
          </cell>
          <cell r="U1832">
            <v>0</v>
          </cell>
          <cell r="AF1832">
            <v>0</v>
          </cell>
          <cell r="AG1832">
            <v>0</v>
          </cell>
          <cell r="AH1832">
            <v>0</v>
          </cell>
          <cell r="AI1832">
            <v>0</v>
          </cell>
          <cell r="AJ1832">
            <v>0</v>
          </cell>
          <cell r="AK1832">
            <v>0</v>
          </cell>
          <cell r="AL1832">
            <v>0</v>
          </cell>
          <cell r="AM1832">
            <v>0</v>
          </cell>
          <cell r="AN1832">
            <v>0</v>
          </cell>
          <cell r="AO1832">
            <v>0</v>
          </cell>
          <cell r="AP1832">
            <v>0</v>
          </cell>
          <cell r="AQ1832">
            <v>0</v>
          </cell>
        </row>
        <row r="1833">
          <cell r="H1833" t="str">
            <v>DGU</v>
          </cell>
          <cell r="J1833">
            <v>0</v>
          </cell>
          <cell r="K1833">
            <v>0</v>
          </cell>
          <cell r="L1833">
            <v>0</v>
          </cell>
          <cell r="M1833">
            <v>0</v>
          </cell>
          <cell r="N1833">
            <v>0</v>
          </cell>
          <cell r="O1833">
            <v>0</v>
          </cell>
          <cell r="P1833">
            <v>0</v>
          </cell>
          <cell r="Q1833">
            <v>0</v>
          </cell>
          <cell r="R1833">
            <v>0</v>
          </cell>
          <cell r="S1833">
            <v>0</v>
          </cell>
          <cell r="T1833">
            <v>0</v>
          </cell>
          <cell r="U1833">
            <v>0</v>
          </cell>
          <cell r="AF1833">
            <v>0</v>
          </cell>
          <cell r="AG1833">
            <v>0</v>
          </cell>
          <cell r="AH1833">
            <v>0</v>
          </cell>
          <cell r="AI1833">
            <v>0</v>
          </cell>
          <cell r="AJ1833">
            <v>0</v>
          </cell>
          <cell r="AK1833">
            <v>0</v>
          </cell>
          <cell r="AL1833">
            <v>0</v>
          </cell>
          <cell r="AM1833">
            <v>0</v>
          </cell>
          <cell r="AN1833">
            <v>0</v>
          </cell>
          <cell r="AO1833">
            <v>0</v>
          </cell>
          <cell r="AP1833">
            <v>0</v>
          </cell>
          <cell r="AQ1833">
            <v>0</v>
          </cell>
        </row>
        <row r="1834">
          <cell r="H1834" t="str">
            <v>CAGW</v>
          </cell>
          <cell r="J1834">
            <v>2190668.4700000002</v>
          </cell>
          <cell r="K1834">
            <v>97021.628898799958</v>
          </cell>
          <cell r="L1834">
            <v>1599321.3529955887</v>
          </cell>
          <cell r="M1834">
            <v>494325.4881056117</v>
          </cell>
          <cell r="N1834">
            <v>0</v>
          </cell>
          <cell r="O1834">
            <v>0</v>
          </cell>
          <cell r="P1834">
            <v>0</v>
          </cell>
          <cell r="Q1834">
            <v>0</v>
          </cell>
          <cell r="R1834">
            <v>0</v>
          </cell>
          <cell r="S1834">
            <v>0</v>
          </cell>
          <cell r="T1834">
            <v>0</v>
          </cell>
          <cell r="U1834">
            <v>0</v>
          </cell>
          <cell r="AF1834">
            <v>2190668.4700000002</v>
          </cell>
          <cell r="AG1834">
            <v>97021.628898799958</v>
          </cell>
          <cell r="AH1834">
            <v>1599321.3529955887</v>
          </cell>
          <cell r="AI1834">
            <v>494325.4881056117</v>
          </cell>
          <cell r="AJ1834">
            <v>0</v>
          </cell>
          <cell r="AK1834">
            <v>0</v>
          </cell>
          <cell r="AL1834">
            <v>0</v>
          </cell>
          <cell r="AM1834">
            <v>0</v>
          </cell>
          <cell r="AN1834">
            <v>0</v>
          </cell>
          <cell r="AO1834">
            <v>0</v>
          </cell>
          <cell r="AP1834">
            <v>0</v>
          </cell>
          <cell r="AQ1834">
            <v>0</v>
          </cell>
        </row>
        <row r="1835">
          <cell r="H1835" t="str">
            <v>CAGE</v>
          </cell>
          <cell r="J1835">
            <v>173895.340833333</v>
          </cell>
          <cell r="K1835">
            <v>0</v>
          </cell>
          <cell r="L1835">
            <v>0</v>
          </cell>
          <cell r="M1835">
            <v>0</v>
          </cell>
          <cell r="N1835">
            <v>0</v>
          </cell>
          <cell r="O1835">
            <v>33024.45599572108</v>
          </cell>
          <cell r="P1835">
            <v>117747.91716839414</v>
          </cell>
          <cell r="Q1835">
            <v>15133.963961232797</v>
          </cell>
          <cell r="R1835">
            <v>7028.2509804890697</v>
          </cell>
          <cell r="S1835">
            <v>960.75272749595206</v>
          </cell>
          <cell r="T1835">
            <v>0</v>
          </cell>
          <cell r="U1835">
            <v>0</v>
          </cell>
          <cell r="AF1835">
            <v>173895.340833333</v>
          </cell>
          <cell r="AG1835">
            <v>0</v>
          </cell>
          <cell r="AH1835">
            <v>0</v>
          </cell>
          <cell r="AI1835">
            <v>0</v>
          </cell>
          <cell r="AJ1835">
            <v>0</v>
          </cell>
          <cell r="AK1835">
            <v>33024.45599572108</v>
          </cell>
          <cell r="AL1835">
            <v>117747.91716839414</v>
          </cell>
          <cell r="AM1835">
            <v>15133.963961232797</v>
          </cell>
          <cell r="AN1835">
            <v>7028.2509804890697</v>
          </cell>
          <cell r="AO1835">
            <v>960.75272749595206</v>
          </cell>
          <cell r="AP1835">
            <v>0</v>
          </cell>
          <cell r="AQ1835">
            <v>0</v>
          </cell>
        </row>
        <row r="1836">
          <cell r="H1836" t="str">
            <v>CAGW</v>
          </cell>
          <cell r="J1836">
            <v>0</v>
          </cell>
          <cell r="K1836">
            <v>0</v>
          </cell>
          <cell r="L1836">
            <v>0</v>
          </cell>
          <cell r="M1836">
            <v>0</v>
          </cell>
          <cell r="N1836">
            <v>0</v>
          </cell>
          <cell r="O1836">
            <v>0</v>
          </cell>
          <cell r="P1836">
            <v>0</v>
          </cell>
          <cell r="Q1836">
            <v>0</v>
          </cell>
          <cell r="R1836">
            <v>0</v>
          </cell>
          <cell r="S1836">
            <v>0</v>
          </cell>
          <cell r="T1836">
            <v>0</v>
          </cell>
          <cell r="U1836">
            <v>0</v>
          </cell>
          <cell r="AF1836">
            <v>0</v>
          </cell>
          <cell r="AG1836">
            <v>0</v>
          </cell>
          <cell r="AH1836">
            <v>0</v>
          </cell>
          <cell r="AI1836">
            <v>0</v>
          </cell>
          <cell r="AJ1836">
            <v>0</v>
          </cell>
          <cell r="AK1836">
            <v>0</v>
          </cell>
          <cell r="AL1836">
            <v>0</v>
          </cell>
          <cell r="AM1836">
            <v>0</v>
          </cell>
          <cell r="AN1836">
            <v>0</v>
          </cell>
          <cell r="AO1836">
            <v>0</v>
          </cell>
          <cell r="AP1836">
            <v>0</v>
          </cell>
          <cell r="AQ1836">
            <v>0</v>
          </cell>
        </row>
        <row r="1837">
          <cell r="H1837" t="str">
            <v>CAGE</v>
          </cell>
          <cell r="J1837">
            <v>0</v>
          </cell>
          <cell r="K1837">
            <v>0</v>
          </cell>
          <cell r="L1837">
            <v>0</v>
          </cell>
          <cell r="M1837">
            <v>0</v>
          </cell>
          <cell r="N1837">
            <v>0</v>
          </cell>
          <cell r="O1837">
            <v>0</v>
          </cell>
          <cell r="P1837">
            <v>0</v>
          </cell>
          <cell r="Q1837">
            <v>0</v>
          </cell>
          <cell r="R1837">
            <v>0</v>
          </cell>
          <cell r="S1837">
            <v>0</v>
          </cell>
          <cell r="T1837">
            <v>0</v>
          </cell>
          <cell r="U1837">
            <v>0</v>
          </cell>
          <cell r="AF1837">
            <v>0</v>
          </cell>
          <cell r="AG1837">
            <v>0</v>
          </cell>
          <cell r="AH1837">
            <v>0</v>
          </cell>
          <cell r="AI1837">
            <v>0</v>
          </cell>
          <cell r="AJ1837">
            <v>0</v>
          </cell>
          <cell r="AK1837">
            <v>0</v>
          </cell>
          <cell r="AL1837">
            <v>0</v>
          </cell>
          <cell r="AM1837">
            <v>0</v>
          </cell>
          <cell r="AN1837">
            <v>0</v>
          </cell>
          <cell r="AO1837">
            <v>0</v>
          </cell>
          <cell r="AP1837">
            <v>0</v>
          </cell>
          <cell r="AQ1837">
            <v>0</v>
          </cell>
        </row>
        <row r="1841">
          <cell r="H1841" t="str">
            <v>DGP</v>
          </cell>
          <cell r="J1841">
            <v>0</v>
          </cell>
          <cell r="K1841">
            <v>0</v>
          </cell>
          <cell r="L1841">
            <v>0</v>
          </cell>
          <cell r="M1841">
            <v>0</v>
          </cell>
          <cell r="N1841">
            <v>0</v>
          </cell>
          <cell r="O1841">
            <v>0</v>
          </cell>
          <cell r="P1841">
            <v>0</v>
          </cell>
          <cell r="Q1841">
            <v>0</v>
          </cell>
          <cell r="R1841">
            <v>0</v>
          </cell>
          <cell r="S1841">
            <v>0</v>
          </cell>
          <cell r="T1841">
            <v>0</v>
          </cell>
          <cell r="U1841">
            <v>0</v>
          </cell>
          <cell r="AF1841">
            <v>0</v>
          </cell>
          <cell r="AG1841">
            <v>0</v>
          </cell>
          <cell r="AH1841">
            <v>0</v>
          </cell>
          <cell r="AI1841">
            <v>0</v>
          </cell>
          <cell r="AJ1841">
            <v>0</v>
          </cell>
          <cell r="AK1841">
            <v>0</v>
          </cell>
          <cell r="AL1841">
            <v>0</v>
          </cell>
          <cell r="AM1841">
            <v>0</v>
          </cell>
          <cell r="AN1841">
            <v>0</v>
          </cell>
          <cell r="AO1841">
            <v>0</v>
          </cell>
          <cell r="AP1841">
            <v>0</v>
          </cell>
          <cell r="AQ1841">
            <v>0</v>
          </cell>
        </row>
        <row r="1842">
          <cell r="H1842" t="str">
            <v>DGU</v>
          </cell>
          <cell r="J1842">
            <v>0</v>
          </cell>
          <cell r="K1842">
            <v>0</v>
          </cell>
          <cell r="L1842">
            <v>0</v>
          </cell>
          <cell r="M1842">
            <v>0</v>
          </cell>
          <cell r="N1842">
            <v>0</v>
          </cell>
          <cell r="O1842">
            <v>0</v>
          </cell>
          <cell r="P1842">
            <v>0</v>
          </cell>
          <cell r="Q1842">
            <v>0</v>
          </cell>
          <cell r="R1842">
            <v>0</v>
          </cell>
          <cell r="S1842">
            <v>0</v>
          </cell>
          <cell r="T1842">
            <v>0</v>
          </cell>
          <cell r="U1842">
            <v>0</v>
          </cell>
          <cell r="AF1842">
            <v>0</v>
          </cell>
          <cell r="AG1842">
            <v>0</v>
          </cell>
          <cell r="AH1842">
            <v>0</v>
          </cell>
          <cell r="AI1842">
            <v>0</v>
          </cell>
          <cell r="AJ1842">
            <v>0</v>
          </cell>
          <cell r="AK1842">
            <v>0</v>
          </cell>
          <cell r="AL1842">
            <v>0</v>
          </cell>
          <cell r="AM1842">
            <v>0</v>
          </cell>
          <cell r="AN1842">
            <v>0</v>
          </cell>
          <cell r="AO1842">
            <v>0</v>
          </cell>
          <cell r="AP1842">
            <v>0</v>
          </cell>
          <cell r="AQ1842">
            <v>0</v>
          </cell>
        </row>
        <row r="1843">
          <cell r="H1843" t="str">
            <v>CAGW</v>
          </cell>
          <cell r="J1843">
            <v>18260524.5233333</v>
          </cell>
          <cell r="K1843">
            <v>808732.97719954827</v>
          </cell>
          <cell r="L1843">
            <v>13331294.619430268</v>
          </cell>
          <cell r="M1843">
            <v>4120496.9267034847</v>
          </cell>
          <cell r="N1843">
            <v>0</v>
          </cell>
          <cell r="O1843">
            <v>0</v>
          </cell>
          <cell r="P1843">
            <v>0</v>
          </cell>
          <cell r="Q1843">
            <v>0</v>
          </cell>
          <cell r="R1843">
            <v>0</v>
          </cell>
          <cell r="S1843">
            <v>0</v>
          </cell>
          <cell r="T1843">
            <v>0</v>
          </cell>
          <cell r="U1843">
            <v>0</v>
          </cell>
          <cell r="AF1843">
            <v>18260524.5233333</v>
          </cell>
          <cell r="AG1843">
            <v>808732.97719954827</v>
          </cell>
          <cell r="AH1843">
            <v>13331294.619430268</v>
          </cell>
          <cell r="AI1843">
            <v>4120496.9267034847</v>
          </cell>
          <cell r="AJ1843">
            <v>0</v>
          </cell>
          <cell r="AK1843">
            <v>0</v>
          </cell>
          <cell r="AL1843">
            <v>0</v>
          </cell>
          <cell r="AM1843">
            <v>0</v>
          </cell>
          <cell r="AN1843">
            <v>0</v>
          </cell>
          <cell r="AO1843">
            <v>0</v>
          </cell>
          <cell r="AP1843">
            <v>0</v>
          </cell>
          <cell r="AQ1843">
            <v>0</v>
          </cell>
        </row>
        <row r="1844">
          <cell r="H1844" t="str">
            <v>CAGE</v>
          </cell>
          <cell r="J1844">
            <v>2068610.4716666699</v>
          </cell>
          <cell r="K1844">
            <v>0</v>
          </cell>
          <cell r="L1844">
            <v>0</v>
          </cell>
          <cell r="M1844">
            <v>0</v>
          </cell>
          <cell r="N1844">
            <v>0</v>
          </cell>
          <cell r="O1844">
            <v>392849.71734417457</v>
          </cell>
          <cell r="P1844">
            <v>1400696.3803873828</v>
          </cell>
          <cell r="Q1844">
            <v>180029.41411775444</v>
          </cell>
          <cell r="R1844">
            <v>83606.113344207479</v>
          </cell>
          <cell r="S1844">
            <v>11428.84647315107</v>
          </cell>
          <cell r="T1844">
            <v>0</v>
          </cell>
          <cell r="U1844">
            <v>0</v>
          </cell>
          <cell r="AF1844">
            <v>2068610.4716666699</v>
          </cell>
          <cell r="AG1844">
            <v>0</v>
          </cell>
          <cell r="AH1844">
            <v>0</v>
          </cell>
          <cell r="AI1844">
            <v>0</v>
          </cell>
          <cell r="AJ1844">
            <v>0</v>
          </cell>
          <cell r="AK1844">
            <v>392849.71734417457</v>
          </cell>
          <cell r="AL1844">
            <v>1400696.3803873828</v>
          </cell>
          <cell r="AM1844">
            <v>180029.41411775444</v>
          </cell>
          <cell r="AN1844">
            <v>83606.113344207479</v>
          </cell>
          <cell r="AO1844">
            <v>11428.84647315107</v>
          </cell>
          <cell r="AP1844">
            <v>0</v>
          </cell>
          <cell r="AQ1844">
            <v>0</v>
          </cell>
        </row>
        <row r="1845">
          <cell r="H1845" t="str">
            <v>CAGW</v>
          </cell>
          <cell r="J1845">
            <v>0</v>
          </cell>
          <cell r="K1845">
            <v>0</v>
          </cell>
          <cell r="L1845">
            <v>0</v>
          </cell>
          <cell r="M1845">
            <v>0</v>
          </cell>
          <cell r="N1845">
            <v>0</v>
          </cell>
          <cell r="O1845">
            <v>0</v>
          </cell>
          <cell r="P1845">
            <v>0</v>
          </cell>
          <cell r="Q1845">
            <v>0</v>
          </cell>
          <cell r="R1845">
            <v>0</v>
          </cell>
          <cell r="S1845">
            <v>0</v>
          </cell>
          <cell r="T1845">
            <v>0</v>
          </cell>
          <cell r="U1845">
            <v>0</v>
          </cell>
          <cell r="AF1845">
            <v>0</v>
          </cell>
          <cell r="AG1845">
            <v>0</v>
          </cell>
          <cell r="AH1845">
            <v>0</v>
          </cell>
          <cell r="AI1845">
            <v>0</v>
          </cell>
          <cell r="AJ1845">
            <v>0</v>
          </cell>
          <cell r="AK1845">
            <v>0</v>
          </cell>
          <cell r="AL1845">
            <v>0</v>
          </cell>
          <cell r="AM1845">
            <v>0</v>
          </cell>
          <cell r="AN1845">
            <v>0</v>
          </cell>
          <cell r="AO1845">
            <v>0</v>
          </cell>
          <cell r="AP1845">
            <v>0</v>
          </cell>
          <cell r="AQ1845">
            <v>0</v>
          </cell>
        </row>
        <row r="1846">
          <cell r="H1846" t="str">
            <v>CAGE</v>
          </cell>
          <cell r="J1846">
            <v>0</v>
          </cell>
          <cell r="K1846">
            <v>0</v>
          </cell>
          <cell r="L1846">
            <v>0</v>
          </cell>
          <cell r="M1846">
            <v>0</v>
          </cell>
          <cell r="N1846">
            <v>0</v>
          </cell>
          <cell r="O1846">
            <v>0</v>
          </cell>
          <cell r="P1846">
            <v>0</v>
          </cell>
          <cell r="Q1846">
            <v>0</v>
          </cell>
          <cell r="R1846">
            <v>0</v>
          </cell>
          <cell r="S1846">
            <v>0</v>
          </cell>
          <cell r="T1846">
            <v>0</v>
          </cell>
          <cell r="U1846">
            <v>0</v>
          </cell>
          <cell r="AF1846">
            <v>0</v>
          </cell>
          <cell r="AG1846">
            <v>0</v>
          </cell>
          <cell r="AH1846">
            <v>0</v>
          </cell>
          <cell r="AI1846">
            <v>0</v>
          </cell>
          <cell r="AJ1846">
            <v>0</v>
          </cell>
          <cell r="AK1846">
            <v>0</v>
          </cell>
          <cell r="AL1846">
            <v>0</v>
          </cell>
          <cell r="AM1846">
            <v>0</v>
          </cell>
          <cell r="AN1846">
            <v>0</v>
          </cell>
          <cell r="AO1846">
            <v>0</v>
          </cell>
          <cell r="AP1846">
            <v>0</v>
          </cell>
          <cell r="AQ1846">
            <v>0</v>
          </cell>
        </row>
        <row r="1850">
          <cell r="H1850" t="str">
            <v>S</v>
          </cell>
          <cell r="J1850">
            <v>0</v>
          </cell>
          <cell r="K1850">
            <v>0</v>
          </cell>
          <cell r="L1850">
            <v>0</v>
          </cell>
          <cell r="M1850">
            <v>0</v>
          </cell>
          <cell r="N1850">
            <v>0</v>
          </cell>
          <cell r="O1850">
            <v>0</v>
          </cell>
          <cell r="P1850">
            <v>0</v>
          </cell>
          <cell r="Q1850">
            <v>0</v>
          </cell>
          <cell r="R1850">
            <v>0</v>
          </cell>
          <cell r="S1850">
            <v>0</v>
          </cell>
          <cell r="T1850">
            <v>0</v>
          </cell>
          <cell r="U1850">
            <v>0</v>
          </cell>
          <cell r="AF1850">
            <v>0</v>
          </cell>
          <cell r="AG1850">
            <v>0</v>
          </cell>
          <cell r="AH1850">
            <v>0</v>
          </cell>
          <cell r="AI1850">
            <v>0</v>
          </cell>
          <cell r="AJ1850">
            <v>0</v>
          </cell>
          <cell r="AK1850">
            <v>0</v>
          </cell>
          <cell r="AL1850">
            <v>0</v>
          </cell>
          <cell r="AM1850">
            <v>0</v>
          </cell>
          <cell r="AN1850">
            <v>0</v>
          </cell>
          <cell r="AO1850">
            <v>0</v>
          </cell>
          <cell r="AP1850">
            <v>0</v>
          </cell>
          <cell r="AQ1850">
            <v>0</v>
          </cell>
        </row>
        <row r="1854">
          <cell r="H1854" t="str">
            <v>S</v>
          </cell>
          <cell r="J1854">
            <v>0</v>
          </cell>
          <cell r="K1854">
            <v>0</v>
          </cell>
          <cell r="L1854">
            <v>0</v>
          </cell>
          <cell r="M1854">
            <v>0</v>
          </cell>
          <cell r="N1854">
            <v>0</v>
          </cell>
          <cell r="O1854">
            <v>0</v>
          </cell>
          <cell r="P1854">
            <v>0</v>
          </cell>
          <cell r="Q1854">
            <v>0</v>
          </cell>
          <cell r="R1854">
            <v>0</v>
          </cell>
          <cell r="S1854">
            <v>0</v>
          </cell>
          <cell r="T1854">
            <v>0</v>
          </cell>
          <cell r="U1854">
            <v>0</v>
          </cell>
          <cell r="AF1854">
            <v>0</v>
          </cell>
          <cell r="AG1854">
            <v>0</v>
          </cell>
          <cell r="AH1854">
            <v>0</v>
          </cell>
          <cell r="AI1854">
            <v>0</v>
          </cell>
          <cell r="AJ1854">
            <v>0</v>
          </cell>
          <cell r="AK1854">
            <v>0</v>
          </cell>
          <cell r="AL1854">
            <v>0</v>
          </cell>
          <cell r="AM1854">
            <v>0</v>
          </cell>
          <cell r="AN1854">
            <v>0</v>
          </cell>
          <cell r="AO1854">
            <v>0</v>
          </cell>
          <cell r="AP1854">
            <v>0</v>
          </cell>
          <cell r="AQ1854">
            <v>0</v>
          </cell>
        </row>
        <row r="1855">
          <cell r="H1855" t="str">
            <v>DGU</v>
          </cell>
          <cell r="J1855">
            <v>0</v>
          </cell>
          <cell r="K1855">
            <v>0</v>
          </cell>
          <cell r="L1855">
            <v>0</v>
          </cell>
          <cell r="M1855">
            <v>0</v>
          </cell>
          <cell r="N1855">
            <v>0</v>
          </cell>
          <cell r="O1855">
            <v>0</v>
          </cell>
          <cell r="P1855">
            <v>0</v>
          </cell>
          <cell r="Q1855">
            <v>0</v>
          </cell>
          <cell r="R1855">
            <v>0</v>
          </cell>
          <cell r="S1855">
            <v>0</v>
          </cell>
          <cell r="T1855">
            <v>0</v>
          </cell>
          <cell r="U1855">
            <v>0</v>
          </cell>
          <cell r="AF1855">
            <v>0</v>
          </cell>
          <cell r="AG1855">
            <v>0</v>
          </cell>
          <cell r="AH1855">
            <v>0</v>
          </cell>
          <cell r="AI1855">
            <v>0</v>
          </cell>
          <cell r="AJ1855">
            <v>0</v>
          </cell>
          <cell r="AK1855">
            <v>0</v>
          </cell>
          <cell r="AL1855">
            <v>0</v>
          </cell>
          <cell r="AM1855">
            <v>0</v>
          </cell>
          <cell r="AN1855">
            <v>0</v>
          </cell>
          <cell r="AO1855">
            <v>0</v>
          </cell>
          <cell r="AP1855">
            <v>0</v>
          </cell>
          <cell r="AQ1855">
            <v>0</v>
          </cell>
        </row>
        <row r="1856">
          <cell r="H1856" t="str">
            <v>CAGW</v>
          </cell>
          <cell r="J1856">
            <v>0</v>
          </cell>
          <cell r="K1856">
            <v>0</v>
          </cell>
          <cell r="L1856">
            <v>0</v>
          </cell>
          <cell r="M1856">
            <v>0</v>
          </cell>
          <cell r="N1856">
            <v>0</v>
          </cell>
          <cell r="O1856">
            <v>0</v>
          </cell>
          <cell r="P1856">
            <v>0</v>
          </cell>
          <cell r="Q1856">
            <v>0</v>
          </cell>
          <cell r="R1856">
            <v>0</v>
          </cell>
          <cell r="S1856">
            <v>0</v>
          </cell>
          <cell r="T1856">
            <v>0</v>
          </cell>
          <cell r="U1856">
            <v>0</v>
          </cell>
          <cell r="AF1856">
            <v>0</v>
          </cell>
          <cell r="AG1856">
            <v>0</v>
          </cell>
          <cell r="AH1856">
            <v>0</v>
          </cell>
          <cell r="AI1856">
            <v>0</v>
          </cell>
          <cell r="AJ1856">
            <v>0</v>
          </cell>
          <cell r="AK1856">
            <v>0</v>
          </cell>
          <cell r="AL1856">
            <v>0</v>
          </cell>
          <cell r="AM1856">
            <v>0</v>
          </cell>
          <cell r="AN1856">
            <v>0</v>
          </cell>
          <cell r="AO1856">
            <v>0</v>
          </cell>
          <cell r="AP1856">
            <v>0</v>
          </cell>
          <cell r="AQ1856">
            <v>0</v>
          </cell>
        </row>
        <row r="1857">
          <cell r="H1857" t="str">
            <v>CAGE</v>
          </cell>
          <cell r="J1857">
            <v>0</v>
          </cell>
          <cell r="K1857">
            <v>0</v>
          </cell>
          <cell r="L1857">
            <v>0</v>
          </cell>
          <cell r="M1857">
            <v>0</v>
          </cell>
          <cell r="N1857">
            <v>0</v>
          </cell>
          <cell r="O1857">
            <v>0</v>
          </cell>
          <cell r="P1857">
            <v>0</v>
          </cell>
          <cell r="Q1857">
            <v>0</v>
          </cell>
          <cell r="R1857">
            <v>0</v>
          </cell>
          <cell r="S1857">
            <v>0</v>
          </cell>
          <cell r="T1857">
            <v>0</v>
          </cell>
          <cell r="U1857">
            <v>0</v>
          </cell>
          <cell r="AF1857">
            <v>0</v>
          </cell>
          <cell r="AG1857">
            <v>0</v>
          </cell>
          <cell r="AH1857">
            <v>0</v>
          </cell>
          <cell r="AI1857">
            <v>0</v>
          </cell>
          <cell r="AJ1857">
            <v>0</v>
          </cell>
          <cell r="AK1857">
            <v>0</v>
          </cell>
          <cell r="AL1857">
            <v>0</v>
          </cell>
          <cell r="AM1857">
            <v>0</v>
          </cell>
          <cell r="AN1857">
            <v>0</v>
          </cell>
          <cell r="AO1857">
            <v>0</v>
          </cell>
          <cell r="AP1857">
            <v>0</v>
          </cell>
          <cell r="AQ1857">
            <v>0</v>
          </cell>
        </row>
        <row r="1858">
          <cell r="H1858" t="str">
            <v>CAGW</v>
          </cell>
          <cell r="J1858">
            <v>0</v>
          </cell>
          <cell r="K1858">
            <v>0</v>
          </cell>
          <cell r="L1858">
            <v>0</v>
          </cell>
          <cell r="M1858">
            <v>0</v>
          </cell>
          <cell r="N1858">
            <v>0</v>
          </cell>
          <cell r="O1858">
            <v>0</v>
          </cell>
          <cell r="P1858">
            <v>0</v>
          </cell>
          <cell r="Q1858">
            <v>0</v>
          </cell>
          <cell r="R1858">
            <v>0</v>
          </cell>
          <cell r="S1858">
            <v>0</v>
          </cell>
          <cell r="T1858">
            <v>0</v>
          </cell>
          <cell r="U1858">
            <v>0</v>
          </cell>
          <cell r="AF1858">
            <v>0</v>
          </cell>
          <cell r="AG1858">
            <v>0</v>
          </cell>
          <cell r="AH1858">
            <v>0</v>
          </cell>
          <cell r="AI1858">
            <v>0</v>
          </cell>
          <cell r="AJ1858">
            <v>0</v>
          </cell>
          <cell r="AK1858">
            <v>0</v>
          </cell>
          <cell r="AL1858">
            <v>0</v>
          </cell>
          <cell r="AM1858">
            <v>0</v>
          </cell>
          <cell r="AN1858">
            <v>0</v>
          </cell>
          <cell r="AO1858">
            <v>0</v>
          </cell>
          <cell r="AP1858">
            <v>0</v>
          </cell>
          <cell r="AQ1858">
            <v>0</v>
          </cell>
        </row>
        <row r="1859">
          <cell r="H1859" t="str">
            <v>CAGE</v>
          </cell>
          <cell r="J1859">
            <v>0</v>
          </cell>
          <cell r="K1859">
            <v>0</v>
          </cell>
          <cell r="L1859">
            <v>0</v>
          </cell>
          <cell r="M1859">
            <v>0</v>
          </cell>
          <cell r="N1859">
            <v>0</v>
          </cell>
          <cell r="O1859">
            <v>0</v>
          </cell>
          <cell r="P1859">
            <v>0</v>
          </cell>
          <cell r="Q1859">
            <v>0</v>
          </cell>
          <cell r="R1859">
            <v>0</v>
          </cell>
          <cell r="S1859">
            <v>0</v>
          </cell>
          <cell r="T1859">
            <v>0</v>
          </cell>
          <cell r="U1859">
            <v>0</v>
          </cell>
          <cell r="AF1859">
            <v>0</v>
          </cell>
          <cell r="AG1859">
            <v>0</v>
          </cell>
          <cell r="AH1859">
            <v>0</v>
          </cell>
          <cell r="AI1859">
            <v>0</v>
          </cell>
          <cell r="AJ1859">
            <v>0</v>
          </cell>
          <cell r="AK1859">
            <v>0</v>
          </cell>
          <cell r="AL1859">
            <v>0</v>
          </cell>
          <cell r="AM1859">
            <v>0</v>
          </cell>
          <cell r="AN1859">
            <v>0</v>
          </cell>
          <cell r="AO1859">
            <v>0</v>
          </cell>
          <cell r="AP1859">
            <v>0</v>
          </cell>
          <cell r="AQ1859">
            <v>0</v>
          </cell>
        </row>
        <row r="1865">
          <cell r="E1865" t="str">
            <v>S</v>
          </cell>
          <cell r="J1865">
            <v>0</v>
          </cell>
          <cell r="K1865">
            <v>0</v>
          </cell>
          <cell r="L1865">
            <v>0</v>
          </cell>
          <cell r="M1865">
            <v>0</v>
          </cell>
          <cell r="N1865">
            <v>0</v>
          </cell>
          <cell r="O1865">
            <v>0</v>
          </cell>
          <cell r="P1865">
            <v>0</v>
          </cell>
          <cell r="Q1865">
            <v>0</v>
          </cell>
          <cell r="R1865">
            <v>0</v>
          </cell>
          <cell r="S1865">
            <v>0</v>
          </cell>
          <cell r="T1865">
            <v>0</v>
          </cell>
          <cell r="U1865">
            <v>0</v>
          </cell>
          <cell r="AF1865">
            <v>0</v>
          </cell>
          <cell r="AG1865">
            <v>0</v>
          </cell>
          <cell r="AH1865">
            <v>0</v>
          </cell>
          <cell r="AI1865">
            <v>0</v>
          </cell>
          <cell r="AJ1865">
            <v>0</v>
          </cell>
          <cell r="AK1865">
            <v>0</v>
          </cell>
          <cell r="AL1865">
            <v>0</v>
          </cell>
          <cell r="AM1865">
            <v>0</v>
          </cell>
          <cell r="AN1865">
            <v>0</v>
          </cell>
          <cell r="AO1865">
            <v>0</v>
          </cell>
          <cell r="AP1865">
            <v>0</v>
          </cell>
          <cell r="AQ1865">
            <v>0</v>
          </cell>
        </row>
        <row r="1866">
          <cell r="E1866" t="str">
            <v>SG</v>
          </cell>
          <cell r="J1866">
            <v>0</v>
          </cell>
          <cell r="K1866">
            <v>0</v>
          </cell>
          <cell r="L1866">
            <v>0</v>
          </cell>
          <cell r="M1866">
            <v>0</v>
          </cell>
          <cell r="N1866">
            <v>0</v>
          </cell>
          <cell r="O1866">
            <v>0</v>
          </cell>
          <cell r="P1866">
            <v>0</v>
          </cell>
          <cell r="Q1866">
            <v>0</v>
          </cell>
          <cell r="R1866">
            <v>0</v>
          </cell>
          <cell r="S1866">
            <v>0</v>
          </cell>
          <cell r="T1866">
            <v>0</v>
          </cell>
          <cell r="U1866">
            <v>0</v>
          </cell>
          <cell r="AF1866">
            <v>0</v>
          </cell>
          <cell r="AG1866">
            <v>0</v>
          </cell>
          <cell r="AH1866">
            <v>0</v>
          </cell>
          <cell r="AI1866">
            <v>0</v>
          </cell>
          <cell r="AJ1866">
            <v>0</v>
          </cell>
          <cell r="AK1866">
            <v>0</v>
          </cell>
          <cell r="AL1866">
            <v>0</v>
          </cell>
          <cell r="AM1866">
            <v>0</v>
          </cell>
          <cell r="AN1866">
            <v>0</v>
          </cell>
          <cell r="AO1866">
            <v>0</v>
          </cell>
          <cell r="AP1866">
            <v>0</v>
          </cell>
          <cell r="AQ1866">
            <v>0</v>
          </cell>
        </row>
        <row r="1867">
          <cell r="E1867" t="str">
            <v>CAGW</v>
          </cell>
          <cell r="J1867">
            <v>814249653.6491667</v>
          </cell>
          <cell r="K1867">
            <v>36061973.232912704</v>
          </cell>
          <cell r="L1867">
            <v>594451819.42586446</v>
          </cell>
          <cell r="M1867">
            <v>183735860.99038962</v>
          </cell>
          <cell r="N1867">
            <v>0</v>
          </cell>
          <cell r="O1867">
            <v>0</v>
          </cell>
          <cell r="P1867">
            <v>0</v>
          </cell>
          <cell r="Q1867">
            <v>0</v>
          </cell>
          <cell r="R1867">
            <v>0</v>
          </cell>
          <cell r="S1867">
            <v>0</v>
          </cell>
          <cell r="T1867">
            <v>0</v>
          </cell>
          <cell r="U1867">
            <v>0</v>
          </cell>
          <cell r="AF1867">
            <v>814249653.6491667</v>
          </cell>
          <cell r="AG1867">
            <v>36061973.232912704</v>
          </cell>
          <cell r="AH1867">
            <v>594451819.42586446</v>
          </cell>
          <cell r="AI1867">
            <v>183735860.99038962</v>
          </cell>
          <cell r="AJ1867">
            <v>0</v>
          </cell>
          <cell r="AK1867">
            <v>0</v>
          </cell>
          <cell r="AL1867">
            <v>0</v>
          </cell>
          <cell r="AM1867">
            <v>0</v>
          </cell>
          <cell r="AN1867">
            <v>0</v>
          </cell>
          <cell r="AO1867">
            <v>0</v>
          </cell>
          <cell r="AP1867">
            <v>0</v>
          </cell>
          <cell r="AQ1867">
            <v>0</v>
          </cell>
        </row>
        <row r="1868">
          <cell r="E1868" t="str">
            <v>CAGE</v>
          </cell>
          <cell r="J1868">
            <v>169063333.3083334</v>
          </cell>
          <cell r="K1868">
            <v>0</v>
          </cell>
          <cell r="L1868">
            <v>0</v>
          </cell>
          <cell r="M1868">
            <v>0</v>
          </cell>
          <cell r="N1868">
            <v>0</v>
          </cell>
          <cell r="O1868">
            <v>32106809.673998844</v>
          </cell>
          <cell r="P1868">
            <v>114476070.90106934</v>
          </cell>
          <cell r="Q1868">
            <v>14713438.446326464</v>
          </cell>
          <cell r="R1868">
            <v>6832957.8722173637</v>
          </cell>
          <cell r="S1868">
            <v>934056.41472139815</v>
          </cell>
          <cell r="T1868">
            <v>0</v>
          </cell>
          <cell r="U1868">
            <v>0</v>
          </cell>
          <cell r="AF1868">
            <v>169063333.3083334</v>
          </cell>
          <cell r="AG1868">
            <v>0</v>
          </cell>
          <cell r="AH1868">
            <v>0</v>
          </cell>
          <cell r="AI1868">
            <v>0</v>
          </cell>
          <cell r="AJ1868">
            <v>0</v>
          </cell>
          <cell r="AK1868">
            <v>32106809.673998844</v>
          </cell>
          <cell r="AL1868">
            <v>114476070.90106934</v>
          </cell>
          <cell r="AM1868">
            <v>14713438.446326464</v>
          </cell>
          <cell r="AN1868">
            <v>6832957.8722173637</v>
          </cell>
          <cell r="AO1868">
            <v>934056.41472139815</v>
          </cell>
          <cell r="AP1868">
            <v>0</v>
          </cell>
          <cell r="AQ1868">
            <v>0</v>
          </cell>
        </row>
        <row r="1869">
          <cell r="E1869" t="str">
            <v>DGP</v>
          </cell>
          <cell r="J1869">
            <v>0</v>
          </cell>
          <cell r="K1869">
            <v>0</v>
          </cell>
          <cell r="L1869">
            <v>0</v>
          </cell>
          <cell r="M1869">
            <v>0</v>
          </cell>
          <cell r="N1869">
            <v>0</v>
          </cell>
          <cell r="O1869">
            <v>0</v>
          </cell>
          <cell r="P1869">
            <v>0</v>
          </cell>
          <cell r="Q1869">
            <v>0</v>
          </cell>
          <cell r="R1869">
            <v>0</v>
          </cell>
          <cell r="S1869">
            <v>0</v>
          </cell>
          <cell r="T1869">
            <v>0</v>
          </cell>
          <cell r="U1869">
            <v>0</v>
          </cell>
          <cell r="AF1869">
            <v>0</v>
          </cell>
          <cell r="AG1869">
            <v>0</v>
          </cell>
          <cell r="AH1869">
            <v>0</v>
          </cell>
          <cell r="AI1869">
            <v>0</v>
          </cell>
          <cell r="AJ1869">
            <v>0</v>
          </cell>
          <cell r="AK1869">
            <v>0</v>
          </cell>
          <cell r="AL1869">
            <v>0</v>
          </cell>
          <cell r="AM1869">
            <v>0</v>
          </cell>
          <cell r="AN1869">
            <v>0</v>
          </cell>
          <cell r="AO1869">
            <v>0</v>
          </cell>
          <cell r="AP1869">
            <v>0</v>
          </cell>
          <cell r="AQ1869">
            <v>0</v>
          </cell>
        </row>
        <row r="1870">
          <cell r="E1870" t="str">
            <v>DGU</v>
          </cell>
          <cell r="J1870">
            <v>0</v>
          </cell>
          <cell r="K1870">
            <v>0</v>
          </cell>
          <cell r="L1870">
            <v>0</v>
          </cell>
          <cell r="M1870">
            <v>0</v>
          </cell>
          <cell r="N1870">
            <v>0</v>
          </cell>
          <cell r="O1870">
            <v>0</v>
          </cell>
          <cell r="P1870">
            <v>0</v>
          </cell>
          <cell r="Q1870">
            <v>0</v>
          </cell>
          <cell r="R1870">
            <v>0</v>
          </cell>
          <cell r="S1870">
            <v>0</v>
          </cell>
          <cell r="T1870">
            <v>0</v>
          </cell>
          <cell r="U1870">
            <v>0</v>
          </cell>
          <cell r="AF1870">
            <v>0</v>
          </cell>
          <cell r="AG1870">
            <v>0</v>
          </cell>
          <cell r="AH1870">
            <v>0</v>
          </cell>
          <cell r="AI1870">
            <v>0</v>
          </cell>
          <cell r="AJ1870">
            <v>0</v>
          </cell>
          <cell r="AK1870">
            <v>0</v>
          </cell>
          <cell r="AL1870">
            <v>0</v>
          </cell>
          <cell r="AM1870">
            <v>0</v>
          </cell>
          <cell r="AN1870">
            <v>0</v>
          </cell>
          <cell r="AO1870">
            <v>0</v>
          </cell>
          <cell r="AP1870">
            <v>0</v>
          </cell>
          <cell r="AQ1870">
            <v>0</v>
          </cell>
        </row>
        <row r="1874">
          <cell r="H1874" t="str">
            <v>S</v>
          </cell>
          <cell r="J1874">
            <v>74985.87</v>
          </cell>
          <cell r="K1874">
            <v>0</v>
          </cell>
          <cell r="L1874">
            <v>74985.87</v>
          </cell>
          <cell r="M1874">
            <v>0</v>
          </cell>
          <cell r="N1874">
            <v>0</v>
          </cell>
          <cell r="O1874">
            <v>0</v>
          </cell>
          <cell r="P1874">
            <v>0</v>
          </cell>
          <cell r="Q1874">
            <v>0</v>
          </cell>
          <cell r="R1874">
            <v>0</v>
          </cell>
          <cell r="S1874">
            <v>0</v>
          </cell>
          <cell r="T1874">
            <v>0</v>
          </cell>
          <cell r="U1874">
            <v>0</v>
          </cell>
          <cell r="AF1874">
            <v>74985.87</v>
          </cell>
          <cell r="AG1874">
            <v>0</v>
          </cell>
          <cell r="AH1874">
            <v>74985.87</v>
          </cell>
          <cell r="AI1874">
            <v>0</v>
          </cell>
          <cell r="AJ1874">
            <v>0</v>
          </cell>
          <cell r="AK1874">
            <v>0</v>
          </cell>
          <cell r="AL1874">
            <v>0</v>
          </cell>
          <cell r="AM1874">
            <v>0</v>
          </cell>
          <cell r="AN1874">
            <v>0</v>
          </cell>
          <cell r="AO1874">
            <v>0</v>
          </cell>
          <cell r="AP1874">
            <v>0</v>
          </cell>
          <cell r="AQ1874">
            <v>0</v>
          </cell>
        </row>
        <row r="1875">
          <cell r="H1875" t="str">
            <v>SG</v>
          </cell>
          <cell r="J1875">
            <v>0</v>
          </cell>
          <cell r="K1875">
            <v>0</v>
          </cell>
          <cell r="L1875">
            <v>0</v>
          </cell>
          <cell r="M1875">
            <v>0</v>
          </cell>
          <cell r="N1875">
            <v>0</v>
          </cell>
          <cell r="O1875">
            <v>0</v>
          </cell>
          <cell r="P1875">
            <v>0</v>
          </cell>
          <cell r="Q1875">
            <v>0</v>
          </cell>
          <cell r="R1875">
            <v>0</v>
          </cell>
          <cell r="S1875">
            <v>0</v>
          </cell>
          <cell r="T1875">
            <v>0</v>
          </cell>
          <cell r="U1875">
            <v>0</v>
          </cell>
          <cell r="AF1875">
            <v>0</v>
          </cell>
          <cell r="AG1875">
            <v>0</v>
          </cell>
          <cell r="AH1875">
            <v>0</v>
          </cell>
          <cell r="AI1875">
            <v>0</v>
          </cell>
          <cell r="AJ1875">
            <v>0</v>
          </cell>
          <cell r="AK1875">
            <v>0</v>
          </cell>
          <cell r="AL1875">
            <v>0</v>
          </cell>
          <cell r="AM1875">
            <v>0</v>
          </cell>
          <cell r="AN1875">
            <v>0</v>
          </cell>
          <cell r="AO1875">
            <v>0</v>
          </cell>
          <cell r="AP1875">
            <v>0</v>
          </cell>
          <cell r="AQ1875">
            <v>0</v>
          </cell>
        </row>
        <row r="1876">
          <cell r="H1876" t="str">
            <v>DGU</v>
          </cell>
          <cell r="J1876">
            <v>0</v>
          </cell>
          <cell r="K1876">
            <v>0</v>
          </cell>
          <cell r="L1876">
            <v>0</v>
          </cell>
          <cell r="M1876">
            <v>0</v>
          </cell>
          <cell r="N1876">
            <v>0</v>
          </cell>
          <cell r="O1876">
            <v>0</v>
          </cell>
          <cell r="P1876">
            <v>0</v>
          </cell>
          <cell r="Q1876">
            <v>0</v>
          </cell>
          <cell r="R1876">
            <v>0</v>
          </cell>
          <cell r="S1876">
            <v>0</v>
          </cell>
          <cell r="T1876">
            <v>0</v>
          </cell>
          <cell r="U1876">
            <v>0</v>
          </cell>
          <cell r="AF1876">
            <v>0</v>
          </cell>
          <cell r="AG1876">
            <v>0</v>
          </cell>
          <cell r="AH1876">
            <v>0</v>
          </cell>
          <cell r="AI1876">
            <v>0</v>
          </cell>
          <cell r="AJ1876">
            <v>0</v>
          </cell>
          <cell r="AK1876">
            <v>0</v>
          </cell>
          <cell r="AL1876">
            <v>0</v>
          </cell>
          <cell r="AM1876">
            <v>0</v>
          </cell>
          <cell r="AN1876">
            <v>0</v>
          </cell>
          <cell r="AO1876">
            <v>0</v>
          </cell>
          <cell r="AP1876">
            <v>0</v>
          </cell>
          <cell r="AQ1876">
            <v>0</v>
          </cell>
        </row>
        <row r="1877">
          <cell r="H1877" t="str">
            <v>CAGW</v>
          </cell>
          <cell r="J1877">
            <v>2816035.5</v>
          </cell>
          <cell r="K1877">
            <v>124718.25608867532</v>
          </cell>
          <cell r="L1877">
            <v>2055877.3578110652</v>
          </cell>
          <cell r="M1877">
            <v>635439.88610025973</v>
          </cell>
          <cell r="N1877">
            <v>0</v>
          </cell>
          <cell r="O1877">
            <v>0</v>
          </cell>
          <cell r="P1877">
            <v>0</v>
          </cell>
          <cell r="Q1877">
            <v>0</v>
          </cell>
          <cell r="R1877">
            <v>0</v>
          </cell>
          <cell r="S1877">
            <v>0</v>
          </cell>
          <cell r="T1877">
            <v>0</v>
          </cell>
          <cell r="U1877">
            <v>0</v>
          </cell>
          <cell r="AF1877">
            <v>2816035.5</v>
          </cell>
          <cell r="AG1877">
            <v>124718.25608867532</v>
          </cell>
          <cell r="AH1877">
            <v>2055877.3578110652</v>
          </cell>
          <cell r="AI1877">
            <v>635439.88610025973</v>
          </cell>
          <cell r="AJ1877">
            <v>0</v>
          </cell>
          <cell r="AK1877">
            <v>0</v>
          </cell>
          <cell r="AL1877">
            <v>0</v>
          </cell>
          <cell r="AM1877">
            <v>0</v>
          </cell>
          <cell r="AN1877">
            <v>0</v>
          </cell>
          <cell r="AO1877">
            <v>0</v>
          </cell>
          <cell r="AP1877">
            <v>0</v>
          </cell>
          <cell r="AQ1877">
            <v>0</v>
          </cell>
        </row>
        <row r="1878">
          <cell r="H1878" t="str">
            <v>CAGE</v>
          </cell>
          <cell r="J1878">
            <v>40185964.576666698</v>
          </cell>
          <cell r="K1878">
            <v>0</v>
          </cell>
          <cell r="L1878">
            <v>0</v>
          </cell>
          <cell r="M1878">
            <v>0</v>
          </cell>
          <cell r="N1878">
            <v>0</v>
          </cell>
          <cell r="O1878">
            <v>7631714.6419678396</v>
          </cell>
          <cell r="P1878">
            <v>27210698.14538905</v>
          </cell>
          <cell r="Q1878">
            <v>3497350.3990169838</v>
          </cell>
          <cell r="R1878">
            <v>1624178.3338436517</v>
          </cell>
          <cell r="S1878">
            <v>222023.05644917858</v>
          </cell>
          <cell r="T1878">
            <v>0</v>
          </cell>
          <cell r="U1878">
            <v>0</v>
          </cell>
          <cell r="AF1878">
            <v>40185964.576666698</v>
          </cell>
          <cell r="AG1878">
            <v>0</v>
          </cell>
          <cell r="AH1878">
            <v>0</v>
          </cell>
          <cell r="AI1878">
            <v>0</v>
          </cell>
          <cell r="AJ1878">
            <v>0</v>
          </cell>
          <cell r="AK1878">
            <v>7631714.6419678396</v>
          </cell>
          <cell r="AL1878">
            <v>27210698.14538905</v>
          </cell>
          <cell r="AM1878">
            <v>3497350.3990169838</v>
          </cell>
          <cell r="AN1878">
            <v>1624178.3338436517</v>
          </cell>
          <cell r="AO1878">
            <v>222023.05644917858</v>
          </cell>
          <cell r="AP1878">
            <v>0</v>
          </cell>
          <cell r="AQ1878">
            <v>0</v>
          </cell>
        </row>
        <row r="1879">
          <cell r="H1879" t="str">
            <v>CAGE</v>
          </cell>
          <cell r="J1879">
            <v>0</v>
          </cell>
          <cell r="K1879">
            <v>0</v>
          </cell>
          <cell r="L1879">
            <v>0</v>
          </cell>
          <cell r="M1879">
            <v>0</v>
          </cell>
          <cell r="N1879">
            <v>0</v>
          </cell>
          <cell r="O1879">
            <v>0</v>
          </cell>
          <cell r="P1879">
            <v>0</v>
          </cell>
          <cell r="Q1879">
            <v>0</v>
          </cell>
          <cell r="R1879">
            <v>0</v>
          </cell>
          <cell r="S1879">
            <v>0</v>
          </cell>
          <cell r="T1879">
            <v>0</v>
          </cell>
          <cell r="U1879">
            <v>0</v>
          </cell>
          <cell r="AF1879">
            <v>0</v>
          </cell>
          <cell r="AG1879">
            <v>0</v>
          </cell>
          <cell r="AH1879">
            <v>0</v>
          </cell>
          <cell r="AI1879">
            <v>0</v>
          </cell>
          <cell r="AJ1879">
            <v>0</v>
          </cell>
          <cell r="AK1879">
            <v>0</v>
          </cell>
          <cell r="AL1879">
            <v>0</v>
          </cell>
          <cell r="AM1879">
            <v>0</v>
          </cell>
          <cell r="AN1879">
            <v>0</v>
          </cell>
          <cell r="AO1879">
            <v>0</v>
          </cell>
          <cell r="AP1879">
            <v>0</v>
          </cell>
          <cell r="AQ1879">
            <v>0</v>
          </cell>
        </row>
        <row r="1883">
          <cell r="H1883" t="str">
            <v>SG</v>
          </cell>
          <cell r="J1883">
            <v>0</v>
          </cell>
          <cell r="K1883">
            <v>0</v>
          </cell>
          <cell r="L1883">
            <v>0</v>
          </cell>
          <cell r="M1883">
            <v>0</v>
          </cell>
          <cell r="N1883">
            <v>0</v>
          </cell>
          <cell r="O1883">
            <v>0</v>
          </cell>
          <cell r="P1883">
            <v>0</v>
          </cell>
          <cell r="Q1883">
            <v>0</v>
          </cell>
          <cell r="R1883">
            <v>0</v>
          </cell>
          <cell r="S1883">
            <v>0</v>
          </cell>
          <cell r="T1883">
            <v>0</v>
          </cell>
          <cell r="U1883">
            <v>0</v>
          </cell>
          <cell r="AF1883">
            <v>0</v>
          </cell>
          <cell r="AG1883">
            <v>0</v>
          </cell>
          <cell r="AH1883">
            <v>0</v>
          </cell>
          <cell r="AI1883">
            <v>0</v>
          </cell>
          <cell r="AJ1883">
            <v>0</v>
          </cell>
          <cell r="AK1883">
            <v>0</v>
          </cell>
          <cell r="AL1883">
            <v>0</v>
          </cell>
          <cell r="AM1883">
            <v>0</v>
          </cell>
          <cell r="AN1883">
            <v>0</v>
          </cell>
          <cell r="AO1883">
            <v>0</v>
          </cell>
          <cell r="AP1883">
            <v>0</v>
          </cell>
          <cell r="AQ1883">
            <v>0</v>
          </cell>
        </row>
        <row r="1884">
          <cell r="H1884" t="str">
            <v>DGU</v>
          </cell>
          <cell r="J1884">
            <v>0</v>
          </cell>
          <cell r="K1884">
            <v>0</v>
          </cell>
          <cell r="L1884">
            <v>0</v>
          </cell>
          <cell r="M1884">
            <v>0</v>
          </cell>
          <cell r="N1884">
            <v>0</v>
          </cell>
          <cell r="O1884">
            <v>0</v>
          </cell>
          <cell r="P1884">
            <v>0</v>
          </cell>
          <cell r="Q1884">
            <v>0</v>
          </cell>
          <cell r="R1884">
            <v>0</v>
          </cell>
          <cell r="S1884">
            <v>0</v>
          </cell>
          <cell r="T1884">
            <v>0</v>
          </cell>
          <cell r="U1884">
            <v>0</v>
          </cell>
          <cell r="AF1884">
            <v>0</v>
          </cell>
          <cell r="AG1884">
            <v>0</v>
          </cell>
          <cell r="AH1884">
            <v>0</v>
          </cell>
          <cell r="AI1884">
            <v>0</v>
          </cell>
          <cell r="AJ1884">
            <v>0</v>
          </cell>
          <cell r="AK1884">
            <v>0</v>
          </cell>
          <cell r="AL1884">
            <v>0</v>
          </cell>
          <cell r="AM1884">
            <v>0</v>
          </cell>
          <cell r="AN1884">
            <v>0</v>
          </cell>
          <cell r="AO1884">
            <v>0</v>
          </cell>
          <cell r="AP1884">
            <v>0</v>
          </cell>
          <cell r="AQ1884">
            <v>0</v>
          </cell>
        </row>
        <row r="1885">
          <cell r="H1885" t="str">
            <v>CAGW</v>
          </cell>
          <cell r="J1885">
            <v>57431484.4104167</v>
          </cell>
          <cell r="K1885">
            <v>2543559.7599004395</v>
          </cell>
          <cell r="L1885">
            <v>41928480.100785263</v>
          </cell>
          <cell r="M1885">
            <v>12959444.549731007</v>
          </cell>
          <cell r="N1885">
            <v>0</v>
          </cell>
          <cell r="O1885">
            <v>0</v>
          </cell>
          <cell r="P1885">
            <v>0</v>
          </cell>
          <cell r="Q1885">
            <v>0</v>
          </cell>
          <cell r="R1885">
            <v>0</v>
          </cell>
          <cell r="S1885">
            <v>0</v>
          </cell>
          <cell r="T1885">
            <v>0</v>
          </cell>
          <cell r="U1885">
            <v>0</v>
          </cell>
          <cell r="AF1885">
            <v>57431484.4104167</v>
          </cell>
          <cell r="AG1885">
            <v>2543559.7599004395</v>
          </cell>
          <cell r="AH1885">
            <v>41928480.100785263</v>
          </cell>
          <cell r="AI1885">
            <v>12959444.549731007</v>
          </cell>
          <cell r="AJ1885">
            <v>0</v>
          </cell>
          <cell r="AK1885">
            <v>0</v>
          </cell>
          <cell r="AL1885">
            <v>0</v>
          </cell>
          <cell r="AM1885">
            <v>0</v>
          </cell>
          <cell r="AN1885">
            <v>0</v>
          </cell>
          <cell r="AO1885">
            <v>0</v>
          </cell>
          <cell r="AP1885">
            <v>0</v>
          </cell>
          <cell r="AQ1885">
            <v>0</v>
          </cell>
        </row>
        <row r="1886">
          <cell r="H1886" t="str">
            <v>CAGE</v>
          </cell>
          <cell r="J1886">
            <v>168368837.211667</v>
          </cell>
          <cell r="K1886">
            <v>0</v>
          </cell>
          <cell r="L1886">
            <v>0</v>
          </cell>
          <cell r="M1886">
            <v>0</v>
          </cell>
          <cell r="N1886">
            <v>0</v>
          </cell>
          <cell r="O1886">
            <v>31974917.952957612</v>
          </cell>
          <cell r="P1886">
            <v>114005814.08756205</v>
          </cell>
          <cell r="Q1886">
            <v>14652997.0403187</v>
          </cell>
          <cell r="R1886">
            <v>6804888.7310376735</v>
          </cell>
          <cell r="S1886">
            <v>930219.39979098062</v>
          </cell>
          <cell r="T1886">
            <v>0</v>
          </cell>
          <cell r="U1886">
            <v>0</v>
          </cell>
          <cell r="AF1886">
            <v>168368837.211667</v>
          </cell>
          <cell r="AG1886">
            <v>0</v>
          </cell>
          <cell r="AH1886">
            <v>0</v>
          </cell>
          <cell r="AI1886">
            <v>0</v>
          </cell>
          <cell r="AJ1886">
            <v>0</v>
          </cell>
          <cell r="AK1886">
            <v>31974917.952957612</v>
          </cell>
          <cell r="AL1886">
            <v>114005814.08756205</v>
          </cell>
          <cell r="AM1886">
            <v>14652997.0403187</v>
          </cell>
          <cell r="AN1886">
            <v>6804888.7310376735</v>
          </cell>
          <cell r="AO1886">
            <v>930219.39979098062</v>
          </cell>
          <cell r="AP1886">
            <v>0</v>
          </cell>
          <cell r="AQ1886">
            <v>0</v>
          </cell>
        </row>
        <row r="1887">
          <cell r="H1887" t="str">
            <v>CAGE</v>
          </cell>
          <cell r="J1887">
            <v>0</v>
          </cell>
          <cell r="K1887">
            <v>0</v>
          </cell>
          <cell r="L1887">
            <v>0</v>
          </cell>
          <cell r="M1887">
            <v>0</v>
          </cell>
          <cell r="N1887">
            <v>0</v>
          </cell>
          <cell r="O1887">
            <v>0</v>
          </cell>
          <cell r="P1887">
            <v>0</v>
          </cell>
          <cell r="Q1887">
            <v>0</v>
          </cell>
          <cell r="R1887">
            <v>0</v>
          </cell>
          <cell r="S1887">
            <v>0</v>
          </cell>
          <cell r="T1887">
            <v>0</v>
          </cell>
          <cell r="U1887">
            <v>0</v>
          </cell>
          <cell r="AF1887">
            <v>0</v>
          </cell>
          <cell r="AG1887">
            <v>0</v>
          </cell>
          <cell r="AH1887">
            <v>0</v>
          </cell>
          <cell r="AI1887">
            <v>0</v>
          </cell>
          <cell r="AJ1887">
            <v>0</v>
          </cell>
          <cell r="AK1887">
            <v>0</v>
          </cell>
          <cell r="AL1887">
            <v>0</v>
          </cell>
          <cell r="AM1887">
            <v>0</v>
          </cell>
          <cell r="AN1887">
            <v>0</v>
          </cell>
          <cell r="AO1887">
            <v>0</v>
          </cell>
          <cell r="AP1887">
            <v>0</v>
          </cell>
          <cell r="AQ1887">
            <v>0</v>
          </cell>
        </row>
        <row r="1891">
          <cell r="H1891" t="str">
            <v>SG</v>
          </cell>
          <cell r="J1891">
            <v>0</v>
          </cell>
          <cell r="K1891">
            <v>0</v>
          </cell>
          <cell r="L1891">
            <v>0</v>
          </cell>
          <cell r="M1891">
            <v>0</v>
          </cell>
          <cell r="N1891">
            <v>0</v>
          </cell>
          <cell r="O1891">
            <v>0</v>
          </cell>
          <cell r="P1891">
            <v>0</v>
          </cell>
          <cell r="Q1891">
            <v>0</v>
          </cell>
          <cell r="R1891">
            <v>0</v>
          </cell>
          <cell r="S1891">
            <v>0</v>
          </cell>
          <cell r="T1891">
            <v>0</v>
          </cell>
          <cell r="U1891">
            <v>0</v>
          </cell>
          <cell r="AF1891">
            <v>0</v>
          </cell>
          <cell r="AG1891">
            <v>0</v>
          </cell>
          <cell r="AH1891">
            <v>0</v>
          </cell>
          <cell r="AI1891">
            <v>0</v>
          </cell>
          <cell r="AJ1891">
            <v>0</v>
          </cell>
          <cell r="AK1891">
            <v>0</v>
          </cell>
          <cell r="AL1891">
            <v>0</v>
          </cell>
          <cell r="AM1891">
            <v>0</v>
          </cell>
          <cell r="AN1891">
            <v>0</v>
          </cell>
          <cell r="AO1891">
            <v>0</v>
          </cell>
          <cell r="AP1891">
            <v>0</v>
          </cell>
          <cell r="AQ1891">
            <v>0</v>
          </cell>
        </row>
        <row r="1892">
          <cell r="H1892" t="str">
            <v>DGU</v>
          </cell>
          <cell r="J1892">
            <v>0</v>
          </cell>
          <cell r="K1892">
            <v>0</v>
          </cell>
          <cell r="L1892">
            <v>0</v>
          </cell>
          <cell r="M1892">
            <v>0</v>
          </cell>
          <cell r="N1892">
            <v>0</v>
          </cell>
          <cell r="O1892">
            <v>0</v>
          </cell>
          <cell r="P1892">
            <v>0</v>
          </cell>
          <cell r="Q1892">
            <v>0</v>
          </cell>
          <cell r="R1892">
            <v>0</v>
          </cell>
          <cell r="S1892">
            <v>0</v>
          </cell>
          <cell r="T1892">
            <v>0</v>
          </cell>
          <cell r="U1892">
            <v>0</v>
          </cell>
          <cell r="AF1892">
            <v>0</v>
          </cell>
          <cell r="AG1892">
            <v>0</v>
          </cell>
          <cell r="AH1892">
            <v>0</v>
          </cell>
          <cell r="AI1892">
            <v>0</v>
          </cell>
          <cell r="AJ1892">
            <v>0</v>
          </cell>
          <cell r="AK1892">
            <v>0</v>
          </cell>
          <cell r="AL1892">
            <v>0</v>
          </cell>
          <cell r="AM1892">
            <v>0</v>
          </cell>
          <cell r="AN1892">
            <v>0</v>
          </cell>
          <cell r="AO1892">
            <v>0</v>
          </cell>
          <cell r="AP1892">
            <v>0</v>
          </cell>
          <cell r="AQ1892">
            <v>0</v>
          </cell>
        </row>
        <row r="1893">
          <cell r="H1893" t="str">
            <v>CAGW</v>
          </cell>
          <cell r="J1893">
            <v>1622667.14</v>
          </cell>
          <cell r="K1893">
            <v>71865.647969707192</v>
          </cell>
          <cell r="L1893">
            <v>1184645.8016562781</v>
          </cell>
          <cell r="M1893">
            <v>366155.69037401484</v>
          </cell>
          <cell r="N1893">
            <v>0</v>
          </cell>
          <cell r="O1893">
            <v>0</v>
          </cell>
          <cell r="P1893">
            <v>0</v>
          </cell>
          <cell r="Q1893">
            <v>0</v>
          </cell>
          <cell r="R1893">
            <v>0</v>
          </cell>
          <cell r="S1893">
            <v>0</v>
          </cell>
          <cell r="T1893">
            <v>0</v>
          </cell>
          <cell r="U1893">
            <v>0</v>
          </cell>
          <cell r="AF1893">
            <v>1622667.14</v>
          </cell>
          <cell r="AG1893">
            <v>71865.647969707192</v>
          </cell>
          <cell r="AH1893">
            <v>1184645.8016562781</v>
          </cell>
          <cell r="AI1893">
            <v>366155.69037401484</v>
          </cell>
          <cell r="AJ1893">
            <v>0</v>
          </cell>
          <cell r="AK1893">
            <v>0</v>
          </cell>
          <cell r="AL1893">
            <v>0</v>
          </cell>
          <cell r="AM1893">
            <v>0</v>
          </cell>
          <cell r="AN1893">
            <v>0</v>
          </cell>
          <cell r="AO1893">
            <v>0</v>
          </cell>
          <cell r="AP1893">
            <v>0</v>
          </cell>
          <cell r="AQ1893">
            <v>0</v>
          </cell>
        </row>
        <row r="1894">
          <cell r="H1894" t="str">
            <v>CAGE</v>
          </cell>
          <cell r="J1894">
            <v>14245426.9166667</v>
          </cell>
          <cell r="K1894">
            <v>0</v>
          </cell>
          <cell r="L1894">
            <v>0</v>
          </cell>
          <cell r="M1894">
            <v>0</v>
          </cell>
          <cell r="N1894">
            <v>0</v>
          </cell>
          <cell r="O1894">
            <v>2705348.3554836139</v>
          </cell>
          <cell r="P1894">
            <v>9645855.6081714034</v>
          </cell>
          <cell r="Q1894">
            <v>1239767.4172066392</v>
          </cell>
          <cell r="R1894">
            <v>575751.1110691966</v>
          </cell>
          <cell r="S1894">
            <v>78704.424735848515</v>
          </cell>
          <cell r="T1894">
            <v>0</v>
          </cell>
          <cell r="U1894">
            <v>0</v>
          </cell>
          <cell r="AF1894">
            <v>14245426.9166667</v>
          </cell>
          <cell r="AG1894">
            <v>0</v>
          </cell>
          <cell r="AH1894">
            <v>0</v>
          </cell>
          <cell r="AI1894">
            <v>0</v>
          </cell>
          <cell r="AJ1894">
            <v>0</v>
          </cell>
          <cell r="AK1894">
            <v>2705348.3554836139</v>
          </cell>
          <cell r="AL1894">
            <v>9645855.6081714034</v>
          </cell>
          <cell r="AM1894">
            <v>1239767.4172066392</v>
          </cell>
          <cell r="AN1894">
            <v>575751.1110691966</v>
          </cell>
          <cell r="AO1894">
            <v>78704.424735848515</v>
          </cell>
          <cell r="AP1894">
            <v>0</v>
          </cell>
          <cell r="AQ1894">
            <v>0</v>
          </cell>
        </row>
        <row r="1895">
          <cell r="H1895" t="str">
            <v>CAGE</v>
          </cell>
          <cell r="J1895">
            <v>0</v>
          </cell>
          <cell r="K1895">
            <v>0</v>
          </cell>
          <cell r="L1895">
            <v>0</v>
          </cell>
          <cell r="M1895">
            <v>0</v>
          </cell>
          <cell r="N1895">
            <v>0</v>
          </cell>
          <cell r="O1895">
            <v>0</v>
          </cell>
          <cell r="P1895">
            <v>0</v>
          </cell>
          <cell r="Q1895">
            <v>0</v>
          </cell>
          <cell r="R1895">
            <v>0</v>
          </cell>
          <cell r="S1895">
            <v>0</v>
          </cell>
          <cell r="T1895">
            <v>0</v>
          </cell>
          <cell r="U1895">
            <v>0</v>
          </cell>
          <cell r="AF1895">
            <v>0</v>
          </cell>
          <cell r="AG1895">
            <v>0</v>
          </cell>
          <cell r="AH1895">
            <v>0</v>
          </cell>
          <cell r="AI1895">
            <v>0</v>
          </cell>
          <cell r="AJ1895">
            <v>0</v>
          </cell>
          <cell r="AK1895">
            <v>0</v>
          </cell>
          <cell r="AL1895">
            <v>0</v>
          </cell>
          <cell r="AM1895">
            <v>0</v>
          </cell>
          <cell r="AN1895">
            <v>0</v>
          </cell>
          <cell r="AO1895">
            <v>0</v>
          </cell>
          <cell r="AP1895">
            <v>0</v>
          </cell>
          <cell r="AQ1895">
            <v>0</v>
          </cell>
        </row>
        <row r="1899">
          <cell r="H1899" t="str">
            <v>S</v>
          </cell>
          <cell r="J1899">
            <v>0</v>
          </cell>
          <cell r="K1899">
            <v>0</v>
          </cell>
          <cell r="L1899">
            <v>0</v>
          </cell>
          <cell r="M1899">
            <v>0</v>
          </cell>
          <cell r="N1899">
            <v>0</v>
          </cell>
          <cell r="O1899">
            <v>0</v>
          </cell>
          <cell r="P1899">
            <v>0</v>
          </cell>
          <cell r="Q1899">
            <v>0</v>
          </cell>
          <cell r="R1899">
            <v>0</v>
          </cell>
          <cell r="S1899">
            <v>0</v>
          </cell>
          <cell r="T1899">
            <v>0</v>
          </cell>
          <cell r="U1899">
            <v>0</v>
          </cell>
          <cell r="AF1899">
            <v>0</v>
          </cell>
          <cell r="AG1899">
            <v>0</v>
          </cell>
          <cell r="AH1899">
            <v>0</v>
          </cell>
          <cell r="AI1899">
            <v>0</v>
          </cell>
          <cell r="AJ1899">
            <v>0</v>
          </cell>
          <cell r="AK1899">
            <v>0</v>
          </cell>
          <cell r="AL1899">
            <v>0</v>
          </cell>
          <cell r="AM1899">
            <v>0</v>
          </cell>
          <cell r="AN1899">
            <v>0</v>
          </cell>
          <cell r="AO1899">
            <v>0</v>
          </cell>
          <cell r="AP1899">
            <v>0</v>
          </cell>
          <cell r="AQ1899">
            <v>0</v>
          </cell>
        </row>
        <row r="1900">
          <cell r="H1900" t="str">
            <v>DGU</v>
          </cell>
          <cell r="J1900">
            <v>0</v>
          </cell>
          <cell r="K1900">
            <v>0</v>
          </cell>
          <cell r="L1900">
            <v>0</v>
          </cell>
          <cell r="M1900">
            <v>0</v>
          </cell>
          <cell r="N1900">
            <v>0</v>
          </cell>
          <cell r="O1900">
            <v>0</v>
          </cell>
          <cell r="P1900">
            <v>0</v>
          </cell>
          <cell r="Q1900">
            <v>0</v>
          </cell>
          <cell r="R1900">
            <v>0</v>
          </cell>
          <cell r="S1900">
            <v>0</v>
          </cell>
          <cell r="T1900">
            <v>0</v>
          </cell>
          <cell r="U1900">
            <v>0</v>
          </cell>
          <cell r="AF1900">
            <v>0</v>
          </cell>
          <cell r="AG1900">
            <v>0</v>
          </cell>
          <cell r="AH1900">
            <v>0</v>
          </cell>
          <cell r="AI1900">
            <v>0</v>
          </cell>
          <cell r="AJ1900">
            <v>0</v>
          </cell>
          <cell r="AK1900">
            <v>0</v>
          </cell>
          <cell r="AL1900">
            <v>0</v>
          </cell>
          <cell r="AM1900">
            <v>0</v>
          </cell>
          <cell r="AN1900">
            <v>0</v>
          </cell>
          <cell r="AO1900">
            <v>0</v>
          </cell>
          <cell r="AP1900">
            <v>0</v>
          </cell>
          <cell r="AQ1900">
            <v>0</v>
          </cell>
        </row>
        <row r="1901">
          <cell r="H1901" t="str">
            <v>SG</v>
          </cell>
          <cell r="J1901">
            <v>0</v>
          </cell>
          <cell r="K1901">
            <v>0</v>
          </cell>
          <cell r="L1901">
            <v>0</v>
          </cell>
          <cell r="M1901">
            <v>0</v>
          </cell>
          <cell r="N1901">
            <v>0</v>
          </cell>
          <cell r="O1901">
            <v>0</v>
          </cell>
          <cell r="P1901">
            <v>0</v>
          </cell>
          <cell r="Q1901">
            <v>0</v>
          </cell>
          <cell r="R1901">
            <v>0</v>
          </cell>
          <cell r="S1901">
            <v>0</v>
          </cell>
          <cell r="T1901">
            <v>0</v>
          </cell>
          <cell r="U1901">
            <v>0</v>
          </cell>
          <cell r="AF1901">
            <v>0</v>
          </cell>
          <cell r="AG1901">
            <v>0</v>
          </cell>
          <cell r="AH1901">
            <v>0</v>
          </cell>
          <cell r="AI1901">
            <v>0</v>
          </cell>
          <cell r="AJ1901">
            <v>0</v>
          </cell>
          <cell r="AK1901">
            <v>0</v>
          </cell>
          <cell r="AL1901">
            <v>0</v>
          </cell>
          <cell r="AM1901">
            <v>0</v>
          </cell>
          <cell r="AN1901">
            <v>0</v>
          </cell>
          <cell r="AO1901">
            <v>0</v>
          </cell>
          <cell r="AP1901">
            <v>0</v>
          </cell>
          <cell r="AQ1901">
            <v>0</v>
          </cell>
        </row>
        <row r="1902">
          <cell r="H1902" t="str">
            <v>CAGW</v>
          </cell>
          <cell r="J1902">
            <v>955696244.85374999</v>
          </cell>
          <cell r="K1902">
            <v>42326444.041154787</v>
          </cell>
          <cell r="L1902">
            <v>697716442.40276241</v>
          </cell>
          <cell r="M1902">
            <v>215653358.40983284</v>
          </cell>
          <cell r="N1902">
            <v>0</v>
          </cell>
          <cell r="O1902">
            <v>0</v>
          </cell>
          <cell r="P1902">
            <v>0</v>
          </cell>
          <cell r="Q1902">
            <v>0</v>
          </cell>
          <cell r="R1902">
            <v>0</v>
          </cell>
          <cell r="S1902">
            <v>0</v>
          </cell>
          <cell r="T1902">
            <v>0</v>
          </cell>
          <cell r="U1902">
            <v>0</v>
          </cell>
          <cell r="AF1902">
            <v>955696244.85374999</v>
          </cell>
          <cell r="AG1902">
            <v>42326444.041154787</v>
          </cell>
          <cell r="AH1902">
            <v>697716442.40276241</v>
          </cell>
          <cell r="AI1902">
            <v>215653358.40983284</v>
          </cell>
          <cell r="AJ1902">
            <v>0</v>
          </cell>
          <cell r="AK1902">
            <v>0</v>
          </cell>
          <cell r="AL1902">
            <v>0</v>
          </cell>
          <cell r="AM1902">
            <v>0</v>
          </cell>
          <cell r="AN1902">
            <v>0</v>
          </cell>
          <cell r="AO1902">
            <v>0</v>
          </cell>
          <cell r="AP1902">
            <v>0</v>
          </cell>
          <cell r="AQ1902">
            <v>0</v>
          </cell>
        </row>
        <row r="1903">
          <cell r="H1903" t="str">
            <v>CAGE</v>
          </cell>
          <cell r="J1903">
            <v>1947580862.1520801</v>
          </cell>
          <cell r="K1903">
            <v>0</v>
          </cell>
          <cell r="L1903">
            <v>0</v>
          </cell>
          <cell r="M1903">
            <v>0</v>
          </cell>
          <cell r="N1903">
            <v>0</v>
          </cell>
          <cell r="O1903">
            <v>369864989.89581424</v>
          </cell>
          <cell r="P1903">
            <v>1318744878.019613</v>
          </cell>
          <cell r="Q1903">
            <v>169496309.89622501</v>
          </cell>
          <cell r="R1903">
            <v>78714513.214711234</v>
          </cell>
          <cell r="S1903">
            <v>10760171.1257169</v>
          </cell>
          <cell r="T1903">
            <v>0</v>
          </cell>
          <cell r="U1903">
            <v>0</v>
          </cell>
          <cell r="AF1903">
            <v>1947580862.1520801</v>
          </cell>
          <cell r="AG1903">
            <v>0</v>
          </cell>
          <cell r="AH1903">
            <v>0</v>
          </cell>
          <cell r="AI1903">
            <v>0</v>
          </cell>
          <cell r="AJ1903">
            <v>0</v>
          </cell>
          <cell r="AK1903">
            <v>369864989.89581424</v>
          </cell>
          <cell r="AL1903">
            <v>1318744878.019613</v>
          </cell>
          <cell r="AM1903">
            <v>169496309.89622501</v>
          </cell>
          <cell r="AN1903">
            <v>78714513.214711234</v>
          </cell>
          <cell r="AO1903">
            <v>10760171.1257169</v>
          </cell>
          <cell r="AP1903">
            <v>0</v>
          </cell>
          <cell r="AQ1903">
            <v>0</v>
          </cell>
        </row>
        <row r="1904">
          <cell r="H1904" t="str">
            <v>CAGE</v>
          </cell>
          <cell r="J1904">
            <v>0</v>
          </cell>
          <cell r="K1904">
            <v>0</v>
          </cell>
          <cell r="L1904">
            <v>0</v>
          </cell>
          <cell r="M1904">
            <v>0</v>
          </cell>
          <cell r="N1904">
            <v>0</v>
          </cell>
          <cell r="O1904">
            <v>0</v>
          </cell>
          <cell r="P1904">
            <v>0</v>
          </cell>
          <cell r="Q1904">
            <v>0</v>
          </cell>
          <cell r="R1904">
            <v>0</v>
          </cell>
          <cell r="S1904">
            <v>0</v>
          </cell>
          <cell r="T1904">
            <v>0</v>
          </cell>
          <cell r="U1904">
            <v>0</v>
          </cell>
          <cell r="AF1904">
            <v>0</v>
          </cell>
          <cell r="AG1904">
            <v>0</v>
          </cell>
          <cell r="AH1904">
            <v>0</v>
          </cell>
          <cell r="AI1904">
            <v>0</v>
          </cell>
          <cell r="AJ1904">
            <v>0</v>
          </cell>
          <cell r="AK1904">
            <v>0</v>
          </cell>
          <cell r="AL1904">
            <v>0</v>
          </cell>
          <cell r="AM1904">
            <v>0</v>
          </cell>
          <cell r="AN1904">
            <v>0</v>
          </cell>
          <cell r="AO1904">
            <v>0</v>
          </cell>
          <cell r="AP1904">
            <v>0</v>
          </cell>
          <cell r="AQ1904">
            <v>0</v>
          </cell>
        </row>
        <row r="1908">
          <cell r="H1908" t="str">
            <v>S</v>
          </cell>
          <cell r="J1908">
            <v>0</v>
          </cell>
          <cell r="K1908">
            <v>0</v>
          </cell>
          <cell r="L1908">
            <v>0</v>
          </cell>
          <cell r="M1908">
            <v>0</v>
          </cell>
          <cell r="N1908">
            <v>0</v>
          </cell>
          <cell r="O1908">
            <v>0</v>
          </cell>
          <cell r="P1908">
            <v>0</v>
          </cell>
          <cell r="Q1908">
            <v>0</v>
          </cell>
          <cell r="R1908">
            <v>0</v>
          </cell>
          <cell r="S1908">
            <v>0</v>
          </cell>
          <cell r="T1908">
            <v>0</v>
          </cell>
          <cell r="U1908">
            <v>0</v>
          </cell>
          <cell r="AF1908">
            <v>0</v>
          </cell>
          <cell r="AG1908">
            <v>0</v>
          </cell>
          <cell r="AH1908">
            <v>0</v>
          </cell>
          <cell r="AI1908">
            <v>0</v>
          </cell>
          <cell r="AJ1908">
            <v>0</v>
          </cell>
          <cell r="AK1908">
            <v>0</v>
          </cell>
          <cell r="AL1908">
            <v>0</v>
          </cell>
          <cell r="AM1908">
            <v>0</v>
          </cell>
          <cell r="AN1908">
            <v>0</v>
          </cell>
          <cell r="AO1908">
            <v>0</v>
          </cell>
          <cell r="AP1908">
            <v>0</v>
          </cell>
          <cell r="AQ1908">
            <v>0</v>
          </cell>
        </row>
        <row r="1909">
          <cell r="H1909" t="str">
            <v>DGU</v>
          </cell>
          <cell r="J1909">
            <v>0</v>
          </cell>
          <cell r="K1909">
            <v>0</v>
          </cell>
          <cell r="L1909">
            <v>0</v>
          </cell>
          <cell r="M1909">
            <v>0</v>
          </cell>
          <cell r="N1909">
            <v>0</v>
          </cell>
          <cell r="O1909">
            <v>0</v>
          </cell>
          <cell r="P1909">
            <v>0</v>
          </cell>
          <cell r="Q1909">
            <v>0</v>
          </cell>
          <cell r="R1909">
            <v>0</v>
          </cell>
          <cell r="S1909">
            <v>0</v>
          </cell>
          <cell r="T1909">
            <v>0</v>
          </cell>
          <cell r="U1909">
            <v>0</v>
          </cell>
          <cell r="AF1909">
            <v>0</v>
          </cell>
          <cell r="AG1909">
            <v>0</v>
          </cell>
          <cell r="AH1909">
            <v>0</v>
          </cell>
          <cell r="AI1909">
            <v>0</v>
          </cell>
          <cell r="AJ1909">
            <v>0</v>
          </cell>
          <cell r="AK1909">
            <v>0</v>
          </cell>
          <cell r="AL1909">
            <v>0</v>
          </cell>
          <cell r="AM1909">
            <v>0</v>
          </cell>
          <cell r="AN1909">
            <v>0</v>
          </cell>
          <cell r="AO1909">
            <v>0</v>
          </cell>
          <cell r="AP1909">
            <v>0</v>
          </cell>
          <cell r="AQ1909">
            <v>0</v>
          </cell>
        </row>
        <row r="1910">
          <cell r="H1910" t="str">
            <v>SG</v>
          </cell>
          <cell r="J1910">
            <v>0</v>
          </cell>
          <cell r="K1910">
            <v>0</v>
          </cell>
          <cell r="L1910">
            <v>0</v>
          </cell>
          <cell r="M1910">
            <v>0</v>
          </cell>
          <cell r="N1910">
            <v>0</v>
          </cell>
          <cell r="O1910">
            <v>0</v>
          </cell>
          <cell r="P1910">
            <v>0</v>
          </cell>
          <cell r="Q1910">
            <v>0</v>
          </cell>
          <cell r="R1910">
            <v>0</v>
          </cell>
          <cell r="S1910">
            <v>0</v>
          </cell>
          <cell r="T1910">
            <v>0</v>
          </cell>
          <cell r="U1910">
            <v>0</v>
          </cell>
          <cell r="AF1910">
            <v>0</v>
          </cell>
          <cell r="AG1910">
            <v>0</v>
          </cell>
          <cell r="AH1910">
            <v>0</v>
          </cell>
          <cell r="AI1910">
            <v>0</v>
          </cell>
          <cell r="AJ1910">
            <v>0</v>
          </cell>
          <cell r="AK1910">
            <v>0</v>
          </cell>
          <cell r="AL1910">
            <v>0</v>
          </cell>
          <cell r="AM1910">
            <v>0</v>
          </cell>
          <cell r="AN1910">
            <v>0</v>
          </cell>
          <cell r="AO1910">
            <v>0</v>
          </cell>
          <cell r="AP1910">
            <v>0</v>
          </cell>
          <cell r="AQ1910">
            <v>0</v>
          </cell>
        </row>
        <row r="1911">
          <cell r="H1911" t="str">
            <v>CAGW</v>
          </cell>
          <cell r="J1911">
            <v>132458267.896667</v>
          </cell>
          <cell r="K1911">
            <v>5866390.5964959878</v>
          </cell>
          <cell r="L1911">
            <v>96702599.744793698</v>
          </cell>
          <cell r="M1911">
            <v>29889277.555377327</v>
          </cell>
          <cell r="N1911">
            <v>0</v>
          </cell>
          <cell r="O1911">
            <v>0</v>
          </cell>
          <cell r="P1911">
            <v>0</v>
          </cell>
          <cell r="Q1911">
            <v>0</v>
          </cell>
          <cell r="R1911">
            <v>0</v>
          </cell>
          <cell r="S1911">
            <v>0</v>
          </cell>
          <cell r="T1911">
            <v>0</v>
          </cell>
          <cell r="U1911">
            <v>0</v>
          </cell>
          <cell r="AF1911">
            <v>132458267.896667</v>
          </cell>
          <cell r="AG1911">
            <v>5866390.5964959878</v>
          </cell>
          <cell r="AH1911">
            <v>96702599.744793698</v>
          </cell>
          <cell r="AI1911">
            <v>29889277.555377327</v>
          </cell>
          <cell r="AJ1911">
            <v>0</v>
          </cell>
          <cell r="AK1911">
            <v>0</v>
          </cell>
          <cell r="AL1911">
            <v>0</v>
          </cell>
          <cell r="AM1911">
            <v>0</v>
          </cell>
          <cell r="AN1911">
            <v>0</v>
          </cell>
          <cell r="AO1911">
            <v>0</v>
          </cell>
          <cell r="AP1911">
            <v>0</v>
          </cell>
          <cell r="AQ1911">
            <v>0</v>
          </cell>
        </row>
        <row r="1912">
          <cell r="H1912" t="str">
            <v>CAGE</v>
          </cell>
          <cell r="J1912">
            <v>337852769.65375</v>
          </cell>
          <cell r="K1912">
            <v>0</v>
          </cell>
          <cell r="L1912">
            <v>0</v>
          </cell>
          <cell r="M1912">
            <v>0</v>
          </cell>
          <cell r="N1912">
            <v>0</v>
          </cell>
          <cell r="O1912">
            <v>64161603.58865726</v>
          </cell>
          <cell r="P1912">
            <v>228766680.84184128</v>
          </cell>
          <cell r="Q1912">
            <v>29403039.872373894</v>
          </cell>
          <cell r="R1912">
            <v>13654845.772180453</v>
          </cell>
          <cell r="S1912">
            <v>1866599.5786971804</v>
          </cell>
          <cell r="T1912">
            <v>0</v>
          </cell>
          <cell r="U1912">
            <v>0</v>
          </cell>
          <cell r="AF1912">
            <v>337852769.65375</v>
          </cell>
          <cell r="AG1912">
            <v>0</v>
          </cell>
          <cell r="AH1912">
            <v>0</v>
          </cell>
          <cell r="AI1912">
            <v>0</v>
          </cell>
          <cell r="AJ1912">
            <v>0</v>
          </cell>
          <cell r="AK1912">
            <v>64161603.58865726</v>
          </cell>
          <cell r="AL1912">
            <v>228766680.84184128</v>
          </cell>
          <cell r="AM1912">
            <v>29403039.872373894</v>
          </cell>
          <cell r="AN1912">
            <v>13654845.772180453</v>
          </cell>
          <cell r="AO1912">
            <v>1866599.5786971804</v>
          </cell>
          <cell r="AP1912">
            <v>0</v>
          </cell>
          <cell r="AQ1912">
            <v>0</v>
          </cell>
        </row>
        <row r="1913">
          <cell r="H1913" t="str">
            <v>CAGE</v>
          </cell>
          <cell r="J1913">
            <v>0</v>
          </cell>
          <cell r="K1913">
            <v>0</v>
          </cell>
          <cell r="L1913">
            <v>0</v>
          </cell>
          <cell r="M1913">
            <v>0</v>
          </cell>
          <cell r="N1913">
            <v>0</v>
          </cell>
          <cell r="O1913">
            <v>0</v>
          </cell>
          <cell r="P1913">
            <v>0</v>
          </cell>
          <cell r="Q1913">
            <v>0</v>
          </cell>
          <cell r="R1913">
            <v>0</v>
          </cell>
          <cell r="S1913">
            <v>0</v>
          </cell>
          <cell r="T1913">
            <v>0</v>
          </cell>
          <cell r="U1913">
            <v>0</v>
          </cell>
          <cell r="AF1913">
            <v>0</v>
          </cell>
          <cell r="AG1913">
            <v>0</v>
          </cell>
          <cell r="AH1913">
            <v>0</v>
          </cell>
          <cell r="AI1913">
            <v>0</v>
          </cell>
          <cell r="AJ1913">
            <v>0</v>
          </cell>
          <cell r="AK1913">
            <v>0</v>
          </cell>
          <cell r="AL1913">
            <v>0</v>
          </cell>
          <cell r="AM1913">
            <v>0</v>
          </cell>
          <cell r="AN1913">
            <v>0</v>
          </cell>
          <cell r="AO1913">
            <v>0</v>
          </cell>
          <cell r="AP1913">
            <v>0</v>
          </cell>
          <cell r="AQ1913">
            <v>0</v>
          </cell>
        </row>
        <row r="1917">
          <cell r="H1917" t="str">
            <v>SG</v>
          </cell>
          <cell r="J1917">
            <v>0</v>
          </cell>
          <cell r="K1917">
            <v>0</v>
          </cell>
          <cell r="L1917">
            <v>0</v>
          </cell>
          <cell r="M1917">
            <v>0</v>
          </cell>
          <cell r="N1917">
            <v>0</v>
          </cell>
          <cell r="O1917">
            <v>0</v>
          </cell>
          <cell r="P1917">
            <v>0</v>
          </cell>
          <cell r="Q1917">
            <v>0</v>
          </cell>
          <cell r="R1917">
            <v>0</v>
          </cell>
          <cell r="S1917">
            <v>0</v>
          </cell>
          <cell r="T1917">
            <v>0</v>
          </cell>
          <cell r="U1917">
            <v>0</v>
          </cell>
          <cell r="AF1917">
            <v>0</v>
          </cell>
          <cell r="AG1917">
            <v>0</v>
          </cell>
          <cell r="AH1917">
            <v>0</v>
          </cell>
          <cell r="AI1917">
            <v>0</v>
          </cell>
          <cell r="AJ1917">
            <v>0</v>
          </cell>
          <cell r="AK1917">
            <v>0</v>
          </cell>
          <cell r="AL1917">
            <v>0</v>
          </cell>
          <cell r="AM1917">
            <v>0</v>
          </cell>
          <cell r="AN1917">
            <v>0</v>
          </cell>
          <cell r="AO1917">
            <v>0</v>
          </cell>
          <cell r="AP1917">
            <v>0</v>
          </cell>
          <cell r="AQ1917">
            <v>0</v>
          </cell>
        </row>
        <row r="1918">
          <cell r="H1918" t="str">
            <v>DGU</v>
          </cell>
          <cell r="J1918">
            <v>0</v>
          </cell>
          <cell r="K1918">
            <v>0</v>
          </cell>
          <cell r="L1918">
            <v>0</v>
          </cell>
          <cell r="M1918">
            <v>0</v>
          </cell>
          <cell r="N1918">
            <v>0</v>
          </cell>
          <cell r="O1918">
            <v>0</v>
          </cell>
          <cell r="P1918">
            <v>0</v>
          </cell>
          <cell r="Q1918">
            <v>0</v>
          </cell>
          <cell r="R1918">
            <v>0</v>
          </cell>
          <cell r="S1918">
            <v>0</v>
          </cell>
          <cell r="T1918">
            <v>0</v>
          </cell>
          <cell r="U1918">
            <v>0</v>
          </cell>
          <cell r="AF1918">
            <v>0</v>
          </cell>
          <cell r="AG1918">
            <v>0</v>
          </cell>
          <cell r="AH1918">
            <v>0</v>
          </cell>
          <cell r="AI1918">
            <v>0</v>
          </cell>
          <cell r="AJ1918">
            <v>0</v>
          </cell>
          <cell r="AK1918">
            <v>0</v>
          </cell>
          <cell r="AL1918">
            <v>0</v>
          </cell>
          <cell r="AM1918">
            <v>0</v>
          </cell>
          <cell r="AN1918">
            <v>0</v>
          </cell>
          <cell r="AO1918">
            <v>0</v>
          </cell>
          <cell r="AP1918">
            <v>0</v>
          </cell>
          <cell r="AQ1918">
            <v>0</v>
          </cell>
        </row>
        <row r="1919">
          <cell r="H1919" t="str">
            <v>CAGW</v>
          </cell>
          <cell r="J1919">
            <v>87585448.672916695</v>
          </cell>
          <cell r="K1919">
            <v>3879036.4742313628</v>
          </cell>
          <cell r="L1919">
            <v>63942709.813272119</v>
          </cell>
          <cell r="M1919">
            <v>19763702.385413226</v>
          </cell>
          <cell r="N1919">
            <v>0</v>
          </cell>
          <cell r="O1919">
            <v>0</v>
          </cell>
          <cell r="P1919">
            <v>0</v>
          </cell>
          <cell r="Q1919">
            <v>0</v>
          </cell>
          <cell r="R1919">
            <v>0</v>
          </cell>
          <cell r="S1919">
            <v>0</v>
          </cell>
          <cell r="T1919">
            <v>0</v>
          </cell>
          <cell r="U1919">
            <v>0</v>
          </cell>
          <cell r="AF1919">
            <v>87585448.672916695</v>
          </cell>
          <cell r="AG1919">
            <v>3879036.4742313628</v>
          </cell>
          <cell r="AH1919">
            <v>63942709.813272119</v>
          </cell>
          <cell r="AI1919">
            <v>19763702.385413226</v>
          </cell>
          <cell r="AJ1919">
            <v>0</v>
          </cell>
          <cell r="AK1919">
            <v>0</v>
          </cell>
          <cell r="AL1919">
            <v>0</v>
          </cell>
          <cell r="AM1919">
            <v>0</v>
          </cell>
          <cell r="AN1919">
            <v>0</v>
          </cell>
          <cell r="AO1919">
            <v>0</v>
          </cell>
          <cell r="AP1919">
            <v>0</v>
          </cell>
          <cell r="AQ1919">
            <v>0</v>
          </cell>
        </row>
        <row r="1920">
          <cell r="H1920" t="str">
            <v>CAGE</v>
          </cell>
          <cell r="J1920">
            <v>237199420.80458301</v>
          </cell>
          <cell r="K1920">
            <v>0</v>
          </cell>
          <cell r="L1920">
            <v>0</v>
          </cell>
          <cell r="M1920">
            <v>0</v>
          </cell>
          <cell r="N1920">
            <v>0</v>
          </cell>
          <cell r="O1920">
            <v>45046530.844545446</v>
          </cell>
          <cell r="P1920">
            <v>160612340.84504819</v>
          </cell>
          <cell r="Q1920">
            <v>20643264.327147231</v>
          </cell>
          <cell r="R1920">
            <v>9586783.946322348</v>
          </cell>
          <cell r="S1920">
            <v>1310500.8415198452</v>
          </cell>
          <cell r="T1920">
            <v>0</v>
          </cell>
          <cell r="U1920">
            <v>0</v>
          </cell>
          <cell r="AF1920">
            <v>237199420.80458301</v>
          </cell>
          <cell r="AG1920">
            <v>0</v>
          </cell>
          <cell r="AH1920">
            <v>0</v>
          </cell>
          <cell r="AI1920">
            <v>0</v>
          </cell>
          <cell r="AJ1920">
            <v>0</v>
          </cell>
          <cell r="AK1920">
            <v>45046530.844545446</v>
          </cell>
          <cell r="AL1920">
            <v>160612340.84504819</v>
          </cell>
          <cell r="AM1920">
            <v>20643264.327147231</v>
          </cell>
          <cell r="AN1920">
            <v>9586783.946322348</v>
          </cell>
          <cell r="AO1920">
            <v>1310500.8415198452</v>
          </cell>
          <cell r="AP1920">
            <v>0</v>
          </cell>
          <cell r="AQ1920">
            <v>0</v>
          </cell>
        </row>
        <row r="1921">
          <cell r="H1921" t="str">
            <v>CAGE</v>
          </cell>
          <cell r="J1921">
            <v>0</v>
          </cell>
          <cell r="K1921">
            <v>0</v>
          </cell>
          <cell r="L1921">
            <v>0</v>
          </cell>
          <cell r="M1921">
            <v>0</v>
          </cell>
          <cell r="N1921">
            <v>0</v>
          </cell>
          <cell r="O1921">
            <v>0</v>
          </cell>
          <cell r="P1921">
            <v>0</v>
          </cell>
          <cell r="Q1921">
            <v>0</v>
          </cell>
          <cell r="R1921">
            <v>0</v>
          </cell>
          <cell r="S1921">
            <v>0</v>
          </cell>
          <cell r="T1921">
            <v>0</v>
          </cell>
          <cell r="U1921">
            <v>0</v>
          </cell>
          <cell r="AF1921">
            <v>0</v>
          </cell>
          <cell r="AG1921">
            <v>0</v>
          </cell>
          <cell r="AH1921">
            <v>0</v>
          </cell>
          <cell r="AI1921">
            <v>0</v>
          </cell>
          <cell r="AJ1921">
            <v>0</v>
          </cell>
          <cell r="AK1921">
            <v>0</v>
          </cell>
          <cell r="AL1921">
            <v>0</v>
          </cell>
          <cell r="AM1921">
            <v>0</v>
          </cell>
          <cell r="AN1921">
            <v>0</v>
          </cell>
          <cell r="AO1921">
            <v>0</v>
          </cell>
          <cell r="AP1921">
            <v>0</v>
          </cell>
          <cell r="AQ1921">
            <v>0</v>
          </cell>
        </row>
        <row r="1927">
          <cell r="H1927" t="str">
            <v>SG</v>
          </cell>
          <cell r="J1927">
            <v>0</v>
          </cell>
          <cell r="K1927">
            <v>0</v>
          </cell>
          <cell r="L1927">
            <v>0</v>
          </cell>
          <cell r="M1927">
            <v>0</v>
          </cell>
          <cell r="N1927">
            <v>0</v>
          </cell>
          <cell r="O1927">
            <v>0</v>
          </cell>
          <cell r="P1927">
            <v>0</v>
          </cell>
          <cell r="Q1927">
            <v>0</v>
          </cell>
          <cell r="R1927">
            <v>0</v>
          </cell>
          <cell r="S1927">
            <v>0</v>
          </cell>
          <cell r="T1927">
            <v>0</v>
          </cell>
          <cell r="U1927">
            <v>0</v>
          </cell>
          <cell r="AF1927">
            <v>0</v>
          </cell>
          <cell r="AG1927">
            <v>0</v>
          </cell>
          <cell r="AH1927">
            <v>0</v>
          </cell>
          <cell r="AI1927">
            <v>0</v>
          </cell>
          <cell r="AJ1927">
            <v>0</v>
          </cell>
          <cell r="AK1927">
            <v>0</v>
          </cell>
          <cell r="AL1927">
            <v>0</v>
          </cell>
          <cell r="AM1927">
            <v>0</v>
          </cell>
          <cell r="AN1927">
            <v>0</v>
          </cell>
          <cell r="AO1927">
            <v>0</v>
          </cell>
          <cell r="AP1927">
            <v>0</v>
          </cell>
          <cell r="AQ1927">
            <v>0</v>
          </cell>
        </row>
        <row r="1928">
          <cell r="H1928" t="str">
            <v>DGU</v>
          </cell>
          <cell r="J1928">
            <v>0</v>
          </cell>
          <cell r="K1928">
            <v>0</v>
          </cell>
          <cell r="L1928">
            <v>0</v>
          </cell>
          <cell r="M1928">
            <v>0</v>
          </cell>
          <cell r="N1928">
            <v>0</v>
          </cell>
          <cell r="O1928">
            <v>0</v>
          </cell>
          <cell r="P1928">
            <v>0</v>
          </cell>
          <cell r="Q1928">
            <v>0</v>
          </cell>
          <cell r="R1928">
            <v>0</v>
          </cell>
          <cell r="S1928">
            <v>0</v>
          </cell>
          <cell r="T1928">
            <v>0</v>
          </cell>
          <cell r="U1928">
            <v>0</v>
          </cell>
          <cell r="AF1928">
            <v>0</v>
          </cell>
          <cell r="AG1928">
            <v>0</v>
          </cell>
          <cell r="AH1928">
            <v>0</v>
          </cell>
          <cell r="AI1928">
            <v>0</v>
          </cell>
          <cell r="AJ1928">
            <v>0</v>
          </cell>
          <cell r="AK1928">
            <v>0</v>
          </cell>
          <cell r="AL1928">
            <v>0</v>
          </cell>
          <cell r="AM1928">
            <v>0</v>
          </cell>
          <cell r="AN1928">
            <v>0</v>
          </cell>
          <cell r="AO1928">
            <v>0</v>
          </cell>
          <cell r="AP1928">
            <v>0</v>
          </cell>
          <cell r="AQ1928">
            <v>0</v>
          </cell>
        </row>
        <row r="1929">
          <cell r="H1929" t="str">
            <v>CAGW</v>
          </cell>
          <cell r="J1929">
            <v>4028237.47</v>
          </cell>
          <cell r="K1929">
            <v>178404.97833548533</v>
          </cell>
          <cell r="L1929">
            <v>2940858.5958732162</v>
          </cell>
          <cell r="M1929">
            <v>908973.89579129894</v>
          </cell>
          <cell r="N1929">
            <v>0</v>
          </cell>
          <cell r="O1929">
            <v>0</v>
          </cell>
          <cell r="P1929">
            <v>0</v>
          </cell>
          <cell r="Q1929">
            <v>0</v>
          </cell>
          <cell r="R1929">
            <v>0</v>
          </cell>
          <cell r="S1929">
            <v>0</v>
          </cell>
          <cell r="T1929">
            <v>0</v>
          </cell>
          <cell r="U1929">
            <v>0</v>
          </cell>
          <cell r="AF1929">
            <v>4028237.47</v>
          </cell>
          <cell r="AG1929">
            <v>178404.97833548533</v>
          </cell>
          <cell r="AH1929">
            <v>2940858.5958732162</v>
          </cell>
          <cell r="AI1929">
            <v>908973.89579129894</v>
          </cell>
          <cell r="AJ1929">
            <v>0</v>
          </cell>
          <cell r="AK1929">
            <v>0</v>
          </cell>
          <cell r="AL1929">
            <v>0</v>
          </cell>
          <cell r="AM1929">
            <v>0</v>
          </cell>
          <cell r="AN1929">
            <v>0</v>
          </cell>
          <cell r="AO1929">
            <v>0</v>
          </cell>
          <cell r="AP1929">
            <v>0</v>
          </cell>
          <cell r="AQ1929">
            <v>0</v>
          </cell>
        </row>
        <row r="1930">
          <cell r="H1930" t="str">
            <v>CAGE</v>
          </cell>
          <cell r="J1930">
            <v>11072736.5408333</v>
          </cell>
          <cell r="K1930">
            <v>0</v>
          </cell>
          <cell r="L1930">
            <v>0</v>
          </cell>
          <cell r="M1930">
            <v>0</v>
          </cell>
          <cell r="N1930">
            <v>0</v>
          </cell>
          <cell r="O1930">
            <v>2102822.8754871204</v>
          </cell>
          <cell r="P1930">
            <v>7497565.2526946487</v>
          </cell>
          <cell r="Q1930">
            <v>963650.86584927805</v>
          </cell>
          <cell r="R1930">
            <v>447521.889182735</v>
          </cell>
          <cell r="S1930">
            <v>61175.657619519836</v>
          </cell>
          <cell r="T1930">
            <v>0</v>
          </cell>
          <cell r="U1930">
            <v>0</v>
          </cell>
          <cell r="AF1930">
            <v>11072736.5408333</v>
          </cell>
          <cell r="AG1930">
            <v>0</v>
          </cell>
          <cell r="AH1930">
            <v>0</v>
          </cell>
          <cell r="AI1930">
            <v>0</v>
          </cell>
          <cell r="AJ1930">
            <v>0</v>
          </cell>
          <cell r="AK1930">
            <v>2102822.8754871204</v>
          </cell>
          <cell r="AL1930">
            <v>7497565.2526946487</v>
          </cell>
          <cell r="AM1930">
            <v>963650.86584927805</v>
          </cell>
          <cell r="AN1930">
            <v>447521.889182735</v>
          </cell>
          <cell r="AO1930">
            <v>61175.657619519836</v>
          </cell>
          <cell r="AP1930">
            <v>0</v>
          </cell>
          <cell r="AQ1930">
            <v>0</v>
          </cell>
        </row>
        <row r="1934">
          <cell r="H1934" t="str">
            <v>S</v>
          </cell>
          <cell r="J1934">
            <v>0</v>
          </cell>
          <cell r="K1934">
            <v>0</v>
          </cell>
          <cell r="L1934">
            <v>0</v>
          </cell>
          <cell r="M1934">
            <v>0</v>
          </cell>
          <cell r="N1934">
            <v>0</v>
          </cell>
          <cell r="O1934">
            <v>0</v>
          </cell>
          <cell r="P1934">
            <v>0</v>
          </cell>
          <cell r="Q1934">
            <v>0</v>
          </cell>
          <cell r="R1934">
            <v>0</v>
          </cell>
          <cell r="S1934">
            <v>0</v>
          </cell>
          <cell r="T1934">
            <v>0</v>
          </cell>
          <cell r="U1934">
            <v>0</v>
          </cell>
          <cell r="AF1934">
            <v>0</v>
          </cell>
          <cell r="AG1934">
            <v>0</v>
          </cell>
          <cell r="AH1934">
            <v>0</v>
          </cell>
          <cell r="AI1934">
            <v>0</v>
          </cell>
          <cell r="AJ1934">
            <v>0</v>
          </cell>
          <cell r="AK1934">
            <v>0</v>
          </cell>
          <cell r="AL1934">
            <v>0</v>
          </cell>
          <cell r="AM1934">
            <v>0</v>
          </cell>
          <cell r="AN1934">
            <v>0</v>
          </cell>
          <cell r="AO1934">
            <v>0</v>
          </cell>
          <cell r="AP1934">
            <v>0</v>
          </cell>
          <cell r="AQ1934">
            <v>0</v>
          </cell>
        </row>
        <row r="1938">
          <cell r="H1938" t="str">
            <v>S</v>
          </cell>
          <cell r="J1938">
            <v>0</v>
          </cell>
          <cell r="K1938">
            <v>0</v>
          </cell>
          <cell r="L1938">
            <v>0</v>
          </cell>
          <cell r="M1938">
            <v>0</v>
          </cell>
          <cell r="N1938">
            <v>0</v>
          </cell>
          <cell r="O1938">
            <v>0</v>
          </cell>
          <cell r="P1938">
            <v>0</v>
          </cell>
          <cell r="Q1938">
            <v>0</v>
          </cell>
          <cell r="R1938">
            <v>0</v>
          </cell>
          <cell r="S1938">
            <v>0</v>
          </cell>
          <cell r="T1938">
            <v>0</v>
          </cell>
          <cell r="U1938">
            <v>0</v>
          </cell>
          <cell r="AF1938">
            <v>0</v>
          </cell>
          <cell r="AG1938">
            <v>0</v>
          </cell>
          <cell r="AH1938">
            <v>0</v>
          </cell>
          <cell r="AI1938">
            <v>0</v>
          </cell>
          <cell r="AJ1938">
            <v>0</v>
          </cell>
          <cell r="AK1938">
            <v>0</v>
          </cell>
          <cell r="AL1938">
            <v>0</v>
          </cell>
          <cell r="AM1938">
            <v>0</v>
          </cell>
          <cell r="AN1938">
            <v>0</v>
          </cell>
          <cell r="AO1938">
            <v>0</v>
          </cell>
          <cell r="AP1938">
            <v>0</v>
          </cell>
          <cell r="AQ1938">
            <v>0</v>
          </cell>
        </row>
        <row r="1939">
          <cell r="H1939" t="str">
            <v>SG</v>
          </cell>
          <cell r="J1939">
            <v>0</v>
          </cell>
          <cell r="K1939">
            <v>0</v>
          </cell>
          <cell r="L1939">
            <v>0</v>
          </cell>
          <cell r="M1939">
            <v>0</v>
          </cell>
          <cell r="N1939">
            <v>0</v>
          </cell>
          <cell r="O1939">
            <v>0</v>
          </cell>
          <cell r="P1939">
            <v>0</v>
          </cell>
          <cell r="Q1939">
            <v>0</v>
          </cell>
          <cell r="R1939">
            <v>0</v>
          </cell>
          <cell r="S1939">
            <v>0</v>
          </cell>
          <cell r="T1939">
            <v>0</v>
          </cell>
          <cell r="U1939">
            <v>0</v>
          </cell>
          <cell r="AF1939">
            <v>0</v>
          </cell>
          <cell r="AG1939">
            <v>0</v>
          </cell>
          <cell r="AH1939">
            <v>0</v>
          </cell>
          <cell r="AI1939">
            <v>0</v>
          </cell>
          <cell r="AJ1939">
            <v>0</v>
          </cell>
          <cell r="AK1939">
            <v>0</v>
          </cell>
          <cell r="AL1939">
            <v>0</v>
          </cell>
          <cell r="AM1939">
            <v>0</v>
          </cell>
          <cell r="AN1939">
            <v>0</v>
          </cell>
          <cell r="AO1939">
            <v>0</v>
          </cell>
          <cell r="AP1939">
            <v>0</v>
          </cell>
          <cell r="AQ1939">
            <v>0</v>
          </cell>
        </row>
        <row r="1940">
          <cell r="H1940" t="str">
            <v>CAGW</v>
          </cell>
          <cell r="J1940">
            <v>0</v>
          </cell>
          <cell r="K1940">
            <v>0</v>
          </cell>
          <cell r="L1940">
            <v>0</v>
          </cell>
          <cell r="M1940">
            <v>0</v>
          </cell>
          <cell r="N1940">
            <v>0</v>
          </cell>
          <cell r="O1940">
            <v>0</v>
          </cell>
          <cell r="P1940">
            <v>0</v>
          </cell>
          <cell r="Q1940">
            <v>0</v>
          </cell>
          <cell r="R1940">
            <v>0</v>
          </cell>
          <cell r="S1940">
            <v>0</v>
          </cell>
          <cell r="T1940">
            <v>0</v>
          </cell>
          <cell r="U1940">
            <v>0</v>
          </cell>
          <cell r="AF1940">
            <v>0</v>
          </cell>
          <cell r="AG1940">
            <v>0</v>
          </cell>
          <cell r="AH1940">
            <v>0</v>
          </cell>
          <cell r="AI1940">
            <v>0</v>
          </cell>
          <cell r="AJ1940">
            <v>0</v>
          </cell>
          <cell r="AK1940">
            <v>0</v>
          </cell>
          <cell r="AL1940">
            <v>0</v>
          </cell>
          <cell r="AM1940">
            <v>0</v>
          </cell>
          <cell r="AN1940">
            <v>0</v>
          </cell>
          <cell r="AO1940">
            <v>0</v>
          </cell>
          <cell r="AP1940">
            <v>0</v>
          </cell>
          <cell r="AQ1940">
            <v>0</v>
          </cell>
        </row>
        <row r="1941">
          <cell r="H1941" t="str">
            <v>CAGE</v>
          </cell>
          <cell r="J1941">
            <v>9400837.2745833304</v>
          </cell>
          <cell r="K1941">
            <v>0</v>
          </cell>
          <cell r="L1941">
            <v>0</v>
          </cell>
          <cell r="M1941">
            <v>0</v>
          </cell>
          <cell r="N1941">
            <v>0</v>
          </cell>
          <cell r="O1941">
            <v>1785312.5644980008</v>
          </cell>
          <cell r="P1941">
            <v>6365489.7446741089</v>
          </cell>
          <cell r="Q1941">
            <v>818146.89132652583</v>
          </cell>
          <cell r="R1941">
            <v>379949.4769433387</v>
          </cell>
          <cell r="S1941">
            <v>51938.597141357553</v>
          </cell>
          <cell r="T1941">
            <v>0</v>
          </cell>
          <cell r="U1941">
            <v>0</v>
          </cell>
          <cell r="AF1941">
            <v>9400837.2745833304</v>
          </cell>
          <cell r="AG1941">
            <v>0</v>
          </cell>
          <cell r="AH1941">
            <v>0</v>
          </cell>
          <cell r="AI1941">
            <v>0</v>
          </cell>
          <cell r="AJ1941">
            <v>0</v>
          </cell>
          <cell r="AK1941">
            <v>1785312.5644980008</v>
          </cell>
          <cell r="AL1941">
            <v>6365489.7446741089</v>
          </cell>
          <cell r="AM1941">
            <v>818146.89132652583</v>
          </cell>
          <cell r="AN1941">
            <v>379949.4769433387</v>
          </cell>
          <cell r="AO1941">
            <v>51938.597141357553</v>
          </cell>
          <cell r="AP1941">
            <v>0</v>
          </cell>
          <cell r="AQ1941">
            <v>0</v>
          </cell>
        </row>
        <row r="1947">
          <cell r="E1947" t="str">
            <v>S</v>
          </cell>
          <cell r="J1947">
            <v>74985.87</v>
          </cell>
          <cell r="K1947">
            <v>0</v>
          </cell>
          <cell r="L1947">
            <v>74985.87</v>
          </cell>
          <cell r="M1947">
            <v>0</v>
          </cell>
          <cell r="N1947">
            <v>0</v>
          </cell>
          <cell r="O1947">
            <v>0</v>
          </cell>
          <cell r="P1947">
            <v>0</v>
          </cell>
          <cell r="Q1947">
            <v>0</v>
          </cell>
          <cell r="R1947">
            <v>0</v>
          </cell>
          <cell r="S1947">
            <v>0</v>
          </cell>
          <cell r="T1947">
            <v>0</v>
          </cell>
          <cell r="U1947">
            <v>0</v>
          </cell>
          <cell r="AF1947">
            <v>74985.87</v>
          </cell>
          <cell r="AG1947">
            <v>0</v>
          </cell>
          <cell r="AH1947">
            <v>74985.87</v>
          </cell>
          <cell r="AI1947">
            <v>0</v>
          </cell>
          <cell r="AJ1947">
            <v>0</v>
          </cell>
          <cell r="AK1947">
            <v>0</v>
          </cell>
          <cell r="AL1947">
            <v>0</v>
          </cell>
          <cell r="AM1947">
            <v>0</v>
          </cell>
          <cell r="AN1947">
            <v>0</v>
          </cell>
          <cell r="AO1947">
            <v>0</v>
          </cell>
          <cell r="AP1947">
            <v>0</v>
          </cell>
          <cell r="AQ1947">
            <v>0</v>
          </cell>
        </row>
        <row r="1948">
          <cell r="E1948" t="str">
            <v>DGU</v>
          </cell>
          <cell r="J1948">
            <v>0</v>
          </cell>
          <cell r="K1948">
            <v>0</v>
          </cell>
          <cell r="L1948">
            <v>0</v>
          </cell>
          <cell r="M1948">
            <v>0</v>
          </cell>
          <cell r="N1948">
            <v>0</v>
          </cell>
          <cell r="O1948">
            <v>0</v>
          </cell>
          <cell r="P1948">
            <v>0</v>
          </cell>
          <cell r="Q1948">
            <v>0</v>
          </cell>
          <cell r="R1948">
            <v>0</v>
          </cell>
          <cell r="S1948">
            <v>0</v>
          </cell>
          <cell r="T1948">
            <v>0</v>
          </cell>
          <cell r="U1948">
            <v>0</v>
          </cell>
          <cell r="AF1948">
            <v>0</v>
          </cell>
          <cell r="AG1948">
            <v>0</v>
          </cell>
          <cell r="AH1948">
            <v>0</v>
          </cell>
          <cell r="AI1948">
            <v>0</v>
          </cell>
          <cell r="AJ1948">
            <v>0</v>
          </cell>
          <cell r="AK1948">
            <v>0</v>
          </cell>
          <cell r="AL1948">
            <v>0</v>
          </cell>
          <cell r="AM1948">
            <v>0</v>
          </cell>
          <cell r="AN1948">
            <v>0</v>
          </cell>
          <cell r="AO1948">
            <v>0</v>
          </cell>
          <cell r="AP1948">
            <v>0</v>
          </cell>
          <cell r="AQ1948">
            <v>0</v>
          </cell>
        </row>
        <row r="1949">
          <cell r="E1949" t="str">
            <v>SG</v>
          </cell>
          <cell r="J1949">
            <v>0</v>
          </cell>
          <cell r="K1949">
            <v>0</v>
          </cell>
          <cell r="L1949">
            <v>0</v>
          </cell>
          <cell r="M1949">
            <v>0</v>
          </cell>
          <cell r="N1949">
            <v>0</v>
          </cell>
          <cell r="O1949">
            <v>0</v>
          </cell>
          <cell r="P1949">
            <v>0</v>
          </cell>
          <cell r="Q1949">
            <v>0</v>
          </cell>
          <cell r="R1949">
            <v>0</v>
          </cell>
          <cell r="S1949">
            <v>0</v>
          </cell>
          <cell r="T1949">
            <v>0</v>
          </cell>
          <cell r="U1949">
            <v>0</v>
          </cell>
          <cell r="AF1949">
            <v>0</v>
          </cell>
          <cell r="AG1949">
            <v>0</v>
          </cell>
          <cell r="AH1949">
            <v>0</v>
          </cell>
          <cell r="AI1949">
            <v>0</v>
          </cell>
          <cell r="AJ1949">
            <v>0</v>
          </cell>
          <cell r="AK1949">
            <v>0</v>
          </cell>
          <cell r="AL1949">
            <v>0</v>
          </cell>
          <cell r="AM1949">
            <v>0</v>
          </cell>
          <cell r="AN1949">
            <v>0</v>
          </cell>
          <cell r="AO1949">
            <v>0</v>
          </cell>
          <cell r="AP1949">
            <v>0</v>
          </cell>
          <cell r="AQ1949">
            <v>0</v>
          </cell>
        </row>
        <row r="1950">
          <cell r="E1950" t="str">
            <v>CAGW</v>
          </cell>
          <cell r="J1950">
            <v>1241638385.9437504</v>
          </cell>
          <cell r="K1950">
            <v>54990419.754176445</v>
          </cell>
          <cell r="L1950">
            <v>906471613.81695402</v>
          </cell>
          <cell r="M1950">
            <v>280176352.37261999</v>
          </cell>
          <cell r="N1950">
            <v>0</v>
          </cell>
          <cell r="O1950">
            <v>0</v>
          </cell>
          <cell r="P1950">
            <v>0</v>
          </cell>
          <cell r="Q1950">
            <v>0</v>
          </cell>
          <cell r="R1950">
            <v>0</v>
          </cell>
          <cell r="S1950">
            <v>0</v>
          </cell>
          <cell r="T1950">
            <v>0</v>
          </cell>
          <cell r="U1950">
            <v>0</v>
          </cell>
          <cell r="AF1950">
            <v>1241638385.9437504</v>
          </cell>
          <cell r="AG1950">
            <v>54990419.754176445</v>
          </cell>
          <cell r="AH1950">
            <v>906471613.81695402</v>
          </cell>
          <cell r="AI1950">
            <v>280176352.37261999</v>
          </cell>
          <cell r="AJ1950">
            <v>0</v>
          </cell>
          <cell r="AK1950">
            <v>0</v>
          </cell>
          <cell r="AL1950">
            <v>0</v>
          </cell>
          <cell r="AM1950">
            <v>0</v>
          </cell>
          <cell r="AN1950">
            <v>0</v>
          </cell>
          <cell r="AO1950">
            <v>0</v>
          </cell>
          <cell r="AP1950">
            <v>0</v>
          </cell>
          <cell r="AQ1950">
            <v>0</v>
          </cell>
        </row>
        <row r="1951">
          <cell r="E1951" t="str">
            <v>CAGE</v>
          </cell>
          <cell r="J1951">
            <v>2765906855.1308303</v>
          </cell>
          <cell r="K1951">
            <v>0</v>
          </cell>
          <cell r="L1951">
            <v>0</v>
          </cell>
          <cell r="M1951">
            <v>0</v>
          </cell>
          <cell r="N1951">
            <v>0</v>
          </cell>
          <cell r="O1951">
            <v>525273240.71941113</v>
          </cell>
          <cell r="P1951">
            <v>1872849322.5449936</v>
          </cell>
          <cell r="Q1951">
            <v>240714526.70946425</v>
          </cell>
          <cell r="R1951">
            <v>111788432.47529064</v>
          </cell>
          <cell r="S1951">
            <v>15281332.681670811</v>
          </cell>
          <cell r="T1951">
            <v>0</v>
          </cell>
          <cell r="U1951">
            <v>0</v>
          </cell>
          <cell r="AF1951">
            <v>2765906855.1308303</v>
          </cell>
          <cell r="AG1951">
            <v>0</v>
          </cell>
          <cell r="AH1951">
            <v>0</v>
          </cell>
          <cell r="AI1951">
            <v>0</v>
          </cell>
          <cell r="AJ1951">
            <v>0</v>
          </cell>
          <cell r="AK1951">
            <v>525273240.71941113</v>
          </cell>
          <cell r="AL1951">
            <v>1872849322.5449936</v>
          </cell>
          <cell r="AM1951">
            <v>240714526.70946425</v>
          </cell>
          <cell r="AN1951">
            <v>111788432.47529064</v>
          </cell>
          <cell r="AO1951">
            <v>15281332.681670811</v>
          </cell>
          <cell r="AP1951">
            <v>0</v>
          </cell>
          <cell r="AQ1951">
            <v>0</v>
          </cell>
        </row>
        <row r="1952">
          <cell r="E1952" t="str">
            <v>SSGCT</v>
          </cell>
          <cell r="J1952">
            <v>0</v>
          </cell>
          <cell r="K1952">
            <v>0</v>
          </cell>
          <cell r="L1952">
            <v>0</v>
          </cell>
          <cell r="M1952">
            <v>0</v>
          </cell>
          <cell r="N1952">
            <v>0</v>
          </cell>
          <cell r="O1952">
            <v>0</v>
          </cell>
          <cell r="P1952">
            <v>0</v>
          </cell>
          <cell r="Q1952">
            <v>0</v>
          </cell>
          <cell r="R1952">
            <v>0</v>
          </cell>
          <cell r="S1952">
            <v>0</v>
          </cell>
          <cell r="T1952">
            <v>0</v>
          </cell>
          <cell r="U1952">
            <v>0</v>
          </cell>
          <cell r="AF1952">
            <v>0</v>
          </cell>
          <cell r="AG1952">
            <v>0</v>
          </cell>
          <cell r="AH1952">
            <v>0</v>
          </cell>
          <cell r="AI1952">
            <v>0</v>
          </cell>
          <cell r="AJ1952">
            <v>0</v>
          </cell>
          <cell r="AK1952">
            <v>0</v>
          </cell>
          <cell r="AL1952">
            <v>0</v>
          </cell>
          <cell r="AM1952">
            <v>0</v>
          </cell>
          <cell r="AN1952">
            <v>0</v>
          </cell>
          <cell r="AO1952">
            <v>0</v>
          </cell>
          <cell r="AP1952">
            <v>0</v>
          </cell>
          <cell r="AQ1952">
            <v>0</v>
          </cell>
        </row>
        <row r="1957">
          <cell r="H1957" t="str">
            <v>DGP</v>
          </cell>
          <cell r="J1957">
            <v>0</v>
          </cell>
          <cell r="K1957">
            <v>0</v>
          </cell>
          <cell r="L1957">
            <v>0</v>
          </cell>
          <cell r="M1957">
            <v>0</v>
          </cell>
          <cell r="N1957">
            <v>0</v>
          </cell>
          <cell r="O1957">
            <v>0</v>
          </cell>
          <cell r="P1957">
            <v>0</v>
          </cell>
          <cell r="Q1957">
            <v>0</v>
          </cell>
          <cell r="R1957">
            <v>0</v>
          </cell>
          <cell r="S1957">
            <v>0</v>
          </cell>
          <cell r="T1957">
            <v>0</v>
          </cell>
          <cell r="U1957">
            <v>0</v>
          </cell>
          <cell r="AF1957">
            <v>0</v>
          </cell>
          <cell r="AG1957">
            <v>0</v>
          </cell>
          <cell r="AH1957">
            <v>0</v>
          </cell>
          <cell r="AI1957">
            <v>0</v>
          </cell>
          <cell r="AJ1957">
            <v>0</v>
          </cell>
          <cell r="AK1957">
            <v>0</v>
          </cell>
          <cell r="AL1957">
            <v>0</v>
          </cell>
          <cell r="AM1957">
            <v>0</v>
          </cell>
          <cell r="AN1957">
            <v>0</v>
          </cell>
          <cell r="AO1957">
            <v>0</v>
          </cell>
          <cell r="AP1957">
            <v>0</v>
          </cell>
          <cell r="AQ1957">
            <v>0</v>
          </cell>
        </row>
        <row r="1962">
          <cell r="H1962" t="str">
            <v>DGP</v>
          </cell>
          <cell r="J1962">
            <v>0</v>
          </cell>
          <cell r="K1962">
            <v>0</v>
          </cell>
          <cell r="L1962">
            <v>0</v>
          </cell>
          <cell r="M1962">
            <v>0</v>
          </cell>
          <cell r="N1962">
            <v>0</v>
          </cell>
          <cell r="O1962">
            <v>0</v>
          </cell>
          <cell r="P1962">
            <v>0</v>
          </cell>
          <cell r="Q1962">
            <v>0</v>
          </cell>
          <cell r="R1962">
            <v>0</v>
          </cell>
          <cell r="S1962">
            <v>0</v>
          </cell>
          <cell r="T1962">
            <v>0</v>
          </cell>
          <cell r="U1962">
            <v>0</v>
          </cell>
          <cell r="AF1962">
            <v>0</v>
          </cell>
          <cell r="AG1962">
            <v>0</v>
          </cell>
          <cell r="AH1962">
            <v>0</v>
          </cell>
          <cell r="AI1962">
            <v>0</v>
          </cell>
          <cell r="AJ1962">
            <v>0</v>
          </cell>
          <cell r="AK1962">
            <v>0</v>
          </cell>
          <cell r="AL1962">
            <v>0</v>
          </cell>
          <cell r="AM1962">
            <v>0</v>
          </cell>
          <cell r="AN1962">
            <v>0</v>
          </cell>
          <cell r="AO1962">
            <v>0</v>
          </cell>
          <cell r="AP1962">
            <v>0</v>
          </cell>
          <cell r="AQ1962">
            <v>0</v>
          </cell>
        </row>
        <row r="1963">
          <cell r="H1963" t="str">
            <v>DGU</v>
          </cell>
          <cell r="J1963">
            <v>0</v>
          </cell>
          <cell r="K1963">
            <v>0</v>
          </cell>
          <cell r="L1963">
            <v>0</v>
          </cell>
          <cell r="M1963">
            <v>0</v>
          </cell>
          <cell r="N1963">
            <v>0</v>
          </cell>
          <cell r="O1963">
            <v>0</v>
          </cell>
          <cell r="P1963">
            <v>0</v>
          </cell>
          <cell r="Q1963">
            <v>0</v>
          </cell>
          <cell r="R1963">
            <v>0</v>
          </cell>
          <cell r="S1963">
            <v>0</v>
          </cell>
          <cell r="T1963">
            <v>0</v>
          </cell>
          <cell r="U1963">
            <v>0</v>
          </cell>
          <cell r="AF1963">
            <v>0</v>
          </cell>
          <cell r="AG1963">
            <v>0</v>
          </cell>
          <cell r="AH1963">
            <v>0</v>
          </cell>
          <cell r="AI1963">
            <v>0</v>
          </cell>
          <cell r="AJ1963">
            <v>0</v>
          </cell>
          <cell r="AK1963">
            <v>0</v>
          </cell>
          <cell r="AL1963">
            <v>0</v>
          </cell>
          <cell r="AM1963">
            <v>0</v>
          </cell>
          <cell r="AN1963">
            <v>0</v>
          </cell>
          <cell r="AO1963">
            <v>0</v>
          </cell>
          <cell r="AP1963">
            <v>0</v>
          </cell>
          <cell r="AQ1963">
            <v>0</v>
          </cell>
        </row>
        <row r="1964">
          <cell r="H1964" t="str">
            <v>CAGW</v>
          </cell>
          <cell r="J1964">
            <v>33218624.076666698</v>
          </cell>
          <cell r="K1964">
            <v>1471206.1920054464</v>
          </cell>
          <cell r="L1964">
            <v>24251617.956114747</v>
          </cell>
          <cell r="M1964">
            <v>7495799.9285465088</v>
          </cell>
          <cell r="N1964">
            <v>0</v>
          </cell>
          <cell r="O1964">
            <v>0</v>
          </cell>
          <cell r="P1964">
            <v>0</v>
          </cell>
          <cell r="Q1964">
            <v>0</v>
          </cell>
          <cell r="R1964">
            <v>0</v>
          </cell>
          <cell r="S1964">
            <v>0</v>
          </cell>
          <cell r="T1964">
            <v>0</v>
          </cell>
          <cell r="U1964">
            <v>0</v>
          </cell>
          <cell r="AF1964">
            <v>33218624.076666698</v>
          </cell>
          <cell r="AG1964">
            <v>1471206.1920054464</v>
          </cell>
          <cell r="AH1964">
            <v>24251617.956114747</v>
          </cell>
          <cell r="AI1964">
            <v>7495799.9285465088</v>
          </cell>
          <cell r="AJ1964">
            <v>0</v>
          </cell>
          <cell r="AK1964">
            <v>0</v>
          </cell>
          <cell r="AL1964">
            <v>0</v>
          </cell>
          <cell r="AM1964">
            <v>0</v>
          </cell>
          <cell r="AN1964">
            <v>0</v>
          </cell>
          <cell r="AO1964">
            <v>0</v>
          </cell>
          <cell r="AP1964">
            <v>0</v>
          </cell>
          <cell r="AQ1964">
            <v>0</v>
          </cell>
        </row>
        <row r="1965">
          <cell r="H1965" t="str">
            <v>CAGE</v>
          </cell>
          <cell r="J1965">
            <v>197117711.17291698</v>
          </cell>
          <cell r="K1965">
            <v>0</v>
          </cell>
          <cell r="L1965">
            <v>0</v>
          </cell>
          <cell r="M1965">
            <v>0</v>
          </cell>
          <cell r="N1965">
            <v>0</v>
          </cell>
          <cell r="O1965">
            <v>37434615.254277393</v>
          </cell>
          <cell r="P1965">
            <v>133472235.7504534</v>
          </cell>
          <cell r="Q1965">
            <v>17154987.147532556</v>
          </cell>
          <cell r="R1965">
            <v>7966819.2384212343</v>
          </cell>
          <cell r="S1965">
            <v>1089053.7822324326</v>
          </cell>
          <cell r="T1965">
            <v>0</v>
          </cell>
          <cell r="U1965">
            <v>0</v>
          </cell>
          <cell r="AF1965">
            <v>197117711.17291698</v>
          </cell>
          <cell r="AG1965">
            <v>0</v>
          </cell>
          <cell r="AH1965">
            <v>0</v>
          </cell>
          <cell r="AI1965">
            <v>0</v>
          </cell>
          <cell r="AJ1965">
            <v>0</v>
          </cell>
          <cell r="AK1965">
            <v>37434615.254277393</v>
          </cell>
          <cell r="AL1965">
            <v>133472235.7504534</v>
          </cell>
          <cell r="AM1965">
            <v>17154987.147532556</v>
          </cell>
          <cell r="AN1965">
            <v>7966819.2384212343</v>
          </cell>
          <cell r="AO1965">
            <v>1089053.7822324326</v>
          </cell>
          <cell r="AP1965">
            <v>0</v>
          </cell>
          <cell r="AQ1965">
            <v>0</v>
          </cell>
        </row>
        <row r="1966">
          <cell r="H1966" t="str">
            <v>JBG</v>
          </cell>
          <cell r="J1966">
            <v>2309450.67</v>
          </cell>
          <cell r="K1966">
            <v>101701.91173521562</v>
          </cell>
          <cell r="L1966">
            <v>1676471.9467683027</v>
          </cell>
          <cell r="M1966">
            <v>518171.54309193551</v>
          </cell>
          <cell r="N1966">
            <v>0</v>
          </cell>
          <cell r="O1966">
            <v>2488.8209060923659</v>
          </cell>
          <cell r="P1966">
            <v>8873.8321059853952</v>
          </cell>
          <cell r="Q1966">
            <v>1140.5403893298019</v>
          </cell>
          <cell r="R1966">
            <v>529.66982940678213</v>
          </cell>
          <cell r="S1966">
            <v>72.405173732067055</v>
          </cell>
          <cell r="T1966">
            <v>0</v>
          </cell>
          <cell r="U1966">
            <v>0</v>
          </cell>
          <cell r="AF1966">
            <v>2309450.67</v>
          </cell>
          <cell r="AG1966">
            <v>101701.91173521562</v>
          </cell>
          <cell r="AH1966">
            <v>1676471.9467683027</v>
          </cell>
          <cell r="AI1966">
            <v>518171.54309193551</v>
          </cell>
          <cell r="AJ1966">
            <v>0</v>
          </cell>
          <cell r="AK1966">
            <v>2488.8209060923659</v>
          </cell>
          <cell r="AL1966">
            <v>8873.8321059853952</v>
          </cell>
          <cell r="AM1966">
            <v>1140.5403893298019</v>
          </cell>
          <cell r="AN1966">
            <v>529.66982940678213</v>
          </cell>
          <cell r="AO1966">
            <v>72.405173732067055</v>
          </cell>
          <cell r="AP1966">
            <v>0</v>
          </cell>
          <cell r="AQ1966">
            <v>0</v>
          </cell>
        </row>
        <row r="1967">
          <cell r="H1967" t="str">
            <v>SG</v>
          </cell>
          <cell r="J1967">
            <v>100387.77</v>
          </cell>
          <cell r="K1967">
            <v>1574.3214512048244</v>
          </cell>
          <cell r="L1967">
            <v>25691.921302619285</v>
          </cell>
          <cell r="M1967">
            <v>8260.4304392349186</v>
          </cell>
          <cell r="N1967">
            <v>0</v>
          </cell>
          <cell r="O1967">
            <v>12689.899176874873</v>
          </cell>
          <cell r="P1967">
            <v>43463.239617150321</v>
          </cell>
          <cell r="Q1967">
            <v>5663.1918550000873</v>
          </cell>
          <cell r="R1967">
            <v>2680.1318342557061</v>
          </cell>
          <cell r="S1967">
            <v>364.63432366000711</v>
          </cell>
          <cell r="T1967">
            <v>0</v>
          </cell>
          <cell r="U1967">
            <v>0</v>
          </cell>
          <cell r="AF1967">
            <v>100387.77</v>
          </cell>
          <cell r="AG1967">
            <v>1574.3214512048244</v>
          </cell>
          <cell r="AH1967">
            <v>25691.921302619285</v>
          </cell>
          <cell r="AI1967">
            <v>8260.4304392349186</v>
          </cell>
          <cell r="AJ1967">
            <v>0</v>
          </cell>
          <cell r="AK1967">
            <v>12689.899176874873</v>
          </cell>
          <cell r="AL1967">
            <v>43463.239617150321</v>
          </cell>
          <cell r="AM1967">
            <v>5663.1918550000873</v>
          </cell>
          <cell r="AN1967">
            <v>2680.1318342557061</v>
          </cell>
          <cell r="AO1967">
            <v>364.63432366000711</v>
          </cell>
          <cell r="AP1967">
            <v>0</v>
          </cell>
          <cell r="AQ1967">
            <v>0</v>
          </cell>
        </row>
        <row r="1971">
          <cell r="H1971" t="str">
            <v>S</v>
          </cell>
          <cell r="J1971">
            <v>0</v>
          </cell>
          <cell r="K1971">
            <v>0</v>
          </cell>
          <cell r="L1971">
            <v>0</v>
          </cell>
          <cell r="M1971">
            <v>0</v>
          </cell>
          <cell r="N1971">
            <v>0</v>
          </cell>
          <cell r="O1971">
            <v>0</v>
          </cell>
          <cell r="P1971">
            <v>0</v>
          </cell>
          <cell r="Q1971">
            <v>0</v>
          </cell>
          <cell r="R1971">
            <v>0</v>
          </cell>
          <cell r="S1971">
            <v>0</v>
          </cell>
          <cell r="T1971">
            <v>0</v>
          </cell>
          <cell r="U1971">
            <v>0</v>
          </cell>
          <cell r="AF1971">
            <v>0</v>
          </cell>
          <cell r="AG1971">
            <v>0</v>
          </cell>
          <cell r="AH1971">
            <v>0</v>
          </cell>
          <cell r="AI1971">
            <v>0</v>
          </cell>
          <cell r="AJ1971">
            <v>0</v>
          </cell>
          <cell r="AK1971">
            <v>0</v>
          </cell>
          <cell r="AL1971">
            <v>0</v>
          </cell>
          <cell r="AM1971">
            <v>0</v>
          </cell>
          <cell r="AN1971">
            <v>0</v>
          </cell>
          <cell r="AO1971">
            <v>0</v>
          </cell>
          <cell r="AP1971">
            <v>0</v>
          </cell>
          <cell r="AQ1971">
            <v>0</v>
          </cell>
        </row>
        <row r="1972">
          <cell r="H1972" t="str">
            <v>DGP</v>
          </cell>
          <cell r="J1972">
            <v>0</v>
          </cell>
          <cell r="K1972">
            <v>0</v>
          </cell>
          <cell r="L1972">
            <v>0</v>
          </cell>
          <cell r="M1972">
            <v>0</v>
          </cell>
          <cell r="N1972">
            <v>0</v>
          </cell>
          <cell r="O1972">
            <v>0</v>
          </cell>
          <cell r="P1972">
            <v>0</v>
          </cell>
          <cell r="Q1972">
            <v>0</v>
          </cell>
          <cell r="R1972">
            <v>0</v>
          </cell>
          <cell r="S1972">
            <v>0</v>
          </cell>
          <cell r="T1972">
            <v>0</v>
          </cell>
          <cell r="U1972">
            <v>0</v>
          </cell>
          <cell r="AF1972">
            <v>0</v>
          </cell>
          <cell r="AG1972">
            <v>0</v>
          </cell>
          <cell r="AH1972">
            <v>0</v>
          </cell>
          <cell r="AI1972">
            <v>0</v>
          </cell>
          <cell r="AJ1972">
            <v>0</v>
          </cell>
          <cell r="AK1972">
            <v>0</v>
          </cell>
          <cell r="AL1972">
            <v>0</v>
          </cell>
          <cell r="AM1972">
            <v>0</v>
          </cell>
          <cell r="AN1972">
            <v>0</v>
          </cell>
          <cell r="AO1972">
            <v>0</v>
          </cell>
          <cell r="AP1972">
            <v>0</v>
          </cell>
          <cell r="AQ1972">
            <v>0</v>
          </cell>
        </row>
        <row r="1973">
          <cell r="H1973" t="str">
            <v>DGU</v>
          </cell>
          <cell r="J1973">
            <v>0</v>
          </cell>
          <cell r="K1973">
            <v>0</v>
          </cell>
          <cell r="L1973">
            <v>0</v>
          </cell>
          <cell r="M1973">
            <v>0</v>
          </cell>
          <cell r="N1973">
            <v>0</v>
          </cell>
          <cell r="O1973">
            <v>0</v>
          </cell>
          <cell r="P1973">
            <v>0</v>
          </cell>
          <cell r="Q1973">
            <v>0</v>
          </cell>
          <cell r="R1973">
            <v>0</v>
          </cell>
          <cell r="S1973">
            <v>0</v>
          </cell>
          <cell r="T1973">
            <v>0</v>
          </cell>
          <cell r="U1973">
            <v>0</v>
          </cell>
          <cell r="AF1973">
            <v>0</v>
          </cell>
          <cell r="AG1973">
            <v>0</v>
          </cell>
          <cell r="AH1973">
            <v>0</v>
          </cell>
          <cell r="AI1973">
            <v>0</v>
          </cell>
          <cell r="AJ1973">
            <v>0</v>
          </cell>
          <cell r="AK1973">
            <v>0</v>
          </cell>
          <cell r="AL1973">
            <v>0</v>
          </cell>
          <cell r="AM1973">
            <v>0</v>
          </cell>
          <cell r="AN1973">
            <v>0</v>
          </cell>
          <cell r="AO1973">
            <v>0</v>
          </cell>
          <cell r="AP1973">
            <v>0</v>
          </cell>
          <cell r="AQ1973">
            <v>0</v>
          </cell>
        </row>
        <row r="1974">
          <cell r="H1974" t="str">
            <v>CAGW</v>
          </cell>
          <cell r="J1974">
            <v>42744344.597500004</v>
          </cell>
          <cell r="K1974">
            <v>1893086.9713302944</v>
          </cell>
          <cell r="L1974">
            <v>31205973.870881241</v>
          </cell>
          <cell r="M1974">
            <v>9645283.7552884743</v>
          </cell>
          <cell r="N1974">
            <v>0</v>
          </cell>
          <cell r="O1974">
            <v>0</v>
          </cell>
          <cell r="P1974">
            <v>0</v>
          </cell>
          <cell r="Q1974">
            <v>0</v>
          </cell>
          <cell r="R1974">
            <v>0</v>
          </cell>
          <cell r="S1974">
            <v>0</v>
          </cell>
          <cell r="T1974">
            <v>0</v>
          </cell>
          <cell r="U1974">
            <v>0</v>
          </cell>
          <cell r="AF1974">
            <v>42744344.597500004</v>
          </cell>
          <cell r="AG1974">
            <v>1893086.9713302944</v>
          </cell>
          <cell r="AH1974">
            <v>31205973.870881241</v>
          </cell>
          <cell r="AI1974">
            <v>9645283.7552884743</v>
          </cell>
          <cell r="AJ1974">
            <v>0</v>
          </cell>
          <cell r="AK1974">
            <v>0</v>
          </cell>
          <cell r="AL1974">
            <v>0</v>
          </cell>
          <cell r="AM1974">
            <v>0</v>
          </cell>
          <cell r="AN1974">
            <v>0</v>
          </cell>
          <cell r="AO1974">
            <v>0</v>
          </cell>
          <cell r="AP1974">
            <v>0</v>
          </cell>
          <cell r="AQ1974">
            <v>0</v>
          </cell>
        </row>
        <row r="1975">
          <cell r="H1975" t="str">
            <v>CAGE</v>
          </cell>
          <cell r="J1975">
            <v>165189473.90083298</v>
          </cell>
          <cell r="K1975">
            <v>0</v>
          </cell>
          <cell r="L1975">
            <v>0</v>
          </cell>
          <cell r="M1975">
            <v>0</v>
          </cell>
          <cell r="N1975">
            <v>0</v>
          </cell>
          <cell r="O1975">
            <v>31371125.216189116</v>
          </cell>
          <cell r="P1975">
            <v>111853005.35802217</v>
          </cell>
          <cell r="Q1975">
            <v>14376299.749090269</v>
          </cell>
          <cell r="R1975">
            <v>6676389.8120924169</v>
          </cell>
          <cell r="S1975">
            <v>912653.76543904038</v>
          </cell>
          <cell r="T1975">
            <v>0</v>
          </cell>
          <cell r="U1975">
            <v>0</v>
          </cell>
          <cell r="AF1975">
            <v>165189473.90083298</v>
          </cell>
          <cell r="AG1975">
            <v>0</v>
          </cell>
          <cell r="AH1975">
            <v>0</v>
          </cell>
          <cell r="AI1975">
            <v>0</v>
          </cell>
          <cell r="AJ1975">
            <v>0</v>
          </cell>
          <cell r="AK1975">
            <v>31371125.216189116</v>
          </cell>
          <cell r="AL1975">
            <v>111853005.35802217</v>
          </cell>
          <cell r="AM1975">
            <v>14376299.749090269</v>
          </cell>
          <cell r="AN1975">
            <v>6676389.8120924169</v>
          </cell>
          <cell r="AO1975">
            <v>912653.76543904038</v>
          </cell>
          <cell r="AP1975">
            <v>0</v>
          </cell>
          <cell r="AQ1975">
            <v>0</v>
          </cell>
        </row>
        <row r="1976">
          <cell r="H1976" t="str">
            <v>JBG</v>
          </cell>
          <cell r="J1976">
            <v>1407740.0795833301</v>
          </cell>
          <cell r="K1976">
            <v>61993.035477960322</v>
          </cell>
          <cell r="L1976">
            <v>1021903.9455659084</v>
          </cell>
          <cell r="M1976">
            <v>315854.70033445588</v>
          </cell>
          <cell r="N1976">
            <v>0</v>
          </cell>
          <cell r="O1976">
            <v>1517.0763272510701</v>
          </cell>
          <cell r="P1976">
            <v>5409.0997817628158</v>
          </cell>
          <cell r="Q1976">
            <v>695.22351756625199</v>
          </cell>
          <cell r="R1976">
            <v>322.86355257027094</v>
          </cell>
          <cell r="S1976">
            <v>44.135025855228555</v>
          </cell>
          <cell r="T1976">
            <v>0</v>
          </cell>
          <cell r="U1976">
            <v>0</v>
          </cell>
          <cell r="AF1976">
            <v>1407740.0795833301</v>
          </cell>
          <cell r="AG1976">
            <v>61993.035477960322</v>
          </cell>
          <cell r="AH1976">
            <v>1021903.9455659084</v>
          </cell>
          <cell r="AI1976">
            <v>315854.70033445588</v>
          </cell>
          <cell r="AJ1976">
            <v>0</v>
          </cell>
          <cell r="AK1976">
            <v>1517.0763272510701</v>
          </cell>
          <cell r="AL1976">
            <v>5409.0997817628158</v>
          </cell>
          <cell r="AM1976">
            <v>695.22351756625199</v>
          </cell>
          <cell r="AN1976">
            <v>322.86355257027094</v>
          </cell>
          <cell r="AO1976">
            <v>44.135025855228555</v>
          </cell>
          <cell r="AP1976">
            <v>0</v>
          </cell>
          <cell r="AQ1976">
            <v>0</v>
          </cell>
        </row>
        <row r="1977">
          <cell r="H1977" t="str">
            <v>SG</v>
          </cell>
          <cell r="J1977">
            <v>3167.48</v>
          </cell>
          <cell r="K1977">
            <v>49.673697406190584</v>
          </cell>
          <cell r="L1977">
            <v>810.64303836633212</v>
          </cell>
          <cell r="M1977">
            <v>260.63681071576565</v>
          </cell>
          <cell r="N1977">
            <v>0</v>
          </cell>
          <cell r="O1977">
            <v>400.39739745954734</v>
          </cell>
          <cell r="P1977">
            <v>1371.3716543611965</v>
          </cell>
          <cell r="Q1977">
            <v>178.68757256860746</v>
          </cell>
          <cell r="R1977">
            <v>84.564723196543397</v>
          </cell>
          <cell r="S1977">
            <v>11.505105925817452</v>
          </cell>
          <cell r="T1977">
            <v>0</v>
          </cell>
          <cell r="U1977">
            <v>0</v>
          </cell>
          <cell r="AF1977">
            <v>3167.48</v>
          </cell>
          <cell r="AG1977">
            <v>49.673697406190584</v>
          </cell>
          <cell r="AH1977">
            <v>810.64303836633212</v>
          </cell>
          <cell r="AI1977">
            <v>260.63681071576565</v>
          </cell>
          <cell r="AJ1977">
            <v>0</v>
          </cell>
          <cell r="AK1977">
            <v>400.39739745954734</v>
          </cell>
          <cell r="AL1977">
            <v>1371.3716543611965</v>
          </cell>
          <cell r="AM1977">
            <v>178.68757256860746</v>
          </cell>
          <cell r="AN1977">
            <v>84.564723196543397</v>
          </cell>
          <cell r="AO1977">
            <v>11.505105925817452</v>
          </cell>
          <cell r="AP1977">
            <v>0</v>
          </cell>
          <cell r="AQ1977">
            <v>0</v>
          </cell>
        </row>
        <row r="1981">
          <cell r="H1981" t="str">
            <v>DGP</v>
          </cell>
          <cell r="J1981">
            <v>0</v>
          </cell>
          <cell r="K1981">
            <v>0</v>
          </cell>
          <cell r="L1981">
            <v>0</v>
          </cell>
          <cell r="M1981">
            <v>0</v>
          </cell>
          <cell r="N1981">
            <v>0</v>
          </cell>
          <cell r="O1981">
            <v>0</v>
          </cell>
          <cell r="P1981">
            <v>0</v>
          </cell>
          <cell r="Q1981">
            <v>0</v>
          </cell>
          <cell r="R1981">
            <v>0</v>
          </cell>
          <cell r="S1981">
            <v>0</v>
          </cell>
          <cell r="T1981">
            <v>0</v>
          </cell>
          <cell r="U1981">
            <v>0</v>
          </cell>
          <cell r="AF1981">
            <v>0</v>
          </cell>
          <cell r="AG1981">
            <v>0</v>
          </cell>
          <cell r="AH1981">
            <v>0</v>
          </cell>
          <cell r="AI1981">
            <v>0</v>
          </cell>
          <cell r="AJ1981">
            <v>0</v>
          </cell>
          <cell r="AK1981">
            <v>0</v>
          </cell>
          <cell r="AL1981">
            <v>0</v>
          </cell>
          <cell r="AM1981">
            <v>0</v>
          </cell>
          <cell r="AN1981">
            <v>0</v>
          </cell>
          <cell r="AO1981">
            <v>0</v>
          </cell>
          <cell r="AP1981">
            <v>0</v>
          </cell>
          <cell r="AQ1981">
            <v>0</v>
          </cell>
        </row>
        <row r="1982">
          <cell r="H1982" t="str">
            <v>DGU</v>
          </cell>
          <cell r="J1982">
            <v>0</v>
          </cell>
          <cell r="K1982">
            <v>0</v>
          </cell>
          <cell r="L1982">
            <v>0</v>
          </cell>
          <cell r="M1982">
            <v>0</v>
          </cell>
          <cell r="N1982">
            <v>0</v>
          </cell>
          <cell r="O1982">
            <v>0</v>
          </cell>
          <cell r="P1982">
            <v>0</v>
          </cell>
          <cell r="Q1982">
            <v>0</v>
          </cell>
          <cell r="R1982">
            <v>0</v>
          </cell>
          <cell r="S1982">
            <v>0</v>
          </cell>
          <cell r="T1982">
            <v>0</v>
          </cell>
          <cell r="U1982">
            <v>0</v>
          </cell>
          <cell r="AF1982">
            <v>0</v>
          </cell>
          <cell r="AG1982">
            <v>0</v>
          </cell>
          <cell r="AH1982">
            <v>0</v>
          </cell>
          <cell r="AI1982">
            <v>0</v>
          </cell>
          <cell r="AJ1982">
            <v>0</v>
          </cell>
          <cell r="AK1982">
            <v>0</v>
          </cell>
          <cell r="AL1982">
            <v>0</v>
          </cell>
          <cell r="AM1982">
            <v>0</v>
          </cell>
          <cell r="AN1982">
            <v>0</v>
          </cell>
          <cell r="AO1982">
            <v>0</v>
          </cell>
          <cell r="AP1982">
            <v>0</v>
          </cell>
          <cell r="AQ1982">
            <v>0</v>
          </cell>
        </row>
        <row r="1983">
          <cell r="H1983" t="str">
            <v>CAGW</v>
          </cell>
          <cell r="J1983">
            <v>472435677.83499998</v>
          </cell>
          <cell r="K1983">
            <v>20923512.453466032</v>
          </cell>
          <cell r="L1983">
            <v>344906807.13474649</v>
          </cell>
          <cell r="M1983">
            <v>106605358.2467875</v>
          </cell>
          <cell r="N1983">
            <v>0</v>
          </cell>
          <cell r="O1983">
            <v>0</v>
          </cell>
          <cell r="P1983">
            <v>0</v>
          </cell>
          <cell r="Q1983">
            <v>0</v>
          </cell>
          <cell r="R1983">
            <v>0</v>
          </cell>
          <cell r="S1983">
            <v>0</v>
          </cell>
          <cell r="T1983">
            <v>0</v>
          </cell>
          <cell r="U1983">
            <v>0</v>
          </cell>
          <cell r="AF1983">
            <v>472435677.83499998</v>
          </cell>
          <cell r="AG1983">
            <v>20923512.453466032</v>
          </cell>
          <cell r="AH1983">
            <v>344906807.13474649</v>
          </cell>
          <cell r="AI1983">
            <v>106605358.2467875</v>
          </cell>
          <cell r="AJ1983">
            <v>0</v>
          </cell>
          <cell r="AK1983">
            <v>0</v>
          </cell>
          <cell r="AL1983">
            <v>0</v>
          </cell>
          <cell r="AM1983">
            <v>0</v>
          </cell>
          <cell r="AN1983">
            <v>0</v>
          </cell>
          <cell r="AO1983">
            <v>0</v>
          </cell>
          <cell r="AP1983">
            <v>0</v>
          </cell>
          <cell r="AQ1983">
            <v>0</v>
          </cell>
        </row>
        <row r="1984">
          <cell r="H1984" t="str">
            <v>CAGE</v>
          </cell>
          <cell r="J1984">
            <v>1336287487.8429201</v>
          </cell>
          <cell r="K1984">
            <v>0</v>
          </cell>
          <cell r="L1984">
            <v>0</v>
          </cell>
          <cell r="M1984">
            <v>0</v>
          </cell>
          <cell r="N1984">
            <v>0</v>
          </cell>
          <cell r="O1984">
            <v>253774293.94268233</v>
          </cell>
          <cell r="P1984">
            <v>904826245.93429625</v>
          </cell>
          <cell r="Q1984">
            <v>116295966.21708089</v>
          </cell>
          <cell r="R1984">
            <v>54008139.618005365</v>
          </cell>
          <cell r="S1984">
            <v>7382842.1308554523</v>
          </cell>
          <cell r="T1984">
            <v>0</v>
          </cell>
          <cell r="U1984">
            <v>0</v>
          </cell>
          <cell r="AF1984">
            <v>1336287487.8429201</v>
          </cell>
          <cell r="AG1984">
            <v>0</v>
          </cell>
          <cell r="AH1984">
            <v>0</v>
          </cell>
          <cell r="AI1984">
            <v>0</v>
          </cell>
          <cell r="AJ1984">
            <v>0</v>
          </cell>
          <cell r="AK1984">
            <v>253774293.94268233</v>
          </cell>
          <cell r="AL1984">
            <v>904826245.93429625</v>
          </cell>
          <cell r="AM1984">
            <v>116295966.21708089</v>
          </cell>
          <cell r="AN1984">
            <v>54008139.618005365</v>
          </cell>
          <cell r="AO1984">
            <v>7382842.1308554523</v>
          </cell>
          <cell r="AP1984">
            <v>0</v>
          </cell>
          <cell r="AQ1984">
            <v>0</v>
          </cell>
        </row>
        <row r="1985">
          <cell r="H1985" t="str">
            <v>JBG</v>
          </cell>
          <cell r="J1985">
            <v>34729541.467499994</v>
          </cell>
          <cell r="K1985">
            <v>1529394.3303548435</v>
          </cell>
          <cell r="L1985">
            <v>25210801.317696132</v>
          </cell>
          <cell r="M1985">
            <v>7792268.6666824687</v>
          </cell>
          <cell r="N1985">
            <v>0</v>
          </cell>
          <cell r="O1985">
            <v>37426.912809233436</v>
          </cell>
          <cell r="P1985">
            <v>133444.77286473176</v>
          </cell>
          <cell r="Q1985">
            <v>17151.457383840956</v>
          </cell>
          <cell r="R1985">
            <v>7965.1800072726774</v>
          </cell>
          <cell r="S1985">
            <v>1088.8297014758768</v>
          </cell>
          <cell r="T1985">
            <v>0</v>
          </cell>
          <cell r="U1985">
            <v>0</v>
          </cell>
          <cell r="AF1985">
            <v>34729541.467499994</v>
          </cell>
          <cell r="AG1985">
            <v>1529394.3303548435</v>
          </cell>
          <cell r="AH1985">
            <v>25210801.317696132</v>
          </cell>
          <cell r="AI1985">
            <v>7792268.6666824687</v>
          </cell>
          <cell r="AJ1985">
            <v>0</v>
          </cell>
          <cell r="AK1985">
            <v>37426.912809233436</v>
          </cell>
          <cell r="AL1985">
            <v>133444.77286473176</v>
          </cell>
          <cell r="AM1985">
            <v>17151.457383840956</v>
          </cell>
          <cell r="AN1985">
            <v>7965.1800072726774</v>
          </cell>
          <cell r="AO1985">
            <v>1088.8297014758768</v>
          </cell>
          <cell r="AP1985">
            <v>0</v>
          </cell>
          <cell r="AQ1985">
            <v>0</v>
          </cell>
        </row>
        <row r="1986">
          <cell r="H1986" t="str">
            <v>SG</v>
          </cell>
          <cell r="J1986">
            <v>952146.51</v>
          </cell>
          <cell r="K1986">
            <v>14931.945150119469</v>
          </cell>
          <cell r="L1986">
            <v>243679.81481692047</v>
          </cell>
          <cell r="M1986">
            <v>78347.591681888094</v>
          </cell>
          <cell r="N1986">
            <v>0</v>
          </cell>
          <cell r="O1986">
            <v>120359.71327496649</v>
          </cell>
          <cell r="P1986">
            <v>412235.19473301788</v>
          </cell>
          <cell r="Q1986">
            <v>53713.598381543481</v>
          </cell>
          <cell r="R1986">
            <v>25420.209775817006</v>
          </cell>
          <cell r="S1986">
            <v>3458.4421857272673</v>
          </cell>
          <cell r="T1986">
            <v>0</v>
          </cell>
          <cell r="U1986">
            <v>0</v>
          </cell>
          <cell r="AF1986">
            <v>952146.51</v>
          </cell>
          <cell r="AG1986">
            <v>14931.945150119469</v>
          </cell>
          <cell r="AH1986">
            <v>243679.81481692047</v>
          </cell>
          <cell r="AI1986">
            <v>78347.591681888094</v>
          </cell>
          <cell r="AJ1986">
            <v>0</v>
          </cell>
          <cell r="AK1986">
            <v>120359.71327496649</v>
          </cell>
          <cell r="AL1986">
            <v>412235.19473301788</v>
          </cell>
          <cell r="AM1986">
            <v>53713.598381543481</v>
          </cell>
          <cell r="AN1986">
            <v>25420.209775817006</v>
          </cell>
          <cell r="AO1986">
            <v>3458.4421857272673</v>
          </cell>
          <cell r="AP1986">
            <v>0</v>
          </cell>
          <cell r="AQ1986">
            <v>0</v>
          </cell>
        </row>
        <row r="1990">
          <cell r="H1990" t="str">
            <v>DGP</v>
          </cell>
          <cell r="J1990">
            <v>0</v>
          </cell>
          <cell r="K1990">
            <v>0</v>
          </cell>
          <cell r="L1990">
            <v>0</v>
          </cell>
          <cell r="M1990">
            <v>0</v>
          </cell>
          <cell r="N1990">
            <v>0</v>
          </cell>
          <cell r="O1990">
            <v>0</v>
          </cell>
          <cell r="P1990">
            <v>0</v>
          </cell>
          <cell r="Q1990">
            <v>0</v>
          </cell>
          <cell r="R1990">
            <v>0</v>
          </cell>
          <cell r="S1990">
            <v>0</v>
          </cell>
          <cell r="T1990">
            <v>0</v>
          </cell>
          <cell r="U1990">
            <v>0</v>
          </cell>
          <cell r="AF1990">
            <v>0</v>
          </cell>
          <cell r="AG1990">
            <v>0</v>
          </cell>
          <cell r="AH1990">
            <v>0</v>
          </cell>
          <cell r="AI1990">
            <v>0</v>
          </cell>
          <cell r="AJ1990">
            <v>0</v>
          </cell>
          <cell r="AK1990">
            <v>0</v>
          </cell>
          <cell r="AL1990">
            <v>0</v>
          </cell>
          <cell r="AM1990">
            <v>0</v>
          </cell>
          <cell r="AN1990">
            <v>0</v>
          </cell>
          <cell r="AO1990">
            <v>0</v>
          </cell>
          <cell r="AP1990">
            <v>0</v>
          </cell>
          <cell r="AQ1990">
            <v>0</v>
          </cell>
        </row>
        <row r="1991">
          <cell r="H1991" t="str">
            <v>DGU</v>
          </cell>
          <cell r="J1991">
            <v>0</v>
          </cell>
          <cell r="K1991">
            <v>0</v>
          </cell>
          <cell r="L1991">
            <v>0</v>
          </cell>
          <cell r="M1991">
            <v>0</v>
          </cell>
          <cell r="N1991">
            <v>0</v>
          </cell>
          <cell r="O1991">
            <v>0</v>
          </cell>
          <cell r="P1991">
            <v>0</v>
          </cell>
          <cell r="Q1991">
            <v>0</v>
          </cell>
          <cell r="R1991">
            <v>0</v>
          </cell>
          <cell r="S1991">
            <v>0</v>
          </cell>
          <cell r="T1991">
            <v>0</v>
          </cell>
          <cell r="U1991">
            <v>0</v>
          </cell>
          <cell r="AF1991">
            <v>0</v>
          </cell>
          <cell r="AG1991">
            <v>0</v>
          </cell>
          <cell r="AH1991">
            <v>0</v>
          </cell>
          <cell r="AI1991">
            <v>0</v>
          </cell>
          <cell r="AJ1991">
            <v>0</v>
          </cell>
          <cell r="AK1991">
            <v>0</v>
          </cell>
          <cell r="AL1991">
            <v>0</v>
          </cell>
          <cell r="AM1991">
            <v>0</v>
          </cell>
          <cell r="AN1991">
            <v>0</v>
          </cell>
          <cell r="AO1991">
            <v>0</v>
          </cell>
          <cell r="AP1991">
            <v>0</v>
          </cell>
          <cell r="AQ1991">
            <v>0</v>
          </cell>
        </row>
        <row r="1992">
          <cell r="H1992" t="str">
            <v>CAGW</v>
          </cell>
          <cell r="J1992">
            <v>187184923.23166698</v>
          </cell>
          <cell r="K1992">
            <v>8290157.2766202958</v>
          </cell>
          <cell r="L1992">
            <v>136656389.9480623</v>
          </cell>
          <cell r="M1992">
            <v>42238376.006984405</v>
          </cell>
          <cell r="N1992">
            <v>0</v>
          </cell>
          <cell r="O1992">
            <v>0</v>
          </cell>
          <cell r="P1992">
            <v>0</v>
          </cell>
          <cell r="Q1992">
            <v>0</v>
          </cell>
          <cell r="R1992">
            <v>0</v>
          </cell>
          <cell r="S1992">
            <v>0</v>
          </cell>
          <cell r="T1992">
            <v>0</v>
          </cell>
          <cell r="U1992">
            <v>0</v>
          </cell>
          <cell r="AF1992">
            <v>187184923.23166698</v>
          </cell>
          <cell r="AG1992">
            <v>8290157.2766202958</v>
          </cell>
          <cell r="AH1992">
            <v>136656389.9480623</v>
          </cell>
          <cell r="AI1992">
            <v>42238376.006984405</v>
          </cell>
          <cell r="AJ1992">
            <v>0</v>
          </cell>
          <cell r="AK1992">
            <v>0</v>
          </cell>
          <cell r="AL1992">
            <v>0</v>
          </cell>
          <cell r="AM1992">
            <v>0</v>
          </cell>
          <cell r="AN1992">
            <v>0</v>
          </cell>
          <cell r="AO1992">
            <v>0</v>
          </cell>
          <cell r="AP1992">
            <v>0</v>
          </cell>
          <cell r="AQ1992">
            <v>0</v>
          </cell>
        </row>
        <row r="1993">
          <cell r="H1993" t="str">
            <v>CAGE</v>
          </cell>
          <cell r="J1993">
            <v>1000183873.7924999</v>
          </cell>
          <cell r="K1993">
            <v>0</v>
          </cell>
          <cell r="L1993">
            <v>0</v>
          </cell>
          <cell r="M1993">
            <v>0</v>
          </cell>
          <cell r="N1993">
            <v>0</v>
          </cell>
          <cell r="O1993">
            <v>189944872.41235405</v>
          </cell>
          <cell r="P1993">
            <v>677243952.36878181</v>
          </cell>
          <cell r="Q1993">
            <v>87045153.872693226</v>
          </cell>
          <cell r="R1993">
            <v>40423988.693226911</v>
          </cell>
          <cell r="S1993">
            <v>5525906.4454440884</v>
          </cell>
          <cell r="T1993">
            <v>0</v>
          </cell>
          <cell r="U1993">
            <v>0</v>
          </cell>
          <cell r="AF1993">
            <v>1000183873.7924999</v>
          </cell>
          <cell r="AG1993">
            <v>0</v>
          </cell>
          <cell r="AH1993">
            <v>0</v>
          </cell>
          <cell r="AI1993">
            <v>0</v>
          </cell>
          <cell r="AJ1993">
            <v>0</v>
          </cell>
          <cell r="AK1993">
            <v>189944872.41235405</v>
          </cell>
          <cell r="AL1993">
            <v>677243952.36878181</v>
          </cell>
          <cell r="AM1993">
            <v>87045153.872693226</v>
          </cell>
          <cell r="AN1993">
            <v>40423988.693226911</v>
          </cell>
          <cell r="AO1993">
            <v>5525906.4454440884</v>
          </cell>
          <cell r="AP1993">
            <v>0</v>
          </cell>
          <cell r="AQ1993">
            <v>0</v>
          </cell>
        </row>
        <row r="1994">
          <cell r="H1994" t="str">
            <v>JBG</v>
          </cell>
          <cell r="J1994">
            <v>29830064.400000002</v>
          </cell>
          <cell r="K1994">
            <v>1313634.7167201445</v>
          </cell>
          <cell r="L1994">
            <v>21654182.436766163</v>
          </cell>
          <cell r="M1994">
            <v>6692972.7928242842</v>
          </cell>
          <cell r="N1994">
            <v>0</v>
          </cell>
          <cell r="O1994">
            <v>32146.903535636742</v>
          </cell>
          <cell r="P1994">
            <v>114619.02461693714</v>
          </cell>
          <cell r="Q1994">
            <v>14731.812073954827</v>
          </cell>
          <cell r="R1994">
            <v>6841.4906311643917</v>
          </cell>
          <cell r="S1994">
            <v>935.22283172246694</v>
          </cell>
          <cell r="T1994">
            <v>0</v>
          </cell>
          <cell r="U1994">
            <v>0</v>
          </cell>
          <cell r="AF1994">
            <v>29830064.400000002</v>
          </cell>
          <cell r="AG1994">
            <v>1313634.7167201445</v>
          </cell>
          <cell r="AH1994">
            <v>21654182.436766163</v>
          </cell>
          <cell r="AI1994">
            <v>6692972.7928242842</v>
          </cell>
          <cell r="AJ1994">
            <v>0</v>
          </cell>
          <cell r="AK1994">
            <v>32146.903535636742</v>
          </cell>
          <cell r="AL1994">
            <v>114619.02461693714</v>
          </cell>
          <cell r="AM1994">
            <v>14731.812073954827</v>
          </cell>
          <cell r="AN1994">
            <v>6841.4906311643917</v>
          </cell>
          <cell r="AO1994">
            <v>935.22283172246694</v>
          </cell>
          <cell r="AP1994">
            <v>0</v>
          </cell>
          <cell r="AQ1994">
            <v>0</v>
          </cell>
        </row>
        <row r="1995">
          <cell r="H1995" t="str">
            <v>SG</v>
          </cell>
          <cell r="J1995">
            <v>123629.91</v>
          </cell>
          <cell r="K1995">
            <v>1938.8140539781073</v>
          </cell>
          <cell r="L1995">
            <v>31640.207949333915</v>
          </cell>
          <cell r="M1995">
            <v>10172.915204350824</v>
          </cell>
          <cell r="N1995">
            <v>0</v>
          </cell>
          <cell r="O1995">
            <v>15627.910582595017</v>
          </cell>
          <cell r="P1995">
            <v>53526.006227419217</v>
          </cell>
          <cell r="Q1995">
            <v>6974.3545388685679</v>
          </cell>
          <cell r="R1995">
            <v>3300.6456608924359</v>
          </cell>
          <cell r="S1995">
            <v>449.05578256193513</v>
          </cell>
          <cell r="T1995">
            <v>0</v>
          </cell>
          <cell r="U1995">
            <v>0</v>
          </cell>
          <cell r="AF1995">
            <v>123629.91</v>
          </cell>
          <cell r="AG1995">
            <v>1938.8140539781073</v>
          </cell>
          <cell r="AH1995">
            <v>31640.207949333915</v>
          </cell>
          <cell r="AI1995">
            <v>10172.915204350824</v>
          </cell>
          <cell r="AJ1995">
            <v>0</v>
          </cell>
          <cell r="AK1995">
            <v>15627.910582595017</v>
          </cell>
          <cell r="AL1995">
            <v>53526.006227419217</v>
          </cell>
          <cell r="AM1995">
            <v>6974.3545388685679</v>
          </cell>
          <cell r="AN1995">
            <v>3300.6456608924359</v>
          </cell>
          <cell r="AO1995">
            <v>449.05578256193513</v>
          </cell>
          <cell r="AP1995">
            <v>0</v>
          </cell>
          <cell r="AQ1995">
            <v>0</v>
          </cell>
        </row>
        <row r="1999">
          <cell r="H1999" t="str">
            <v>DGP</v>
          </cell>
          <cell r="J1999">
            <v>0</v>
          </cell>
          <cell r="K1999">
            <v>0</v>
          </cell>
          <cell r="L1999">
            <v>0</v>
          </cell>
          <cell r="M1999">
            <v>0</v>
          </cell>
          <cell r="N1999">
            <v>0</v>
          </cell>
          <cell r="O1999">
            <v>0</v>
          </cell>
          <cell r="P1999">
            <v>0</v>
          </cell>
          <cell r="Q1999">
            <v>0</v>
          </cell>
          <cell r="R1999">
            <v>0</v>
          </cell>
          <cell r="S1999">
            <v>0</v>
          </cell>
          <cell r="T1999">
            <v>0</v>
          </cell>
          <cell r="U1999">
            <v>0</v>
          </cell>
          <cell r="AF1999">
            <v>0</v>
          </cell>
          <cell r="AG1999">
            <v>0</v>
          </cell>
          <cell r="AH1999">
            <v>0</v>
          </cell>
          <cell r="AI1999">
            <v>0</v>
          </cell>
          <cell r="AJ1999">
            <v>0</v>
          </cell>
          <cell r="AK1999">
            <v>0</v>
          </cell>
          <cell r="AL1999">
            <v>0</v>
          </cell>
          <cell r="AM1999">
            <v>0</v>
          </cell>
          <cell r="AN1999">
            <v>0</v>
          </cell>
          <cell r="AO1999">
            <v>0</v>
          </cell>
          <cell r="AP1999">
            <v>0</v>
          </cell>
          <cell r="AQ1999">
            <v>0</v>
          </cell>
        </row>
        <row r="2000">
          <cell r="H2000" t="str">
            <v>DGU</v>
          </cell>
          <cell r="J2000">
            <v>0</v>
          </cell>
          <cell r="K2000">
            <v>0</v>
          </cell>
          <cell r="L2000">
            <v>0</v>
          </cell>
          <cell r="M2000">
            <v>0</v>
          </cell>
          <cell r="N2000">
            <v>0</v>
          </cell>
          <cell r="O2000">
            <v>0</v>
          </cell>
          <cell r="P2000">
            <v>0</v>
          </cell>
          <cell r="Q2000">
            <v>0</v>
          </cell>
          <cell r="R2000">
            <v>0</v>
          </cell>
          <cell r="S2000">
            <v>0</v>
          </cell>
          <cell r="T2000">
            <v>0</v>
          </cell>
          <cell r="U2000">
            <v>0</v>
          </cell>
          <cell r="AF2000">
            <v>0</v>
          </cell>
          <cell r="AG2000">
            <v>0</v>
          </cell>
          <cell r="AH2000">
            <v>0</v>
          </cell>
          <cell r="AI2000">
            <v>0</v>
          </cell>
          <cell r="AJ2000">
            <v>0</v>
          </cell>
          <cell r="AK2000">
            <v>0</v>
          </cell>
          <cell r="AL2000">
            <v>0</v>
          </cell>
          <cell r="AM2000">
            <v>0</v>
          </cell>
          <cell r="AN2000">
            <v>0</v>
          </cell>
          <cell r="AO2000">
            <v>0</v>
          </cell>
          <cell r="AP2000">
            <v>0</v>
          </cell>
          <cell r="AQ2000">
            <v>0</v>
          </cell>
        </row>
        <row r="2001">
          <cell r="H2001" t="str">
            <v>CAGW</v>
          </cell>
          <cell r="J2001">
            <v>250418250.25041699</v>
          </cell>
          <cell r="K2001">
            <v>11090672.494721565</v>
          </cell>
          <cell r="L2001">
            <v>182820568.37440345</v>
          </cell>
          <cell r="M2001">
            <v>56507009.381292</v>
          </cell>
          <cell r="N2001">
            <v>0</v>
          </cell>
          <cell r="O2001">
            <v>0</v>
          </cell>
          <cell r="P2001">
            <v>0</v>
          </cell>
          <cell r="Q2001">
            <v>0</v>
          </cell>
          <cell r="R2001">
            <v>0</v>
          </cell>
          <cell r="S2001">
            <v>0</v>
          </cell>
          <cell r="T2001">
            <v>0</v>
          </cell>
          <cell r="U2001">
            <v>0</v>
          </cell>
          <cell r="AF2001">
            <v>250418250.25041699</v>
          </cell>
          <cell r="AG2001">
            <v>11090672.494721565</v>
          </cell>
          <cell r="AH2001">
            <v>182820568.37440345</v>
          </cell>
          <cell r="AI2001">
            <v>56507009.381292</v>
          </cell>
          <cell r="AJ2001">
            <v>0</v>
          </cell>
          <cell r="AK2001">
            <v>0</v>
          </cell>
          <cell r="AL2001">
            <v>0</v>
          </cell>
          <cell r="AM2001">
            <v>0</v>
          </cell>
          <cell r="AN2001">
            <v>0</v>
          </cell>
          <cell r="AO2001">
            <v>0</v>
          </cell>
          <cell r="AP2001">
            <v>0</v>
          </cell>
          <cell r="AQ2001">
            <v>0</v>
          </cell>
        </row>
        <row r="2002">
          <cell r="H2002" t="str">
            <v>CAGE</v>
          </cell>
          <cell r="J2002">
            <v>483126336.71249968</v>
          </cell>
          <cell r="K2002">
            <v>0</v>
          </cell>
          <cell r="L2002">
            <v>0</v>
          </cell>
          <cell r="M2002">
            <v>0</v>
          </cell>
          <cell r="N2002">
            <v>0</v>
          </cell>
          <cell r="O2002">
            <v>91750499.873528242</v>
          </cell>
          <cell r="P2002">
            <v>327134238.35556114</v>
          </cell>
          <cell r="Q2002">
            <v>42046075.147792973</v>
          </cell>
          <cell r="R2002">
            <v>19526303.197243843</v>
          </cell>
          <cell r="S2002">
            <v>2669220.1383735328</v>
          </cell>
          <cell r="T2002">
            <v>0</v>
          </cell>
          <cell r="U2002">
            <v>0</v>
          </cell>
          <cell r="AF2002">
            <v>483126336.71249968</v>
          </cell>
          <cell r="AG2002">
            <v>0</v>
          </cell>
          <cell r="AH2002">
            <v>0</v>
          </cell>
          <cell r="AI2002">
            <v>0</v>
          </cell>
          <cell r="AJ2002">
            <v>0</v>
          </cell>
          <cell r="AK2002">
            <v>91750499.873528242</v>
          </cell>
          <cell r="AL2002">
            <v>327134238.35556114</v>
          </cell>
          <cell r="AM2002">
            <v>42046075.147792973</v>
          </cell>
          <cell r="AN2002">
            <v>19526303.197243843</v>
          </cell>
          <cell r="AO2002">
            <v>2669220.1383735328</v>
          </cell>
          <cell r="AP2002">
            <v>0</v>
          </cell>
          <cell r="AQ2002">
            <v>0</v>
          </cell>
        </row>
        <row r="2003">
          <cell r="H2003" t="str">
            <v>JBG</v>
          </cell>
          <cell r="J2003">
            <v>949106.66333333286</v>
          </cell>
          <cell r="K2003">
            <v>41796.070102519931</v>
          </cell>
          <cell r="L2003">
            <v>688973.66643869504</v>
          </cell>
          <cell r="M2003">
            <v>212951.10161338552</v>
          </cell>
          <cell r="N2003">
            <v>0</v>
          </cell>
          <cell r="O2003">
            <v>1022.8218062850278</v>
          </cell>
          <cell r="P2003">
            <v>3646.8469712288766</v>
          </cell>
          <cell r="Q2003">
            <v>468.72379539230798</v>
          </cell>
          <cell r="R2003">
            <v>217.67651112314368</v>
          </cell>
          <cell r="S2003">
            <v>29.756094703210284</v>
          </cell>
          <cell r="T2003">
            <v>0</v>
          </cell>
          <cell r="U2003">
            <v>0</v>
          </cell>
          <cell r="AF2003">
            <v>949106.66333333286</v>
          </cell>
          <cell r="AG2003">
            <v>41796.070102519931</v>
          </cell>
          <cell r="AH2003">
            <v>688973.66643869504</v>
          </cell>
          <cell r="AI2003">
            <v>212951.10161338552</v>
          </cell>
          <cell r="AJ2003">
            <v>0</v>
          </cell>
          <cell r="AK2003">
            <v>1022.8218062850278</v>
          </cell>
          <cell r="AL2003">
            <v>3646.8469712288766</v>
          </cell>
          <cell r="AM2003">
            <v>468.72379539230798</v>
          </cell>
          <cell r="AN2003">
            <v>217.67651112314368</v>
          </cell>
          <cell r="AO2003">
            <v>29.756094703210284</v>
          </cell>
          <cell r="AP2003">
            <v>0</v>
          </cell>
          <cell r="AQ2003">
            <v>0</v>
          </cell>
        </row>
        <row r="2004">
          <cell r="H2004" t="str">
            <v>SG</v>
          </cell>
          <cell r="J2004">
            <v>661716.85</v>
          </cell>
          <cell r="K2004">
            <v>10377.310219946961</v>
          </cell>
          <cell r="L2004">
            <v>169351.07966654829</v>
          </cell>
          <cell r="M2004">
            <v>54449.521190625579</v>
          </cell>
          <cell r="N2004">
            <v>0</v>
          </cell>
          <cell r="O2004">
            <v>83646.843735439426</v>
          </cell>
          <cell r="P2004">
            <v>286492.64756310364</v>
          </cell>
          <cell r="Q2004">
            <v>37329.541987398603</v>
          </cell>
          <cell r="R2004">
            <v>17666.379031513578</v>
          </cell>
          <cell r="S2004">
            <v>2403.5266054239514</v>
          </cell>
          <cell r="T2004">
            <v>0</v>
          </cell>
          <cell r="U2004">
            <v>0</v>
          </cell>
          <cell r="AF2004">
            <v>661716.85</v>
          </cell>
          <cell r="AG2004">
            <v>10377.310219946961</v>
          </cell>
          <cell r="AH2004">
            <v>169351.07966654829</v>
          </cell>
          <cell r="AI2004">
            <v>54449.521190625579</v>
          </cell>
          <cell r="AJ2004">
            <v>0</v>
          </cell>
          <cell r="AK2004">
            <v>83646.843735439426</v>
          </cell>
          <cell r="AL2004">
            <v>286492.64756310364</v>
          </cell>
          <cell r="AM2004">
            <v>37329.541987398603</v>
          </cell>
          <cell r="AN2004">
            <v>17666.379031513578</v>
          </cell>
          <cell r="AO2004">
            <v>2403.5266054239514</v>
          </cell>
          <cell r="AP2004">
            <v>0</v>
          </cell>
          <cell r="AQ2004">
            <v>0</v>
          </cell>
        </row>
        <row r="2008">
          <cell r="H2008" t="str">
            <v>DGP</v>
          </cell>
          <cell r="J2008">
            <v>0</v>
          </cell>
          <cell r="K2008">
            <v>0</v>
          </cell>
          <cell r="L2008">
            <v>0</v>
          </cell>
          <cell r="M2008">
            <v>0</v>
          </cell>
          <cell r="N2008">
            <v>0</v>
          </cell>
          <cell r="O2008">
            <v>0</v>
          </cell>
          <cell r="P2008">
            <v>0</v>
          </cell>
          <cell r="Q2008">
            <v>0</v>
          </cell>
          <cell r="R2008">
            <v>0</v>
          </cell>
          <cell r="S2008">
            <v>0</v>
          </cell>
          <cell r="T2008">
            <v>0</v>
          </cell>
          <cell r="U2008">
            <v>0</v>
          </cell>
          <cell r="AF2008">
            <v>0</v>
          </cell>
          <cell r="AG2008">
            <v>0</v>
          </cell>
          <cell r="AH2008">
            <v>0</v>
          </cell>
          <cell r="AI2008">
            <v>0</v>
          </cell>
          <cell r="AJ2008">
            <v>0</v>
          </cell>
          <cell r="AK2008">
            <v>0</v>
          </cell>
          <cell r="AL2008">
            <v>0</v>
          </cell>
          <cell r="AM2008">
            <v>0</v>
          </cell>
          <cell r="AN2008">
            <v>0</v>
          </cell>
          <cell r="AO2008">
            <v>0</v>
          </cell>
          <cell r="AP2008">
            <v>0</v>
          </cell>
          <cell r="AQ2008">
            <v>0</v>
          </cell>
        </row>
        <row r="2009">
          <cell r="H2009" t="str">
            <v>DGU</v>
          </cell>
          <cell r="J2009">
            <v>0</v>
          </cell>
          <cell r="K2009">
            <v>0</v>
          </cell>
          <cell r="L2009">
            <v>0</v>
          </cell>
          <cell r="M2009">
            <v>0</v>
          </cell>
          <cell r="N2009">
            <v>0</v>
          </cell>
          <cell r="O2009">
            <v>0</v>
          </cell>
          <cell r="P2009">
            <v>0</v>
          </cell>
          <cell r="Q2009">
            <v>0</v>
          </cell>
          <cell r="R2009">
            <v>0</v>
          </cell>
          <cell r="S2009">
            <v>0</v>
          </cell>
          <cell r="T2009">
            <v>0</v>
          </cell>
          <cell r="U2009">
            <v>0</v>
          </cell>
          <cell r="AF2009">
            <v>0</v>
          </cell>
          <cell r="AG2009">
            <v>0</v>
          </cell>
          <cell r="AH2009">
            <v>0</v>
          </cell>
          <cell r="AI2009">
            <v>0</v>
          </cell>
          <cell r="AJ2009">
            <v>0</v>
          </cell>
          <cell r="AK2009">
            <v>0</v>
          </cell>
          <cell r="AL2009">
            <v>0</v>
          </cell>
          <cell r="AM2009">
            <v>0</v>
          </cell>
          <cell r="AN2009">
            <v>0</v>
          </cell>
          <cell r="AO2009">
            <v>0</v>
          </cell>
          <cell r="AP2009">
            <v>0</v>
          </cell>
          <cell r="AQ2009">
            <v>0</v>
          </cell>
        </row>
        <row r="2010">
          <cell r="H2010" t="str">
            <v>CAGW</v>
          </cell>
          <cell r="J2010">
            <v>304511673.82708365</v>
          </cell>
          <cell r="K2010">
            <v>13486394.229887156</v>
          </cell>
          <cell r="L2010">
            <v>222312060.84236142</v>
          </cell>
          <cell r="M2010">
            <v>68713218.754835114</v>
          </cell>
          <cell r="N2010">
            <v>0</v>
          </cell>
          <cell r="O2010">
            <v>0</v>
          </cell>
          <cell r="P2010">
            <v>0</v>
          </cell>
          <cell r="Q2010">
            <v>0</v>
          </cell>
          <cell r="R2010">
            <v>0</v>
          </cell>
          <cell r="S2010">
            <v>0</v>
          </cell>
          <cell r="T2010">
            <v>0</v>
          </cell>
          <cell r="U2010">
            <v>0</v>
          </cell>
          <cell r="AF2010">
            <v>304511673.82708365</v>
          </cell>
          <cell r="AG2010">
            <v>13486394.229887156</v>
          </cell>
          <cell r="AH2010">
            <v>222312060.84236142</v>
          </cell>
          <cell r="AI2010">
            <v>68713218.754835114</v>
          </cell>
          <cell r="AJ2010">
            <v>0</v>
          </cell>
          <cell r="AK2010">
            <v>0</v>
          </cell>
          <cell r="AL2010">
            <v>0</v>
          </cell>
          <cell r="AM2010">
            <v>0</v>
          </cell>
          <cell r="AN2010">
            <v>0</v>
          </cell>
          <cell r="AO2010">
            <v>0</v>
          </cell>
          <cell r="AP2010">
            <v>0</v>
          </cell>
          <cell r="AQ2010">
            <v>0</v>
          </cell>
        </row>
        <row r="2011">
          <cell r="H2011" t="str">
            <v>CAGE</v>
          </cell>
          <cell r="J2011">
            <v>746096239.16666675</v>
          </cell>
          <cell r="K2011">
            <v>0</v>
          </cell>
          <cell r="L2011">
            <v>0</v>
          </cell>
          <cell r="M2011">
            <v>0</v>
          </cell>
          <cell r="N2011">
            <v>0</v>
          </cell>
          <cell r="O2011">
            <v>141691101.67562112</v>
          </cell>
          <cell r="P2011">
            <v>505196273.50595093</v>
          </cell>
          <cell r="Q2011">
            <v>64932122.62645784</v>
          </cell>
          <cell r="R2011">
            <v>30154641.287877381</v>
          </cell>
          <cell r="S2011">
            <v>4122100.0707596033</v>
          </cell>
          <cell r="T2011">
            <v>0</v>
          </cell>
          <cell r="U2011">
            <v>0</v>
          </cell>
          <cell r="AF2011">
            <v>746096239.16666675</v>
          </cell>
          <cell r="AG2011">
            <v>0</v>
          </cell>
          <cell r="AH2011">
            <v>0</v>
          </cell>
          <cell r="AI2011">
            <v>0</v>
          </cell>
          <cell r="AJ2011">
            <v>0</v>
          </cell>
          <cell r="AK2011">
            <v>141691101.67562112</v>
          </cell>
          <cell r="AL2011">
            <v>505196273.50595093</v>
          </cell>
          <cell r="AM2011">
            <v>64932122.62645784</v>
          </cell>
          <cell r="AN2011">
            <v>30154641.287877381</v>
          </cell>
          <cell r="AO2011">
            <v>4122100.0707596033</v>
          </cell>
          <cell r="AP2011">
            <v>0</v>
          </cell>
          <cell r="AQ2011">
            <v>0</v>
          </cell>
        </row>
        <row r="2012">
          <cell r="H2012" t="str">
            <v>JBG</v>
          </cell>
          <cell r="J2012">
            <v>20096427.91791667</v>
          </cell>
          <cell r="K2012">
            <v>884991.90082336077</v>
          </cell>
          <cell r="L2012">
            <v>14588359.938702926</v>
          </cell>
          <cell r="M2012">
            <v>4509036.3696154356</v>
          </cell>
          <cell r="N2012">
            <v>0</v>
          </cell>
          <cell r="O2012">
            <v>21657.275727776982</v>
          </cell>
          <cell r="P2012">
            <v>77218.504638434286</v>
          </cell>
          <cell r="Q2012">
            <v>9924.7790911416087</v>
          </cell>
          <cell r="R2012">
            <v>4609.0924067967289</v>
          </cell>
          <cell r="S2012">
            <v>630.05691080239399</v>
          </cell>
          <cell r="T2012">
            <v>0</v>
          </cell>
          <cell r="U2012">
            <v>0</v>
          </cell>
          <cell r="AF2012">
            <v>20096427.91791667</v>
          </cell>
          <cell r="AG2012">
            <v>884991.90082336077</v>
          </cell>
          <cell r="AH2012">
            <v>14588359.938702926</v>
          </cell>
          <cell r="AI2012">
            <v>4509036.3696154356</v>
          </cell>
          <cell r="AJ2012">
            <v>0</v>
          </cell>
          <cell r="AK2012">
            <v>21657.275727776982</v>
          </cell>
          <cell r="AL2012">
            <v>77218.504638434286</v>
          </cell>
          <cell r="AM2012">
            <v>9924.7790911416087</v>
          </cell>
          <cell r="AN2012">
            <v>4609.0924067967289</v>
          </cell>
          <cell r="AO2012">
            <v>630.05691080239399</v>
          </cell>
          <cell r="AP2012">
            <v>0</v>
          </cell>
          <cell r="AQ2012">
            <v>0</v>
          </cell>
        </row>
        <row r="2013">
          <cell r="H2013" t="str">
            <v>SG</v>
          </cell>
          <cell r="J2013">
            <v>1497771.3391666701</v>
          </cell>
          <cell r="K2013">
            <v>23488.653530702646</v>
          </cell>
          <cell r="L2013">
            <v>383319.8344299189</v>
          </cell>
          <cell r="M2013">
            <v>123244.45458909994</v>
          </cell>
          <cell r="N2013">
            <v>0</v>
          </cell>
          <cell r="O2013">
            <v>189331.50207478364</v>
          </cell>
          <cell r="P2013">
            <v>648465.39180919249</v>
          </cell>
          <cell r="Q2013">
            <v>84494.022017037118</v>
          </cell>
          <cell r="R2013">
            <v>39987.188145890606</v>
          </cell>
          <cell r="S2013">
            <v>5440.2925700449559</v>
          </cell>
          <cell r="T2013">
            <v>0</v>
          </cell>
          <cell r="U2013">
            <v>0</v>
          </cell>
          <cell r="AF2013">
            <v>1497771.3391666701</v>
          </cell>
          <cell r="AG2013">
            <v>23488.653530702646</v>
          </cell>
          <cell r="AH2013">
            <v>383319.8344299189</v>
          </cell>
          <cell r="AI2013">
            <v>123244.45458909994</v>
          </cell>
          <cell r="AJ2013">
            <v>0</v>
          </cell>
          <cell r="AK2013">
            <v>189331.50207478364</v>
          </cell>
          <cell r="AL2013">
            <v>648465.39180919249</v>
          </cell>
          <cell r="AM2013">
            <v>84494.022017037118</v>
          </cell>
          <cell r="AN2013">
            <v>39987.188145890606</v>
          </cell>
          <cell r="AO2013">
            <v>5440.2925700449559</v>
          </cell>
          <cell r="AP2013">
            <v>0</v>
          </cell>
          <cell r="AQ2013">
            <v>0</v>
          </cell>
        </row>
        <row r="2017">
          <cell r="H2017" t="str">
            <v>DGP</v>
          </cell>
          <cell r="J2017">
            <v>0</v>
          </cell>
          <cell r="K2017">
            <v>0</v>
          </cell>
          <cell r="L2017">
            <v>0</v>
          </cell>
          <cell r="M2017">
            <v>0</v>
          </cell>
          <cell r="N2017">
            <v>0</v>
          </cell>
          <cell r="O2017">
            <v>0</v>
          </cell>
          <cell r="P2017">
            <v>0</v>
          </cell>
          <cell r="Q2017">
            <v>0</v>
          </cell>
          <cell r="R2017">
            <v>0</v>
          </cell>
          <cell r="S2017">
            <v>0</v>
          </cell>
          <cell r="T2017">
            <v>0</v>
          </cell>
          <cell r="U2017">
            <v>0</v>
          </cell>
          <cell r="AF2017">
            <v>0</v>
          </cell>
          <cell r="AG2017">
            <v>0</v>
          </cell>
          <cell r="AH2017">
            <v>0</v>
          </cell>
          <cell r="AI2017">
            <v>0</v>
          </cell>
          <cell r="AJ2017">
            <v>0</v>
          </cell>
          <cell r="AK2017">
            <v>0</v>
          </cell>
          <cell r="AL2017">
            <v>0</v>
          </cell>
          <cell r="AM2017">
            <v>0</v>
          </cell>
          <cell r="AN2017">
            <v>0</v>
          </cell>
          <cell r="AO2017">
            <v>0</v>
          </cell>
          <cell r="AP2017">
            <v>0</v>
          </cell>
          <cell r="AQ2017">
            <v>0</v>
          </cell>
        </row>
        <row r="2018">
          <cell r="H2018" t="str">
            <v>DGU</v>
          </cell>
          <cell r="J2018">
            <v>0</v>
          </cell>
          <cell r="K2018">
            <v>0</v>
          </cell>
          <cell r="L2018">
            <v>0</v>
          </cell>
          <cell r="M2018">
            <v>0</v>
          </cell>
          <cell r="N2018">
            <v>0</v>
          </cell>
          <cell r="O2018">
            <v>0</v>
          </cell>
          <cell r="P2018">
            <v>0</v>
          </cell>
          <cell r="Q2018">
            <v>0</v>
          </cell>
          <cell r="R2018">
            <v>0</v>
          </cell>
          <cell r="S2018">
            <v>0</v>
          </cell>
          <cell r="T2018">
            <v>0</v>
          </cell>
          <cell r="U2018">
            <v>0</v>
          </cell>
          <cell r="AF2018">
            <v>0</v>
          </cell>
          <cell r="AG2018">
            <v>0</v>
          </cell>
          <cell r="AH2018">
            <v>0</v>
          </cell>
          <cell r="AI2018">
            <v>0</v>
          </cell>
          <cell r="AJ2018">
            <v>0</v>
          </cell>
          <cell r="AK2018">
            <v>0</v>
          </cell>
          <cell r="AL2018">
            <v>0</v>
          </cell>
          <cell r="AM2018">
            <v>0</v>
          </cell>
          <cell r="AN2018">
            <v>0</v>
          </cell>
          <cell r="AO2018">
            <v>0</v>
          </cell>
          <cell r="AP2018">
            <v>0</v>
          </cell>
          <cell r="AQ2018">
            <v>0</v>
          </cell>
        </row>
        <row r="2019">
          <cell r="H2019" t="str">
            <v>CAGW</v>
          </cell>
          <cell r="J2019">
            <v>233422.44666666701</v>
          </cell>
          <cell r="K2019">
            <v>10337.952231148554</v>
          </cell>
          <cell r="L2019">
            <v>170412.59703823394</v>
          </cell>
          <cell r="M2019">
            <v>52671.897397284527</v>
          </cell>
          <cell r="N2019">
            <v>0</v>
          </cell>
          <cell r="O2019">
            <v>0</v>
          </cell>
          <cell r="P2019">
            <v>0</v>
          </cell>
          <cell r="Q2019">
            <v>0</v>
          </cell>
          <cell r="R2019">
            <v>0</v>
          </cell>
          <cell r="S2019">
            <v>0</v>
          </cell>
          <cell r="T2019">
            <v>0</v>
          </cell>
          <cell r="U2019">
            <v>0</v>
          </cell>
          <cell r="AF2019">
            <v>233422.44666666701</v>
          </cell>
          <cell r="AG2019">
            <v>10337.952231148554</v>
          </cell>
          <cell r="AH2019">
            <v>170412.59703823394</v>
          </cell>
          <cell r="AI2019">
            <v>52671.897397284527</v>
          </cell>
          <cell r="AJ2019">
            <v>0</v>
          </cell>
          <cell r="AK2019">
            <v>0</v>
          </cell>
          <cell r="AL2019">
            <v>0</v>
          </cell>
          <cell r="AM2019">
            <v>0</v>
          </cell>
          <cell r="AN2019">
            <v>0</v>
          </cell>
          <cell r="AO2019">
            <v>0</v>
          </cell>
          <cell r="AP2019">
            <v>0</v>
          </cell>
          <cell r="AQ2019">
            <v>0</v>
          </cell>
        </row>
        <row r="2020">
          <cell r="H2020" t="str">
            <v>CAGE</v>
          </cell>
          <cell r="J2020">
            <v>3286476.99</v>
          </cell>
          <cell r="K2020">
            <v>0</v>
          </cell>
          <cell r="L2020">
            <v>0</v>
          </cell>
          <cell r="M2020">
            <v>0</v>
          </cell>
          <cell r="N2020">
            <v>0</v>
          </cell>
          <cell r="O2020">
            <v>624134.69053910719</v>
          </cell>
          <cell r="P2020">
            <v>2225337.484833729</v>
          </cell>
          <cell r="Q2020">
            <v>286019.30383949057</v>
          </cell>
          <cell r="R2020">
            <v>132828.08508055616</v>
          </cell>
          <cell r="S2020">
            <v>18157.425707117884</v>
          </cell>
          <cell r="T2020">
            <v>0</v>
          </cell>
          <cell r="U2020">
            <v>0</v>
          </cell>
          <cell r="AF2020">
            <v>3286476.99</v>
          </cell>
          <cell r="AG2020">
            <v>0</v>
          </cell>
          <cell r="AH2020">
            <v>0</v>
          </cell>
          <cell r="AI2020">
            <v>0</v>
          </cell>
          <cell r="AJ2020">
            <v>0</v>
          </cell>
          <cell r="AK2020">
            <v>624134.69053910719</v>
          </cell>
          <cell r="AL2020">
            <v>2225337.484833729</v>
          </cell>
          <cell r="AM2020">
            <v>286019.30383949057</v>
          </cell>
          <cell r="AN2020">
            <v>132828.08508055616</v>
          </cell>
          <cell r="AO2020">
            <v>18157.425707117884</v>
          </cell>
          <cell r="AP2020">
            <v>0</v>
          </cell>
          <cell r="AQ2020">
            <v>0</v>
          </cell>
        </row>
        <row r="2021">
          <cell r="H2021" t="str">
            <v>SG</v>
          </cell>
          <cell r="J2021">
            <v>0</v>
          </cell>
          <cell r="K2021">
            <v>0</v>
          </cell>
          <cell r="L2021">
            <v>0</v>
          </cell>
          <cell r="M2021">
            <v>0</v>
          </cell>
          <cell r="N2021">
            <v>0</v>
          </cell>
          <cell r="O2021">
            <v>0</v>
          </cell>
          <cell r="P2021">
            <v>0</v>
          </cell>
          <cell r="Q2021">
            <v>0</v>
          </cell>
          <cell r="R2021">
            <v>0</v>
          </cell>
          <cell r="S2021">
            <v>0</v>
          </cell>
          <cell r="T2021">
            <v>0</v>
          </cell>
          <cell r="U2021">
            <v>0</v>
          </cell>
          <cell r="AF2021">
            <v>0</v>
          </cell>
          <cell r="AG2021">
            <v>0</v>
          </cell>
          <cell r="AH2021">
            <v>0</v>
          </cell>
          <cell r="AI2021">
            <v>0</v>
          </cell>
          <cell r="AJ2021">
            <v>0</v>
          </cell>
          <cell r="AK2021">
            <v>0</v>
          </cell>
          <cell r="AL2021">
            <v>0</v>
          </cell>
          <cell r="AM2021">
            <v>0</v>
          </cell>
          <cell r="AN2021">
            <v>0</v>
          </cell>
          <cell r="AO2021">
            <v>0</v>
          </cell>
          <cell r="AP2021">
            <v>0</v>
          </cell>
          <cell r="AQ2021">
            <v>0</v>
          </cell>
        </row>
        <row r="2025">
          <cell r="H2025" t="str">
            <v>DGP</v>
          </cell>
          <cell r="J2025">
            <v>0</v>
          </cell>
          <cell r="K2025">
            <v>0</v>
          </cell>
          <cell r="L2025">
            <v>0</v>
          </cell>
          <cell r="M2025">
            <v>0</v>
          </cell>
          <cell r="N2025">
            <v>0</v>
          </cell>
          <cell r="O2025">
            <v>0</v>
          </cell>
          <cell r="P2025">
            <v>0</v>
          </cell>
          <cell r="Q2025">
            <v>0</v>
          </cell>
          <cell r="R2025">
            <v>0</v>
          </cell>
          <cell r="S2025">
            <v>0</v>
          </cell>
          <cell r="T2025">
            <v>0</v>
          </cell>
          <cell r="U2025">
            <v>0</v>
          </cell>
          <cell r="AF2025">
            <v>0</v>
          </cell>
          <cell r="AG2025">
            <v>0</v>
          </cell>
          <cell r="AH2025">
            <v>0</v>
          </cell>
          <cell r="AI2025">
            <v>0</v>
          </cell>
          <cell r="AJ2025">
            <v>0</v>
          </cell>
          <cell r="AK2025">
            <v>0</v>
          </cell>
          <cell r="AL2025">
            <v>0</v>
          </cell>
          <cell r="AM2025">
            <v>0</v>
          </cell>
          <cell r="AN2025">
            <v>0</v>
          </cell>
          <cell r="AO2025">
            <v>0</v>
          </cell>
          <cell r="AP2025">
            <v>0</v>
          </cell>
          <cell r="AQ2025">
            <v>0</v>
          </cell>
        </row>
        <row r="2026">
          <cell r="H2026" t="str">
            <v>DGU</v>
          </cell>
          <cell r="J2026">
            <v>0</v>
          </cell>
          <cell r="K2026">
            <v>0</v>
          </cell>
          <cell r="L2026">
            <v>0</v>
          </cell>
          <cell r="M2026">
            <v>0</v>
          </cell>
          <cell r="N2026">
            <v>0</v>
          </cell>
          <cell r="O2026">
            <v>0</v>
          </cell>
          <cell r="P2026">
            <v>0</v>
          </cell>
          <cell r="Q2026">
            <v>0</v>
          </cell>
          <cell r="R2026">
            <v>0</v>
          </cell>
          <cell r="S2026">
            <v>0</v>
          </cell>
          <cell r="T2026">
            <v>0</v>
          </cell>
          <cell r="U2026">
            <v>0</v>
          </cell>
          <cell r="AF2026">
            <v>0</v>
          </cell>
          <cell r="AG2026">
            <v>0</v>
          </cell>
          <cell r="AH2026">
            <v>0</v>
          </cell>
          <cell r="AI2026">
            <v>0</v>
          </cell>
          <cell r="AJ2026">
            <v>0</v>
          </cell>
          <cell r="AK2026">
            <v>0</v>
          </cell>
          <cell r="AL2026">
            <v>0</v>
          </cell>
          <cell r="AM2026">
            <v>0</v>
          </cell>
          <cell r="AN2026">
            <v>0</v>
          </cell>
          <cell r="AO2026">
            <v>0</v>
          </cell>
          <cell r="AP2026">
            <v>0</v>
          </cell>
          <cell r="AQ2026">
            <v>0</v>
          </cell>
        </row>
        <row r="2027">
          <cell r="H2027" t="str">
            <v>CAGW</v>
          </cell>
          <cell r="J2027">
            <v>322933.46999999997</v>
          </cell>
          <cell r="K2027">
            <v>14302.269701878597</v>
          </cell>
          <cell r="L2027">
            <v>235761.09358435249</v>
          </cell>
          <cell r="M2027">
            <v>72870.106713768924</v>
          </cell>
          <cell r="N2027">
            <v>0</v>
          </cell>
          <cell r="O2027">
            <v>0</v>
          </cell>
          <cell r="P2027">
            <v>0</v>
          </cell>
          <cell r="Q2027">
            <v>0</v>
          </cell>
          <cell r="R2027">
            <v>0</v>
          </cell>
          <cell r="S2027">
            <v>0</v>
          </cell>
          <cell r="T2027">
            <v>0</v>
          </cell>
          <cell r="U2027">
            <v>0</v>
          </cell>
          <cell r="AF2027">
            <v>322933.46999999997</v>
          </cell>
          <cell r="AG2027">
            <v>14302.269701878597</v>
          </cell>
          <cell r="AH2027">
            <v>235761.09358435249</v>
          </cell>
          <cell r="AI2027">
            <v>72870.106713768924</v>
          </cell>
          <cell r="AJ2027">
            <v>0</v>
          </cell>
          <cell r="AK2027">
            <v>0</v>
          </cell>
          <cell r="AL2027">
            <v>0</v>
          </cell>
          <cell r="AM2027">
            <v>0</v>
          </cell>
          <cell r="AN2027">
            <v>0</v>
          </cell>
          <cell r="AO2027">
            <v>0</v>
          </cell>
          <cell r="AP2027">
            <v>0</v>
          </cell>
          <cell r="AQ2027">
            <v>0</v>
          </cell>
        </row>
        <row r="2028">
          <cell r="H2028" t="str">
            <v>CAGE</v>
          </cell>
          <cell r="J2028">
            <v>7712420.4900000002</v>
          </cell>
          <cell r="K2028">
            <v>0</v>
          </cell>
          <cell r="L2028">
            <v>0</v>
          </cell>
          <cell r="M2028">
            <v>0</v>
          </cell>
          <cell r="N2028">
            <v>0</v>
          </cell>
          <cell r="O2028">
            <v>1464665.4123793575</v>
          </cell>
          <cell r="P2028">
            <v>5222229.903759866</v>
          </cell>
          <cell r="Q2028">
            <v>671205.41119845863</v>
          </cell>
          <cell r="R2028">
            <v>311709.48348028585</v>
          </cell>
          <cell r="S2028">
            <v>42610.279182033373</v>
          </cell>
          <cell r="T2028">
            <v>0</v>
          </cell>
          <cell r="U2028">
            <v>0</v>
          </cell>
          <cell r="AF2028">
            <v>7712420.4900000002</v>
          </cell>
          <cell r="AG2028">
            <v>0</v>
          </cell>
          <cell r="AH2028">
            <v>0</v>
          </cell>
          <cell r="AI2028">
            <v>0</v>
          </cell>
          <cell r="AJ2028">
            <v>0</v>
          </cell>
          <cell r="AK2028">
            <v>1464665.4123793575</v>
          </cell>
          <cell r="AL2028">
            <v>5222229.903759866</v>
          </cell>
          <cell r="AM2028">
            <v>671205.41119845863</v>
          </cell>
          <cell r="AN2028">
            <v>311709.48348028585</v>
          </cell>
          <cell r="AO2028">
            <v>42610.279182033373</v>
          </cell>
          <cell r="AP2028">
            <v>0</v>
          </cell>
          <cell r="AQ2028">
            <v>0</v>
          </cell>
        </row>
        <row r="2029">
          <cell r="H2029" t="str">
            <v>SG</v>
          </cell>
          <cell r="J2029">
            <v>0</v>
          </cell>
          <cell r="K2029">
            <v>0</v>
          </cell>
          <cell r="L2029">
            <v>0</v>
          </cell>
          <cell r="M2029">
            <v>0</v>
          </cell>
          <cell r="N2029">
            <v>0</v>
          </cell>
          <cell r="O2029">
            <v>0</v>
          </cell>
          <cell r="P2029">
            <v>0</v>
          </cell>
          <cell r="Q2029">
            <v>0</v>
          </cell>
          <cell r="R2029">
            <v>0</v>
          </cell>
          <cell r="S2029">
            <v>0</v>
          </cell>
          <cell r="T2029">
            <v>0</v>
          </cell>
          <cell r="U2029">
            <v>0</v>
          </cell>
          <cell r="AF2029">
            <v>0</v>
          </cell>
          <cell r="AG2029">
            <v>0</v>
          </cell>
          <cell r="AH2029">
            <v>0</v>
          </cell>
          <cell r="AI2029">
            <v>0</v>
          </cell>
          <cell r="AJ2029">
            <v>0</v>
          </cell>
          <cell r="AK2029">
            <v>0</v>
          </cell>
          <cell r="AL2029">
            <v>0</v>
          </cell>
          <cell r="AM2029">
            <v>0</v>
          </cell>
          <cell r="AN2029">
            <v>0</v>
          </cell>
          <cell r="AO2029">
            <v>0</v>
          </cell>
          <cell r="AP2029">
            <v>0</v>
          </cell>
          <cell r="AQ2029">
            <v>0</v>
          </cell>
        </row>
        <row r="2033">
          <cell r="H2033" t="str">
            <v>DGP</v>
          </cell>
          <cell r="J2033">
            <v>0</v>
          </cell>
          <cell r="K2033">
            <v>0</v>
          </cell>
          <cell r="L2033">
            <v>0</v>
          </cell>
          <cell r="M2033">
            <v>0</v>
          </cell>
          <cell r="N2033">
            <v>0</v>
          </cell>
          <cell r="O2033">
            <v>0</v>
          </cell>
          <cell r="P2033">
            <v>0</v>
          </cell>
          <cell r="Q2033">
            <v>0</v>
          </cell>
          <cell r="R2033">
            <v>0</v>
          </cell>
          <cell r="S2033">
            <v>0</v>
          </cell>
          <cell r="T2033">
            <v>0</v>
          </cell>
          <cell r="U2033">
            <v>0</v>
          </cell>
          <cell r="AF2033">
            <v>0</v>
          </cell>
          <cell r="AG2033">
            <v>0</v>
          </cell>
          <cell r="AH2033">
            <v>0</v>
          </cell>
          <cell r="AI2033">
            <v>0</v>
          </cell>
          <cell r="AJ2033">
            <v>0</v>
          </cell>
          <cell r="AK2033">
            <v>0</v>
          </cell>
          <cell r="AL2033">
            <v>0</v>
          </cell>
          <cell r="AM2033">
            <v>0</v>
          </cell>
          <cell r="AN2033">
            <v>0</v>
          </cell>
          <cell r="AO2033">
            <v>0</v>
          </cell>
          <cell r="AP2033">
            <v>0</v>
          </cell>
          <cell r="AQ2033">
            <v>0</v>
          </cell>
        </row>
        <row r="2034">
          <cell r="H2034" t="str">
            <v>JBG</v>
          </cell>
          <cell r="J2034">
            <v>4929.3900000000003</v>
          </cell>
          <cell r="K2034">
            <v>217.07689763663777</v>
          </cell>
          <cell r="L2034">
            <v>3578.333218817012</v>
          </cell>
          <cell r="M2034">
            <v>1106.0074397700628</v>
          </cell>
          <cell r="N2034">
            <v>0</v>
          </cell>
          <cell r="O2034">
            <v>5.3122454814255242</v>
          </cell>
          <cell r="P2034">
            <v>18.940685684757817</v>
          </cell>
          <cell r="Q2034">
            <v>2.4344180470234646</v>
          </cell>
          <cell r="R2034">
            <v>1.1305498724419596</v>
          </cell>
          <cell r="S2034">
            <v>0.15454469063983689</v>
          </cell>
          <cell r="T2034">
            <v>0</v>
          </cell>
          <cell r="U2034">
            <v>0</v>
          </cell>
          <cell r="AF2034">
            <v>4929.3900000000003</v>
          </cell>
          <cell r="AG2034">
            <v>217.07689763663777</v>
          </cell>
          <cell r="AH2034">
            <v>3578.333218817012</v>
          </cell>
          <cell r="AI2034">
            <v>1106.0074397700628</v>
          </cell>
          <cell r="AJ2034">
            <v>0</v>
          </cell>
          <cell r="AK2034">
            <v>5.3122454814255242</v>
          </cell>
          <cell r="AL2034">
            <v>18.940685684757817</v>
          </cell>
          <cell r="AM2034">
            <v>2.4344180470234646</v>
          </cell>
          <cell r="AN2034">
            <v>1.1305498724419596</v>
          </cell>
          <cell r="AO2034">
            <v>0.15454469063983689</v>
          </cell>
          <cell r="AP2034">
            <v>0</v>
          </cell>
          <cell r="AQ2034">
            <v>0</v>
          </cell>
        </row>
        <row r="2035">
          <cell r="H2035" t="str">
            <v>CAGW</v>
          </cell>
          <cell r="J2035">
            <v>7055228.5300000003</v>
          </cell>
          <cell r="K2035">
            <v>312466.15980823693</v>
          </cell>
          <cell r="L2035">
            <v>5150746.3556512855</v>
          </cell>
          <cell r="M2035">
            <v>1592016.0145404784</v>
          </cell>
          <cell r="N2035">
            <v>0</v>
          </cell>
          <cell r="O2035">
            <v>0</v>
          </cell>
          <cell r="P2035">
            <v>0</v>
          </cell>
          <cell r="Q2035">
            <v>0</v>
          </cell>
          <cell r="R2035">
            <v>0</v>
          </cell>
          <cell r="S2035">
            <v>0</v>
          </cell>
          <cell r="T2035">
            <v>0</v>
          </cell>
          <cell r="U2035">
            <v>0</v>
          </cell>
          <cell r="AF2035">
            <v>7055228.5300000003</v>
          </cell>
          <cell r="AG2035">
            <v>312466.15980823693</v>
          </cell>
          <cell r="AH2035">
            <v>5150746.3556512855</v>
          </cell>
          <cell r="AI2035">
            <v>1592016.0145404784</v>
          </cell>
          <cell r="AJ2035">
            <v>0</v>
          </cell>
          <cell r="AK2035">
            <v>0</v>
          </cell>
          <cell r="AL2035">
            <v>0</v>
          </cell>
          <cell r="AM2035">
            <v>0</v>
          </cell>
          <cell r="AN2035">
            <v>0</v>
          </cell>
          <cell r="AO2035">
            <v>0</v>
          </cell>
          <cell r="AP2035">
            <v>0</v>
          </cell>
          <cell r="AQ2035">
            <v>0</v>
          </cell>
        </row>
        <row r="2036">
          <cell r="H2036" t="str">
            <v>CAGE</v>
          </cell>
          <cell r="J2036">
            <v>4858158.3070833301</v>
          </cell>
          <cell r="K2036">
            <v>0</v>
          </cell>
          <cell r="L2036">
            <v>0</v>
          </cell>
          <cell r="M2036">
            <v>0</v>
          </cell>
          <cell r="N2036">
            <v>0</v>
          </cell>
          <cell r="O2036">
            <v>922612.61551733757</v>
          </cell>
          <cell r="P2036">
            <v>3289553.4704501014</v>
          </cell>
          <cell r="Q2036">
            <v>422801.39528194658</v>
          </cell>
          <cell r="R2036">
            <v>196350.03285024528</v>
          </cell>
          <cell r="S2036">
            <v>26840.792983699896</v>
          </cell>
          <cell r="T2036">
            <v>0</v>
          </cell>
          <cell r="U2036">
            <v>0</v>
          </cell>
          <cell r="AF2036">
            <v>4858158.3070833301</v>
          </cell>
          <cell r="AG2036">
            <v>0</v>
          </cell>
          <cell r="AH2036">
            <v>0</v>
          </cell>
          <cell r="AI2036">
            <v>0</v>
          </cell>
          <cell r="AJ2036">
            <v>0</v>
          </cell>
          <cell r="AK2036">
            <v>922612.61551733757</v>
          </cell>
          <cell r="AL2036">
            <v>3289553.4704501014</v>
          </cell>
          <cell r="AM2036">
            <v>422801.39528194658</v>
          </cell>
          <cell r="AN2036">
            <v>196350.03285024528</v>
          </cell>
          <cell r="AO2036">
            <v>26840.792983699896</v>
          </cell>
          <cell r="AP2036">
            <v>0</v>
          </cell>
          <cell r="AQ2036">
            <v>0</v>
          </cell>
        </row>
        <row r="2037">
          <cell r="H2037" t="str">
            <v>SG</v>
          </cell>
          <cell r="J2037">
            <v>15883.01</v>
          </cell>
          <cell r="K2037">
            <v>249.08376142532836</v>
          </cell>
          <cell r="L2037">
            <v>4064.8880134374444</v>
          </cell>
          <cell r="M2037">
            <v>1306.9370827808268</v>
          </cell>
          <cell r="N2037">
            <v>0</v>
          </cell>
          <cell r="O2037">
            <v>2007.7524934092608</v>
          </cell>
          <cell r="P2037">
            <v>6876.6052824123362</v>
          </cell>
          <cell r="Q2037">
            <v>896.01086730868644</v>
          </cell>
          <cell r="R2037">
            <v>424.04130229012679</v>
          </cell>
          <cell r="S2037">
            <v>57.6911969359926</v>
          </cell>
          <cell r="T2037">
            <v>0</v>
          </cell>
          <cell r="U2037">
            <v>0</v>
          </cell>
          <cell r="AF2037">
            <v>15883.01</v>
          </cell>
          <cell r="AG2037">
            <v>249.08376142532836</v>
          </cell>
          <cell r="AH2037">
            <v>4064.8880134374444</v>
          </cell>
          <cell r="AI2037">
            <v>1306.9370827808268</v>
          </cell>
          <cell r="AJ2037">
            <v>0</v>
          </cell>
          <cell r="AK2037">
            <v>2007.7524934092608</v>
          </cell>
          <cell r="AL2037">
            <v>6876.6052824123362</v>
          </cell>
          <cell r="AM2037">
            <v>896.01086730868644</v>
          </cell>
          <cell r="AN2037">
            <v>424.04130229012679</v>
          </cell>
          <cell r="AO2037">
            <v>57.6911969359926</v>
          </cell>
          <cell r="AP2037">
            <v>0</v>
          </cell>
          <cell r="AQ2037">
            <v>0</v>
          </cell>
        </row>
        <row r="2041">
          <cell r="H2041" t="str">
            <v>SG</v>
          </cell>
          <cell r="J2041">
            <v>0</v>
          </cell>
          <cell r="K2041">
            <v>0</v>
          </cell>
          <cell r="L2041">
            <v>0</v>
          </cell>
          <cell r="M2041">
            <v>0</v>
          </cell>
          <cell r="N2041">
            <v>0</v>
          </cell>
          <cell r="O2041">
            <v>0</v>
          </cell>
          <cell r="P2041">
            <v>0</v>
          </cell>
          <cell r="Q2041">
            <v>0</v>
          </cell>
          <cell r="R2041">
            <v>0</v>
          </cell>
          <cell r="S2041">
            <v>0</v>
          </cell>
          <cell r="T2041">
            <v>0</v>
          </cell>
          <cell r="U2041">
            <v>0</v>
          </cell>
          <cell r="AF2041">
            <v>0</v>
          </cell>
          <cell r="AG2041">
            <v>0</v>
          </cell>
          <cell r="AH2041">
            <v>0</v>
          </cell>
          <cell r="AI2041">
            <v>0</v>
          </cell>
          <cell r="AJ2041">
            <v>0</v>
          </cell>
          <cell r="AK2041">
            <v>0</v>
          </cell>
          <cell r="AL2041">
            <v>0</v>
          </cell>
          <cell r="AM2041">
            <v>0</v>
          </cell>
          <cell r="AN2041">
            <v>0</v>
          </cell>
          <cell r="AO2041">
            <v>0</v>
          </cell>
          <cell r="AP2041">
            <v>0</v>
          </cell>
          <cell r="AQ2041">
            <v>0</v>
          </cell>
        </row>
        <row r="2042">
          <cell r="H2042" t="str">
            <v>CAGW</v>
          </cell>
          <cell r="J2042">
            <v>14775275.731249999</v>
          </cell>
          <cell r="K2042">
            <v>654376.20457228855</v>
          </cell>
          <cell r="L2042">
            <v>10786850.816082468</v>
          </cell>
          <cell r="M2042">
            <v>3334048.7105952431</v>
          </cell>
          <cell r="N2042">
            <v>0</v>
          </cell>
          <cell r="O2042">
            <v>0</v>
          </cell>
          <cell r="P2042">
            <v>0</v>
          </cell>
          <cell r="Q2042">
            <v>0</v>
          </cell>
          <cell r="R2042">
            <v>0</v>
          </cell>
          <cell r="S2042">
            <v>0</v>
          </cell>
          <cell r="T2042">
            <v>0</v>
          </cell>
          <cell r="U2042">
            <v>0</v>
          </cell>
          <cell r="AF2042">
            <v>14775275.731249999</v>
          </cell>
          <cell r="AG2042">
            <v>654376.20457228855</v>
          </cell>
          <cell r="AH2042">
            <v>10786850.816082468</v>
          </cell>
          <cell r="AI2042">
            <v>3334048.7105952431</v>
          </cell>
          <cell r="AJ2042">
            <v>0</v>
          </cell>
          <cell r="AK2042">
            <v>0</v>
          </cell>
          <cell r="AL2042">
            <v>0</v>
          </cell>
          <cell r="AM2042">
            <v>0</v>
          </cell>
          <cell r="AN2042">
            <v>0</v>
          </cell>
          <cell r="AO2042">
            <v>0</v>
          </cell>
          <cell r="AP2042">
            <v>0</v>
          </cell>
          <cell r="AQ2042">
            <v>0</v>
          </cell>
        </row>
        <row r="2043">
          <cell r="H2043" t="str">
            <v>CAGE</v>
          </cell>
          <cell r="J2043">
            <v>74713589.902083293</v>
          </cell>
          <cell r="K2043">
            <v>0</v>
          </cell>
          <cell r="L2043">
            <v>0</v>
          </cell>
          <cell r="M2043">
            <v>0</v>
          </cell>
          <cell r="N2043">
            <v>0</v>
          </cell>
          <cell r="O2043">
            <v>14188854.342960885</v>
          </cell>
          <cell r="P2043">
            <v>50590024.741235361</v>
          </cell>
          <cell r="Q2043">
            <v>6502260.3341406798</v>
          </cell>
          <cell r="R2043">
            <v>3019666.0759787336</v>
          </cell>
          <cell r="S2043">
            <v>412784.40776764735</v>
          </cell>
          <cell r="T2043">
            <v>0</v>
          </cell>
          <cell r="U2043">
            <v>0</v>
          </cell>
          <cell r="AF2043">
            <v>74713589.902083293</v>
          </cell>
          <cell r="AG2043">
            <v>0</v>
          </cell>
          <cell r="AH2043">
            <v>0</v>
          </cell>
          <cell r="AI2043">
            <v>0</v>
          </cell>
          <cell r="AJ2043">
            <v>0</v>
          </cell>
          <cell r="AK2043">
            <v>14188854.342960885</v>
          </cell>
          <cell r="AL2043">
            <v>50590024.741235361</v>
          </cell>
          <cell r="AM2043">
            <v>6502260.3341406798</v>
          </cell>
          <cell r="AN2043">
            <v>3019666.0759787336</v>
          </cell>
          <cell r="AO2043">
            <v>412784.40776764735</v>
          </cell>
          <cell r="AP2043">
            <v>0</v>
          </cell>
          <cell r="AQ2043">
            <v>0</v>
          </cell>
        </row>
        <row r="2047">
          <cell r="H2047" t="str">
            <v>SG</v>
          </cell>
          <cell r="J2047">
            <v>0</v>
          </cell>
          <cell r="K2047">
            <v>0</v>
          </cell>
          <cell r="L2047">
            <v>0</v>
          </cell>
          <cell r="M2047">
            <v>0</v>
          </cell>
          <cell r="N2047">
            <v>0</v>
          </cell>
          <cell r="O2047">
            <v>0</v>
          </cell>
          <cell r="P2047">
            <v>0</v>
          </cell>
          <cell r="Q2047">
            <v>0</v>
          </cell>
          <cell r="R2047">
            <v>0</v>
          </cell>
          <cell r="S2047">
            <v>0</v>
          </cell>
          <cell r="T2047">
            <v>0</v>
          </cell>
          <cell r="U2047">
            <v>0</v>
          </cell>
          <cell r="AF2047">
            <v>0</v>
          </cell>
          <cell r="AG2047">
            <v>0</v>
          </cell>
          <cell r="AH2047">
            <v>0</v>
          </cell>
          <cell r="AI2047">
            <v>0</v>
          </cell>
          <cell r="AJ2047">
            <v>0</v>
          </cell>
          <cell r="AK2047">
            <v>0</v>
          </cell>
          <cell r="AL2047">
            <v>0</v>
          </cell>
          <cell r="AM2047">
            <v>0</v>
          </cell>
          <cell r="AN2047">
            <v>0</v>
          </cell>
          <cell r="AO2047">
            <v>0</v>
          </cell>
          <cell r="AP2047">
            <v>0</v>
          </cell>
          <cell r="AQ2047">
            <v>0</v>
          </cell>
        </row>
        <row r="2052">
          <cell r="E2052" t="str">
            <v>JBG</v>
          </cell>
          <cell r="J2052">
            <v>89327260.588333324</v>
          </cell>
          <cell r="K2052">
            <v>3933729.0421116813</v>
          </cell>
          <cell r="L2052">
            <v>64844271.585156955</v>
          </cell>
          <cell r="M2052">
            <v>20042361.181601733</v>
          </cell>
          <cell r="N2052">
            <v>0</v>
          </cell>
          <cell r="O2052">
            <v>96265.123357757053</v>
          </cell>
          <cell r="P2052">
            <v>343231.02166476502</v>
          </cell>
          <cell r="Q2052">
            <v>44114.970669272778</v>
          </cell>
          <cell r="R2052">
            <v>20487.103488206438</v>
          </cell>
          <cell r="S2052">
            <v>2800.5602829818831</v>
          </cell>
          <cell r="T2052">
            <v>0</v>
          </cell>
          <cell r="U2052">
            <v>0</v>
          </cell>
          <cell r="AF2052">
            <v>89327260.588333324</v>
          </cell>
          <cell r="AG2052">
            <v>3933729.0421116813</v>
          </cell>
          <cell r="AH2052">
            <v>64844271.585156955</v>
          </cell>
          <cell r="AI2052">
            <v>20042361.181601733</v>
          </cell>
          <cell r="AJ2052">
            <v>0</v>
          </cell>
          <cell r="AK2052">
            <v>96265.123357757053</v>
          </cell>
          <cell r="AL2052">
            <v>343231.02166476502</v>
          </cell>
          <cell r="AM2052">
            <v>44114.970669272778</v>
          </cell>
          <cell r="AN2052">
            <v>20487.103488206438</v>
          </cell>
          <cell r="AO2052">
            <v>2800.5602829818831</v>
          </cell>
          <cell r="AP2052">
            <v>0</v>
          </cell>
          <cell r="AQ2052">
            <v>0</v>
          </cell>
        </row>
        <row r="2053">
          <cell r="E2053" t="str">
            <v>JBE</v>
          </cell>
          <cell r="J2053">
            <v>0</v>
          </cell>
          <cell r="K2053">
            <v>0</v>
          </cell>
          <cell r="L2053">
            <v>0</v>
          </cell>
          <cell r="M2053">
            <v>0</v>
          </cell>
          <cell r="N2053">
            <v>0</v>
          </cell>
          <cell r="O2053">
            <v>0</v>
          </cell>
          <cell r="P2053">
            <v>0</v>
          </cell>
          <cell r="Q2053">
            <v>0</v>
          </cell>
          <cell r="R2053">
            <v>0</v>
          </cell>
          <cell r="S2053">
            <v>0</v>
          </cell>
          <cell r="T2053">
            <v>0</v>
          </cell>
          <cell r="U2053">
            <v>0</v>
          </cell>
          <cell r="AF2053">
            <v>0</v>
          </cell>
          <cell r="AG2053">
            <v>0</v>
          </cell>
          <cell r="AH2053">
            <v>0</v>
          </cell>
          <cell r="AI2053">
            <v>0</v>
          </cell>
          <cell r="AJ2053">
            <v>0</v>
          </cell>
          <cell r="AK2053">
            <v>0</v>
          </cell>
          <cell r="AL2053">
            <v>0</v>
          </cell>
          <cell r="AM2053">
            <v>0</v>
          </cell>
          <cell r="AN2053">
            <v>0</v>
          </cell>
          <cell r="AO2053">
            <v>0</v>
          </cell>
          <cell r="AP2053">
            <v>0</v>
          </cell>
          <cell r="AQ2053">
            <v>0</v>
          </cell>
        </row>
        <row r="2054">
          <cell r="E2054" t="str">
            <v>CAGW</v>
          </cell>
          <cell r="J2054">
            <v>1312900353.9962511</v>
          </cell>
          <cell r="K2054">
            <v>58146512.204344332</v>
          </cell>
          <cell r="L2054">
            <v>958497188.98892605</v>
          </cell>
          <cell r="M2054">
            <v>296256652.80298084</v>
          </cell>
          <cell r="N2054">
            <v>0</v>
          </cell>
          <cell r="O2054">
            <v>0</v>
          </cell>
          <cell r="P2054">
            <v>0</v>
          </cell>
          <cell r="Q2054">
            <v>0</v>
          </cell>
          <cell r="R2054">
            <v>0</v>
          </cell>
          <cell r="S2054">
            <v>0</v>
          </cell>
          <cell r="T2054">
            <v>0</v>
          </cell>
          <cell r="U2054">
            <v>0</v>
          </cell>
          <cell r="AF2054">
            <v>1312900353.9962511</v>
          </cell>
          <cell r="AG2054">
            <v>58146512.204344332</v>
          </cell>
          <cell r="AH2054">
            <v>958497188.98892605</v>
          </cell>
          <cell r="AI2054">
            <v>296256652.80298084</v>
          </cell>
          <cell r="AJ2054">
            <v>0</v>
          </cell>
          <cell r="AK2054">
            <v>0</v>
          </cell>
          <cell r="AL2054">
            <v>0</v>
          </cell>
          <cell r="AM2054">
            <v>0</v>
          </cell>
          <cell r="AN2054">
            <v>0</v>
          </cell>
          <cell r="AO2054">
            <v>0</v>
          </cell>
          <cell r="AP2054">
            <v>0</v>
          </cell>
          <cell r="AQ2054">
            <v>0</v>
          </cell>
        </row>
        <row r="2055">
          <cell r="E2055" t="str">
            <v>CAGE</v>
          </cell>
          <cell r="J2055">
            <v>4018571768.2775021</v>
          </cell>
          <cell r="K2055">
            <v>0</v>
          </cell>
          <cell r="L2055">
            <v>0</v>
          </cell>
          <cell r="M2055">
            <v>0</v>
          </cell>
          <cell r="N2055">
            <v>0</v>
          </cell>
          <cell r="O2055">
            <v>763166775.43604898</v>
          </cell>
          <cell r="P2055">
            <v>2721053096.8733444</v>
          </cell>
          <cell r="Q2055">
            <v>349732891.20510834</v>
          </cell>
          <cell r="R2055">
            <v>162416835.52425694</v>
          </cell>
          <cell r="S2055">
            <v>22202169.238744643</v>
          </cell>
          <cell r="T2055">
            <v>0</v>
          </cell>
          <cell r="U2055">
            <v>0</v>
          </cell>
          <cell r="AF2055">
            <v>4018571768.2775021</v>
          </cell>
          <cell r="AG2055">
            <v>0</v>
          </cell>
          <cell r="AH2055">
            <v>0</v>
          </cell>
          <cell r="AI2055">
            <v>0</v>
          </cell>
          <cell r="AJ2055">
            <v>0</v>
          </cell>
          <cell r="AK2055">
            <v>763166775.43604898</v>
          </cell>
          <cell r="AL2055">
            <v>2721053096.8733444</v>
          </cell>
          <cell r="AM2055">
            <v>349732891.20510834</v>
          </cell>
          <cell r="AN2055">
            <v>162416835.52425694</v>
          </cell>
          <cell r="AO2055">
            <v>22202169.238744643</v>
          </cell>
          <cell r="AP2055">
            <v>0</v>
          </cell>
          <cell r="AQ2055">
            <v>0</v>
          </cell>
        </row>
        <row r="2056">
          <cell r="E2056" t="str">
            <v>SG</v>
          </cell>
          <cell r="J2056">
            <v>3354702.8691666699</v>
          </cell>
          <cell r="K2056">
            <v>52609.801864783527</v>
          </cell>
          <cell r="L2056">
            <v>858558.38921714458</v>
          </cell>
          <cell r="M2056">
            <v>276042.48699869594</v>
          </cell>
          <cell r="N2056">
            <v>0</v>
          </cell>
          <cell r="O2056">
            <v>424064.01873552828</v>
          </cell>
          <cell r="P2056">
            <v>1452430.456886657</v>
          </cell>
          <cell r="Q2056">
            <v>189249.40721972514</v>
          </cell>
          <cell r="R2056">
            <v>89563.160473855998</v>
          </cell>
          <cell r="S2056">
            <v>12185.147770279927</v>
          </cell>
          <cell r="T2056">
            <v>0</v>
          </cell>
          <cell r="U2056">
            <v>0</v>
          </cell>
          <cell r="AF2056">
            <v>3354702.8691666699</v>
          </cell>
          <cell r="AG2056">
            <v>52609.801864783527</v>
          </cell>
          <cell r="AH2056">
            <v>858558.38921714458</v>
          </cell>
          <cell r="AI2056">
            <v>276042.48699869594</v>
          </cell>
          <cell r="AJ2056">
            <v>0</v>
          </cell>
          <cell r="AK2056">
            <v>424064.01873552828</v>
          </cell>
          <cell r="AL2056">
            <v>1452430.456886657</v>
          </cell>
          <cell r="AM2056">
            <v>189249.40721972514</v>
          </cell>
          <cell r="AN2056">
            <v>89563.160473855998</v>
          </cell>
          <cell r="AO2056">
            <v>12185.147770279927</v>
          </cell>
          <cell r="AP2056">
            <v>0</v>
          </cell>
          <cell r="AQ2056">
            <v>0</v>
          </cell>
        </row>
        <row r="2059">
          <cell r="H2059" t="str">
            <v>S</v>
          </cell>
          <cell r="J2059">
            <v>62677895.668333404</v>
          </cell>
          <cell r="K2059">
            <v>1749504.01083333</v>
          </cell>
          <cell r="L2059">
            <v>13779081.6779167</v>
          </cell>
          <cell r="M2059">
            <v>1757614.7241666701</v>
          </cell>
          <cell r="N2059">
            <v>0</v>
          </cell>
          <cell r="O2059">
            <v>2648619.25</v>
          </cell>
          <cell r="P2059">
            <v>37908295.9804167</v>
          </cell>
          <cell r="Q2059">
            <v>1522912.0058333301</v>
          </cell>
          <cell r="R2059">
            <v>3311868.0191666698</v>
          </cell>
          <cell r="S2059">
            <v>0</v>
          </cell>
          <cell r="T2059">
            <v>0</v>
          </cell>
          <cell r="U2059">
            <v>0</v>
          </cell>
          <cell r="AF2059">
            <v>62677895.668333404</v>
          </cell>
          <cell r="AG2059">
            <v>1749504.01083333</v>
          </cell>
          <cell r="AH2059">
            <v>13779081.6779167</v>
          </cell>
          <cell r="AI2059">
            <v>1757614.7241666701</v>
          </cell>
          <cell r="AJ2059">
            <v>0</v>
          </cell>
          <cell r="AK2059">
            <v>2648619.25</v>
          </cell>
          <cell r="AL2059">
            <v>37908295.9804167</v>
          </cell>
          <cell r="AM2059">
            <v>1522912.0058333301</v>
          </cell>
          <cell r="AN2059">
            <v>3311868.0191666698</v>
          </cell>
          <cell r="AO2059">
            <v>0</v>
          </cell>
          <cell r="AP2059">
            <v>0</v>
          </cell>
          <cell r="AQ2059">
            <v>0</v>
          </cell>
        </row>
        <row r="2063">
          <cell r="H2063" t="str">
            <v>S</v>
          </cell>
          <cell r="J2063">
            <v>103366764.13083328</v>
          </cell>
          <cell r="K2063">
            <v>4506439.28958333</v>
          </cell>
          <cell r="L2063">
            <v>25822567.278333299</v>
          </cell>
          <cell r="M2063">
            <v>2776348.8250000002</v>
          </cell>
          <cell r="N2063">
            <v>0</v>
          </cell>
          <cell r="O2063">
            <v>11762057.670833301</v>
          </cell>
          <cell r="P2063">
            <v>53336100.269166701</v>
          </cell>
          <cell r="Q2063">
            <v>2295112.0924999998</v>
          </cell>
          <cell r="R2063">
            <v>2868138.7054166701</v>
          </cell>
          <cell r="S2063">
            <v>0</v>
          </cell>
          <cell r="T2063">
            <v>0</v>
          </cell>
          <cell r="U2063">
            <v>0</v>
          </cell>
          <cell r="AF2063">
            <v>103366764.13083328</v>
          </cell>
          <cell r="AG2063">
            <v>4506439.28958333</v>
          </cell>
          <cell r="AH2063">
            <v>25822567.278333299</v>
          </cell>
          <cell r="AI2063">
            <v>2776348.8250000002</v>
          </cell>
          <cell r="AJ2063">
            <v>0</v>
          </cell>
          <cell r="AK2063">
            <v>11762057.670833301</v>
          </cell>
          <cell r="AL2063">
            <v>53336100.269166701</v>
          </cell>
          <cell r="AM2063">
            <v>2295112.0924999998</v>
          </cell>
          <cell r="AN2063">
            <v>2868138.7054166701</v>
          </cell>
          <cell r="AO2063">
            <v>0</v>
          </cell>
          <cell r="AP2063">
            <v>0</v>
          </cell>
          <cell r="AQ2063">
            <v>0</v>
          </cell>
        </row>
        <row r="2067">
          <cell r="H2067" t="str">
            <v>S</v>
          </cell>
          <cell r="J2067">
            <v>917841876.97374988</v>
          </cell>
          <cell r="K2067">
            <v>28281825.864583299</v>
          </cell>
          <cell r="L2067">
            <v>229730087.94291699</v>
          </cell>
          <cell r="M2067">
            <v>55354307.4645833</v>
          </cell>
          <cell r="N2067">
            <v>0</v>
          </cell>
          <cell r="O2067">
            <v>115657697.26875</v>
          </cell>
          <cell r="P2067">
            <v>449130797.99458301</v>
          </cell>
          <cell r="Q2067">
            <v>29041883.82375</v>
          </cell>
          <cell r="R2067">
            <v>10645276.6145833</v>
          </cell>
          <cell r="S2067">
            <v>0</v>
          </cell>
          <cell r="T2067">
            <v>0</v>
          </cell>
          <cell r="U2067">
            <v>0</v>
          </cell>
          <cell r="AF2067">
            <v>917841876.97374988</v>
          </cell>
          <cell r="AG2067">
            <v>28281825.864583299</v>
          </cell>
          <cell r="AH2067">
            <v>229730087.94291699</v>
          </cell>
          <cell r="AI2067">
            <v>55354307.4645833</v>
          </cell>
          <cell r="AJ2067">
            <v>0</v>
          </cell>
          <cell r="AK2067">
            <v>115657697.26875</v>
          </cell>
          <cell r="AL2067">
            <v>449130797.99458301</v>
          </cell>
          <cell r="AM2067">
            <v>29041883.82375</v>
          </cell>
          <cell r="AN2067">
            <v>10645276.6145833</v>
          </cell>
          <cell r="AO2067">
            <v>0</v>
          </cell>
          <cell r="AP2067">
            <v>0</v>
          </cell>
          <cell r="AQ2067">
            <v>0</v>
          </cell>
        </row>
        <row r="2071">
          <cell r="H2071" t="str">
            <v>S</v>
          </cell>
          <cell r="J2071">
            <v>0</v>
          </cell>
          <cell r="K2071">
            <v>0</v>
          </cell>
          <cell r="L2071">
            <v>0</v>
          </cell>
          <cell r="M2071">
            <v>0</v>
          </cell>
          <cell r="N2071">
            <v>0</v>
          </cell>
          <cell r="O2071">
            <v>0</v>
          </cell>
          <cell r="P2071">
            <v>0</v>
          </cell>
          <cell r="Q2071">
            <v>0</v>
          </cell>
          <cell r="R2071">
            <v>0</v>
          </cell>
          <cell r="S2071">
            <v>0</v>
          </cell>
          <cell r="T2071">
            <v>0</v>
          </cell>
          <cell r="U2071">
            <v>0</v>
          </cell>
          <cell r="AF2071">
            <v>0</v>
          </cell>
          <cell r="AG2071">
            <v>0</v>
          </cell>
          <cell r="AH2071">
            <v>0</v>
          </cell>
          <cell r="AI2071">
            <v>0</v>
          </cell>
          <cell r="AJ2071">
            <v>0</v>
          </cell>
          <cell r="AK2071">
            <v>0</v>
          </cell>
          <cell r="AL2071">
            <v>0</v>
          </cell>
          <cell r="AM2071">
            <v>0</v>
          </cell>
          <cell r="AN2071">
            <v>0</v>
          </cell>
          <cell r="AO2071">
            <v>0</v>
          </cell>
          <cell r="AP2071">
            <v>0</v>
          </cell>
          <cell r="AQ2071">
            <v>0</v>
          </cell>
        </row>
        <row r="2075">
          <cell r="H2075" t="str">
            <v>S</v>
          </cell>
          <cell r="J2075">
            <v>1078649692.5741663</v>
          </cell>
          <cell r="K2075">
            <v>62016437.138750002</v>
          </cell>
          <cell r="L2075">
            <v>353256000.42083299</v>
          </cell>
          <cell r="M2075">
            <v>97466616.620416701</v>
          </cell>
          <cell r="N2075">
            <v>0</v>
          </cell>
          <cell r="O2075">
            <v>114500801.37125</v>
          </cell>
          <cell r="P2075">
            <v>347014828.64249998</v>
          </cell>
          <cell r="Q2075">
            <v>78442918.369583294</v>
          </cell>
          <cell r="R2075">
            <v>25952090.010833301</v>
          </cell>
          <cell r="S2075">
            <v>0</v>
          </cell>
          <cell r="T2075">
            <v>0</v>
          </cell>
          <cell r="U2075">
            <v>0</v>
          </cell>
          <cell r="AF2075">
            <v>1078649692.5741663</v>
          </cell>
          <cell r="AG2075">
            <v>62016437.138750002</v>
          </cell>
          <cell r="AH2075">
            <v>353256000.42083299</v>
          </cell>
          <cell r="AI2075">
            <v>97466616.620416701</v>
          </cell>
          <cell r="AJ2075">
            <v>0</v>
          </cell>
          <cell r="AK2075">
            <v>114500801.37125</v>
          </cell>
          <cell r="AL2075">
            <v>347014828.64249998</v>
          </cell>
          <cell r="AM2075">
            <v>78442918.369583294</v>
          </cell>
          <cell r="AN2075">
            <v>25952090.010833301</v>
          </cell>
          <cell r="AO2075">
            <v>0</v>
          </cell>
          <cell r="AP2075">
            <v>0</v>
          </cell>
          <cell r="AQ2075">
            <v>0</v>
          </cell>
        </row>
        <row r="2079">
          <cell r="H2079" t="str">
            <v>S</v>
          </cell>
          <cell r="J2079">
            <v>705690285.37791657</v>
          </cell>
          <cell r="K2079">
            <v>34876220.455416702</v>
          </cell>
          <cell r="L2079">
            <v>246899208.792083</v>
          </cell>
          <cell r="M2079">
            <v>62396436.168333299</v>
          </cell>
          <cell r="N2079">
            <v>0</v>
          </cell>
          <cell r="O2079">
            <v>90692337.732083306</v>
          </cell>
          <cell r="P2079">
            <v>221326058.07416701</v>
          </cell>
          <cell r="Q2079">
            <v>35933658.68</v>
          </cell>
          <cell r="R2079">
            <v>13566365.475833301</v>
          </cell>
          <cell r="S2079">
            <v>0</v>
          </cell>
          <cell r="T2079">
            <v>0</v>
          </cell>
          <cell r="U2079">
            <v>0</v>
          </cell>
          <cell r="AF2079">
            <v>705690285.37791657</v>
          </cell>
          <cell r="AG2079">
            <v>34876220.455416702</v>
          </cell>
          <cell r="AH2079">
            <v>246899208.792083</v>
          </cell>
          <cell r="AI2079">
            <v>62396436.168333299</v>
          </cell>
          <cell r="AJ2079">
            <v>0</v>
          </cell>
          <cell r="AK2079">
            <v>90692337.732083306</v>
          </cell>
          <cell r="AL2079">
            <v>221326058.07416701</v>
          </cell>
          <cell r="AM2079">
            <v>35933658.68</v>
          </cell>
          <cell r="AN2079">
            <v>13566365.475833301</v>
          </cell>
          <cell r="AO2079">
            <v>0</v>
          </cell>
          <cell r="AP2079">
            <v>0</v>
          </cell>
          <cell r="AQ2079">
            <v>0</v>
          </cell>
        </row>
        <row r="2083">
          <cell r="H2083" t="str">
            <v>S</v>
          </cell>
          <cell r="J2083">
            <v>339205281.16958362</v>
          </cell>
          <cell r="K2083">
            <v>16918058.3158333</v>
          </cell>
          <cell r="L2083">
            <v>89823174.047083303</v>
          </cell>
          <cell r="M2083">
            <v>17037124.358750001</v>
          </cell>
          <cell r="N2083">
            <v>0</v>
          </cell>
          <cell r="O2083">
            <v>19294422.510833301</v>
          </cell>
          <cell r="P2083">
            <v>182811187.23041701</v>
          </cell>
          <cell r="Q2083">
            <v>8867008.7974999994</v>
          </cell>
          <cell r="R2083">
            <v>4454305.9091666704</v>
          </cell>
          <cell r="S2083">
            <v>0</v>
          </cell>
          <cell r="T2083">
            <v>0</v>
          </cell>
          <cell r="U2083">
            <v>0</v>
          </cell>
          <cell r="AF2083">
            <v>339205281.16958362</v>
          </cell>
          <cell r="AG2083">
            <v>16918058.3158333</v>
          </cell>
          <cell r="AH2083">
            <v>89823174.047083303</v>
          </cell>
          <cell r="AI2083">
            <v>17037124.358750001</v>
          </cell>
          <cell r="AJ2083">
            <v>0</v>
          </cell>
          <cell r="AK2083">
            <v>19294422.510833301</v>
          </cell>
          <cell r="AL2083">
            <v>182811187.23041701</v>
          </cell>
          <cell r="AM2083">
            <v>8867008.7974999994</v>
          </cell>
          <cell r="AN2083">
            <v>4454305.9091666704</v>
          </cell>
          <cell r="AO2083">
            <v>0</v>
          </cell>
          <cell r="AP2083">
            <v>0</v>
          </cell>
          <cell r="AQ2083">
            <v>0</v>
          </cell>
        </row>
        <row r="2090">
          <cell r="H2090" t="str">
            <v>S</v>
          </cell>
          <cell r="J2090">
            <v>792356065.58249998</v>
          </cell>
          <cell r="K2090">
            <v>18689432.819166701</v>
          </cell>
          <cell r="L2090">
            <v>168082986.25541699</v>
          </cell>
          <cell r="M2090">
            <v>24083889.026250001</v>
          </cell>
          <cell r="N2090">
            <v>0</v>
          </cell>
          <cell r="O2090">
            <v>39314501.422499999</v>
          </cell>
          <cell r="P2090">
            <v>498613732.92083299</v>
          </cell>
          <cell r="Q2090">
            <v>26125762.424583301</v>
          </cell>
          <cell r="R2090">
            <v>17445760.713750001</v>
          </cell>
          <cell r="S2090">
            <v>0</v>
          </cell>
          <cell r="T2090">
            <v>0</v>
          </cell>
          <cell r="U2090">
            <v>0</v>
          </cell>
          <cell r="AF2090">
            <v>792356065.58249998</v>
          </cell>
          <cell r="AG2090">
            <v>18689432.819166701</v>
          </cell>
          <cell r="AH2090">
            <v>168082986.25541699</v>
          </cell>
          <cell r="AI2090">
            <v>24083889.026250001</v>
          </cell>
          <cell r="AJ2090">
            <v>0</v>
          </cell>
          <cell r="AK2090">
            <v>39314501.422499999</v>
          </cell>
          <cell r="AL2090">
            <v>498613732.92083299</v>
          </cell>
          <cell r="AM2090">
            <v>26125762.424583301</v>
          </cell>
          <cell r="AN2090">
            <v>17445760.713750001</v>
          </cell>
          <cell r="AO2090">
            <v>0</v>
          </cell>
          <cell r="AP2090">
            <v>0</v>
          </cell>
          <cell r="AQ2090">
            <v>0</v>
          </cell>
        </row>
        <row r="2094">
          <cell r="H2094" t="str">
            <v>S</v>
          </cell>
          <cell r="J2094">
            <v>1227722055.1908329</v>
          </cell>
          <cell r="K2094">
            <v>50784770.933750004</v>
          </cell>
          <cell r="L2094">
            <v>415281998.697083</v>
          </cell>
          <cell r="M2094">
            <v>104915676.4425</v>
          </cell>
          <cell r="N2094">
            <v>0</v>
          </cell>
          <cell r="O2094">
            <v>95508429.579166695</v>
          </cell>
          <cell r="P2094">
            <v>471105904.75333297</v>
          </cell>
          <cell r="Q2094">
            <v>75548672.647916704</v>
          </cell>
          <cell r="R2094">
            <v>14576602.137083299</v>
          </cell>
          <cell r="S2094">
            <v>0</v>
          </cell>
          <cell r="T2094">
            <v>0</v>
          </cell>
          <cell r="U2094">
            <v>0</v>
          </cell>
          <cell r="AF2094">
            <v>1227722055.1908329</v>
          </cell>
          <cell r="AG2094">
            <v>50784770.933750004</v>
          </cell>
          <cell r="AH2094">
            <v>415281998.697083</v>
          </cell>
          <cell r="AI2094">
            <v>104915676.4425</v>
          </cell>
          <cell r="AJ2094">
            <v>0</v>
          </cell>
          <cell r="AK2094">
            <v>95508429.579166695</v>
          </cell>
          <cell r="AL2094">
            <v>471105904.75333297</v>
          </cell>
          <cell r="AM2094">
            <v>75548672.647916704</v>
          </cell>
          <cell r="AN2094">
            <v>14576602.137083299</v>
          </cell>
          <cell r="AO2094">
            <v>0</v>
          </cell>
          <cell r="AP2094">
            <v>0</v>
          </cell>
          <cell r="AQ2094">
            <v>0</v>
          </cell>
        </row>
        <row r="2098">
          <cell r="H2098" t="str">
            <v>S</v>
          </cell>
          <cell r="J2098">
            <v>679641262.54083335</v>
          </cell>
          <cell r="K2098">
            <v>24583287.6325</v>
          </cell>
          <cell r="L2098">
            <v>248412969.76750001</v>
          </cell>
          <cell r="M2098">
            <v>56666190.637083299</v>
          </cell>
          <cell r="N2098">
            <v>0</v>
          </cell>
          <cell r="O2098">
            <v>45149604.071249999</v>
          </cell>
          <cell r="P2098">
            <v>257682206.45249999</v>
          </cell>
          <cell r="Q2098">
            <v>34985385.055416703</v>
          </cell>
          <cell r="R2098">
            <v>12161618.924583299</v>
          </cell>
          <cell r="S2098">
            <v>0</v>
          </cell>
          <cell r="T2098">
            <v>0</v>
          </cell>
          <cell r="U2098">
            <v>0</v>
          </cell>
          <cell r="AF2098">
            <v>679641262.54083335</v>
          </cell>
          <cell r="AG2098">
            <v>24583287.6325</v>
          </cell>
          <cell r="AH2098">
            <v>248412969.76750001</v>
          </cell>
          <cell r="AI2098">
            <v>56666190.637083299</v>
          </cell>
          <cell r="AJ2098">
            <v>0</v>
          </cell>
          <cell r="AK2098">
            <v>45149604.071249999</v>
          </cell>
          <cell r="AL2098">
            <v>257682206.45249999</v>
          </cell>
          <cell r="AM2098">
            <v>34985385.055416703</v>
          </cell>
          <cell r="AN2098">
            <v>12161618.924583299</v>
          </cell>
          <cell r="AO2098">
            <v>0</v>
          </cell>
          <cell r="AP2098">
            <v>0</v>
          </cell>
          <cell r="AQ2098">
            <v>0</v>
          </cell>
        </row>
        <row r="2102">
          <cell r="H2102" t="str">
            <v>S</v>
          </cell>
          <cell r="J2102">
            <v>180871501.80875003</v>
          </cell>
          <cell r="K2102">
            <v>4063963.4350000001</v>
          </cell>
          <cell r="L2102">
            <v>60404336.986249998</v>
          </cell>
          <cell r="M2102">
            <v>11685673.487083299</v>
          </cell>
          <cell r="N2102">
            <v>0</v>
          </cell>
          <cell r="O2102">
            <v>12349635.069166699</v>
          </cell>
          <cell r="P2102">
            <v>76311402.834166706</v>
          </cell>
          <cell r="Q2102">
            <v>13884190.910833299</v>
          </cell>
          <cell r="R2102">
            <v>2172299.0862500002</v>
          </cell>
          <cell r="S2102">
            <v>0</v>
          </cell>
          <cell r="T2102">
            <v>0</v>
          </cell>
          <cell r="U2102">
            <v>0</v>
          </cell>
          <cell r="AF2102">
            <v>180871501.80875003</v>
          </cell>
          <cell r="AG2102">
            <v>4063963.4350000001</v>
          </cell>
          <cell r="AH2102">
            <v>60404336.986249998</v>
          </cell>
          <cell r="AI2102">
            <v>11685673.487083299</v>
          </cell>
          <cell r="AJ2102">
            <v>0</v>
          </cell>
          <cell r="AK2102">
            <v>12349635.069166699</v>
          </cell>
          <cell r="AL2102">
            <v>76311402.834166706</v>
          </cell>
          <cell r="AM2102">
            <v>13884190.910833299</v>
          </cell>
          <cell r="AN2102">
            <v>2172299.0862500002</v>
          </cell>
          <cell r="AO2102">
            <v>0</v>
          </cell>
          <cell r="AP2102">
            <v>0</v>
          </cell>
          <cell r="AQ2102">
            <v>0</v>
          </cell>
        </row>
        <row r="2106">
          <cell r="H2106" t="str">
            <v>S</v>
          </cell>
          <cell r="J2106">
            <v>8835129.2691666689</v>
          </cell>
          <cell r="K2106">
            <v>270703.75333333301</v>
          </cell>
          <cell r="L2106">
            <v>2570447.7654166701</v>
          </cell>
          <cell r="M2106">
            <v>511638.32624999998</v>
          </cell>
          <cell r="N2106">
            <v>0</v>
          </cell>
          <cell r="O2106">
            <v>811482.79125000001</v>
          </cell>
          <cell r="P2106">
            <v>4349763.5970833302</v>
          </cell>
          <cell r="Q2106">
            <v>169017.29833333299</v>
          </cell>
          <cell r="R2106">
            <v>152075.73749999999</v>
          </cell>
          <cell r="S2106">
            <v>0</v>
          </cell>
          <cell r="T2106">
            <v>0</v>
          </cell>
          <cell r="U2106">
            <v>0</v>
          </cell>
          <cell r="AF2106">
            <v>8835129.2691666689</v>
          </cell>
          <cell r="AG2106">
            <v>270703.75333333301</v>
          </cell>
          <cell r="AH2106">
            <v>2570447.7654166701</v>
          </cell>
          <cell r="AI2106">
            <v>511638.32624999998</v>
          </cell>
          <cell r="AJ2106">
            <v>0</v>
          </cell>
          <cell r="AK2106">
            <v>811482.79125000001</v>
          </cell>
          <cell r="AL2106">
            <v>4349763.5970833302</v>
          </cell>
          <cell r="AM2106">
            <v>169017.29833333299</v>
          </cell>
          <cell r="AN2106">
            <v>152075.73749999999</v>
          </cell>
          <cell r="AO2106">
            <v>0</v>
          </cell>
          <cell r="AP2106">
            <v>0</v>
          </cell>
          <cell r="AQ2106">
            <v>0</v>
          </cell>
        </row>
        <row r="2110">
          <cell r="H2110" t="str">
            <v>S</v>
          </cell>
          <cell r="J2110">
            <v>0</v>
          </cell>
          <cell r="K2110">
            <v>0</v>
          </cell>
          <cell r="L2110">
            <v>0</v>
          </cell>
          <cell r="M2110">
            <v>0</v>
          </cell>
          <cell r="N2110">
            <v>0</v>
          </cell>
          <cell r="O2110">
            <v>0</v>
          </cell>
          <cell r="P2110">
            <v>0</v>
          </cell>
          <cell r="Q2110">
            <v>0</v>
          </cell>
          <cell r="R2110">
            <v>0</v>
          </cell>
          <cell r="S2110">
            <v>0</v>
          </cell>
          <cell r="T2110">
            <v>0</v>
          </cell>
          <cell r="U2110">
            <v>0</v>
          </cell>
          <cell r="AF2110">
            <v>0</v>
          </cell>
          <cell r="AG2110">
            <v>0</v>
          </cell>
          <cell r="AH2110">
            <v>0</v>
          </cell>
          <cell r="AI2110">
            <v>0</v>
          </cell>
          <cell r="AJ2110">
            <v>0</v>
          </cell>
          <cell r="AK2110">
            <v>0</v>
          </cell>
          <cell r="AL2110">
            <v>0</v>
          </cell>
          <cell r="AM2110">
            <v>0</v>
          </cell>
          <cell r="AN2110">
            <v>0</v>
          </cell>
          <cell r="AO2110">
            <v>0</v>
          </cell>
          <cell r="AP2110">
            <v>0</v>
          </cell>
          <cell r="AQ2110">
            <v>0</v>
          </cell>
        </row>
        <row r="2114">
          <cell r="H2114" t="str">
            <v>S</v>
          </cell>
          <cell r="J2114">
            <v>61355689.986249968</v>
          </cell>
          <cell r="K2114">
            <v>701314.2</v>
          </cell>
          <cell r="L2114">
            <v>22936286.545000002</v>
          </cell>
          <cell r="M2114">
            <v>4229399.3499999996</v>
          </cell>
          <cell r="N2114">
            <v>0</v>
          </cell>
          <cell r="O2114">
            <v>8233002.9041666696</v>
          </cell>
          <cell r="P2114">
            <v>22345719.385833301</v>
          </cell>
          <cell r="Q2114">
            <v>665160.15749999997</v>
          </cell>
          <cell r="R2114">
            <v>2244807.4437500001</v>
          </cell>
          <cell r="S2114">
            <v>0</v>
          </cell>
          <cell r="T2114">
            <v>0</v>
          </cell>
          <cell r="U2114">
            <v>0</v>
          </cell>
          <cell r="AF2114">
            <v>61355689.986249968</v>
          </cell>
          <cell r="AG2114">
            <v>701314.2</v>
          </cell>
          <cell r="AH2114">
            <v>22936286.545000002</v>
          </cell>
          <cell r="AI2114">
            <v>4229399.3499999996</v>
          </cell>
          <cell r="AJ2114">
            <v>0</v>
          </cell>
          <cell r="AK2114">
            <v>8233002.9041666696</v>
          </cell>
          <cell r="AL2114">
            <v>22345719.385833301</v>
          </cell>
          <cell r="AM2114">
            <v>665160.15749999997</v>
          </cell>
          <cell r="AN2114">
            <v>2244807.4437500001</v>
          </cell>
          <cell r="AO2114">
            <v>0</v>
          </cell>
          <cell r="AP2114">
            <v>0</v>
          </cell>
          <cell r="AQ2114">
            <v>0</v>
          </cell>
        </row>
        <row r="2118">
          <cell r="H2118" t="str">
            <v>S</v>
          </cell>
          <cell r="J2118">
            <v>25875772.751249995</v>
          </cell>
          <cell r="K2118">
            <v>519362.74416666699</v>
          </cell>
          <cell r="L2118">
            <v>7646843.09375</v>
          </cell>
          <cell r="M2118">
            <v>3920698.5237500002</v>
          </cell>
          <cell r="N2118">
            <v>0</v>
          </cell>
          <cell r="O2118">
            <v>0</v>
          </cell>
          <cell r="P2118">
            <v>7993809.9837499997</v>
          </cell>
          <cell r="Q2118">
            <v>1593124.48125</v>
          </cell>
          <cell r="R2118">
            <v>4201933.9245833298</v>
          </cell>
          <cell r="S2118">
            <v>0</v>
          </cell>
          <cell r="T2118">
            <v>0</v>
          </cell>
          <cell r="U2118">
            <v>0</v>
          </cell>
          <cell r="AF2118">
            <v>25875772.751249995</v>
          </cell>
          <cell r="AG2118">
            <v>519362.74416666699</v>
          </cell>
          <cell r="AH2118">
            <v>7646843.09375</v>
          </cell>
          <cell r="AI2118">
            <v>3920698.5237500002</v>
          </cell>
          <cell r="AJ2118">
            <v>0</v>
          </cell>
          <cell r="AK2118">
            <v>0</v>
          </cell>
          <cell r="AL2118">
            <v>7993809.9837499997</v>
          </cell>
          <cell r="AM2118">
            <v>1593124.48125</v>
          </cell>
          <cell r="AN2118">
            <v>4201933.9245833298</v>
          </cell>
          <cell r="AO2118">
            <v>0</v>
          </cell>
          <cell r="AP2118">
            <v>0</v>
          </cell>
          <cell r="AQ2118">
            <v>0</v>
          </cell>
        </row>
        <row r="2122">
          <cell r="H2122" t="str">
            <v>S</v>
          </cell>
          <cell r="J2122">
            <v>0</v>
          </cell>
          <cell r="K2122">
            <v>0</v>
          </cell>
          <cell r="L2122">
            <v>0</v>
          </cell>
          <cell r="M2122">
            <v>0</v>
          </cell>
          <cell r="N2122">
            <v>0</v>
          </cell>
          <cell r="O2122">
            <v>0</v>
          </cell>
          <cell r="P2122">
            <v>0</v>
          </cell>
          <cell r="Q2122">
            <v>0</v>
          </cell>
          <cell r="R2122">
            <v>0</v>
          </cell>
          <cell r="S2122">
            <v>0</v>
          </cell>
          <cell r="T2122">
            <v>0</v>
          </cell>
          <cell r="U2122">
            <v>0</v>
          </cell>
          <cell r="AF2122">
            <v>0</v>
          </cell>
          <cell r="AG2122">
            <v>0</v>
          </cell>
          <cell r="AH2122">
            <v>0</v>
          </cell>
          <cell r="AI2122">
            <v>0</v>
          </cell>
          <cell r="AJ2122">
            <v>0</v>
          </cell>
          <cell r="AK2122">
            <v>0</v>
          </cell>
          <cell r="AL2122">
            <v>0</v>
          </cell>
          <cell r="AM2122">
            <v>0</v>
          </cell>
          <cell r="AN2122">
            <v>0</v>
          </cell>
          <cell r="AO2122">
            <v>0</v>
          </cell>
          <cell r="AP2122">
            <v>0</v>
          </cell>
          <cell r="AQ2122">
            <v>0</v>
          </cell>
        </row>
        <row r="2129">
          <cell r="E2129" t="str">
            <v>S</v>
          </cell>
          <cell r="J2129">
            <v>6184089273.0241671</v>
          </cell>
          <cell r="K2129">
            <v>247961320.59291664</v>
          </cell>
          <cell r="L2129">
            <v>1884645989.2695827</v>
          </cell>
          <cell r="M2129">
            <v>442801613.95416659</v>
          </cell>
          <cell r="N2129">
            <v>0</v>
          </cell>
          <cell r="O2129">
            <v>555922591.64125001</v>
          </cell>
          <cell r="P2129">
            <v>2629929808.1187496</v>
          </cell>
          <cell r="Q2129">
            <v>309074806.74500006</v>
          </cell>
          <cell r="R2129">
            <v>113753142.70249985</v>
          </cell>
          <cell r="S2129">
            <v>0</v>
          </cell>
          <cell r="T2129">
            <v>0</v>
          </cell>
          <cell r="U2129">
            <v>0</v>
          </cell>
          <cell r="AF2129">
            <v>6184089273.0241671</v>
          </cell>
          <cell r="AG2129">
            <v>247961320.59291664</v>
          </cell>
          <cell r="AH2129">
            <v>1884645989.2695827</v>
          </cell>
          <cell r="AI2129">
            <v>442801613.95416659</v>
          </cell>
          <cell r="AJ2129">
            <v>0</v>
          </cell>
          <cell r="AK2129">
            <v>555922591.64125001</v>
          </cell>
          <cell r="AL2129">
            <v>2629929808.1187496</v>
          </cell>
          <cell r="AM2129">
            <v>309074806.74500006</v>
          </cell>
          <cell r="AN2129">
            <v>113753142.70249985</v>
          </cell>
          <cell r="AO2129">
            <v>0</v>
          </cell>
          <cell r="AP2129">
            <v>0</v>
          </cell>
          <cell r="AQ2129">
            <v>0</v>
          </cell>
        </row>
        <row r="2133">
          <cell r="H2133" t="str">
            <v>S</v>
          </cell>
          <cell r="J2133">
            <v>12750242.469999999</v>
          </cell>
          <cell r="K2133">
            <v>635804.36</v>
          </cell>
          <cell r="L2133">
            <v>4604375.78</v>
          </cell>
          <cell r="M2133">
            <v>1098826.3500000001</v>
          </cell>
          <cell r="N2133">
            <v>0</v>
          </cell>
          <cell r="O2133">
            <v>1468112.51</v>
          </cell>
          <cell r="P2133">
            <v>4068287.04</v>
          </cell>
          <cell r="Q2133">
            <v>197638.82</v>
          </cell>
          <cell r="R2133">
            <v>677197.61</v>
          </cell>
          <cell r="S2133">
            <v>0</v>
          </cell>
          <cell r="T2133">
            <v>0</v>
          </cell>
          <cell r="U2133">
            <v>0</v>
          </cell>
          <cell r="AF2133">
            <v>12750242.469999999</v>
          </cell>
          <cell r="AG2133">
            <v>635804.36</v>
          </cell>
          <cell r="AH2133">
            <v>4604375.78</v>
          </cell>
          <cell r="AI2133">
            <v>1098826.3500000001</v>
          </cell>
          <cell r="AJ2133">
            <v>0</v>
          </cell>
          <cell r="AK2133">
            <v>1468112.51</v>
          </cell>
          <cell r="AL2133">
            <v>4068287.04</v>
          </cell>
          <cell r="AM2133">
            <v>197638.82</v>
          </cell>
          <cell r="AN2133">
            <v>677197.61</v>
          </cell>
          <cell r="AO2133">
            <v>0</v>
          </cell>
          <cell r="AP2133">
            <v>0</v>
          </cell>
          <cell r="AQ2133">
            <v>0</v>
          </cell>
        </row>
        <row r="2134">
          <cell r="H2134" t="str">
            <v>CN</v>
          </cell>
          <cell r="J2134">
            <v>1128505.79</v>
          </cell>
          <cell r="K2134">
            <v>27238.011137081448</v>
          </cell>
          <cell r="L2134">
            <v>341656.72540199739</v>
          </cell>
          <cell r="M2134">
            <v>77682.664363851931</v>
          </cell>
          <cell r="N2134">
            <v>0</v>
          </cell>
          <cell r="O2134">
            <v>74835.064121286166</v>
          </cell>
          <cell r="P2134">
            <v>553441.19397702417</v>
          </cell>
          <cell r="Q2134">
            <v>44227.537129082106</v>
          </cell>
          <cell r="R2134">
            <v>9424.5938696768444</v>
          </cell>
          <cell r="S2134">
            <v>0</v>
          </cell>
          <cell r="T2134">
            <v>0</v>
          </cell>
          <cell r="U2134">
            <v>0</v>
          </cell>
          <cell r="AF2134">
            <v>1128505.79</v>
          </cell>
          <cell r="AG2134">
            <v>27238.011137081448</v>
          </cell>
          <cell r="AH2134">
            <v>341656.72540199739</v>
          </cell>
          <cell r="AI2134">
            <v>77682.664363851931</v>
          </cell>
          <cell r="AJ2134">
            <v>0</v>
          </cell>
          <cell r="AK2134">
            <v>74835.064121286166</v>
          </cell>
          <cell r="AL2134">
            <v>553441.19397702417</v>
          </cell>
          <cell r="AM2134">
            <v>44227.537129082106</v>
          </cell>
          <cell r="AN2134">
            <v>9424.5938696768444</v>
          </cell>
          <cell r="AO2134">
            <v>0</v>
          </cell>
          <cell r="AP2134">
            <v>0</v>
          </cell>
          <cell r="AQ2134">
            <v>0</v>
          </cell>
        </row>
        <row r="2135">
          <cell r="H2135" t="str">
            <v>DGU</v>
          </cell>
          <cell r="J2135">
            <v>0</v>
          </cell>
          <cell r="K2135">
            <v>0</v>
          </cell>
          <cell r="L2135">
            <v>0</v>
          </cell>
          <cell r="M2135">
            <v>0</v>
          </cell>
          <cell r="N2135">
            <v>0</v>
          </cell>
          <cell r="O2135">
            <v>0</v>
          </cell>
          <cell r="P2135">
            <v>0</v>
          </cell>
          <cell r="Q2135">
            <v>0</v>
          </cell>
          <cell r="R2135">
            <v>0</v>
          </cell>
          <cell r="S2135">
            <v>0</v>
          </cell>
          <cell r="T2135">
            <v>0</v>
          </cell>
          <cell r="U2135">
            <v>0</v>
          </cell>
          <cell r="AF2135">
            <v>0</v>
          </cell>
          <cell r="AG2135">
            <v>0</v>
          </cell>
          <cell r="AH2135">
            <v>0</v>
          </cell>
          <cell r="AI2135">
            <v>0</v>
          </cell>
          <cell r="AJ2135">
            <v>0</v>
          </cell>
          <cell r="AK2135">
            <v>0</v>
          </cell>
          <cell r="AL2135">
            <v>0</v>
          </cell>
          <cell r="AM2135">
            <v>0</v>
          </cell>
          <cell r="AN2135">
            <v>0</v>
          </cell>
          <cell r="AO2135">
            <v>0</v>
          </cell>
          <cell r="AP2135">
            <v>0</v>
          </cell>
          <cell r="AQ2135">
            <v>0</v>
          </cell>
        </row>
        <row r="2136">
          <cell r="H2136" t="str">
            <v>SG</v>
          </cell>
          <cell r="J2136">
            <v>0</v>
          </cell>
          <cell r="K2136">
            <v>0</v>
          </cell>
          <cell r="L2136">
            <v>0</v>
          </cell>
          <cell r="M2136">
            <v>0</v>
          </cell>
          <cell r="N2136">
            <v>0</v>
          </cell>
          <cell r="O2136">
            <v>0</v>
          </cell>
          <cell r="P2136">
            <v>0</v>
          </cell>
          <cell r="Q2136">
            <v>0</v>
          </cell>
          <cell r="R2136">
            <v>0</v>
          </cell>
          <cell r="S2136">
            <v>0</v>
          </cell>
          <cell r="T2136">
            <v>0</v>
          </cell>
          <cell r="U2136">
            <v>0</v>
          </cell>
          <cell r="AF2136">
            <v>0</v>
          </cell>
          <cell r="AG2136">
            <v>0</v>
          </cell>
          <cell r="AH2136">
            <v>0</v>
          </cell>
          <cell r="AI2136">
            <v>0</v>
          </cell>
          <cell r="AJ2136">
            <v>0</v>
          </cell>
          <cell r="AK2136">
            <v>0</v>
          </cell>
          <cell r="AL2136">
            <v>0</v>
          </cell>
          <cell r="AM2136">
            <v>0</v>
          </cell>
          <cell r="AN2136">
            <v>0</v>
          </cell>
          <cell r="AO2136">
            <v>0</v>
          </cell>
          <cell r="AP2136">
            <v>0</v>
          </cell>
          <cell r="AQ2136">
            <v>0</v>
          </cell>
        </row>
        <row r="2137">
          <cell r="H2137" t="str">
            <v>CAGW</v>
          </cell>
          <cell r="J2137">
            <v>0</v>
          </cell>
          <cell r="K2137">
            <v>0</v>
          </cell>
          <cell r="L2137">
            <v>0</v>
          </cell>
          <cell r="M2137">
            <v>0</v>
          </cell>
          <cell r="N2137">
            <v>0</v>
          </cell>
          <cell r="O2137">
            <v>0</v>
          </cell>
          <cell r="P2137">
            <v>0</v>
          </cell>
          <cell r="Q2137">
            <v>0</v>
          </cell>
          <cell r="R2137">
            <v>0</v>
          </cell>
          <cell r="S2137">
            <v>0</v>
          </cell>
          <cell r="T2137">
            <v>0</v>
          </cell>
          <cell r="U2137">
            <v>0</v>
          </cell>
          <cell r="AF2137">
            <v>0</v>
          </cell>
          <cell r="AG2137">
            <v>0</v>
          </cell>
          <cell r="AH2137">
            <v>0</v>
          </cell>
          <cell r="AI2137">
            <v>0</v>
          </cell>
          <cell r="AJ2137">
            <v>0</v>
          </cell>
          <cell r="AK2137">
            <v>0</v>
          </cell>
          <cell r="AL2137">
            <v>0</v>
          </cell>
          <cell r="AM2137">
            <v>0</v>
          </cell>
          <cell r="AN2137">
            <v>0</v>
          </cell>
          <cell r="AO2137">
            <v>0</v>
          </cell>
          <cell r="AP2137">
            <v>0</v>
          </cell>
          <cell r="AQ2137">
            <v>0</v>
          </cell>
        </row>
        <row r="2138">
          <cell r="H2138" t="str">
            <v>CAGE</v>
          </cell>
          <cell r="J2138">
            <v>1559.87</v>
          </cell>
          <cell r="K2138">
            <v>0</v>
          </cell>
          <cell r="L2138">
            <v>0</v>
          </cell>
          <cell r="M2138">
            <v>0</v>
          </cell>
          <cell r="N2138">
            <v>0</v>
          </cell>
          <cell r="O2138">
            <v>296.23483830666862</v>
          </cell>
          <cell r="P2138">
            <v>1056.2183131145514</v>
          </cell>
          <cell r="Q2138">
            <v>135.75416253868434</v>
          </cell>
          <cell r="R2138">
            <v>63.044574997802464</v>
          </cell>
          <cell r="S2138">
            <v>8.6181110422933376</v>
          </cell>
          <cell r="T2138">
            <v>0</v>
          </cell>
          <cell r="U2138">
            <v>0</v>
          </cell>
          <cell r="AF2138">
            <v>1559.87</v>
          </cell>
          <cell r="AG2138">
            <v>0</v>
          </cell>
          <cell r="AH2138">
            <v>0</v>
          </cell>
          <cell r="AI2138">
            <v>0</v>
          </cell>
          <cell r="AJ2138">
            <v>0</v>
          </cell>
          <cell r="AK2138">
            <v>296.23483830666862</v>
          </cell>
          <cell r="AL2138">
            <v>1056.2183131145514</v>
          </cell>
          <cell r="AM2138">
            <v>135.75416253868434</v>
          </cell>
          <cell r="AN2138">
            <v>63.044574997802464</v>
          </cell>
          <cell r="AO2138">
            <v>8.6181110422933376</v>
          </cell>
          <cell r="AP2138">
            <v>0</v>
          </cell>
          <cell r="AQ2138">
            <v>0</v>
          </cell>
        </row>
        <row r="2139">
          <cell r="H2139" t="str">
            <v>SO</v>
          </cell>
          <cell r="J2139">
            <v>7516302.2000000002</v>
          </cell>
          <cell r="K2139">
            <v>149537.82336378162</v>
          </cell>
          <cell r="L2139">
            <v>1766349.3545146638</v>
          </cell>
          <cell r="M2139">
            <v>500195.22952516098</v>
          </cell>
          <cell r="N2139">
            <v>0</v>
          </cell>
          <cell r="O2139">
            <v>932852.93464988749</v>
          </cell>
          <cell r="P2139">
            <v>3501258.6272484832</v>
          </cell>
          <cell r="Q2139">
            <v>447554.68136953533</v>
          </cell>
          <cell r="R2139">
            <v>197042.54927239014</v>
          </cell>
          <cell r="S2139">
            <v>21511.000056097302</v>
          </cell>
          <cell r="T2139">
            <v>0</v>
          </cell>
          <cell r="U2139">
            <v>0</v>
          </cell>
          <cell r="AF2139">
            <v>7516302.2000000002</v>
          </cell>
          <cell r="AG2139">
            <v>149537.82336378162</v>
          </cell>
          <cell r="AH2139">
            <v>1766349.3545146638</v>
          </cell>
          <cell r="AI2139">
            <v>500195.22952516098</v>
          </cell>
          <cell r="AJ2139">
            <v>0</v>
          </cell>
          <cell r="AK2139">
            <v>932852.93464988749</v>
          </cell>
          <cell r="AL2139">
            <v>3501258.6272484832</v>
          </cell>
          <cell r="AM2139">
            <v>447554.68136953533</v>
          </cell>
          <cell r="AN2139">
            <v>197042.54927239014</v>
          </cell>
          <cell r="AO2139">
            <v>21511.000056097302</v>
          </cell>
          <cell r="AP2139">
            <v>0</v>
          </cell>
          <cell r="AQ2139">
            <v>0</v>
          </cell>
        </row>
        <row r="2143">
          <cell r="H2143" t="str">
            <v>S</v>
          </cell>
          <cell r="J2143">
            <v>121473425.64708345</v>
          </cell>
          <cell r="K2143">
            <v>3649330.28166667</v>
          </cell>
          <cell r="L2143">
            <v>35433716.022916697</v>
          </cell>
          <cell r="M2143">
            <v>13704162.83</v>
          </cell>
          <cell r="N2143">
            <v>0</v>
          </cell>
          <cell r="O2143">
            <v>11295896.445</v>
          </cell>
          <cell r="P2143">
            <v>42894171.489166699</v>
          </cell>
          <cell r="Q2143">
            <v>10875170.2541667</v>
          </cell>
          <cell r="R2143">
            <v>3620978.32416667</v>
          </cell>
          <cell r="S2143">
            <v>0</v>
          </cell>
          <cell r="T2143">
            <v>0</v>
          </cell>
          <cell r="U2143">
            <v>0</v>
          </cell>
          <cell r="AF2143">
            <v>121473425.64708345</v>
          </cell>
          <cell r="AG2143">
            <v>3649330.28166667</v>
          </cell>
          <cell r="AH2143">
            <v>35433716.022916697</v>
          </cell>
          <cell r="AI2143">
            <v>13704162.83</v>
          </cell>
          <cell r="AJ2143">
            <v>0</v>
          </cell>
          <cell r="AK2143">
            <v>11295896.445</v>
          </cell>
          <cell r="AL2143">
            <v>42894171.489166699</v>
          </cell>
          <cell r="AM2143">
            <v>10875170.2541667</v>
          </cell>
          <cell r="AN2143">
            <v>3620978.32416667</v>
          </cell>
          <cell r="AO2143">
            <v>0</v>
          </cell>
          <cell r="AP2143">
            <v>0</v>
          </cell>
          <cell r="AQ2143">
            <v>0</v>
          </cell>
        </row>
        <row r="2144">
          <cell r="H2144" t="str">
            <v>CAEE</v>
          </cell>
          <cell r="J2144">
            <v>8922</v>
          </cell>
          <cell r="K2144">
            <v>0</v>
          </cell>
          <cell r="L2144">
            <v>0</v>
          </cell>
          <cell r="M2144">
            <v>0</v>
          </cell>
          <cell r="N2144">
            <v>0</v>
          </cell>
          <cell r="O2144">
            <v>1857.9717776811331</v>
          </cell>
          <cell r="P2144">
            <v>5770.7633055218776</v>
          </cell>
          <cell r="Q2144">
            <v>839.51804486999742</v>
          </cell>
          <cell r="R2144">
            <v>407.14921410293692</v>
          </cell>
          <cell r="S2144">
            <v>46.59765782405546</v>
          </cell>
          <cell r="T2144">
            <v>0</v>
          </cell>
          <cell r="U2144">
            <v>0</v>
          </cell>
          <cell r="AF2144">
            <v>8922</v>
          </cell>
          <cell r="AG2144">
            <v>0</v>
          </cell>
          <cell r="AH2144">
            <v>0</v>
          </cell>
          <cell r="AI2144">
            <v>0</v>
          </cell>
          <cell r="AJ2144">
            <v>0</v>
          </cell>
          <cell r="AK2144">
            <v>1857.9717776811331</v>
          </cell>
          <cell r="AL2144">
            <v>5770.7633055218776</v>
          </cell>
          <cell r="AM2144">
            <v>839.51804486999742</v>
          </cell>
          <cell r="AN2144">
            <v>407.14921410293692</v>
          </cell>
          <cell r="AO2144">
            <v>46.59765782405546</v>
          </cell>
          <cell r="AP2144">
            <v>0</v>
          </cell>
          <cell r="AQ2144">
            <v>0</v>
          </cell>
        </row>
        <row r="2145">
          <cell r="H2145" t="str">
            <v>DGU</v>
          </cell>
          <cell r="J2145">
            <v>0</v>
          </cell>
          <cell r="K2145">
            <v>0</v>
          </cell>
          <cell r="L2145">
            <v>0</v>
          </cell>
          <cell r="M2145">
            <v>0</v>
          </cell>
          <cell r="N2145">
            <v>0</v>
          </cell>
          <cell r="O2145">
            <v>0</v>
          </cell>
          <cell r="P2145">
            <v>0</v>
          </cell>
          <cell r="Q2145">
            <v>0</v>
          </cell>
          <cell r="R2145">
            <v>0</v>
          </cell>
          <cell r="S2145">
            <v>0</v>
          </cell>
          <cell r="T2145">
            <v>0</v>
          </cell>
          <cell r="U2145">
            <v>0</v>
          </cell>
          <cell r="AF2145">
            <v>0</v>
          </cell>
          <cell r="AG2145">
            <v>0</v>
          </cell>
          <cell r="AH2145">
            <v>0</v>
          </cell>
          <cell r="AI2145">
            <v>0</v>
          </cell>
          <cell r="AJ2145">
            <v>0</v>
          </cell>
          <cell r="AK2145">
            <v>0</v>
          </cell>
          <cell r="AL2145">
            <v>0</v>
          </cell>
          <cell r="AM2145">
            <v>0</v>
          </cell>
          <cell r="AN2145">
            <v>0</v>
          </cell>
          <cell r="AO2145">
            <v>0</v>
          </cell>
          <cell r="AP2145">
            <v>0</v>
          </cell>
          <cell r="AQ2145">
            <v>0</v>
          </cell>
        </row>
        <row r="2146">
          <cell r="H2146" t="str">
            <v>CN</v>
          </cell>
          <cell r="J2146">
            <v>9647307.4237500001</v>
          </cell>
          <cell r="K2146">
            <v>232850.792064568</v>
          </cell>
          <cell r="L2146">
            <v>2920735.9789840374</v>
          </cell>
          <cell r="M2146">
            <v>664089.23308587389</v>
          </cell>
          <cell r="N2146">
            <v>0</v>
          </cell>
          <cell r="O2146">
            <v>639745.826784009</v>
          </cell>
          <cell r="P2146">
            <v>4731227.2445351016</v>
          </cell>
          <cell r="Q2146">
            <v>378089.90530706319</v>
          </cell>
          <cell r="R2146">
            <v>80568.442989346266</v>
          </cell>
          <cell r="S2146">
            <v>0</v>
          </cell>
          <cell r="T2146">
            <v>0</v>
          </cell>
          <cell r="U2146">
            <v>0</v>
          </cell>
          <cell r="AF2146">
            <v>9647307.4237500001</v>
          </cell>
          <cell r="AG2146">
            <v>232850.792064568</v>
          </cell>
          <cell r="AH2146">
            <v>2920735.9789840374</v>
          </cell>
          <cell r="AI2146">
            <v>664089.23308587389</v>
          </cell>
          <cell r="AJ2146">
            <v>0</v>
          </cell>
          <cell r="AK2146">
            <v>639745.826784009</v>
          </cell>
          <cell r="AL2146">
            <v>4731227.2445351016</v>
          </cell>
          <cell r="AM2146">
            <v>378089.90530706319</v>
          </cell>
          <cell r="AN2146">
            <v>80568.442989346266</v>
          </cell>
          <cell r="AO2146">
            <v>0</v>
          </cell>
          <cell r="AP2146">
            <v>0</v>
          </cell>
          <cell r="AQ2146">
            <v>0</v>
          </cell>
        </row>
        <row r="2147">
          <cell r="H2147" t="str">
            <v>SG</v>
          </cell>
          <cell r="J2147">
            <v>0</v>
          </cell>
          <cell r="K2147">
            <v>0</v>
          </cell>
          <cell r="L2147">
            <v>0</v>
          </cell>
          <cell r="M2147">
            <v>0</v>
          </cell>
          <cell r="N2147">
            <v>0</v>
          </cell>
          <cell r="O2147">
            <v>0</v>
          </cell>
          <cell r="P2147">
            <v>0</v>
          </cell>
          <cell r="Q2147">
            <v>0</v>
          </cell>
          <cell r="R2147">
            <v>0</v>
          </cell>
          <cell r="S2147">
            <v>0</v>
          </cell>
          <cell r="T2147">
            <v>0</v>
          </cell>
          <cell r="U2147">
            <v>0</v>
          </cell>
          <cell r="AF2147">
            <v>0</v>
          </cell>
          <cell r="AG2147">
            <v>0</v>
          </cell>
          <cell r="AH2147">
            <v>0</v>
          </cell>
          <cell r="AI2147">
            <v>0</v>
          </cell>
          <cell r="AJ2147">
            <v>0</v>
          </cell>
          <cell r="AK2147">
            <v>0</v>
          </cell>
          <cell r="AL2147">
            <v>0</v>
          </cell>
          <cell r="AM2147">
            <v>0</v>
          </cell>
          <cell r="AN2147">
            <v>0</v>
          </cell>
          <cell r="AO2147">
            <v>0</v>
          </cell>
          <cell r="AP2147">
            <v>0</v>
          </cell>
          <cell r="AQ2147">
            <v>0</v>
          </cell>
        </row>
        <row r="2148">
          <cell r="H2148" t="str">
            <v>CAGW</v>
          </cell>
          <cell r="J2148">
            <v>3252621.71</v>
          </cell>
          <cell r="K2148">
            <v>144054.04597611254</v>
          </cell>
          <cell r="L2148">
            <v>2374611.8708779449</v>
          </cell>
          <cell r="M2148">
            <v>733955.79314594297</v>
          </cell>
          <cell r="N2148">
            <v>0</v>
          </cell>
          <cell r="O2148">
            <v>0</v>
          </cell>
          <cell r="P2148">
            <v>0</v>
          </cell>
          <cell r="Q2148">
            <v>0</v>
          </cell>
          <cell r="R2148">
            <v>0</v>
          </cell>
          <cell r="S2148">
            <v>0</v>
          </cell>
          <cell r="T2148">
            <v>0</v>
          </cell>
          <cell r="U2148">
            <v>0</v>
          </cell>
          <cell r="AF2148">
            <v>3252621.71</v>
          </cell>
          <cell r="AG2148">
            <v>144054.04597611254</v>
          </cell>
          <cell r="AH2148">
            <v>2374611.8708779449</v>
          </cell>
          <cell r="AI2148">
            <v>733955.79314594297</v>
          </cell>
          <cell r="AJ2148">
            <v>0</v>
          </cell>
          <cell r="AK2148">
            <v>0</v>
          </cell>
          <cell r="AL2148">
            <v>0</v>
          </cell>
          <cell r="AM2148">
            <v>0</v>
          </cell>
          <cell r="AN2148">
            <v>0</v>
          </cell>
          <cell r="AO2148">
            <v>0</v>
          </cell>
          <cell r="AP2148">
            <v>0</v>
          </cell>
          <cell r="AQ2148">
            <v>0</v>
          </cell>
        </row>
        <row r="2149">
          <cell r="H2149" t="str">
            <v>CAGE</v>
          </cell>
          <cell r="J2149">
            <v>4343315.7545833299</v>
          </cell>
          <cell r="K2149">
            <v>0</v>
          </cell>
          <cell r="L2149">
            <v>0</v>
          </cell>
          <cell r="M2149">
            <v>0</v>
          </cell>
          <cell r="N2149">
            <v>0</v>
          </cell>
          <cell r="O2149">
            <v>824838.89059588255</v>
          </cell>
          <cell r="P2149">
            <v>2940943.5655726823</v>
          </cell>
          <cell r="Q2149">
            <v>377995.08478561282</v>
          </cell>
          <cell r="R2149">
            <v>175541.86940512079</v>
          </cell>
          <cell r="S2149">
            <v>23996.344224032269</v>
          </cell>
          <cell r="T2149">
            <v>0</v>
          </cell>
          <cell r="U2149">
            <v>0</v>
          </cell>
          <cell r="AF2149">
            <v>4343315.7545833299</v>
          </cell>
          <cell r="AG2149">
            <v>0</v>
          </cell>
          <cell r="AH2149">
            <v>0</v>
          </cell>
          <cell r="AI2149">
            <v>0</v>
          </cell>
          <cell r="AJ2149">
            <v>0</v>
          </cell>
          <cell r="AK2149">
            <v>824838.89059588255</v>
          </cell>
          <cell r="AL2149">
            <v>2940943.5655726823</v>
          </cell>
          <cell r="AM2149">
            <v>377995.08478561282</v>
          </cell>
          <cell r="AN2149">
            <v>175541.86940512079</v>
          </cell>
          <cell r="AO2149">
            <v>23996.344224032269</v>
          </cell>
          <cell r="AP2149">
            <v>0</v>
          </cell>
          <cell r="AQ2149">
            <v>0</v>
          </cell>
        </row>
        <row r="2150">
          <cell r="H2150" t="str">
            <v>JBG</v>
          </cell>
          <cell r="J2150">
            <v>19190.84</v>
          </cell>
          <cell r="K2150">
            <v>845.11227763295119</v>
          </cell>
          <cell r="L2150">
            <v>13930.977315449227</v>
          </cell>
          <cell r="M2150">
            <v>4305.8495707251632</v>
          </cell>
          <cell r="N2150">
            <v>0</v>
          </cell>
          <cell r="O2150">
            <v>20.681352677463174</v>
          </cell>
          <cell r="P2150">
            <v>73.738874072953791</v>
          </cell>
          <cell r="Q2150">
            <v>9.4775473706766533</v>
          </cell>
          <cell r="R2150">
            <v>4.4013968694004841</v>
          </cell>
          <cell r="S2150">
            <v>0.60166520216874853</v>
          </cell>
          <cell r="T2150">
            <v>0</v>
          </cell>
          <cell r="U2150">
            <v>0</v>
          </cell>
          <cell r="AF2150">
            <v>19190.84</v>
          </cell>
          <cell r="AG2150">
            <v>845.11227763295119</v>
          </cell>
          <cell r="AH2150">
            <v>13930.977315449227</v>
          </cell>
          <cell r="AI2150">
            <v>4305.8495707251632</v>
          </cell>
          <cell r="AJ2150">
            <v>0</v>
          </cell>
          <cell r="AK2150">
            <v>20.681352677463174</v>
          </cell>
          <cell r="AL2150">
            <v>73.738874072953791</v>
          </cell>
          <cell r="AM2150">
            <v>9.4775473706766533</v>
          </cell>
          <cell r="AN2150">
            <v>4.4013968694004841</v>
          </cell>
          <cell r="AO2150">
            <v>0.60166520216874853</v>
          </cell>
          <cell r="AP2150">
            <v>0</v>
          </cell>
          <cell r="AQ2150">
            <v>0</v>
          </cell>
        </row>
        <row r="2151">
          <cell r="H2151" t="str">
            <v>SO</v>
          </cell>
          <cell r="J2151">
            <v>97013446.607500002</v>
          </cell>
          <cell r="K2151">
            <v>1930095.3123869866</v>
          </cell>
          <cell r="L2151">
            <v>22798396.63636734</v>
          </cell>
          <cell r="M2151">
            <v>6456055.3715982055</v>
          </cell>
          <cell r="N2151">
            <v>0</v>
          </cell>
          <cell r="O2151">
            <v>12040399.116510581</v>
          </cell>
          <cell r="P2151">
            <v>45190993.903041773</v>
          </cell>
          <cell r="Q2151">
            <v>5776620.0758905206</v>
          </cell>
          <cell r="R2151">
            <v>2543242.1853983877</v>
          </cell>
          <cell r="S2151">
            <v>277644.00630620267</v>
          </cell>
          <cell r="T2151">
            <v>0</v>
          </cell>
          <cell r="U2151">
            <v>0</v>
          </cell>
          <cell r="AF2151">
            <v>97013446.607500002</v>
          </cell>
          <cell r="AG2151">
            <v>1930095.3123869866</v>
          </cell>
          <cell r="AH2151">
            <v>22798396.63636734</v>
          </cell>
          <cell r="AI2151">
            <v>6456055.3715982055</v>
          </cell>
          <cell r="AJ2151">
            <v>0</v>
          </cell>
          <cell r="AK2151">
            <v>12040399.116510581</v>
          </cell>
          <cell r="AL2151">
            <v>45190993.903041773</v>
          </cell>
          <cell r="AM2151">
            <v>5776620.0758905206</v>
          </cell>
          <cell r="AN2151">
            <v>2543242.1853983877</v>
          </cell>
          <cell r="AO2151">
            <v>277644.00630620267</v>
          </cell>
          <cell r="AP2151">
            <v>0</v>
          </cell>
          <cell r="AQ2151">
            <v>0</v>
          </cell>
        </row>
        <row r="2155">
          <cell r="H2155" t="str">
            <v>S</v>
          </cell>
          <cell r="J2155">
            <v>9829961.9766666573</v>
          </cell>
          <cell r="K2155">
            <v>259019.67666666699</v>
          </cell>
          <cell r="L2155">
            <v>3131183.9608333302</v>
          </cell>
          <cell r="M2155">
            <v>1030491.98833333</v>
          </cell>
          <cell r="N2155">
            <v>0</v>
          </cell>
          <cell r="O2155">
            <v>2413830.9512499999</v>
          </cell>
          <cell r="P2155">
            <v>2287468.8583333301</v>
          </cell>
          <cell r="Q2155">
            <v>599464.23124999995</v>
          </cell>
          <cell r="R2155">
            <v>108502.31</v>
          </cell>
          <cell r="S2155">
            <v>0</v>
          </cell>
          <cell r="T2155">
            <v>0</v>
          </cell>
          <cell r="U2155">
            <v>0</v>
          </cell>
          <cell r="AF2155">
            <v>9829961.9766666573</v>
          </cell>
          <cell r="AG2155">
            <v>259019.67666666699</v>
          </cell>
          <cell r="AH2155">
            <v>3131183.9608333302</v>
          </cell>
          <cell r="AI2155">
            <v>1030491.98833333</v>
          </cell>
          <cell r="AJ2155">
            <v>0</v>
          </cell>
          <cell r="AK2155">
            <v>2413830.9512499999</v>
          </cell>
          <cell r="AL2155">
            <v>2287468.8583333301</v>
          </cell>
          <cell r="AM2155">
            <v>599464.23124999995</v>
          </cell>
          <cell r="AN2155">
            <v>108502.31</v>
          </cell>
          <cell r="AO2155">
            <v>0</v>
          </cell>
          <cell r="AP2155">
            <v>0</v>
          </cell>
          <cell r="AQ2155">
            <v>0</v>
          </cell>
        </row>
        <row r="2156">
          <cell r="H2156" t="str">
            <v>DGP</v>
          </cell>
          <cell r="J2156">
            <v>0</v>
          </cell>
          <cell r="K2156">
            <v>0</v>
          </cell>
          <cell r="L2156">
            <v>0</v>
          </cell>
          <cell r="M2156">
            <v>0</v>
          </cell>
          <cell r="N2156">
            <v>0</v>
          </cell>
          <cell r="O2156">
            <v>0</v>
          </cell>
          <cell r="P2156">
            <v>0</v>
          </cell>
          <cell r="Q2156">
            <v>0</v>
          </cell>
          <cell r="R2156">
            <v>0</v>
          </cell>
          <cell r="S2156">
            <v>0</v>
          </cell>
          <cell r="T2156">
            <v>0</v>
          </cell>
          <cell r="U2156">
            <v>0</v>
          </cell>
          <cell r="AF2156">
            <v>0</v>
          </cell>
          <cell r="AG2156">
            <v>0</v>
          </cell>
          <cell r="AH2156">
            <v>0</v>
          </cell>
          <cell r="AI2156">
            <v>0</v>
          </cell>
          <cell r="AJ2156">
            <v>0</v>
          </cell>
          <cell r="AK2156">
            <v>0</v>
          </cell>
          <cell r="AL2156">
            <v>0</v>
          </cell>
          <cell r="AM2156">
            <v>0</v>
          </cell>
          <cell r="AN2156">
            <v>0</v>
          </cell>
          <cell r="AO2156">
            <v>0</v>
          </cell>
          <cell r="AP2156">
            <v>0</v>
          </cell>
          <cell r="AQ2156">
            <v>0</v>
          </cell>
        </row>
        <row r="2157">
          <cell r="H2157" t="str">
            <v>DGU</v>
          </cell>
          <cell r="J2157">
            <v>0</v>
          </cell>
          <cell r="K2157">
            <v>0</v>
          </cell>
          <cell r="L2157">
            <v>0</v>
          </cell>
          <cell r="M2157">
            <v>0</v>
          </cell>
          <cell r="N2157">
            <v>0</v>
          </cell>
          <cell r="O2157">
            <v>0</v>
          </cell>
          <cell r="P2157">
            <v>0</v>
          </cell>
          <cell r="Q2157">
            <v>0</v>
          </cell>
          <cell r="R2157">
            <v>0</v>
          </cell>
          <cell r="S2157">
            <v>0</v>
          </cell>
          <cell r="T2157">
            <v>0</v>
          </cell>
          <cell r="U2157">
            <v>0</v>
          </cell>
          <cell r="AF2157">
            <v>0</v>
          </cell>
          <cell r="AG2157">
            <v>0</v>
          </cell>
          <cell r="AH2157">
            <v>0</v>
          </cell>
          <cell r="AI2157">
            <v>0</v>
          </cell>
          <cell r="AJ2157">
            <v>0</v>
          </cell>
          <cell r="AK2157">
            <v>0</v>
          </cell>
          <cell r="AL2157">
            <v>0</v>
          </cell>
          <cell r="AM2157">
            <v>0</v>
          </cell>
          <cell r="AN2157">
            <v>0</v>
          </cell>
          <cell r="AO2157">
            <v>0</v>
          </cell>
          <cell r="AP2157">
            <v>0</v>
          </cell>
          <cell r="AQ2157">
            <v>0</v>
          </cell>
        </row>
        <row r="2158">
          <cell r="H2158" t="str">
            <v>CN</v>
          </cell>
          <cell r="J2158">
            <v>6627429.04041667</v>
          </cell>
          <cell r="K2158">
            <v>159961.94934284411</v>
          </cell>
          <cell r="L2158">
            <v>2006463.5235791402</v>
          </cell>
          <cell r="M2158">
            <v>456210.6373791254</v>
          </cell>
          <cell r="N2158">
            <v>0</v>
          </cell>
          <cell r="O2158">
            <v>439487.40147700568</v>
          </cell>
          <cell r="P2158">
            <v>3250220.1350036538</v>
          </cell>
          <cell r="Q2158">
            <v>259737.13786207981</v>
          </cell>
          <cell r="R2158">
            <v>55348.255772820841</v>
          </cell>
          <cell r="S2158">
            <v>0</v>
          </cell>
          <cell r="T2158">
            <v>0</v>
          </cell>
          <cell r="U2158">
            <v>0</v>
          </cell>
          <cell r="AF2158">
            <v>6627429.04041667</v>
          </cell>
          <cell r="AG2158">
            <v>159961.94934284411</v>
          </cell>
          <cell r="AH2158">
            <v>2006463.5235791402</v>
          </cell>
          <cell r="AI2158">
            <v>456210.6373791254</v>
          </cell>
          <cell r="AJ2158">
            <v>0</v>
          </cell>
          <cell r="AK2158">
            <v>439487.40147700568</v>
          </cell>
          <cell r="AL2158">
            <v>3250220.1350036538</v>
          </cell>
          <cell r="AM2158">
            <v>259737.13786207981</v>
          </cell>
          <cell r="AN2158">
            <v>55348.255772820841</v>
          </cell>
          <cell r="AO2158">
            <v>0</v>
          </cell>
          <cell r="AP2158">
            <v>0</v>
          </cell>
          <cell r="AQ2158">
            <v>0</v>
          </cell>
        </row>
        <row r="2159">
          <cell r="H2159" t="str">
            <v>SG</v>
          </cell>
          <cell r="J2159">
            <v>0</v>
          </cell>
          <cell r="K2159">
            <v>0</v>
          </cell>
          <cell r="L2159">
            <v>0</v>
          </cell>
          <cell r="M2159">
            <v>0</v>
          </cell>
          <cell r="N2159">
            <v>0</v>
          </cell>
          <cell r="O2159">
            <v>0</v>
          </cell>
          <cell r="P2159">
            <v>0</v>
          </cell>
          <cell r="Q2159">
            <v>0</v>
          </cell>
          <cell r="R2159">
            <v>0</v>
          </cell>
          <cell r="S2159">
            <v>0</v>
          </cell>
          <cell r="T2159">
            <v>0</v>
          </cell>
          <cell r="U2159">
            <v>0</v>
          </cell>
          <cell r="AF2159">
            <v>0</v>
          </cell>
          <cell r="AG2159">
            <v>0</v>
          </cell>
          <cell r="AH2159">
            <v>0</v>
          </cell>
          <cell r="AI2159">
            <v>0</v>
          </cell>
          <cell r="AJ2159">
            <v>0</v>
          </cell>
          <cell r="AK2159">
            <v>0</v>
          </cell>
          <cell r="AL2159">
            <v>0</v>
          </cell>
          <cell r="AM2159">
            <v>0</v>
          </cell>
          <cell r="AN2159">
            <v>0</v>
          </cell>
          <cell r="AO2159">
            <v>0</v>
          </cell>
          <cell r="AP2159">
            <v>0</v>
          </cell>
          <cell r="AQ2159">
            <v>0</v>
          </cell>
        </row>
        <row r="2160">
          <cell r="H2160" t="str">
            <v>SE</v>
          </cell>
          <cell r="J2160">
            <v>0</v>
          </cell>
          <cell r="K2160">
            <v>0</v>
          </cell>
          <cell r="L2160">
            <v>0</v>
          </cell>
          <cell r="M2160">
            <v>0</v>
          </cell>
          <cell r="N2160">
            <v>0</v>
          </cell>
          <cell r="O2160">
            <v>0</v>
          </cell>
          <cell r="P2160">
            <v>0</v>
          </cell>
          <cell r="Q2160">
            <v>0</v>
          </cell>
          <cell r="R2160">
            <v>0</v>
          </cell>
          <cell r="S2160">
            <v>0</v>
          </cell>
          <cell r="T2160">
            <v>0</v>
          </cell>
          <cell r="U2160">
            <v>0</v>
          </cell>
          <cell r="AF2160">
            <v>0</v>
          </cell>
          <cell r="AG2160">
            <v>0</v>
          </cell>
          <cell r="AH2160">
            <v>0</v>
          </cell>
          <cell r="AI2160">
            <v>0</v>
          </cell>
          <cell r="AJ2160">
            <v>0</v>
          </cell>
          <cell r="AK2160">
            <v>0</v>
          </cell>
          <cell r="AL2160">
            <v>0</v>
          </cell>
          <cell r="AM2160">
            <v>0</v>
          </cell>
          <cell r="AN2160">
            <v>0</v>
          </cell>
          <cell r="AO2160">
            <v>0</v>
          </cell>
          <cell r="AP2160">
            <v>0</v>
          </cell>
          <cell r="AQ2160">
            <v>0</v>
          </cell>
        </row>
        <row r="2161">
          <cell r="H2161" t="str">
            <v>SO</v>
          </cell>
          <cell r="J2161">
            <v>62533389.210416697</v>
          </cell>
          <cell r="K2161">
            <v>1244110.0239537866</v>
          </cell>
          <cell r="L2161">
            <v>14695499.027092574</v>
          </cell>
          <cell r="M2161">
            <v>4161474.903056799</v>
          </cell>
          <cell r="N2161">
            <v>0</v>
          </cell>
          <cell r="O2161">
            <v>7761057.7763279425</v>
          </cell>
          <cell r="P2161">
            <v>29129425.964812681</v>
          </cell>
          <cell r="Q2161">
            <v>3723521.2659524498</v>
          </cell>
          <cell r="R2161">
            <v>1639335.1540153723</v>
          </cell>
          <cell r="S2161">
            <v>178965.09520509007</v>
          </cell>
          <cell r="T2161">
            <v>0</v>
          </cell>
          <cell r="U2161">
            <v>0</v>
          </cell>
          <cell r="AF2161">
            <v>62533389.210416697</v>
          </cell>
          <cell r="AG2161">
            <v>1244110.0239537866</v>
          </cell>
          <cell r="AH2161">
            <v>14695499.027092574</v>
          </cell>
          <cell r="AI2161">
            <v>4161474.903056799</v>
          </cell>
          <cell r="AJ2161">
            <v>0</v>
          </cell>
          <cell r="AK2161">
            <v>7761057.7763279425</v>
          </cell>
          <cell r="AL2161">
            <v>29129425.964812681</v>
          </cell>
          <cell r="AM2161">
            <v>3723521.2659524498</v>
          </cell>
          <cell r="AN2161">
            <v>1639335.1540153723</v>
          </cell>
          <cell r="AO2161">
            <v>178965.09520509007</v>
          </cell>
          <cell r="AP2161">
            <v>0</v>
          </cell>
          <cell r="AQ2161">
            <v>0</v>
          </cell>
        </row>
        <row r="2162">
          <cell r="H2162" t="str">
            <v>CAGW</v>
          </cell>
          <cell r="J2162">
            <v>584544.97</v>
          </cell>
          <cell r="K2162">
            <v>25888.675502779362</v>
          </cell>
          <cell r="L2162">
            <v>426753.4157312109</v>
          </cell>
          <cell r="M2162">
            <v>131902.87876600976</v>
          </cell>
          <cell r="N2162">
            <v>0</v>
          </cell>
          <cell r="O2162">
            <v>0</v>
          </cell>
          <cell r="P2162">
            <v>0</v>
          </cell>
          <cell r="Q2162">
            <v>0</v>
          </cell>
          <cell r="R2162">
            <v>0</v>
          </cell>
          <cell r="S2162">
            <v>0</v>
          </cell>
          <cell r="T2162">
            <v>0</v>
          </cell>
          <cell r="U2162">
            <v>0</v>
          </cell>
          <cell r="AF2162">
            <v>584544.97</v>
          </cell>
          <cell r="AG2162">
            <v>25888.675502779362</v>
          </cell>
          <cell r="AH2162">
            <v>426753.4157312109</v>
          </cell>
          <cell r="AI2162">
            <v>131902.87876600976</v>
          </cell>
          <cell r="AJ2162">
            <v>0</v>
          </cell>
          <cell r="AK2162">
            <v>0</v>
          </cell>
          <cell r="AL2162">
            <v>0</v>
          </cell>
          <cell r="AM2162">
            <v>0</v>
          </cell>
          <cell r="AN2162">
            <v>0</v>
          </cell>
          <cell r="AO2162">
            <v>0</v>
          </cell>
          <cell r="AP2162">
            <v>0</v>
          </cell>
          <cell r="AQ2162">
            <v>0</v>
          </cell>
        </row>
        <row r="2163">
          <cell r="H2163" t="str">
            <v>CAGE</v>
          </cell>
          <cell r="J2163">
            <v>2983771.0179166701</v>
          </cell>
          <cell r="K2163">
            <v>0</v>
          </cell>
          <cell r="L2163">
            <v>0</v>
          </cell>
          <cell r="M2163">
            <v>0</v>
          </cell>
          <cell r="N2163">
            <v>0</v>
          </cell>
          <cell r="O2163">
            <v>566647.81362335896</v>
          </cell>
          <cell r="P2163">
            <v>2020369.3841563934</v>
          </cell>
          <cell r="Q2163">
            <v>259675.05993735074</v>
          </cell>
          <cell r="R2163">
            <v>120593.75186093515</v>
          </cell>
          <cell r="S2163">
            <v>16485.008338632379</v>
          </cell>
          <cell r="T2163">
            <v>0</v>
          </cell>
          <cell r="U2163">
            <v>0</v>
          </cell>
          <cell r="AF2163">
            <v>2983771.0179166701</v>
          </cell>
          <cell r="AG2163">
            <v>0</v>
          </cell>
          <cell r="AH2163">
            <v>0</v>
          </cell>
          <cell r="AI2163">
            <v>0</v>
          </cell>
          <cell r="AJ2163">
            <v>0</v>
          </cell>
          <cell r="AK2163">
            <v>566647.81362335896</v>
          </cell>
          <cell r="AL2163">
            <v>2020369.3841563934</v>
          </cell>
          <cell r="AM2163">
            <v>259675.05993735074</v>
          </cell>
          <cell r="AN2163">
            <v>120593.75186093515</v>
          </cell>
          <cell r="AO2163">
            <v>16485.008338632379</v>
          </cell>
          <cell r="AP2163">
            <v>0</v>
          </cell>
          <cell r="AQ2163">
            <v>0</v>
          </cell>
        </row>
        <row r="2164">
          <cell r="H2164" t="str">
            <v>JBG</v>
          </cell>
          <cell r="J2164">
            <v>412292.430833333</v>
          </cell>
          <cell r="K2164">
            <v>18156.234707411662</v>
          </cell>
          <cell r="L2164">
            <v>299290.52096055105</v>
          </cell>
          <cell r="M2164">
            <v>92506.069891518084</v>
          </cell>
          <cell r="N2164">
            <v>0</v>
          </cell>
          <cell r="O2164">
            <v>444.31432747668953</v>
          </cell>
          <cell r="P2164">
            <v>1584.192231212972</v>
          </cell>
          <cell r="Q2164">
            <v>203.61386181086084</v>
          </cell>
          <cell r="R2164">
            <v>94.558790253441103</v>
          </cell>
          <cell r="S2164">
            <v>12.926063098331394</v>
          </cell>
          <cell r="T2164">
            <v>0</v>
          </cell>
          <cell r="U2164">
            <v>0</v>
          </cell>
          <cell r="AF2164">
            <v>412292.430833333</v>
          </cell>
          <cell r="AG2164">
            <v>18156.234707411662</v>
          </cell>
          <cell r="AH2164">
            <v>299290.52096055105</v>
          </cell>
          <cell r="AI2164">
            <v>92506.069891518084</v>
          </cell>
          <cell r="AJ2164">
            <v>0</v>
          </cell>
          <cell r="AK2164">
            <v>444.31432747668953</v>
          </cell>
          <cell r="AL2164">
            <v>1584.192231212972</v>
          </cell>
          <cell r="AM2164">
            <v>203.61386181086084</v>
          </cell>
          <cell r="AN2164">
            <v>94.558790253441103</v>
          </cell>
          <cell r="AO2164">
            <v>12.926063098331394</v>
          </cell>
          <cell r="AP2164">
            <v>0</v>
          </cell>
          <cell r="AQ2164">
            <v>0</v>
          </cell>
        </row>
        <row r="2165">
          <cell r="H2165" t="str">
            <v>JBE</v>
          </cell>
          <cell r="J2165">
            <v>1069.69</v>
          </cell>
          <cell r="K2165">
            <v>48.810679931757853</v>
          </cell>
          <cell r="L2165">
            <v>771.65873327053475</v>
          </cell>
          <cell r="M2165">
            <v>243.15049630313152</v>
          </cell>
          <cell r="N2165">
            <v>0</v>
          </cell>
          <cell r="O2165">
            <v>1.2640727221354831</v>
          </cell>
          <cell r="P2165">
            <v>3.9261438564555609</v>
          </cell>
          <cell r="Q2165">
            <v>0.57116683526007916</v>
          </cell>
          <cell r="R2165">
            <v>0.27700432351494497</v>
          </cell>
          <cell r="S2165">
            <v>3.1702757209964759E-2</v>
          </cell>
          <cell r="T2165">
            <v>0</v>
          </cell>
          <cell r="U2165">
            <v>0</v>
          </cell>
          <cell r="AF2165">
            <v>1069.69</v>
          </cell>
          <cell r="AG2165">
            <v>48.810679931757853</v>
          </cell>
          <cell r="AH2165">
            <v>771.65873327053475</v>
          </cell>
          <cell r="AI2165">
            <v>243.15049630313152</v>
          </cell>
          <cell r="AJ2165">
            <v>0</v>
          </cell>
          <cell r="AK2165">
            <v>1.2640727221354831</v>
          </cell>
          <cell r="AL2165">
            <v>3.9261438564555609</v>
          </cell>
          <cell r="AM2165">
            <v>0.57116683526007916</v>
          </cell>
          <cell r="AN2165">
            <v>0.27700432351494497</v>
          </cell>
          <cell r="AO2165">
            <v>3.1702757209964759E-2</v>
          </cell>
          <cell r="AP2165">
            <v>0</v>
          </cell>
          <cell r="AQ2165">
            <v>0</v>
          </cell>
        </row>
        <row r="2166">
          <cell r="H2166" t="str">
            <v>CAEE</v>
          </cell>
          <cell r="J2166">
            <v>49351.542500000003</v>
          </cell>
          <cell r="K2166">
            <v>0</v>
          </cell>
          <cell r="L2166">
            <v>0</v>
          </cell>
          <cell r="M2166">
            <v>0</v>
          </cell>
          <cell r="N2166">
            <v>0</v>
          </cell>
          <cell r="O2166">
            <v>10277.266661066016</v>
          </cell>
          <cell r="P2166">
            <v>31920.653500325425</v>
          </cell>
          <cell r="Q2166">
            <v>4643.7469705131798</v>
          </cell>
          <cell r="R2166">
            <v>2252.1230378438345</v>
          </cell>
          <cell r="S2166">
            <v>257.75233025155018</v>
          </cell>
          <cell r="T2166">
            <v>0</v>
          </cell>
          <cell r="U2166">
            <v>0</v>
          </cell>
          <cell r="AF2166">
            <v>49351.542500000003</v>
          </cell>
          <cell r="AG2166">
            <v>0</v>
          </cell>
          <cell r="AH2166">
            <v>0</v>
          </cell>
          <cell r="AI2166">
            <v>0</v>
          </cell>
          <cell r="AJ2166">
            <v>0</v>
          </cell>
          <cell r="AK2166">
            <v>10277.266661066016</v>
          </cell>
          <cell r="AL2166">
            <v>31920.653500325425</v>
          </cell>
          <cell r="AM2166">
            <v>4643.7469705131798</v>
          </cell>
          <cell r="AN2166">
            <v>2252.1230378438345</v>
          </cell>
          <cell r="AO2166">
            <v>257.75233025155018</v>
          </cell>
          <cell r="AP2166">
            <v>0</v>
          </cell>
          <cell r="AQ2166">
            <v>0</v>
          </cell>
        </row>
        <row r="2167">
          <cell r="H2167" t="str">
            <v>CAGE</v>
          </cell>
          <cell r="J2167">
            <v>0</v>
          </cell>
          <cell r="K2167">
            <v>0</v>
          </cell>
          <cell r="L2167">
            <v>0</v>
          </cell>
          <cell r="M2167">
            <v>0</v>
          </cell>
          <cell r="N2167">
            <v>0</v>
          </cell>
          <cell r="O2167">
            <v>0</v>
          </cell>
          <cell r="P2167">
            <v>0</v>
          </cell>
          <cell r="Q2167">
            <v>0</v>
          </cell>
          <cell r="R2167">
            <v>0</v>
          </cell>
          <cell r="S2167">
            <v>0</v>
          </cell>
          <cell r="T2167">
            <v>0</v>
          </cell>
          <cell r="U2167">
            <v>0</v>
          </cell>
          <cell r="AF2167">
            <v>0</v>
          </cell>
          <cell r="AG2167">
            <v>0</v>
          </cell>
          <cell r="AH2167">
            <v>0</v>
          </cell>
          <cell r="AI2167">
            <v>0</v>
          </cell>
          <cell r="AJ2167">
            <v>0</v>
          </cell>
          <cell r="AK2167">
            <v>0</v>
          </cell>
          <cell r="AL2167">
            <v>0</v>
          </cell>
          <cell r="AM2167">
            <v>0</v>
          </cell>
          <cell r="AN2167">
            <v>0</v>
          </cell>
          <cell r="AO2167">
            <v>0</v>
          </cell>
          <cell r="AP2167">
            <v>0</v>
          </cell>
          <cell r="AQ2167">
            <v>0</v>
          </cell>
        </row>
        <row r="2168">
          <cell r="H2168" t="str">
            <v>CAGE</v>
          </cell>
          <cell r="J2168">
            <v>0</v>
          </cell>
          <cell r="K2168">
            <v>0</v>
          </cell>
          <cell r="L2168">
            <v>0</v>
          </cell>
          <cell r="M2168">
            <v>0</v>
          </cell>
          <cell r="N2168">
            <v>0</v>
          </cell>
          <cell r="O2168">
            <v>0</v>
          </cell>
          <cell r="P2168">
            <v>0</v>
          </cell>
          <cell r="Q2168">
            <v>0</v>
          </cell>
          <cell r="R2168">
            <v>0</v>
          </cell>
          <cell r="S2168">
            <v>0</v>
          </cell>
          <cell r="T2168">
            <v>0</v>
          </cell>
          <cell r="U2168">
            <v>0</v>
          </cell>
          <cell r="AF2168">
            <v>0</v>
          </cell>
          <cell r="AG2168">
            <v>0</v>
          </cell>
          <cell r="AH2168">
            <v>0</v>
          </cell>
          <cell r="AI2168">
            <v>0</v>
          </cell>
          <cell r="AJ2168">
            <v>0</v>
          </cell>
          <cell r="AK2168">
            <v>0</v>
          </cell>
          <cell r="AL2168">
            <v>0</v>
          </cell>
          <cell r="AM2168">
            <v>0</v>
          </cell>
          <cell r="AN2168">
            <v>0</v>
          </cell>
          <cell r="AO2168">
            <v>0</v>
          </cell>
          <cell r="AP2168">
            <v>0</v>
          </cell>
          <cell r="AQ2168">
            <v>0</v>
          </cell>
        </row>
        <row r="2172">
          <cell r="H2172" t="str">
            <v>S</v>
          </cell>
          <cell r="J2172">
            <v>79137051.268333375</v>
          </cell>
          <cell r="K2172">
            <v>2186309.19916667</v>
          </cell>
          <cell r="L2172">
            <v>23894297.690000001</v>
          </cell>
          <cell r="M2172">
            <v>5090655.1620833296</v>
          </cell>
          <cell r="N2172">
            <v>0</v>
          </cell>
          <cell r="O2172">
            <v>7842722.3829166703</v>
          </cell>
          <cell r="P2172">
            <v>33291613.926666699</v>
          </cell>
          <cell r="Q2172">
            <v>5353133.5212500002</v>
          </cell>
          <cell r="R2172">
            <v>1478319.38625</v>
          </cell>
          <cell r="S2172">
            <v>0</v>
          </cell>
          <cell r="T2172">
            <v>0</v>
          </cell>
          <cell r="U2172">
            <v>0</v>
          </cell>
          <cell r="AF2172">
            <v>79137051.268333375</v>
          </cell>
          <cell r="AG2172">
            <v>2186309.19916667</v>
          </cell>
          <cell r="AH2172">
            <v>23894297.690000001</v>
          </cell>
          <cell r="AI2172">
            <v>5090655.1620833296</v>
          </cell>
          <cell r="AJ2172">
            <v>0</v>
          </cell>
          <cell r="AK2172">
            <v>7842722.3829166703</v>
          </cell>
          <cell r="AL2172">
            <v>33291613.926666699</v>
          </cell>
          <cell r="AM2172">
            <v>5353133.5212500002</v>
          </cell>
          <cell r="AN2172">
            <v>1478319.38625</v>
          </cell>
          <cell r="AO2172">
            <v>0</v>
          </cell>
          <cell r="AP2172">
            <v>0</v>
          </cell>
          <cell r="AQ2172">
            <v>0</v>
          </cell>
        </row>
        <row r="2173">
          <cell r="H2173" t="str">
            <v>SO</v>
          </cell>
          <cell r="J2173">
            <v>7193896.9641666701</v>
          </cell>
          <cell r="K2173">
            <v>143123.52868473015</v>
          </cell>
          <cell r="L2173">
            <v>1690583.3375221125</v>
          </cell>
          <cell r="M2173">
            <v>478739.79084711446</v>
          </cell>
          <cell r="N2173">
            <v>0</v>
          </cell>
          <cell r="O2173">
            <v>892839.02057474409</v>
          </cell>
          <cell r="P2173">
            <v>3351075.1881856513</v>
          </cell>
          <cell r="Q2173">
            <v>428357.21315235057</v>
          </cell>
          <cell r="R2173">
            <v>188590.58075423163</v>
          </cell>
          <cell r="S2173">
            <v>20588.304445734957</v>
          </cell>
          <cell r="T2173">
            <v>0</v>
          </cell>
          <cell r="U2173">
            <v>0</v>
          </cell>
          <cell r="AF2173">
            <v>7193896.9641666701</v>
          </cell>
          <cell r="AG2173">
            <v>143123.52868473015</v>
          </cell>
          <cell r="AH2173">
            <v>1690583.3375221125</v>
          </cell>
          <cell r="AI2173">
            <v>478739.79084711446</v>
          </cell>
          <cell r="AJ2173">
            <v>0</v>
          </cell>
          <cell r="AK2173">
            <v>892839.02057474409</v>
          </cell>
          <cell r="AL2173">
            <v>3351075.1881856513</v>
          </cell>
          <cell r="AM2173">
            <v>428357.21315235057</v>
          </cell>
          <cell r="AN2173">
            <v>188590.58075423163</v>
          </cell>
          <cell r="AO2173">
            <v>20588.304445734957</v>
          </cell>
          <cell r="AP2173">
            <v>0</v>
          </cell>
          <cell r="AQ2173">
            <v>0</v>
          </cell>
        </row>
        <row r="2174">
          <cell r="H2174" t="str">
            <v>SG</v>
          </cell>
          <cell r="J2174">
            <v>0</v>
          </cell>
          <cell r="K2174">
            <v>0</v>
          </cell>
          <cell r="L2174">
            <v>0</v>
          </cell>
          <cell r="M2174">
            <v>0</v>
          </cell>
          <cell r="N2174">
            <v>0</v>
          </cell>
          <cell r="O2174">
            <v>0</v>
          </cell>
          <cell r="P2174">
            <v>0</v>
          </cell>
          <cell r="Q2174">
            <v>0</v>
          </cell>
          <cell r="R2174">
            <v>0</v>
          </cell>
          <cell r="S2174">
            <v>0</v>
          </cell>
          <cell r="T2174">
            <v>0</v>
          </cell>
          <cell r="U2174">
            <v>0</v>
          </cell>
          <cell r="AF2174">
            <v>0</v>
          </cell>
          <cell r="AG2174">
            <v>0</v>
          </cell>
          <cell r="AH2174">
            <v>0</v>
          </cell>
          <cell r="AI2174">
            <v>0</v>
          </cell>
          <cell r="AJ2174">
            <v>0</v>
          </cell>
          <cell r="AK2174">
            <v>0</v>
          </cell>
          <cell r="AL2174">
            <v>0</v>
          </cell>
          <cell r="AM2174">
            <v>0</v>
          </cell>
          <cell r="AN2174">
            <v>0</v>
          </cell>
          <cell r="AO2174">
            <v>0</v>
          </cell>
          <cell r="AP2174">
            <v>0</v>
          </cell>
          <cell r="AQ2174">
            <v>0</v>
          </cell>
        </row>
        <row r="2175">
          <cell r="H2175" t="str">
            <v>CN</v>
          </cell>
          <cell r="J2175">
            <v>0</v>
          </cell>
          <cell r="K2175">
            <v>0</v>
          </cell>
          <cell r="L2175">
            <v>0</v>
          </cell>
          <cell r="M2175">
            <v>0</v>
          </cell>
          <cell r="N2175">
            <v>0</v>
          </cell>
          <cell r="O2175">
            <v>0</v>
          </cell>
          <cell r="P2175">
            <v>0</v>
          </cell>
          <cell r="Q2175">
            <v>0</v>
          </cell>
          <cell r="R2175">
            <v>0</v>
          </cell>
          <cell r="S2175">
            <v>0</v>
          </cell>
          <cell r="T2175">
            <v>0</v>
          </cell>
          <cell r="U2175">
            <v>0</v>
          </cell>
          <cell r="AF2175">
            <v>0</v>
          </cell>
          <cell r="AG2175">
            <v>0</v>
          </cell>
          <cell r="AH2175">
            <v>0</v>
          </cell>
          <cell r="AI2175">
            <v>0</v>
          </cell>
          <cell r="AJ2175">
            <v>0</v>
          </cell>
          <cell r="AK2175">
            <v>0</v>
          </cell>
          <cell r="AL2175">
            <v>0</v>
          </cell>
          <cell r="AM2175">
            <v>0</v>
          </cell>
          <cell r="AN2175">
            <v>0</v>
          </cell>
          <cell r="AO2175">
            <v>0</v>
          </cell>
          <cell r="AP2175">
            <v>0</v>
          </cell>
          <cell r="AQ2175">
            <v>0</v>
          </cell>
        </row>
        <row r="2176">
          <cell r="H2176" t="str">
            <v>DGU</v>
          </cell>
          <cell r="J2176">
            <v>0</v>
          </cell>
          <cell r="K2176">
            <v>0</v>
          </cell>
          <cell r="L2176">
            <v>0</v>
          </cell>
          <cell r="M2176">
            <v>0</v>
          </cell>
          <cell r="N2176">
            <v>0</v>
          </cell>
          <cell r="O2176">
            <v>0</v>
          </cell>
          <cell r="P2176">
            <v>0</v>
          </cell>
          <cell r="Q2176">
            <v>0</v>
          </cell>
          <cell r="R2176">
            <v>0</v>
          </cell>
          <cell r="S2176">
            <v>0</v>
          </cell>
          <cell r="T2176">
            <v>0</v>
          </cell>
          <cell r="U2176">
            <v>0</v>
          </cell>
          <cell r="AF2176">
            <v>0</v>
          </cell>
          <cell r="AG2176">
            <v>0</v>
          </cell>
          <cell r="AH2176">
            <v>0</v>
          </cell>
          <cell r="AI2176">
            <v>0</v>
          </cell>
          <cell r="AJ2176">
            <v>0</v>
          </cell>
          <cell r="AK2176">
            <v>0</v>
          </cell>
          <cell r="AL2176">
            <v>0</v>
          </cell>
          <cell r="AM2176">
            <v>0</v>
          </cell>
          <cell r="AN2176">
            <v>0</v>
          </cell>
          <cell r="AO2176">
            <v>0</v>
          </cell>
          <cell r="AP2176">
            <v>0</v>
          </cell>
          <cell r="AQ2176">
            <v>0</v>
          </cell>
        </row>
        <row r="2177">
          <cell r="H2177" t="str">
            <v>SE</v>
          </cell>
          <cell r="J2177">
            <v>0</v>
          </cell>
          <cell r="K2177">
            <v>0</v>
          </cell>
          <cell r="L2177">
            <v>0</v>
          </cell>
          <cell r="M2177">
            <v>0</v>
          </cell>
          <cell r="N2177">
            <v>0</v>
          </cell>
          <cell r="O2177">
            <v>0</v>
          </cell>
          <cell r="P2177">
            <v>0</v>
          </cell>
          <cell r="Q2177">
            <v>0</v>
          </cell>
          <cell r="R2177">
            <v>0</v>
          </cell>
          <cell r="S2177">
            <v>0</v>
          </cell>
          <cell r="T2177">
            <v>0</v>
          </cell>
          <cell r="U2177">
            <v>0</v>
          </cell>
          <cell r="AF2177">
            <v>0</v>
          </cell>
          <cell r="AG2177">
            <v>0</v>
          </cell>
          <cell r="AH2177">
            <v>0</v>
          </cell>
          <cell r="AI2177">
            <v>0</v>
          </cell>
          <cell r="AJ2177">
            <v>0</v>
          </cell>
          <cell r="AK2177">
            <v>0</v>
          </cell>
          <cell r="AL2177">
            <v>0</v>
          </cell>
          <cell r="AM2177">
            <v>0</v>
          </cell>
          <cell r="AN2177">
            <v>0</v>
          </cell>
          <cell r="AO2177">
            <v>0</v>
          </cell>
          <cell r="AP2177">
            <v>0</v>
          </cell>
          <cell r="AQ2177">
            <v>0</v>
          </cell>
        </row>
        <row r="2178">
          <cell r="H2178" t="str">
            <v>DGP</v>
          </cell>
          <cell r="J2178">
            <v>0</v>
          </cell>
          <cell r="K2178">
            <v>0</v>
          </cell>
          <cell r="L2178">
            <v>0</v>
          </cell>
          <cell r="M2178">
            <v>0</v>
          </cell>
          <cell r="N2178">
            <v>0</v>
          </cell>
          <cell r="O2178">
            <v>0</v>
          </cell>
          <cell r="P2178">
            <v>0</v>
          </cell>
          <cell r="Q2178">
            <v>0</v>
          </cell>
          <cell r="R2178">
            <v>0</v>
          </cell>
          <cell r="S2178">
            <v>0</v>
          </cell>
          <cell r="T2178">
            <v>0</v>
          </cell>
          <cell r="U2178">
            <v>0</v>
          </cell>
          <cell r="AF2178">
            <v>0</v>
          </cell>
          <cell r="AG2178">
            <v>0</v>
          </cell>
          <cell r="AH2178">
            <v>0</v>
          </cell>
          <cell r="AI2178">
            <v>0</v>
          </cell>
          <cell r="AJ2178">
            <v>0</v>
          </cell>
          <cell r="AK2178">
            <v>0</v>
          </cell>
          <cell r="AL2178">
            <v>0</v>
          </cell>
          <cell r="AM2178">
            <v>0</v>
          </cell>
          <cell r="AN2178">
            <v>0</v>
          </cell>
          <cell r="AO2178">
            <v>0</v>
          </cell>
          <cell r="AP2178">
            <v>0</v>
          </cell>
          <cell r="AQ2178">
            <v>0</v>
          </cell>
        </row>
        <row r="2179">
          <cell r="H2179" t="str">
            <v>CAGW</v>
          </cell>
          <cell r="J2179">
            <v>5271715.1279166704</v>
          </cell>
          <cell r="K2179">
            <v>233476.85686137661</v>
          </cell>
          <cell r="L2179">
            <v>3848672.9902069583</v>
          </cell>
          <cell r="M2179">
            <v>1189565.2808483362</v>
          </cell>
          <cell r="N2179">
            <v>0</v>
          </cell>
          <cell r="O2179">
            <v>0</v>
          </cell>
          <cell r="P2179">
            <v>0</v>
          </cell>
          <cell r="Q2179">
            <v>0</v>
          </cell>
          <cell r="R2179">
            <v>0</v>
          </cell>
          <cell r="S2179">
            <v>0</v>
          </cell>
          <cell r="T2179">
            <v>0</v>
          </cell>
          <cell r="U2179">
            <v>0</v>
          </cell>
          <cell r="AF2179">
            <v>5271715.1279166704</v>
          </cell>
          <cell r="AG2179">
            <v>233476.85686137661</v>
          </cell>
          <cell r="AH2179">
            <v>3848672.9902069583</v>
          </cell>
          <cell r="AI2179">
            <v>1189565.2808483362</v>
          </cell>
          <cell r="AJ2179">
            <v>0</v>
          </cell>
          <cell r="AK2179">
            <v>0</v>
          </cell>
          <cell r="AL2179">
            <v>0</v>
          </cell>
          <cell r="AM2179">
            <v>0</v>
          </cell>
          <cell r="AN2179">
            <v>0</v>
          </cell>
          <cell r="AO2179">
            <v>0</v>
          </cell>
          <cell r="AP2179">
            <v>0</v>
          </cell>
          <cell r="AQ2179">
            <v>0</v>
          </cell>
        </row>
        <row r="2180">
          <cell r="H2180" t="str">
            <v>CAGE</v>
          </cell>
          <cell r="J2180">
            <v>13279971.93125</v>
          </cell>
          <cell r="K2180">
            <v>0</v>
          </cell>
          <cell r="L2180">
            <v>0</v>
          </cell>
          <cell r="M2180">
            <v>0</v>
          </cell>
          <cell r="N2180">
            <v>0</v>
          </cell>
          <cell r="O2180">
            <v>2521998.8446286819</v>
          </cell>
          <cell r="P2180">
            <v>8992127.261524016</v>
          </cell>
          <cell r="Q2180">
            <v>1155744.6890215713</v>
          </cell>
          <cell r="R2180">
            <v>536730.7444776824</v>
          </cell>
          <cell r="S2180">
            <v>73370.391598050614</v>
          </cell>
          <cell r="T2180">
            <v>0</v>
          </cell>
          <cell r="U2180">
            <v>0</v>
          </cell>
          <cell r="AF2180">
            <v>13279971.93125</v>
          </cell>
          <cell r="AG2180">
            <v>0</v>
          </cell>
          <cell r="AH2180">
            <v>0</v>
          </cell>
          <cell r="AI2180">
            <v>0</v>
          </cell>
          <cell r="AJ2180">
            <v>0</v>
          </cell>
          <cell r="AK2180">
            <v>2521998.8446286819</v>
          </cell>
          <cell r="AL2180">
            <v>8992127.261524016</v>
          </cell>
          <cell r="AM2180">
            <v>1155744.6890215713</v>
          </cell>
          <cell r="AN2180">
            <v>536730.7444776824</v>
          </cell>
          <cell r="AO2180">
            <v>73370.391598050614</v>
          </cell>
          <cell r="AP2180">
            <v>0</v>
          </cell>
          <cell r="AQ2180">
            <v>0</v>
          </cell>
        </row>
        <row r="2181">
          <cell r="H2181" t="str">
            <v>JBG</v>
          </cell>
          <cell r="J2181">
            <v>1485028.53</v>
          </cell>
          <cell r="K2181">
            <v>65396.608138998265</v>
          </cell>
          <cell r="L2181">
            <v>1078009.027443557</v>
          </cell>
          <cell r="M2181">
            <v>333195.9131760319</v>
          </cell>
          <cell r="N2181">
            <v>0</v>
          </cell>
          <cell r="O2181">
            <v>1600.3676110594797</v>
          </cell>
          <cell r="P2181">
            <v>5706.0728852105312</v>
          </cell>
          <cell r="Q2181">
            <v>733.39302708382309</v>
          </cell>
          <cell r="R2181">
            <v>340.58956892519575</v>
          </cell>
          <cell r="S2181">
            <v>46.55814913410822</v>
          </cell>
          <cell r="T2181">
            <v>0</v>
          </cell>
          <cell r="U2181">
            <v>0</v>
          </cell>
          <cell r="AF2181">
            <v>1485028.53</v>
          </cell>
          <cell r="AG2181">
            <v>65396.608138998265</v>
          </cell>
          <cell r="AH2181">
            <v>1078009.027443557</v>
          </cell>
          <cell r="AI2181">
            <v>333195.9131760319</v>
          </cell>
          <cell r="AJ2181">
            <v>0</v>
          </cell>
          <cell r="AK2181">
            <v>1600.3676110594797</v>
          </cell>
          <cell r="AL2181">
            <v>5706.0728852105312</v>
          </cell>
          <cell r="AM2181">
            <v>733.39302708382309</v>
          </cell>
          <cell r="AN2181">
            <v>340.58956892519575</v>
          </cell>
          <cell r="AO2181">
            <v>46.55814913410822</v>
          </cell>
          <cell r="AP2181">
            <v>0</v>
          </cell>
          <cell r="AQ2181">
            <v>0</v>
          </cell>
        </row>
        <row r="2182">
          <cell r="H2182" t="str">
            <v>CAEW</v>
          </cell>
          <cell r="J2182">
            <v>0</v>
          </cell>
          <cell r="K2182">
            <v>0</v>
          </cell>
          <cell r="L2182">
            <v>0</v>
          </cell>
          <cell r="M2182">
            <v>0</v>
          </cell>
          <cell r="N2182">
            <v>0</v>
          </cell>
          <cell r="O2182">
            <v>0</v>
          </cell>
          <cell r="P2182">
            <v>0</v>
          </cell>
          <cell r="Q2182">
            <v>0</v>
          </cell>
          <cell r="R2182">
            <v>0</v>
          </cell>
          <cell r="S2182">
            <v>0</v>
          </cell>
          <cell r="T2182">
            <v>0</v>
          </cell>
          <cell r="U2182">
            <v>0</v>
          </cell>
          <cell r="AF2182">
            <v>0</v>
          </cell>
          <cell r="AG2182">
            <v>0</v>
          </cell>
          <cell r="AH2182">
            <v>0</v>
          </cell>
          <cell r="AI2182">
            <v>0</v>
          </cell>
          <cell r="AJ2182">
            <v>0</v>
          </cell>
          <cell r="AK2182">
            <v>0</v>
          </cell>
          <cell r="AL2182">
            <v>0</v>
          </cell>
          <cell r="AM2182">
            <v>0</v>
          </cell>
          <cell r="AN2182">
            <v>0</v>
          </cell>
          <cell r="AO2182">
            <v>0</v>
          </cell>
          <cell r="AP2182">
            <v>0</v>
          </cell>
          <cell r="AQ2182">
            <v>0</v>
          </cell>
        </row>
        <row r="2183">
          <cell r="H2183" t="str">
            <v>CAEE</v>
          </cell>
          <cell r="J2183">
            <v>429830.18</v>
          </cell>
          <cell r="K2183">
            <v>0</v>
          </cell>
          <cell r="L2183">
            <v>0</v>
          </cell>
          <cell r="M2183">
            <v>0</v>
          </cell>
          <cell r="N2183">
            <v>0</v>
          </cell>
          <cell r="O2183">
            <v>89510.462187357247</v>
          </cell>
          <cell r="P2183">
            <v>278014.82070722524</v>
          </cell>
          <cell r="Q2183">
            <v>40444.989053992271</v>
          </cell>
          <cell r="R2183">
            <v>19614.998877462891</v>
          </cell>
          <cell r="S2183">
            <v>2244.9091739623591</v>
          </cell>
          <cell r="T2183">
            <v>0</v>
          </cell>
          <cell r="U2183">
            <v>0</v>
          </cell>
          <cell r="AF2183">
            <v>429830.18</v>
          </cell>
          <cell r="AG2183">
            <v>0</v>
          </cell>
          <cell r="AH2183">
            <v>0</v>
          </cell>
          <cell r="AI2183">
            <v>0</v>
          </cell>
          <cell r="AJ2183">
            <v>0</v>
          </cell>
          <cell r="AK2183">
            <v>89510.462187357247</v>
          </cell>
          <cell r="AL2183">
            <v>278014.82070722524</v>
          </cell>
          <cell r="AM2183">
            <v>40444.989053992271</v>
          </cell>
          <cell r="AN2183">
            <v>19614.998877462891</v>
          </cell>
          <cell r="AO2183">
            <v>2244.9091739623591</v>
          </cell>
          <cell r="AP2183">
            <v>0</v>
          </cell>
          <cell r="AQ2183">
            <v>0</v>
          </cell>
        </row>
        <row r="2184">
          <cell r="H2184" t="str">
            <v>CAGE</v>
          </cell>
          <cell r="J2184">
            <v>0</v>
          </cell>
          <cell r="K2184">
            <v>0</v>
          </cell>
          <cell r="L2184">
            <v>0</v>
          </cell>
          <cell r="M2184">
            <v>0</v>
          </cell>
          <cell r="N2184">
            <v>0</v>
          </cell>
          <cell r="O2184">
            <v>0</v>
          </cell>
          <cell r="P2184">
            <v>0</v>
          </cell>
          <cell r="Q2184">
            <v>0</v>
          </cell>
          <cell r="R2184">
            <v>0</v>
          </cell>
          <cell r="S2184">
            <v>0</v>
          </cell>
          <cell r="T2184">
            <v>0</v>
          </cell>
          <cell r="U2184">
            <v>0</v>
          </cell>
          <cell r="AF2184">
            <v>0</v>
          </cell>
          <cell r="AG2184">
            <v>0</v>
          </cell>
          <cell r="AH2184">
            <v>0</v>
          </cell>
          <cell r="AI2184">
            <v>0</v>
          </cell>
          <cell r="AJ2184">
            <v>0</v>
          </cell>
          <cell r="AK2184">
            <v>0</v>
          </cell>
          <cell r="AL2184">
            <v>0</v>
          </cell>
          <cell r="AM2184">
            <v>0</v>
          </cell>
          <cell r="AN2184">
            <v>0</v>
          </cell>
          <cell r="AO2184">
            <v>0</v>
          </cell>
          <cell r="AP2184">
            <v>0</v>
          </cell>
          <cell r="AQ2184">
            <v>0</v>
          </cell>
        </row>
        <row r="2185">
          <cell r="H2185" t="str">
            <v>CAGE</v>
          </cell>
          <cell r="J2185">
            <v>0</v>
          </cell>
          <cell r="K2185">
            <v>0</v>
          </cell>
          <cell r="L2185">
            <v>0</v>
          </cell>
          <cell r="M2185">
            <v>0</v>
          </cell>
          <cell r="N2185">
            <v>0</v>
          </cell>
          <cell r="O2185">
            <v>0</v>
          </cell>
          <cell r="P2185">
            <v>0</v>
          </cell>
          <cell r="Q2185">
            <v>0</v>
          </cell>
          <cell r="R2185">
            <v>0</v>
          </cell>
          <cell r="S2185">
            <v>0</v>
          </cell>
          <cell r="T2185">
            <v>0</v>
          </cell>
          <cell r="U2185">
            <v>0</v>
          </cell>
          <cell r="AF2185">
            <v>0</v>
          </cell>
          <cell r="AG2185">
            <v>0</v>
          </cell>
          <cell r="AH2185">
            <v>0</v>
          </cell>
          <cell r="AI2185">
            <v>0</v>
          </cell>
          <cell r="AJ2185">
            <v>0</v>
          </cell>
          <cell r="AK2185">
            <v>0</v>
          </cell>
          <cell r="AL2185">
            <v>0</v>
          </cell>
          <cell r="AM2185">
            <v>0</v>
          </cell>
          <cell r="AN2185">
            <v>0</v>
          </cell>
          <cell r="AO2185">
            <v>0</v>
          </cell>
          <cell r="AP2185">
            <v>0</v>
          </cell>
          <cell r="AQ2185">
            <v>0</v>
          </cell>
        </row>
        <row r="2189">
          <cell r="H2189" t="str">
            <v>S</v>
          </cell>
          <cell r="J2189">
            <v>8880589.6912500039</v>
          </cell>
          <cell r="K2189">
            <v>221151.122083333</v>
          </cell>
          <cell r="L2189">
            <v>2892538.1</v>
          </cell>
          <cell r="M2189">
            <v>761217.57250000001</v>
          </cell>
          <cell r="N2189">
            <v>0</v>
          </cell>
          <cell r="O2189">
            <v>874465.69750000001</v>
          </cell>
          <cell r="P2189">
            <v>3703142.86666667</v>
          </cell>
          <cell r="Q2189">
            <v>407812.88</v>
          </cell>
          <cell r="R2189">
            <v>20261.452499999999</v>
          </cell>
          <cell r="S2189">
            <v>0</v>
          </cell>
          <cell r="T2189">
            <v>0</v>
          </cell>
          <cell r="U2189">
            <v>0</v>
          </cell>
          <cell r="AF2189">
            <v>8880589.6912500039</v>
          </cell>
          <cell r="AG2189">
            <v>221151.122083333</v>
          </cell>
          <cell r="AH2189">
            <v>2892538.1</v>
          </cell>
          <cell r="AI2189">
            <v>761217.57250000001</v>
          </cell>
          <cell r="AJ2189">
            <v>0</v>
          </cell>
          <cell r="AK2189">
            <v>874465.69750000001</v>
          </cell>
          <cell r="AL2189">
            <v>3703142.86666667</v>
          </cell>
          <cell r="AM2189">
            <v>407812.88</v>
          </cell>
          <cell r="AN2189">
            <v>20261.452499999999</v>
          </cell>
          <cell r="AO2189">
            <v>0</v>
          </cell>
          <cell r="AP2189">
            <v>0</v>
          </cell>
          <cell r="AQ2189">
            <v>0</v>
          </cell>
        </row>
        <row r="2190">
          <cell r="H2190" t="str">
            <v>DGP</v>
          </cell>
          <cell r="J2190">
            <v>0</v>
          </cell>
          <cell r="K2190">
            <v>0</v>
          </cell>
          <cell r="L2190">
            <v>0</v>
          </cell>
          <cell r="M2190">
            <v>0</v>
          </cell>
          <cell r="N2190">
            <v>0</v>
          </cell>
          <cell r="O2190">
            <v>0</v>
          </cell>
          <cell r="P2190">
            <v>0</v>
          </cell>
          <cell r="Q2190">
            <v>0</v>
          </cell>
          <cell r="R2190">
            <v>0</v>
          </cell>
          <cell r="S2190">
            <v>0</v>
          </cell>
          <cell r="T2190">
            <v>0</v>
          </cell>
          <cell r="U2190">
            <v>0</v>
          </cell>
          <cell r="AF2190">
            <v>0</v>
          </cell>
          <cell r="AG2190">
            <v>0</v>
          </cell>
          <cell r="AH2190">
            <v>0</v>
          </cell>
          <cell r="AI2190">
            <v>0</v>
          </cell>
          <cell r="AJ2190">
            <v>0</v>
          </cell>
          <cell r="AK2190">
            <v>0</v>
          </cell>
          <cell r="AL2190">
            <v>0</v>
          </cell>
          <cell r="AM2190">
            <v>0</v>
          </cell>
          <cell r="AN2190">
            <v>0</v>
          </cell>
          <cell r="AO2190">
            <v>0</v>
          </cell>
          <cell r="AP2190">
            <v>0</v>
          </cell>
          <cell r="AQ2190">
            <v>0</v>
          </cell>
        </row>
        <row r="2191">
          <cell r="H2191" t="str">
            <v>DGU</v>
          </cell>
          <cell r="J2191">
            <v>0</v>
          </cell>
          <cell r="K2191">
            <v>0</v>
          </cell>
          <cell r="L2191">
            <v>0</v>
          </cell>
          <cell r="M2191">
            <v>0</v>
          </cell>
          <cell r="N2191">
            <v>0</v>
          </cell>
          <cell r="O2191">
            <v>0</v>
          </cell>
          <cell r="P2191">
            <v>0</v>
          </cell>
          <cell r="Q2191">
            <v>0</v>
          </cell>
          <cell r="R2191">
            <v>0</v>
          </cell>
          <cell r="S2191">
            <v>0</v>
          </cell>
          <cell r="T2191">
            <v>0</v>
          </cell>
          <cell r="U2191">
            <v>0</v>
          </cell>
          <cell r="AF2191">
            <v>0</v>
          </cell>
          <cell r="AG2191">
            <v>0</v>
          </cell>
          <cell r="AH2191">
            <v>0</v>
          </cell>
          <cell r="AI2191">
            <v>0</v>
          </cell>
          <cell r="AJ2191">
            <v>0</v>
          </cell>
          <cell r="AK2191">
            <v>0</v>
          </cell>
          <cell r="AL2191">
            <v>0</v>
          </cell>
          <cell r="AM2191">
            <v>0</v>
          </cell>
          <cell r="AN2191">
            <v>0</v>
          </cell>
          <cell r="AO2191">
            <v>0</v>
          </cell>
          <cell r="AP2191">
            <v>0</v>
          </cell>
          <cell r="AQ2191">
            <v>0</v>
          </cell>
        </row>
        <row r="2192">
          <cell r="H2192" t="str">
            <v>SO</v>
          </cell>
          <cell r="J2192">
            <v>187595.28583333301</v>
          </cell>
          <cell r="K2192">
            <v>3732.2329478480888</v>
          </cell>
          <cell r="L2192">
            <v>44085.349846857091</v>
          </cell>
          <cell r="M2192">
            <v>12484.09983505482</v>
          </cell>
          <cell r="N2192">
            <v>0</v>
          </cell>
          <cell r="O2192">
            <v>23282.567446012101</v>
          </cell>
          <cell r="P2192">
            <v>87386.003845761064</v>
          </cell>
          <cell r="Q2192">
            <v>11170.273113495125</v>
          </cell>
          <cell r="R2192">
            <v>4917.8774839684638</v>
          </cell>
          <cell r="S2192">
            <v>536.88131433624574</v>
          </cell>
          <cell r="T2192">
            <v>0</v>
          </cell>
          <cell r="U2192">
            <v>0</v>
          </cell>
          <cell r="AF2192">
            <v>187595.28583333301</v>
          </cell>
          <cell r="AG2192">
            <v>3732.2329478480888</v>
          </cell>
          <cell r="AH2192">
            <v>44085.349846857091</v>
          </cell>
          <cell r="AI2192">
            <v>12484.09983505482</v>
          </cell>
          <cell r="AJ2192">
            <v>0</v>
          </cell>
          <cell r="AK2192">
            <v>23282.567446012101</v>
          </cell>
          <cell r="AL2192">
            <v>87386.003845761064</v>
          </cell>
          <cell r="AM2192">
            <v>11170.273113495125</v>
          </cell>
          <cell r="AN2192">
            <v>4917.8774839684638</v>
          </cell>
          <cell r="AO2192">
            <v>536.88131433624574</v>
          </cell>
          <cell r="AP2192">
            <v>0</v>
          </cell>
          <cell r="AQ2192">
            <v>0</v>
          </cell>
        </row>
        <row r="2193">
          <cell r="H2193" t="str">
            <v>SG</v>
          </cell>
          <cell r="J2193">
            <v>0</v>
          </cell>
          <cell r="K2193">
            <v>0</v>
          </cell>
          <cell r="L2193">
            <v>0</v>
          </cell>
          <cell r="M2193">
            <v>0</v>
          </cell>
          <cell r="N2193">
            <v>0</v>
          </cell>
          <cell r="O2193">
            <v>0</v>
          </cell>
          <cell r="P2193">
            <v>0</v>
          </cell>
          <cell r="Q2193">
            <v>0</v>
          </cell>
          <cell r="R2193">
            <v>0</v>
          </cell>
          <cell r="S2193">
            <v>0</v>
          </cell>
          <cell r="T2193">
            <v>0</v>
          </cell>
          <cell r="U2193">
            <v>0</v>
          </cell>
          <cell r="AF2193">
            <v>0</v>
          </cell>
          <cell r="AG2193">
            <v>0</v>
          </cell>
          <cell r="AH2193">
            <v>0</v>
          </cell>
          <cell r="AI2193">
            <v>0</v>
          </cell>
          <cell r="AJ2193">
            <v>0</v>
          </cell>
          <cell r="AK2193">
            <v>0</v>
          </cell>
          <cell r="AL2193">
            <v>0</v>
          </cell>
          <cell r="AM2193">
            <v>0</v>
          </cell>
          <cell r="AN2193">
            <v>0</v>
          </cell>
          <cell r="AO2193">
            <v>0</v>
          </cell>
          <cell r="AP2193">
            <v>0</v>
          </cell>
          <cell r="AQ2193">
            <v>0</v>
          </cell>
        </row>
        <row r="2194">
          <cell r="H2194" t="str">
            <v>CAGW</v>
          </cell>
          <cell r="J2194">
            <v>706739.99333333306</v>
          </cell>
          <cell r="K2194">
            <v>31300.52141624469</v>
          </cell>
          <cell r="L2194">
            <v>515963.22210907593</v>
          </cell>
          <cell r="M2194">
            <v>159476.24980801254</v>
          </cell>
          <cell r="N2194">
            <v>0</v>
          </cell>
          <cell r="O2194">
            <v>0</v>
          </cell>
          <cell r="P2194">
            <v>0</v>
          </cell>
          <cell r="Q2194">
            <v>0</v>
          </cell>
          <cell r="R2194">
            <v>0</v>
          </cell>
          <cell r="S2194">
            <v>0</v>
          </cell>
          <cell r="T2194">
            <v>0</v>
          </cell>
          <cell r="U2194">
            <v>0</v>
          </cell>
          <cell r="AF2194">
            <v>706739.99333333306</v>
          </cell>
          <cell r="AG2194">
            <v>31300.52141624469</v>
          </cell>
          <cell r="AH2194">
            <v>515963.22210907593</v>
          </cell>
          <cell r="AI2194">
            <v>159476.24980801254</v>
          </cell>
          <cell r="AJ2194">
            <v>0</v>
          </cell>
          <cell r="AK2194">
            <v>0</v>
          </cell>
          <cell r="AL2194">
            <v>0</v>
          </cell>
          <cell r="AM2194">
            <v>0</v>
          </cell>
          <cell r="AN2194">
            <v>0</v>
          </cell>
          <cell r="AO2194">
            <v>0</v>
          </cell>
          <cell r="AP2194">
            <v>0</v>
          </cell>
          <cell r="AQ2194">
            <v>0</v>
          </cell>
        </row>
        <row r="2195">
          <cell r="H2195" t="str">
            <v>CAGE</v>
          </cell>
          <cell r="J2195">
            <v>4140246.3149999999</v>
          </cell>
          <cell r="K2195">
            <v>0</v>
          </cell>
          <cell r="L2195">
            <v>0</v>
          </cell>
          <cell r="M2195">
            <v>0</v>
          </cell>
          <cell r="N2195">
            <v>0</v>
          </cell>
          <cell r="O2195">
            <v>786273.98287921795</v>
          </cell>
          <cell r="P2195">
            <v>2803441.2987672291</v>
          </cell>
          <cell r="Q2195">
            <v>360322.12376460794</v>
          </cell>
          <cell r="R2195">
            <v>167334.50179527319</v>
          </cell>
          <cell r="S2195">
            <v>22874.407793672424</v>
          </cell>
          <cell r="T2195">
            <v>0</v>
          </cell>
          <cell r="U2195">
            <v>0</v>
          </cell>
          <cell r="AF2195">
            <v>4140246.3149999999</v>
          </cell>
          <cell r="AG2195">
            <v>0</v>
          </cell>
          <cell r="AH2195">
            <v>0</v>
          </cell>
          <cell r="AI2195">
            <v>0</v>
          </cell>
          <cell r="AJ2195">
            <v>0</v>
          </cell>
          <cell r="AK2195">
            <v>786273.98287921795</v>
          </cell>
          <cell r="AL2195">
            <v>2803441.2987672291</v>
          </cell>
          <cell r="AM2195">
            <v>360322.12376460794</v>
          </cell>
          <cell r="AN2195">
            <v>167334.50179527319</v>
          </cell>
          <cell r="AO2195">
            <v>22874.407793672424</v>
          </cell>
          <cell r="AP2195">
            <v>0</v>
          </cell>
          <cell r="AQ2195">
            <v>0</v>
          </cell>
        </row>
        <row r="2196">
          <cell r="H2196" t="str">
            <v>JBG</v>
          </cell>
          <cell r="J2196">
            <v>663682.39333333296</v>
          </cell>
          <cell r="K2196">
            <v>29226.76334411736</v>
          </cell>
          <cell r="L2196">
            <v>481779.03448675055</v>
          </cell>
          <cell r="M2196">
            <v>148910.44625624415</v>
          </cell>
          <cell r="N2196">
            <v>0</v>
          </cell>
          <cell r="O2196">
            <v>715.22922614901142</v>
          </cell>
          <cell r="P2196">
            <v>2550.1328981140596</v>
          </cell>
          <cell r="Q2196">
            <v>327.76477329292089</v>
          </cell>
          <cell r="R2196">
            <v>152.21478623622272</v>
          </cell>
          <cell r="S2196">
            <v>20.807562428780535</v>
          </cell>
          <cell r="T2196">
            <v>0</v>
          </cell>
          <cell r="U2196">
            <v>0</v>
          </cell>
          <cell r="AF2196">
            <v>663682.39333333296</v>
          </cell>
          <cell r="AG2196">
            <v>29226.76334411736</v>
          </cell>
          <cell r="AH2196">
            <v>481779.03448675055</v>
          </cell>
          <cell r="AI2196">
            <v>148910.44625624415</v>
          </cell>
          <cell r="AJ2196">
            <v>0</v>
          </cell>
          <cell r="AK2196">
            <v>715.22922614901142</v>
          </cell>
          <cell r="AL2196">
            <v>2550.1328981140596</v>
          </cell>
          <cell r="AM2196">
            <v>327.76477329292089</v>
          </cell>
          <cell r="AN2196">
            <v>152.21478623622272</v>
          </cell>
          <cell r="AO2196">
            <v>20.807562428780535</v>
          </cell>
          <cell r="AP2196">
            <v>0</v>
          </cell>
          <cell r="AQ2196">
            <v>0</v>
          </cell>
        </row>
        <row r="2197">
          <cell r="H2197" t="str">
            <v>CAGE</v>
          </cell>
          <cell r="J2197">
            <v>0</v>
          </cell>
          <cell r="K2197">
            <v>0</v>
          </cell>
          <cell r="L2197">
            <v>0</v>
          </cell>
          <cell r="M2197">
            <v>0</v>
          </cell>
          <cell r="N2197">
            <v>0</v>
          </cell>
          <cell r="O2197">
            <v>0</v>
          </cell>
          <cell r="P2197">
            <v>0</v>
          </cell>
          <cell r="Q2197">
            <v>0</v>
          </cell>
          <cell r="R2197">
            <v>0</v>
          </cell>
          <cell r="S2197">
            <v>0</v>
          </cell>
          <cell r="T2197">
            <v>0</v>
          </cell>
          <cell r="U2197">
            <v>0</v>
          </cell>
          <cell r="AF2197">
            <v>0</v>
          </cell>
          <cell r="AG2197">
            <v>0</v>
          </cell>
          <cell r="AH2197">
            <v>0</v>
          </cell>
          <cell r="AI2197">
            <v>0</v>
          </cell>
          <cell r="AJ2197">
            <v>0</v>
          </cell>
          <cell r="AK2197">
            <v>0</v>
          </cell>
          <cell r="AL2197">
            <v>0</v>
          </cell>
          <cell r="AM2197">
            <v>0</v>
          </cell>
          <cell r="AN2197">
            <v>0</v>
          </cell>
          <cell r="AO2197">
            <v>0</v>
          </cell>
          <cell r="AP2197">
            <v>0</v>
          </cell>
          <cell r="AQ2197">
            <v>0</v>
          </cell>
        </row>
        <row r="2201">
          <cell r="H2201" t="str">
            <v>S</v>
          </cell>
          <cell r="J2201">
            <v>33374486.034166671</v>
          </cell>
          <cell r="K2201">
            <v>746395.05</v>
          </cell>
          <cell r="L2201">
            <v>10473992.712083301</v>
          </cell>
          <cell r="M2201">
            <v>2880752.1612499999</v>
          </cell>
          <cell r="N2201">
            <v>0</v>
          </cell>
          <cell r="O2201">
            <v>3850507.3487499999</v>
          </cell>
          <cell r="P2201">
            <v>12983829.7329167</v>
          </cell>
          <cell r="Q2201">
            <v>1960059.3416666701</v>
          </cell>
          <cell r="R2201">
            <v>478949.6875</v>
          </cell>
          <cell r="S2201">
            <v>0</v>
          </cell>
          <cell r="T2201">
            <v>0</v>
          </cell>
          <cell r="U2201">
            <v>0</v>
          </cell>
          <cell r="AF2201">
            <v>33374486.034166671</v>
          </cell>
          <cell r="AG2201">
            <v>746395.05</v>
          </cell>
          <cell r="AH2201">
            <v>10473992.712083301</v>
          </cell>
          <cell r="AI2201">
            <v>2880752.1612499999</v>
          </cell>
          <cell r="AJ2201">
            <v>0</v>
          </cell>
          <cell r="AK2201">
            <v>3850507.3487499999</v>
          </cell>
          <cell r="AL2201">
            <v>12983829.7329167</v>
          </cell>
          <cell r="AM2201">
            <v>1960059.3416666701</v>
          </cell>
          <cell r="AN2201">
            <v>478949.6875</v>
          </cell>
          <cell r="AO2201">
            <v>0</v>
          </cell>
          <cell r="AP2201">
            <v>0</v>
          </cell>
          <cell r="AQ2201">
            <v>0</v>
          </cell>
        </row>
        <row r="2202">
          <cell r="H2202" t="str">
            <v>DGP</v>
          </cell>
          <cell r="J2202">
            <v>0</v>
          </cell>
          <cell r="K2202">
            <v>0</v>
          </cell>
          <cell r="L2202">
            <v>0</v>
          </cell>
          <cell r="M2202">
            <v>0</v>
          </cell>
          <cell r="N2202">
            <v>0</v>
          </cell>
          <cell r="O2202">
            <v>0</v>
          </cell>
          <cell r="P2202">
            <v>0</v>
          </cell>
          <cell r="Q2202">
            <v>0</v>
          </cell>
          <cell r="R2202">
            <v>0</v>
          </cell>
          <cell r="S2202">
            <v>0</v>
          </cell>
          <cell r="T2202">
            <v>0</v>
          </cell>
          <cell r="U2202">
            <v>0</v>
          </cell>
          <cell r="AF2202">
            <v>0</v>
          </cell>
          <cell r="AG2202">
            <v>0</v>
          </cell>
          <cell r="AH2202">
            <v>0</v>
          </cell>
          <cell r="AI2202">
            <v>0</v>
          </cell>
          <cell r="AJ2202">
            <v>0</v>
          </cell>
          <cell r="AK2202">
            <v>0</v>
          </cell>
          <cell r="AL2202">
            <v>0</v>
          </cell>
          <cell r="AM2202">
            <v>0</v>
          </cell>
          <cell r="AN2202">
            <v>0</v>
          </cell>
          <cell r="AO2202">
            <v>0</v>
          </cell>
          <cell r="AP2202">
            <v>0</v>
          </cell>
          <cell r="AQ2202">
            <v>0</v>
          </cell>
        </row>
        <row r="2203">
          <cell r="H2203" t="str">
            <v>SG</v>
          </cell>
          <cell r="J2203">
            <v>0</v>
          </cell>
          <cell r="K2203">
            <v>0</v>
          </cell>
          <cell r="L2203">
            <v>0</v>
          </cell>
          <cell r="M2203">
            <v>0</v>
          </cell>
          <cell r="N2203">
            <v>0</v>
          </cell>
          <cell r="O2203">
            <v>0</v>
          </cell>
          <cell r="P2203">
            <v>0</v>
          </cell>
          <cell r="Q2203">
            <v>0</v>
          </cell>
          <cell r="R2203">
            <v>0</v>
          </cell>
          <cell r="S2203">
            <v>0</v>
          </cell>
          <cell r="T2203">
            <v>0</v>
          </cell>
          <cell r="U2203">
            <v>0</v>
          </cell>
          <cell r="AF2203">
            <v>0</v>
          </cell>
          <cell r="AG2203">
            <v>0</v>
          </cell>
          <cell r="AH2203">
            <v>0</v>
          </cell>
          <cell r="AI2203">
            <v>0</v>
          </cell>
          <cell r="AJ2203">
            <v>0</v>
          </cell>
          <cell r="AK2203">
            <v>0</v>
          </cell>
          <cell r="AL2203">
            <v>0</v>
          </cell>
          <cell r="AM2203">
            <v>0</v>
          </cell>
          <cell r="AN2203">
            <v>0</v>
          </cell>
          <cell r="AO2203">
            <v>0</v>
          </cell>
          <cell r="AP2203">
            <v>0</v>
          </cell>
          <cell r="AQ2203">
            <v>0</v>
          </cell>
        </row>
        <row r="2204">
          <cell r="H2204" t="str">
            <v>SO</v>
          </cell>
          <cell r="J2204">
            <v>3719620.7241666699</v>
          </cell>
          <cell r="K2204">
            <v>74002.344774096098</v>
          </cell>
          <cell r="L2204">
            <v>874119.9449339814</v>
          </cell>
          <cell r="M2204">
            <v>247533.49351375108</v>
          </cell>
          <cell r="N2204">
            <v>0</v>
          </cell>
          <cell r="O2204">
            <v>461644.43844786036</v>
          </cell>
          <cell r="P2204">
            <v>1732681.0184109951</v>
          </cell>
          <cell r="Q2204">
            <v>221483.06756744481</v>
          </cell>
          <cell r="R2204">
            <v>97511.18705900549</v>
          </cell>
          <cell r="S2204">
            <v>10645.229459535291</v>
          </cell>
          <cell r="T2204">
            <v>0</v>
          </cell>
          <cell r="U2204">
            <v>0</v>
          </cell>
          <cell r="AF2204">
            <v>3719620.7241666699</v>
          </cell>
          <cell r="AG2204">
            <v>74002.344774096098</v>
          </cell>
          <cell r="AH2204">
            <v>874119.9449339814</v>
          </cell>
          <cell r="AI2204">
            <v>247533.49351375108</v>
          </cell>
          <cell r="AJ2204">
            <v>0</v>
          </cell>
          <cell r="AK2204">
            <v>461644.43844786036</v>
          </cell>
          <cell r="AL2204">
            <v>1732681.0184109951</v>
          </cell>
          <cell r="AM2204">
            <v>221483.06756744481</v>
          </cell>
          <cell r="AN2204">
            <v>97511.18705900549</v>
          </cell>
          <cell r="AO2204">
            <v>10645.229459535291</v>
          </cell>
          <cell r="AP2204">
            <v>0</v>
          </cell>
          <cell r="AQ2204">
            <v>0</v>
          </cell>
        </row>
        <row r="2205">
          <cell r="H2205" t="str">
            <v>SE</v>
          </cell>
          <cell r="J2205">
            <v>0</v>
          </cell>
          <cell r="K2205">
            <v>0</v>
          </cell>
          <cell r="L2205">
            <v>0</v>
          </cell>
          <cell r="M2205">
            <v>0</v>
          </cell>
          <cell r="N2205">
            <v>0</v>
          </cell>
          <cell r="O2205">
            <v>0</v>
          </cell>
          <cell r="P2205">
            <v>0</v>
          </cell>
          <cell r="Q2205">
            <v>0</v>
          </cell>
          <cell r="R2205">
            <v>0</v>
          </cell>
          <cell r="S2205">
            <v>0</v>
          </cell>
          <cell r="T2205">
            <v>0</v>
          </cell>
          <cell r="U2205">
            <v>0</v>
          </cell>
          <cell r="AF2205">
            <v>0</v>
          </cell>
          <cell r="AG2205">
            <v>0</v>
          </cell>
          <cell r="AH2205">
            <v>0</v>
          </cell>
          <cell r="AI2205">
            <v>0</v>
          </cell>
          <cell r="AJ2205">
            <v>0</v>
          </cell>
          <cell r="AK2205">
            <v>0</v>
          </cell>
          <cell r="AL2205">
            <v>0</v>
          </cell>
          <cell r="AM2205">
            <v>0</v>
          </cell>
          <cell r="AN2205">
            <v>0</v>
          </cell>
          <cell r="AO2205">
            <v>0</v>
          </cell>
          <cell r="AP2205">
            <v>0</v>
          </cell>
          <cell r="AQ2205">
            <v>0</v>
          </cell>
        </row>
        <row r="2206">
          <cell r="H2206" t="str">
            <v>DGU</v>
          </cell>
          <cell r="J2206">
            <v>0</v>
          </cell>
          <cell r="K2206">
            <v>0</v>
          </cell>
          <cell r="L2206">
            <v>0</v>
          </cell>
          <cell r="M2206">
            <v>0</v>
          </cell>
          <cell r="N2206">
            <v>0</v>
          </cell>
          <cell r="O2206">
            <v>0</v>
          </cell>
          <cell r="P2206">
            <v>0</v>
          </cell>
          <cell r="Q2206">
            <v>0</v>
          </cell>
          <cell r="R2206">
            <v>0</v>
          </cell>
          <cell r="S2206">
            <v>0</v>
          </cell>
          <cell r="T2206">
            <v>0</v>
          </cell>
          <cell r="U2206">
            <v>0</v>
          </cell>
          <cell r="AF2206">
            <v>0</v>
          </cell>
          <cell r="AG2206">
            <v>0</v>
          </cell>
          <cell r="AH2206">
            <v>0</v>
          </cell>
          <cell r="AI2206">
            <v>0</v>
          </cell>
          <cell r="AJ2206">
            <v>0</v>
          </cell>
          <cell r="AK2206">
            <v>0</v>
          </cell>
          <cell r="AL2206">
            <v>0</v>
          </cell>
          <cell r="AM2206">
            <v>0</v>
          </cell>
          <cell r="AN2206">
            <v>0</v>
          </cell>
          <cell r="AO2206">
            <v>0</v>
          </cell>
          <cell r="AP2206">
            <v>0</v>
          </cell>
          <cell r="AQ2206">
            <v>0</v>
          </cell>
        </row>
        <row r="2207">
          <cell r="H2207" t="str">
            <v>CAGW</v>
          </cell>
          <cell r="J2207">
            <v>2864022.0412499998</v>
          </cell>
          <cell r="K2207">
            <v>126843.51258506085</v>
          </cell>
          <cell r="L2207">
            <v>2090910.4543879875</v>
          </cell>
          <cell r="M2207">
            <v>646268.07427695184</v>
          </cell>
          <cell r="N2207">
            <v>0</v>
          </cell>
          <cell r="O2207">
            <v>0</v>
          </cell>
          <cell r="P2207">
            <v>0</v>
          </cell>
          <cell r="Q2207">
            <v>0</v>
          </cell>
          <cell r="R2207">
            <v>0</v>
          </cell>
          <cell r="S2207">
            <v>0</v>
          </cell>
          <cell r="T2207">
            <v>0</v>
          </cell>
          <cell r="U2207">
            <v>0</v>
          </cell>
          <cell r="AF2207">
            <v>2864022.0412499998</v>
          </cell>
          <cell r="AG2207">
            <v>126843.51258506085</v>
          </cell>
          <cell r="AH2207">
            <v>2090910.4543879875</v>
          </cell>
          <cell r="AI2207">
            <v>646268.07427695184</v>
          </cell>
          <cell r="AJ2207">
            <v>0</v>
          </cell>
          <cell r="AK2207">
            <v>0</v>
          </cell>
          <cell r="AL2207">
            <v>0</v>
          </cell>
          <cell r="AM2207">
            <v>0</v>
          </cell>
          <cell r="AN2207">
            <v>0</v>
          </cell>
          <cell r="AO2207">
            <v>0</v>
          </cell>
          <cell r="AP2207">
            <v>0</v>
          </cell>
          <cell r="AQ2207">
            <v>0</v>
          </cell>
        </row>
        <row r="2208">
          <cell r="H2208" t="str">
            <v>CAGE</v>
          </cell>
          <cell r="J2208">
            <v>18765564.197083302</v>
          </cell>
          <cell r="K2208">
            <v>0</v>
          </cell>
          <cell r="L2208">
            <v>0</v>
          </cell>
          <cell r="M2208">
            <v>0</v>
          </cell>
          <cell r="N2208">
            <v>0</v>
          </cell>
          <cell r="O2208">
            <v>3563767.4137308765</v>
          </cell>
          <cell r="P2208">
            <v>12706528.467683939</v>
          </cell>
          <cell r="Q2208">
            <v>1633151.1293511398</v>
          </cell>
          <cell r="R2208">
            <v>758439.49777808099</v>
          </cell>
          <cell r="S2208">
            <v>103677.6885392681</v>
          </cell>
          <cell r="T2208">
            <v>0</v>
          </cell>
          <cell r="U2208">
            <v>0</v>
          </cell>
          <cell r="AF2208">
            <v>18765564.197083302</v>
          </cell>
          <cell r="AG2208">
            <v>0</v>
          </cell>
          <cell r="AH2208">
            <v>0</v>
          </cell>
          <cell r="AI2208">
            <v>0</v>
          </cell>
          <cell r="AJ2208">
            <v>0</v>
          </cell>
          <cell r="AK2208">
            <v>3563767.4137308765</v>
          </cell>
          <cell r="AL2208">
            <v>12706528.467683939</v>
          </cell>
          <cell r="AM2208">
            <v>1633151.1293511398</v>
          </cell>
          <cell r="AN2208">
            <v>758439.49777808099</v>
          </cell>
          <cell r="AO2208">
            <v>103677.6885392681</v>
          </cell>
          <cell r="AP2208">
            <v>0</v>
          </cell>
          <cell r="AQ2208">
            <v>0</v>
          </cell>
        </row>
        <row r="2209">
          <cell r="H2209" t="str">
            <v>JBG</v>
          </cell>
          <cell r="J2209">
            <v>3207316.5295833298</v>
          </cell>
          <cell r="K2209">
            <v>141241.47652765489</v>
          </cell>
          <cell r="L2209">
            <v>2328248.9884283701</v>
          </cell>
          <cell r="M2209">
            <v>719625.74343208014</v>
          </cell>
          <cell r="N2209">
            <v>0</v>
          </cell>
          <cell r="O2209">
            <v>3456.4221418431971</v>
          </cell>
          <cell r="P2209">
            <v>12323.791438365821</v>
          </cell>
          <cell r="Q2209">
            <v>1583.9585105123201</v>
          </cell>
          <cell r="R2209">
            <v>735.5943216912076</v>
          </cell>
          <cell r="S2209">
            <v>100.5547828125774</v>
          </cell>
          <cell r="T2209">
            <v>0</v>
          </cell>
          <cell r="U2209">
            <v>0</v>
          </cell>
          <cell r="AF2209">
            <v>3207316.5295833298</v>
          </cell>
          <cell r="AG2209">
            <v>141241.47652765489</v>
          </cell>
          <cell r="AH2209">
            <v>2328248.9884283701</v>
          </cell>
          <cell r="AI2209">
            <v>719625.74343208014</v>
          </cell>
          <cell r="AJ2209">
            <v>0</v>
          </cell>
          <cell r="AK2209">
            <v>3456.4221418431971</v>
          </cell>
          <cell r="AL2209">
            <v>12323.791438365821</v>
          </cell>
          <cell r="AM2209">
            <v>1583.9585105123201</v>
          </cell>
          <cell r="AN2209">
            <v>735.5943216912076</v>
          </cell>
          <cell r="AO2209">
            <v>100.5547828125774</v>
          </cell>
          <cell r="AP2209">
            <v>0</v>
          </cell>
          <cell r="AQ2209">
            <v>0</v>
          </cell>
        </row>
        <row r="2210">
          <cell r="H2210" t="str">
            <v>CAEW</v>
          </cell>
          <cell r="J2210">
            <v>0</v>
          </cell>
          <cell r="K2210">
            <v>0</v>
          </cell>
          <cell r="L2210">
            <v>0</v>
          </cell>
          <cell r="M2210">
            <v>0</v>
          </cell>
          <cell r="N2210">
            <v>0</v>
          </cell>
          <cell r="O2210">
            <v>0</v>
          </cell>
          <cell r="P2210">
            <v>0</v>
          </cell>
          <cell r="Q2210">
            <v>0</v>
          </cell>
          <cell r="R2210">
            <v>0</v>
          </cell>
          <cell r="S2210">
            <v>0</v>
          </cell>
          <cell r="T2210">
            <v>0</v>
          </cell>
          <cell r="U2210">
            <v>0</v>
          </cell>
          <cell r="AF2210">
            <v>0</v>
          </cell>
          <cell r="AG2210">
            <v>0</v>
          </cell>
          <cell r="AH2210">
            <v>0</v>
          </cell>
          <cell r="AI2210">
            <v>0</v>
          </cell>
          <cell r="AJ2210">
            <v>0</v>
          </cell>
          <cell r="AK2210">
            <v>0</v>
          </cell>
          <cell r="AL2210">
            <v>0</v>
          </cell>
          <cell r="AM2210">
            <v>0</v>
          </cell>
          <cell r="AN2210">
            <v>0</v>
          </cell>
          <cell r="AO2210">
            <v>0</v>
          </cell>
          <cell r="AP2210">
            <v>0</v>
          </cell>
          <cell r="AQ2210">
            <v>0</v>
          </cell>
        </row>
        <row r="2211">
          <cell r="H2211" t="str">
            <v>CAEE</v>
          </cell>
          <cell r="J2211">
            <v>5617.06</v>
          </cell>
          <cell r="K2211">
            <v>0</v>
          </cell>
          <cell r="L2211">
            <v>0</v>
          </cell>
          <cell r="M2211">
            <v>0</v>
          </cell>
          <cell r="N2211">
            <v>0</v>
          </cell>
          <cell r="O2211">
            <v>1169.7308847278173</v>
          </cell>
          <cell r="P2211">
            <v>3633.1230366414165</v>
          </cell>
          <cell r="Q2211">
            <v>528.53880622253621</v>
          </cell>
          <cell r="R2211">
            <v>256.33059454932112</v>
          </cell>
          <cell r="S2211">
            <v>29.336677858909326</v>
          </cell>
          <cell r="T2211">
            <v>0</v>
          </cell>
          <cell r="U2211">
            <v>0</v>
          </cell>
          <cell r="AF2211">
            <v>5617.06</v>
          </cell>
          <cell r="AG2211">
            <v>0</v>
          </cell>
          <cell r="AH2211">
            <v>0</v>
          </cell>
          <cell r="AI2211">
            <v>0</v>
          </cell>
          <cell r="AJ2211">
            <v>0</v>
          </cell>
          <cell r="AK2211">
            <v>1169.7308847278173</v>
          </cell>
          <cell r="AL2211">
            <v>3633.1230366414165</v>
          </cell>
          <cell r="AM2211">
            <v>528.53880622253621</v>
          </cell>
          <cell r="AN2211">
            <v>256.33059454932112</v>
          </cell>
          <cell r="AO2211">
            <v>29.336677858909326</v>
          </cell>
          <cell r="AP2211">
            <v>0</v>
          </cell>
          <cell r="AQ2211">
            <v>0</v>
          </cell>
        </row>
        <row r="2212">
          <cell r="H2212" t="str">
            <v>CAGE</v>
          </cell>
          <cell r="J2212">
            <v>0</v>
          </cell>
          <cell r="K2212">
            <v>0</v>
          </cell>
          <cell r="L2212">
            <v>0</v>
          </cell>
          <cell r="M2212">
            <v>0</v>
          </cell>
          <cell r="N2212">
            <v>0</v>
          </cell>
          <cell r="O2212">
            <v>0</v>
          </cell>
          <cell r="P2212">
            <v>0</v>
          </cell>
          <cell r="Q2212">
            <v>0</v>
          </cell>
          <cell r="R2212">
            <v>0</v>
          </cell>
          <cell r="S2212">
            <v>0</v>
          </cell>
          <cell r="T2212">
            <v>0</v>
          </cell>
          <cell r="U2212">
            <v>0</v>
          </cell>
          <cell r="AF2212">
            <v>0</v>
          </cell>
          <cell r="AG2212">
            <v>0</v>
          </cell>
          <cell r="AH2212">
            <v>0</v>
          </cell>
          <cell r="AI2212">
            <v>0</v>
          </cell>
          <cell r="AJ2212">
            <v>0</v>
          </cell>
          <cell r="AK2212">
            <v>0</v>
          </cell>
          <cell r="AL2212">
            <v>0</v>
          </cell>
          <cell r="AM2212">
            <v>0</v>
          </cell>
          <cell r="AN2212">
            <v>0</v>
          </cell>
          <cell r="AO2212">
            <v>0</v>
          </cell>
          <cell r="AP2212">
            <v>0</v>
          </cell>
          <cell r="AQ2212">
            <v>0</v>
          </cell>
        </row>
        <row r="2213">
          <cell r="H2213" t="str">
            <v>CAGE</v>
          </cell>
          <cell r="J2213">
            <v>0</v>
          </cell>
          <cell r="K2213">
            <v>0</v>
          </cell>
          <cell r="L2213">
            <v>0</v>
          </cell>
          <cell r="M2213">
            <v>0</v>
          </cell>
          <cell r="N2213">
            <v>0</v>
          </cell>
          <cell r="O2213">
            <v>0</v>
          </cell>
          <cell r="P2213">
            <v>0</v>
          </cell>
          <cell r="Q2213">
            <v>0</v>
          </cell>
          <cell r="R2213">
            <v>0</v>
          </cell>
          <cell r="S2213">
            <v>0</v>
          </cell>
          <cell r="T2213">
            <v>0</v>
          </cell>
          <cell r="U2213">
            <v>0</v>
          </cell>
          <cell r="AF2213">
            <v>0</v>
          </cell>
          <cell r="AG2213">
            <v>0</v>
          </cell>
          <cell r="AH2213">
            <v>0</v>
          </cell>
          <cell r="AI2213">
            <v>0</v>
          </cell>
          <cell r="AJ2213">
            <v>0</v>
          </cell>
          <cell r="AK2213">
            <v>0</v>
          </cell>
          <cell r="AL2213">
            <v>0</v>
          </cell>
          <cell r="AM2213">
            <v>0</v>
          </cell>
          <cell r="AN2213">
            <v>0</v>
          </cell>
          <cell r="AO2213">
            <v>0</v>
          </cell>
          <cell r="AP2213">
            <v>0</v>
          </cell>
          <cell r="AQ2213">
            <v>0</v>
          </cell>
        </row>
        <row r="2217">
          <cell r="H2217" t="str">
            <v>S</v>
          </cell>
          <cell r="J2217">
            <v>21597026.567083325</v>
          </cell>
          <cell r="K2217">
            <v>405299.376666667</v>
          </cell>
          <cell r="L2217">
            <v>7940814.9524999997</v>
          </cell>
          <cell r="M2217">
            <v>1583565.21833333</v>
          </cell>
          <cell r="N2217">
            <v>0</v>
          </cell>
          <cell r="O2217">
            <v>2366163.2799999998</v>
          </cell>
          <cell r="P2217">
            <v>7492962.4762500003</v>
          </cell>
          <cell r="Q2217">
            <v>1391291.2333333299</v>
          </cell>
          <cell r="R2217">
            <v>416930.03</v>
          </cell>
          <cell r="S2217">
            <v>0</v>
          </cell>
          <cell r="T2217">
            <v>0</v>
          </cell>
          <cell r="U2217">
            <v>0</v>
          </cell>
          <cell r="AF2217">
            <v>21597026.567083325</v>
          </cell>
          <cell r="AG2217">
            <v>405299.376666667</v>
          </cell>
          <cell r="AH2217">
            <v>7940814.9524999997</v>
          </cell>
          <cell r="AI2217">
            <v>1583565.21833333</v>
          </cell>
          <cell r="AJ2217">
            <v>0</v>
          </cell>
          <cell r="AK2217">
            <v>2366163.2799999998</v>
          </cell>
          <cell r="AL2217">
            <v>7492962.4762500003</v>
          </cell>
          <cell r="AM2217">
            <v>1391291.2333333299</v>
          </cell>
          <cell r="AN2217">
            <v>416930.03</v>
          </cell>
          <cell r="AO2217">
            <v>0</v>
          </cell>
          <cell r="AP2217">
            <v>0</v>
          </cell>
          <cell r="AQ2217">
            <v>0</v>
          </cell>
        </row>
        <row r="2218">
          <cell r="H2218" t="str">
            <v>DGP</v>
          </cell>
          <cell r="J2218">
            <v>0</v>
          </cell>
          <cell r="K2218">
            <v>0</v>
          </cell>
          <cell r="L2218">
            <v>0</v>
          </cell>
          <cell r="M2218">
            <v>0</v>
          </cell>
          <cell r="N2218">
            <v>0</v>
          </cell>
          <cell r="O2218">
            <v>0</v>
          </cell>
          <cell r="P2218">
            <v>0</v>
          </cell>
          <cell r="Q2218">
            <v>0</v>
          </cell>
          <cell r="R2218">
            <v>0</v>
          </cell>
          <cell r="S2218">
            <v>0</v>
          </cell>
          <cell r="T2218">
            <v>0</v>
          </cell>
          <cell r="U2218">
            <v>0</v>
          </cell>
          <cell r="AF2218">
            <v>0</v>
          </cell>
          <cell r="AG2218">
            <v>0</v>
          </cell>
          <cell r="AH2218">
            <v>0</v>
          </cell>
          <cell r="AI2218">
            <v>0</v>
          </cell>
          <cell r="AJ2218">
            <v>0</v>
          </cell>
          <cell r="AK2218">
            <v>0</v>
          </cell>
          <cell r="AL2218">
            <v>0</v>
          </cell>
          <cell r="AM2218">
            <v>0</v>
          </cell>
          <cell r="AN2218">
            <v>0</v>
          </cell>
          <cell r="AO2218">
            <v>0</v>
          </cell>
          <cell r="AP2218">
            <v>0</v>
          </cell>
          <cell r="AQ2218">
            <v>0</v>
          </cell>
        </row>
        <row r="2219">
          <cell r="H2219" t="str">
            <v>DGU</v>
          </cell>
          <cell r="J2219">
            <v>0</v>
          </cell>
          <cell r="K2219">
            <v>0</v>
          </cell>
          <cell r="L2219">
            <v>0</v>
          </cell>
          <cell r="M2219">
            <v>0</v>
          </cell>
          <cell r="N2219">
            <v>0</v>
          </cell>
          <cell r="O2219">
            <v>0</v>
          </cell>
          <cell r="P2219">
            <v>0</v>
          </cell>
          <cell r="Q2219">
            <v>0</v>
          </cell>
          <cell r="R2219">
            <v>0</v>
          </cell>
          <cell r="S2219">
            <v>0</v>
          </cell>
          <cell r="T2219">
            <v>0</v>
          </cell>
          <cell r="U2219">
            <v>0</v>
          </cell>
          <cell r="AF2219">
            <v>0</v>
          </cell>
          <cell r="AG2219">
            <v>0</v>
          </cell>
          <cell r="AH2219">
            <v>0</v>
          </cell>
          <cell r="AI2219">
            <v>0</v>
          </cell>
          <cell r="AJ2219">
            <v>0</v>
          </cell>
          <cell r="AK2219">
            <v>0</v>
          </cell>
          <cell r="AL2219">
            <v>0</v>
          </cell>
          <cell r="AM2219">
            <v>0</v>
          </cell>
          <cell r="AN2219">
            <v>0</v>
          </cell>
          <cell r="AO2219">
            <v>0</v>
          </cell>
          <cell r="AP2219">
            <v>0</v>
          </cell>
          <cell r="AQ2219">
            <v>0</v>
          </cell>
        </row>
        <row r="2220">
          <cell r="H2220" t="str">
            <v>SO</v>
          </cell>
          <cell r="J2220">
            <v>4552551.63333333</v>
          </cell>
          <cell r="K2220">
            <v>90573.615041701618</v>
          </cell>
          <cell r="L2220">
            <v>1069860.7406888199</v>
          </cell>
          <cell r="M2220">
            <v>302963.4185225165</v>
          </cell>
          <cell r="N2220">
            <v>0</v>
          </cell>
          <cell r="O2220">
            <v>565020.01094369718</v>
          </cell>
          <cell r="P2220">
            <v>2120678.5275613978</v>
          </cell>
          <cell r="Q2220">
            <v>271079.54702444724</v>
          </cell>
          <cell r="R2220">
            <v>119346.76861797585</v>
          </cell>
          <cell r="S2220">
            <v>13029.004932773874</v>
          </cell>
          <cell r="T2220">
            <v>0</v>
          </cell>
          <cell r="U2220">
            <v>0</v>
          </cell>
          <cell r="AF2220">
            <v>4552551.63333333</v>
          </cell>
          <cell r="AG2220">
            <v>90573.615041701618</v>
          </cell>
          <cell r="AH2220">
            <v>1069860.7406888199</v>
          </cell>
          <cell r="AI2220">
            <v>302963.4185225165</v>
          </cell>
          <cell r="AJ2220">
            <v>0</v>
          </cell>
          <cell r="AK2220">
            <v>565020.01094369718</v>
          </cell>
          <cell r="AL2220">
            <v>2120678.5275613978</v>
          </cell>
          <cell r="AM2220">
            <v>271079.54702444724</v>
          </cell>
          <cell r="AN2220">
            <v>119346.76861797585</v>
          </cell>
          <cell r="AO2220">
            <v>13029.004932773874</v>
          </cell>
          <cell r="AP2220">
            <v>0</v>
          </cell>
          <cell r="AQ2220">
            <v>0</v>
          </cell>
        </row>
        <row r="2221">
          <cell r="H2221" t="str">
            <v>SE</v>
          </cell>
          <cell r="J2221">
            <v>0</v>
          </cell>
          <cell r="K2221">
            <v>0</v>
          </cell>
          <cell r="L2221">
            <v>0</v>
          </cell>
          <cell r="M2221">
            <v>0</v>
          </cell>
          <cell r="N2221">
            <v>0</v>
          </cell>
          <cell r="O2221">
            <v>0</v>
          </cell>
          <cell r="P2221">
            <v>0</v>
          </cell>
          <cell r="Q2221">
            <v>0</v>
          </cell>
          <cell r="R2221">
            <v>0</v>
          </cell>
          <cell r="S2221">
            <v>0</v>
          </cell>
          <cell r="T2221">
            <v>0</v>
          </cell>
          <cell r="U2221">
            <v>0</v>
          </cell>
          <cell r="AF2221">
            <v>0</v>
          </cell>
          <cell r="AG2221">
            <v>0</v>
          </cell>
          <cell r="AH2221">
            <v>0</v>
          </cell>
          <cell r="AI2221">
            <v>0</v>
          </cell>
          <cell r="AJ2221">
            <v>0</v>
          </cell>
          <cell r="AK2221">
            <v>0</v>
          </cell>
          <cell r="AL2221">
            <v>0</v>
          </cell>
          <cell r="AM2221">
            <v>0</v>
          </cell>
          <cell r="AN2221">
            <v>0</v>
          </cell>
          <cell r="AO2221">
            <v>0</v>
          </cell>
          <cell r="AP2221">
            <v>0</v>
          </cell>
          <cell r="AQ2221">
            <v>0</v>
          </cell>
        </row>
        <row r="2222">
          <cell r="H2222" t="str">
            <v>SG</v>
          </cell>
          <cell r="J2222">
            <v>0</v>
          </cell>
          <cell r="K2222">
            <v>0</v>
          </cell>
          <cell r="L2222">
            <v>0</v>
          </cell>
          <cell r="M2222">
            <v>0</v>
          </cell>
          <cell r="N2222">
            <v>0</v>
          </cell>
          <cell r="O2222">
            <v>0</v>
          </cell>
          <cell r="P2222">
            <v>0</v>
          </cell>
          <cell r="Q2222">
            <v>0</v>
          </cell>
          <cell r="R2222">
            <v>0</v>
          </cell>
          <cell r="S2222">
            <v>0</v>
          </cell>
          <cell r="T2222">
            <v>0</v>
          </cell>
          <cell r="U2222">
            <v>0</v>
          </cell>
          <cell r="AF2222">
            <v>0</v>
          </cell>
          <cell r="AG2222">
            <v>0</v>
          </cell>
          <cell r="AH2222">
            <v>0</v>
          </cell>
          <cell r="AI2222">
            <v>0</v>
          </cell>
          <cell r="AJ2222">
            <v>0</v>
          </cell>
          <cell r="AK2222">
            <v>0</v>
          </cell>
          <cell r="AL2222">
            <v>0</v>
          </cell>
          <cell r="AM2222">
            <v>0</v>
          </cell>
          <cell r="AN2222">
            <v>0</v>
          </cell>
          <cell r="AO2222">
            <v>0</v>
          </cell>
          <cell r="AP2222">
            <v>0</v>
          </cell>
          <cell r="AQ2222">
            <v>0</v>
          </cell>
        </row>
        <row r="2223">
          <cell r="H2223" t="str">
            <v>CAGW</v>
          </cell>
          <cell r="J2223">
            <v>1375389.58208333</v>
          </cell>
          <cell r="K2223">
            <v>60914.072326135407</v>
          </cell>
          <cell r="L2223">
            <v>1004118.1298937254</v>
          </cell>
          <cell r="M2223">
            <v>310357.3798634694</v>
          </cell>
          <cell r="N2223">
            <v>0</v>
          </cell>
          <cell r="O2223">
            <v>0</v>
          </cell>
          <cell r="P2223">
            <v>0</v>
          </cell>
          <cell r="Q2223">
            <v>0</v>
          </cell>
          <cell r="R2223">
            <v>0</v>
          </cell>
          <cell r="S2223">
            <v>0</v>
          </cell>
          <cell r="T2223">
            <v>0</v>
          </cell>
          <cell r="U2223">
            <v>0</v>
          </cell>
          <cell r="AF2223">
            <v>1375389.58208333</v>
          </cell>
          <cell r="AG2223">
            <v>60914.072326135407</v>
          </cell>
          <cell r="AH2223">
            <v>1004118.1298937254</v>
          </cell>
          <cell r="AI2223">
            <v>310357.3798634694</v>
          </cell>
          <cell r="AJ2223">
            <v>0</v>
          </cell>
          <cell r="AK2223">
            <v>0</v>
          </cell>
          <cell r="AL2223">
            <v>0</v>
          </cell>
          <cell r="AM2223">
            <v>0</v>
          </cell>
          <cell r="AN2223">
            <v>0</v>
          </cell>
          <cell r="AO2223">
            <v>0</v>
          </cell>
          <cell r="AP2223">
            <v>0</v>
          </cell>
          <cell r="AQ2223">
            <v>0</v>
          </cell>
        </row>
        <row r="2224">
          <cell r="H2224" t="str">
            <v>CAGE</v>
          </cell>
          <cell r="J2224">
            <v>4829845.4537500003</v>
          </cell>
          <cell r="K2224">
            <v>0</v>
          </cell>
          <cell r="L2224">
            <v>0</v>
          </cell>
          <cell r="M2224">
            <v>0</v>
          </cell>
          <cell r="N2224">
            <v>0</v>
          </cell>
          <cell r="O2224">
            <v>917235.72287295095</v>
          </cell>
          <cell r="P2224">
            <v>3270382.2868340379</v>
          </cell>
          <cell r="Q2224">
            <v>420337.35168001388</v>
          </cell>
          <cell r="R2224">
            <v>195205.72479548756</v>
          </cell>
          <cell r="S2224">
            <v>26684.367567510853</v>
          </cell>
          <cell r="T2224">
            <v>0</v>
          </cell>
          <cell r="U2224">
            <v>0</v>
          </cell>
          <cell r="AF2224">
            <v>4829845.4537500003</v>
          </cell>
          <cell r="AG2224">
            <v>0</v>
          </cell>
          <cell r="AH2224">
            <v>0</v>
          </cell>
          <cell r="AI2224">
            <v>0</v>
          </cell>
          <cell r="AJ2224">
            <v>0</v>
          </cell>
          <cell r="AK2224">
            <v>917235.72287295095</v>
          </cell>
          <cell r="AL2224">
            <v>3270382.2868340379</v>
          </cell>
          <cell r="AM2224">
            <v>420337.35168001388</v>
          </cell>
          <cell r="AN2224">
            <v>195205.72479548756</v>
          </cell>
          <cell r="AO2224">
            <v>26684.367567510853</v>
          </cell>
          <cell r="AP2224">
            <v>0</v>
          </cell>
          <cell r="AQ2224">
            <v>0</v>
          </cell>
        </row>
        <row r="2225">
          <cell r="H2225" t="str">
            <v>JBG</v>
          </cell>
          <cell r="J2225">
            <v>201358.91</v>
          </cell>
          <cell r="K2225">
            <v>8867.2974737837649</v>
          </cell>
          <cell r="L2225">
            <v>146170.06902634708</v>
          </cell>
          <cell r="M2225">
            <v>45178.907029873983</v>
          </cell>
          <cell r="N2225">
            <v>0</v>
          </cell>
          <cell r="O2225">
            <v>216.99803825468643</v>
          </cell>
          <cell r="P2225">
            <v>773.70137565407424</v>
          </cell>
          <cell r="Q2225">
            <v>99.442682448127172</v>
          </cell>
          <cell r="R2225">
            <v>46.181432188476059</v>
          </cell>
          <cell r="S2225">
            <v>6.3129414498598724</v>
          </cell>
          <cell r="T2225">
            <v>0</v>
          </cell>
          <cell r="U2225">
            <v>0</v>
          </cell>
          <cell r="AF2225">
            <v>201358.91</v>
          </cell>
          <cell r="AG2225">
            <v>8867.2974737837649</v>
          </cell>
          <cell r="AH2225">
            <v>146170.06902634708</v>
          </cell>
          <cell r="AI2225">
            <v>45178.907029873983</v>
          </cell>
          <cell r="AJ2225">
            <v>0</v>
          </cell>
          <cell r="AK2225">
            <v>216.99803825468643</v>
          </cell>
          <cell r="AL2225">
            <v>773.70137565407424</v>
          </cell>
          <cell r="AM2225">
            <v>99.442682448127172</v>
          </cell>
          <cell r="AN2225">
            <v>46.181432188476059</v>
          </cell>
          <cell r="AO2225">
            <v>6.3129414498598724</v>
          </cell>
          <cell r="AP2225">
            <v>0</v>
          </cell>
          <cell r="AQ2225">
            <v>0</v>
          </cell>
        </row>
        <row r="2226">
          <cell r="H2226" t="str">
            <v>CAEW</v>
          </cell>
          <cell r="J2226">
            <v>0</v>
          </cell>
          <cell r="K2226">
            <v>0</v>
          </cell>
          <cell r="L2226">
            <v>0</v>
          </cell>
          <cell r="M2226">
            <v>0</v>
          </cell>
          <cell r="N2226">
            <v>0</v>
          </cell>
          <cell r="O2226">
            <v>0</v>
          </cell>
          <cell r="P2226">
            <v>0</v>
          </cell>
          <cell r="Q2226">
            <v>0</v>
          </cell>
          <cell r="R2226">
            <v>0</v>
          </cell>
          <cell r="S2226">
            <v>0</v>
          </cell>
          <cell r="T2226">
            <v>0</v>
          </cell>
          <cell r="U2226">
            <v>0</v>
          </cell>
          <cell r="AF2226">
            <v>0</v>
          </cell>
          <cell r="AG2226">
            <v>0</v>
          </cell>
          <cell r="AH2226">
            <v>0</v>
          </cell>
          <cell r="AI2226">
            <v>0</v>
          </cell>
          <cell r="AJ2226">
            <v>0</v>
          </cell>
          <cell r="AK2226">
            <v>0</v>
          </cell>
          <cell r="AL2226">
            <v>0</v>
          </cell>
          <cell r="AM2226">
            <v>0</v>
          </cell>
          <cell r="AN2226">
            <v>0</v>
          </cell>
          <cell r="AO2226">
            <v>0</v>
          </cell>
          <cell r="AP2226">
            <v>0</v>
          </cell>
          <cell r="AQ2226">
            <v>0</v>
          </cell>
        </row>
        <row r="2227">
          <cell r="H2227" t="str">
            <v>CAEE</v>
          </cell>
          <cell r="J2227">
            <v>0</v>
          </cell>
          <cell r="K2227">
            <v>0</v>
          </cell>
          <cell r="L2227">
            <v>0</v>
          </cell>
          <cell r="M2227">
            <v>0</v>
          </cell>
          <cell r="N2227">
            <v>0</v>
          </cell>
          <cell r="O2227">
            <v>0</v>
          </cell>
          <cell r="P2227">
            <v>0</v>
          </cell>
          <cell r="Q2227">
            <v>0</v>
          </cell>
          <cell r="R2227">
            <v>0</v>
          </cell>
          <cell r="S2227">
            <v>0</v>
          </cell>
          <cell r="T2227">
            <v>0</v>
          </cell>
          <cell r="U2227">
            <v>0</v>
          </cell>
          <cell r="AF2227">
            <v>0</v>
          </cell>
          <cell r="AG2227">
            <v>0</v>
          </cell>
          <cell r="AH2227">
            <v>0</v>
          </cell>
          <cell r="AI2227">
            <v>0</v>
          </cell>
          <cell r="AJ2227">
            <v>0</v>
          </cell>
          <cell r="AK2227">
            <v>0</v>
          </cell>
          <cell r="AL2227">
            <v>0</v>
          </cell>
          <cell r="AM2227">
            <v>0</v>
          </cell>
          <cell r="AN2227">
            <v>0</v>
          </cell>
          <cell r="AO2227">
            <v>0</v>
          </cell>
          <cell r="AP2227">
            <v>0</v>
          </cell>
          <cell r="AQ2227">
            <v>0</v>
          </cell>
        </row>
        <row r="2228">
          <cell r="H2228" t="str">
            <v>CAGE</v>
          </cell>
          <cell r="J2228">
            <v>0</v>
          </cell>
          <cell r="K2228">
            <v>0</v>
          </cell>
          <cell r="L2228">
            <v>0</v>
          </cell>
          <cell r="M2228">
            <v>0</v>
          </cell>
          <cell r="N2228">
            <v>0</v>
          </cell>
          <cell r="O2228">
            <v>0</v>
          </cell>
          <cell r="P2228">
            <v>0</v>
          </cell>
          <cell r="Q2228">
            <v>0</v>
          </cell>
          <cell r="R2228">
            <v>0</v>
          </cell>
          <cell r="S2228">
            <v>0</v>
          </cell>
          <cell r="T2228">
            <v>0</v>
          </cell>
          <cell r="U2228">
            <v>0</v>
          </cell>
          <cell r="AF2228">
            <v>0</v>
          </cell>
          <cell r="AG2228">
            <v>0</v>
          </cell>
          <cell r="AH2228">
            <v>0</v>
          </cell>
          <cell r="AI2228">
            <v>0</v>
          </cell>
          <cell r="AJ2228">
            <v>0</v>
          </cell>
          <cell r="AK2228">
            <v>0</v>
          </cell>
          <cell r="AL2228">
            <v>0</v>
          </cell>
          <cell r="AM2228">
            <v>0</v>
          </cell>
          <cell r="AN2228">
            <v>0</v>
          </cell>
          <cell r="AO2228">
            <v>0</v>
          </cell>
          <cell r="AP2228">
            <v>0</v>
          </cell>
          <cell r="AQ2228">
            <v>0</v>
          </cell>
        </row>
        <row r="2229">
          <cell r="H2229" t="str">
            <v>CAGE</v>
          </cell>
          <cell r="J2229">
            <v>0</v>
          </cell>
          <cell r="K2229">
            <v>0</v>
          </cell>
          <cell r="L2229">
            <v>0</v>
          </cell>
          <cell r="M2229">
            <v>0</v>
          </cell>
          <cell r="N2229">
            <v>0</v>
          </cell>
          <cell r="O2229">
            <v>0</v>
          </cell>
          <cell r="P2229">
            <v>0</v>
          </cell>
          <cell r="Q2229">
            <v>0</v>
          </cell>
          <cell r="R2229">
            <v>0</v>
          </cell>
          <cell r="S2229">
            <v>0</v>
          </cell>
          <cell r="T2229">
            <v>0</v>
          </cell>
          <cell r="U2229">
            <v>0</v>
          </cell>
          <cell r="AF2229">
            <v>0</v>
          </cell>
          <cell r="AG2229">
            <v>0</v>
          </cell>
          <cell r="AH2229">
            <v>0</v>
          </cell>
          <cell r="AI2229">
            <v>0</v>
          </cell>
          <cell r="AJ2229">
            <v>0</v>
          </cell>
          <cell r="AK2229">
            <v>0</v>
          </cell>
          <cell r="AL2229">
            <v>0</v>
          </cell>
          <cell r="AM2229">
            <v>0</v>
          </cell>
          <cell r="AN2229">
            <v>0</v>
          </cell>
          <cell r="AO2229">
            <v>0</v>
          </cell>
          <cell r="AP2229">
            <v>0</v>
          </cell>
          <cell r="AQ2229">
            <v>0</v>
          </cell>
        </row>
        <row r="2233">
          <cell r="H2233" t="str">
            <v>S</v>
          </cell>
          <cell r="J2233">
            <v>116962948.75208335</v>
          </cell>
          <cell r="K2233">
            <v>4257454.01</v>
          </cell>
          <cell r="L2233">
            <v>33890830.097499996</v>
          </cell>
          <cell r="M2233">
            <v>7337075.5300000003</v>
          </cell>
          <cell r="N2233">
            <v>0</v>
          </cell>
          <cell r="O2233">
            <v>13041263.3141667</v>
          </cell>
          <cell r="P2233">
            <v>46131036.5820833</v>
          </cell>
          <cell r="Q2233">
            <v>8915764.6804166697</v>
          </cell>
          <cell r="R2233">
            <v>3389524.5379166701</v>
          </cell>
          <cell r="S2233">
            <v>0</v>
          </cell>
          <cell r="T2233">
            <v>0</v>
          </cell>
          <cell r="U2233">
            <v>0</v>
          </cell>
          <cell r="AF2233">
            <v>116962948.75208335</v>
          </cell>
          <cell r="AG2233">
            <v>4257454.01</v>
          </cell>
          <cell r="AH2233">
            <v>33890830.097499996</v>
          </cell>
          <cell r="AI2233">
            <v>7337075.5300000003</v>
          </cell>
          <cell r="AJ2233">
            <v>0</v>
          </cell>
          <cell r="AK2233">
            <v>13041263.3141667</v>
          </cell>
          <cell r="AL2233">
            <v>46131036.5820833</v>
          </cell>
          <cell r="AM2233">
            <v>8915764.6804166697</v>
          </cell>
          <cell r="AN2233">
            <v>3389524.5379166701</v>
          </cell>
          <cell r="AO2233">
            <v>0</v>
          </cell>
          <cell r="AP2233">
            <v>0</v>
          </cell>
          <cell r="AQ2233">
            <v>0</v>
          </cell>
        </row>
        <row r="2234">
          <cell r="H2234" t="str">
            <v>DGP</v>
          </cell>
          <cell r="J2234">
            <v>0</v>
          </cell>
          <cell r="K2234">
            <v>0</v>
          </cell>
          <cell r="L2234">
            <v>0</v>
          </cell>
          <cell r="M2234">
            <v>0</v>
          </cell>
          <cell r="N2234">
            <v>0</v>
          </cell>
          <cell r="O2234">
            <v>0</v>
          </cell>
          <cell r="P2234">
            <v>0</v>
          </cell>
          <cell r="Q2234">
            <v>0</v>
          </cell>
          <cell r="R2234">
            <v>0</v>
          </cell>
          <cell r="S2234">
            <v>0</v>
          </cell>
          <cell r="T2234">
            <v>0</v>
          </cell>
          <cell r="U2234">
            <v>0</v>
          </cell>
          <cell r="AF2234">
            <v>0</v>
          </cell>
          <cell r="AG2234">
            <v>0</v>
          </cell>
          <cell r="AH2234">
            <v>0</v>
          </cell>
          <cell r="AI2234">
            <v>0</v>
          </cell>
          <cell r="AJ2234">
            <v>0</v>
          </cell>
          <cell r="AK2234">
            <v>0</v>
          </cell>
          <cell r="AL2234">
            <v>0</v>
          </cell>
          <cell r="AM2234">
            <v>0</v>
          </cell>
          <cell r="AN2234">
            <v>0</v>
          </cell>
          <cell r="AO2234">
            <v>0</v>
          </cell>
          <cell r="AP2234">
            <v>0</v>
          </cell>
          <cell r="AQ2234">
            <v>0</v>
          </cell>
        </row>
        <row r="2235">
          <cell r="H2235" t="str">
            <v>SG</v>
          </cell>
          <cell r="J2235">
            <v>0</v>
          </cell>
          <cell r="K2235">
            <v>0</v>
          </cell>
          <cell r="L2235">
            <v>0</v>
          </cell>
          <cell r="M2235">
            <v>0</v>
          </cell>
          <cell r="N2235">
            <v>0</v>
          </cell>
          <cell r="O2235">
            <v>0</v>
          </cell>
          <cell r="P2235">
            <v>0</v>
          </cell>
          <cell r="Q2235">
            <v>0</v>
          </cell>
          <cell r="R2235">
            <v>0</v>
          </cell>
          <cell r="S2235">
            <v>0</v>
          </cell>
          <cell r="T2235">
            <v>0</v>
          </cell>
          <cell r="U2235">
            <v>0</v>
          </cell>
          <cell r="AF2235">
            <v>0</v>
          </cell>
          <cell r="AG2235">
            <v>0</v>
          </cell>
          <cell r="AH2235">
            <v>0</v>
          </cell>
          <cell r="AI2235">
            <v>0</v>
          </cell>
          <cell r="AJ2235">
            <v>0</v>
          </cell>
          <cell r="AK2235">
            <v>0</v>
          </cell>
          <cell r="AL2235">
            <v>0</v>
          </cell>
          <cell r="AM2235">
            <v>0</v>
          </cell>
          <cell r="AN2235">
            <v>0</v>
          </cell>
          <cell r="AO2235">
            <v>0</v>
          </cell>
          <cell r="AP2235">
            <v>0</v>
          </cell>
          <cell r="AQ2235">
            <v>0</v>
          </cell>
        </row>
        <row r="2236">
          <cell r="H2236" t="str">
            <v>SO</v>
          </cell>
          <cell r="J2236">
            <v>1868111.4337500001</v>
          </cell>
          <cell r="K2236">
            <v>37166.323302430326</v>
          </cell>
          <cell r="L2236">
            <v>439010.74456077296</v>
          </cell>
          <cell r="M2236">
            <v>124319.16686148661</v>
          </cell>
          <cell r="N2236">
            <v>0</v>
          </cell>
          <cell r="O2236">
            <v>231852.47038453247</v>
          </cell>
          <cell r="P2236">
            <v>870207.33068432519</v>
          </cell>
          <cell r="Q2236">
            <v>111235.81719409407</v>
          </cell>
          <cell r="R2236">
            <v>48973.209090901073</v>
          </cell>
          <cell r="S2236">
            <v>5346.3716714573102</v>
          </cell>
          <cell r="T2236">
            <v>0</v>
          </cell>
          <cell r="U2236">
            <v>0</v>
          </cell>
          <cell r="AF2236">
            <v>1868111.4337500001</v>
          </cell>
          <cell r="AG2236">
            <v>37166.323302430326</v>
          </cell>
          <cell r="AH2236">
            <v>439010.74456077296</v>
          </cell>
          <cell r="AI2236">
            <v>124319.16686148661</v>
          </cell>
          <cell r="AJ2236">
            <v>0</v>
          </cell>
          <cell r="AK2236">
            <v>231852.47038453247</v>
          </cell>
          <cell r="AL2236">
            <v>870207.33068432519</v>
          </cell>
          <cell r="AM2236">
            <v>111235.81719409407</v>
          </cell>
          <cell r="AN2236">
            <v>48973.209090901073</v>
          </cell>
          <cell r="AO2236">
            <v>5346.3716714573102</v>
          </cell>
          <cell r="AP2236">
            <v>0</v>
          </cell>
          <cell r="AQ2236">
            <v>0</v>
          </cell>
        </row>
        <row r="2237">
          <cell r="H2237" t="str">
            <v>DGU</v>
          </cell>
          <cell r="J2237">
            <v>0</v>
          </cell>
          <cell r="K2237">
            <v>0</v>
          </cell>
          <cell r="L2237">
            <v>0</v>
          </cell>
          <cell r="M2237">
            <v>0</v>
          </cell>
          <cell r="N2237">
            <v>0</v>
          </cell>
          <cell r="O2237">
            <v>0</v>
          </cell>
          <cell r="P2237">
            <v>0</v>
          </cell>
          <cell r="Q2237">
            <v>0</v>
          </cell>
          <cell r="R2237">
            <v>0</v>
          </cell>
          <cell r="S2237">
            <v>0</v>
          </cell>
          <cell r="T2237">
            <v>0</v>
          </cell>
          <cell r="U2237">
            <v>0</v>
          </cell>
          <cell r="AF2237">
            <v>0</v>
          </cell>
          <cell r="AG2237">
            <v>0</v>
          </cell>
          <cell r="AH2237">
            <v>0</v>
          </cell>
          <cell r="AI2237">
            <v>0</v>
          </cell>
          <cell r="AJ2237">
            <v>0</v>
          </cell>
          <cell r="AK2237">
            <v>0</v>
          </cell>
          <cell r="AL2237">
            <v>0</v>
          </cell>
          <cell r="AM2237">
            <v>0</v>
          </cell>
          <cell r="AN2237">
            <v>0</v>
          </cell>
          <cell r="AO2237">
            <v>0</v>
          </cell>
          <cell r="AP2237">
            <v>0</v>
          </cell>
          <cell r="AQ2237">
            <v>0</v>
          </cell>
        </row>
        <row r="2238">
          <cell r="H2238" t="str">
            <v>SE</v>
          </cell>
          <cell r="J2238">
            <v>0</v>
          </cell>
          <cell r="K2238">
            <v>0</v>
          </cell>
          <cell r="L2238">
            <v>0</v>
          </cell>
          <cell r="M2238">
            <v>0</v>
          </cell>
          <cell r="N2238">
            <v>0</v>
          </cell>
          <cell r="O2238">
            <v>0</v>
          </cell>
          <cell r="P2238">
            <v>0</v>
          </cell>
          <cell r="Q2238">
            <v>0</v>
          </cell>
          <cell r="R2238">
            <v>0</v>
          </cell>
          <cell r="S2238">
            <v>0</v>
          </cell>
          <cell r="T2238">
            <v>0</v>
          </cell>
          <cell r="U2238">
            <v>0</v>
          </cell>
          <cell r="AF2238">
            <v>0</v>
          </cell>
          <cell r="AG2238">
            <v>0</v>
          </cell>
          <cell r="AH2238">
            <v>0</v>
          </cell>
          <cell r="AI2238">
            <v>0</v>
          </cell>
          <cell r="AJ2238">
            <v>0</v>
          </cell>
          <cell r="AK2238">
            <v>0</v>
          </cell>
          <cell r="AL2238">
            <v>0</v>
          </cell>
          <cell r="AM2238">
            <v>0</v>
          </cell>
          <cell r="AN2238">
            <v>0</v>
          </cell>
          <cell r="AO2238">
            <v>0</v>
          </cell>
          <cell r="AP2238">
            <v>0</v>
          </cell>
          <cell r="AQ2238">
            <v>0</v>
          </cell>
        </row>
        <row r="2239">
          <cell r="H2239" t="str">
            <v>CAGW</v>
          </cell>
          <cell r="J2239">
            <v>2441202.6320833298</v>
          </cell>
          <cell r="K2239">
            <v>108117.43496575841</v>
          </cell>
          <cell r="L2239">
            <v>1782226.5440648366</v>
          </cell>
          <cell r="M2239">
            <v>550858.65305273503</v>
          </cell>
          <cell r="N2239">
            <v>0</v>
          </cell>
          <cell r="O2239">
            <v>0</v>
          </cell>
          <cell r="P2239">
            <v>0</v>
          </cell>
          <cell r="Q2239">
            <v>0</v>
          </cell>
          <cell r="R2239">
            <v>0</v>
          </cell>
          <cell r="S2239">
            <v>0</v>
          </cell>
          <cell r="T2239">
            <v>0</v>
          </cell>
          <cell r="U2239">
            <v>0</v>
          </cell>
          <cell r="AF2239">
            <v>2441202.6320833298</v>
          </cell>
          <cell r="AG2239">
            <v>108117.43496575841</v>
          </cell>
          <cell r="AH2239">
            <v>1782226.5440648366</v>
          </cell>
          <cell r="AI2239">
            <v>550858.65305273503</v>
          </cell>
          <cell r="AJ2239">
            <v>0</v>
          </cell>
          <cell r="AK2239">
            <v>0</v>
          </cell>
          <cell r="AL2239">
            <v>0</v>
          </cell>
          <cell r="AM2239">
            <v>0</v>
          </cell>
          <cell r="AN2239">
            <v>0</v>
          </cell>
          <cell r="AO2239">
            <v>0</v>
          </cell>
          <cell r="AP2239">
            <v>0</v>
          </cell>
          <cell r="AQ2239">
            <v>0</v>
          </cell>
        </row>
        <row r="2240">
          <cell r="H2240" t="str">
            <v>CAGE</v>
          </cell>
          <cell r="J2240">
            <v>30994305.809999999</v>
          </cell>
          <cell r="K2240">
            <v>0</v>
          </cell>
          <cell r="L2240">
            <v>0</v>
          </cell>
          <cell r="M2240">
            <v>0</v>
          </cell>
          <cell r="N2240">
            <v>0</v>
          </cell>
          <cell r="O2240">
            <v>5886127.1580662429</v>
          </cell>
          <cell r="P2240">
            <v>20986847.236497104</v>
          </cell>
          <cell r="Q2240">
            <v>2697408.1357449205</v>
          </cell>
          <cell r="R2240">
            <v>1252683.132019572</v>
          </cell>
          <cell r="S2240">
            <v>171240.14767216341</v>
          </cell>
          <cell r="T2240">
            <v>0</v>
          </cell>
          <cell r="U2240">
            <v>0</v>
          </cell>
          <cell r="AF2240">
            <v>30994305.809999999</v>
          </cell>
          <cell r="AG2240">
            <v>0</v>
          </cell>
          <cell r="AH2240">
            <v>0</v>
          </cell>
          <cell r="AI2240">
            <v>0</v>
          </cell>
          <cell r="AJ2240">
            <v>0</v>
          </cell>
          <cell r="AK2240">
            <v>5886127.1580662429</v>
          </cell>
          <cell r="AL2240">
            <v>20986847.236497104</v>
          </cell>
          <cell r="AM2240">
            <v>2697408.1357449205</v>
          </cell>
          <cell r="AN2240">
            <v>1252683.132019572</v>
          </cell>
          <cell r="AO2240">
            <v>171240.14767216341</v>
          </cell>
          <cell r="AP2240">
            <v>0</v>
          </cell>
          <cell r="AQ2240">
            <v>0</v>
          </cell>
        </row>
        <row r="2241">
          <cell r="H2241" t="str">
            <v>JBG</v>
          </cell>
          <cell r="J2241">
            <v>9973864.4662500005</v>
          </cell>
          <cell r="K2241">
            <v>439221.80143625278</v>
          </cell>
          <cell r="L2241">
            <v>7240208.3299477175</v>
          </cell>
          <cell r="M2241">
            <v>2237836.3860296644</v>
          </cell>
          <cell r="N2241">
            <v>0</v>
          </cell>
          <cell r="O2241">
            <v>10748.513800528495</v>
          </cell>
          <cell r="P2241">
            <v>38323.571865406477</v>
          </cell>
          <cell r="Q2241">
            <v>4925.6714634478212</v>
          </cell>
          <cell r="R2241">
            <v>2287.4942335810983</v>
          </cell>
          <cell r="S2241">
            <v>312.69747340345725</v>
          </cell>
          <cell r="T2241">
            <v>0</v>
          </cell>
          <cell r="U2241">
            <v>0</v>
          </cell>
          <cell r="AF2241">
            <v>9973864.4662500005</v>
          </cell>
          <cell r="AG2241">
            <v>439221.80143625278</v>
          </cell>
          <cell r="AH2241">
            <v>7240208.3299477175</v>
          </cell>
          <cell r="AI2241">
            <v>2237836.3860296644</v>
          </cell>
          <cell r="AJ2241">
            <v>0</v>
          </cell>
          <cell r="AK2241">
            <v>10748.513800528495</v>
          </cell>
          <cell r="AL2241">
            <v>38323.571865406477</v>
          </cell>
          <cell r="AM2241">
            <v>4925.6714634478212</v>
          </cell>
          <cell r="AN2241">
            <v>2287.4942335810983</v>
          </cell>
          <cell r="AO2241">
            <v>312.69747340345725</v>
          </cell>
          <cell r="AP2241">
            <v>0</v>
          </cell>
          <cell r="AQ2241">
            <v>0</v>
          </cell>
        </row>
        <row r="2242">
          <cell r="H2242" t="str">
            <v>CAEW</v>
          </cell>
          <cell r="J2242">
            <v>0</v>
          </cell>
          <cell r="K2242">
            <v>0</v>
          </cell>
          <cell r="L2242">
            <v>0</v>
          </cell>
          <cell r="M2242">
            <v>0</v>
          </cell>
          <cell r="N2242">
            <v>0</v>
          </cell>
          <cell r="O2242">
            <v>0</v>
          </cell>
          <cell r="P2242">
            <v>0</v>
          </cell>
          <cell r="Q2242">
            <v>0</v>
          </cell>
          <cell r="R2242">
            <v>0</v>
          </cell>
          <cell r="S2242">
            <v>0</v>
          </cell>
          <cell r="T2242">
            <v>0</v>
          </cell>
          <cell r="U2242">
            <v>0</v>
          </cell>
          <cell r="AF2242">
            <v>0</v>
          </cell>
          <cell r="AG2242">
            <v>0</v>
          </cell>
          <cell r="AH2242">
            <v>0</v>
          </cell>
          <cell r="AI2242">
            <v>0</v>
          </cell>
          <cell r="AJ2242">
            <v>0</v>
          </cell>
          <cell r="AK2242">
            <v>0</v>
          </cell>
          <cell r="AL2242">
            <v>0</v>
          </cell>
          <cell r="AM2242">
            <v>0</v>
          </cell>
          <cell r="AN2242">
            <v>0</v>
          </cell>
          <cell r="AO2242">
            <v>0</v>
          </cell>
          <cell r="AP2242">
            <v>0</v>
          </cell>
          <cell r="AQ2242">
            <v>0</v>
          </cell>
        </row>
        <row r="2243">
          <cell r="H2243" t="str">
            <v>CAEE</v>
          </cell>
          <cell r="J2243">
            <v>45031.42</v>
          </cell>
          <cell r="K2243">
            <v>0</v>
          </cell>
          <cell r="L2243">
            <v>0</v>
          </cell>
          <cell r="M2243">
            <v>0</v>
          </cell>
          <cell r="N2243">
            <v>0</v>
          </cell>
          <cell r="O2243">
            <v>9377.6179633384581</v>
          </cell>
          <cell r="P2243">
            <v>29126.391630973321</v>
          </cell>
          <cell r="Q2243">
            <v>4237.2438552028352</v>
          </cell>
          <cell r="R2243">
            <v>2054.9772767248683</v>
          </cell>
          <cell r="S2243">
            <v>235.18927376051641</v>
          </cell>
          <cell r="T2243">
            <v>0</v>
          </cell>
          <cell r="U2243">
            <v>0</v>
          </cell>
          <cell r="AF2243">
            <v>45031.42</v>
          </cell>
          <cell r="AG2243">
            <v>0</v>
          </cell>
          <cell r="AH2243">
            <v>0</v>
          </cell>
          <cell r="AI2243">
            <v>0</v>
          </cell>
          <cell r="AJ2243">
            <v>0</v>
          </cell>
          <cell r="AK2243">
            <v>9377.6179633384581</v>
          </cell>
          <cell r="AL2243">
            <v>29126.391630973321</v>
          </cell>
          <cell r="AM2243">
            <v>4237.2438552028352</v>
          </cell>
          <cell r="AN2243">
            <v>2054.9772767248683</v>
          </cell>
          <cell r="AO2243">
            <v>235.18927376051641</v>
          </cell>
          <cell r="AP2243">
            <v>0</v>
          </cell>
          <cell r="AQ2243">
            <v>0</v>
          </cell>
        </row>
        <row r="2244">
          <cell r="H2244" t="str">
            <v>CAGE</v>
          </cell>
          <cell r="J2244">
            <v>0</v>
          </cell>
          <cell r="K2244">
            <v>0</v>
          </cell>
          <cell r="L2244">
            <v>0</v>
          </cell>
          <cell r="M2244">
            <v>0</v>
          </cell>
          <cell r="N2244">
            <v>0</v>
          </cell>
          <cell r="O2244">
            <v>0</v>
          </cell>
          <cell r="P2244">
            <v>0</v>
          </cell>
          <cell r="Q2244">
            <v>0</v>
          </cell>
          <cell r="R2244">
            <v>0</v>
          </cell>
          <cell r="S2244">
            <v>0</v>
          </cell>
          <cell r="T2244">
            <v>0</v>
          </cell>
          <cell r="U2244">
            <v>0</v>
          </cell>
          <cell r="AF2244">
            <v>0</v>
          </cell>
          <cell r="AG2244">
            <v>0</v>
          </cell>
          <cell r="AH2244">
            <v>0</v>
          </cell>
          <cell r="AI2244">
            <v>0</v>
          </cell>
          <cell r="AJ2244">
            <v>0</v>
          </cell>
          <cell r="AK2244">
            <v>0</v>
          </cell>
          <cell r="AL2244">
            <v>0</v>
          </cell>
          <cell r="AM2244">
            <v>0</v>
          </cell>
          <cell r="AN2244">
            <v>0</v>
          </cell>
          <cell r="AO2244">
            <v>0</v>
          </cell>
          <cell r="AP2244">
            <v>0</v>
          </cell>
          <cell r="AQ2244">
            <v>0</v>
          </cell>
        </row>
        <row r="2245">
          <cell r="H2245" t="str">
            <v>CAGE</v>
          </cell>
          <cell r="J2245">
            <v>0</v>
          </cell>
          <cell r="K2245">
            <v>0</v>
          </cell>
          <cell r="L2245">
            <v>0</v>
          </cell>
          <cell r="M2245">
            <v>0</v>
          </cell>
          <cell r="N2245">
            <v>0</v>
          </cell>
          <cell r="O2245">
            <v>0</v>
          </cell>
          <cell r="P2245">
            <v>0</v>
          </cell>
          <cell r="Q2245">
            <v>0</v>
          </cell>
          <cell r="R2245">
            <v>0</v>
          </cell>
          <cell r="S2245">
            <v>0</v>
          </cell>
          <cell r="T2245">
            <v>0</v>
          </cell>
          <cell r="U2245">
            <v>0</v>
          </cell>
          <cell r="AF2245">
            <v>0</v>
          </cell>
          <cell r="AG2245">
            <v>0</v>
          </cell>
          <cell r="AH2245">
            <v>0</v>
          </cell>
          <cell r="AI2245">
            <v>0</v>
          </cell>
          <cell r="AJ2245">
            <v>0</v>
          </cell>
          <cell r="AK2245">
            <v>0</v>
          </cell>
          <cell r="AL2245">
            <v>0</v>
          </cell>
          <cell r="AM2245">
            <v>0</v>
          </cell>
          <cell r="AN2245">
            <v>0</v>
          </cell>
          <cell r="AO2245">
            <v>0</v>
          </cell>
          <cell r="AP2245">
            <v>0</v>
          </cell>
          <cell r="AQ2245">
            <v>0</v>
          </cell>
        </row>
        <row r="2248">
          <cell r="H2248" t="str">
            <v>S</v>
          </cell>
          <cell r="J2248">
            <v>171831196.81666663</v>
          </cell>
          <cell r="K2248">
            <v>5305815.1825000001</v>
          </cell>
          <cell r="L2248">
            <v>57273321.766666703</v>
          </cell>
          <cell r="M2248">
            <v>12738702.4545833</v>
          </cell>
          <cell r="N2248">
            <v>0</v>
          </cell>
          <cell r="O2248">
            <v>26306538.6758333</v>
          </cell>
          <cell r="P2248">
            <v>54767019.012500003</v>
          </cell>
          <cell r="Q2248">
            <v>10417478.484999999</v>
          </cell>
          <cell r="R2248">
            <v>5022321.2395833302</v>
          </cell>
          <cell r="S2248">
            <v>0</v>
          </cell>
          <cell r="T2248">
            <v>0</v>
          </cell>
          <cell r="U2248">
            <v>0</v>
          </cell>
          <cell r="AF2248">
            <v>171831196.81666663</v>
          </cell>
          <cell r="AG2248">
            <v>5305815.1825000001</v>
          </cell>
          <cell r="AH2248">
            <v>57273321.766666703</v>
          </cell>
          <cell r="AI2248">
            <v>12738702.4545833</v>
          </cell>
          <cell r="AJ2248">
            <v>0</v>
          </cell>
          <cell r="AK2248">
            <v>26306538.6758333</v>
          </cell>
          <cell r="AL2248">
            <v>54767019.012500003</v>
          </cell>
          <cell r="AM2248">
            <v>10417478.484999999</v>
          </cell>
          <cell r="AN2248">
            <v>5022321.2395833302</v>
          </cell>
          <cell r="AO2248">
            <v>0</v>
          </cell>
          <cell r="AP2248">
            <v>0</v>
          </cell>
          <cell r="AQ2248">
            <v>0</v>
          </cell>
        </row>
        <row r="2249">
          <cell r="H2249" t="str">
            <v>DGP</v>
          </cell>
          <cell r="J2249">
            <v>0</v>
          </cell>
          <cell r="K2249">
            <v>0</v>
          </cell>
          <cell r="L2249">
            <v>0</v>
          </cell>
          <cell r="M2249">
            <v>0</v>
          </cell>
          <cell r="N2249">
            <v>0</v>
          </cell>
          <cell r="O2249">
            <v>0</v>
          </cell>
          <cell r="P2249">
            <v>0</v>
          </cell>
          <cell r="Q2249">
            <v>0</v>
          </cell>
          <cell r="R2249">
            <v>0</v>
          </cell>
          <cell r="S2249">
            <v>0</v>
          </cell>
          <cell r="T2249">
            <v>0</v>
          </cell>
          <cell r="U2249">
            <v>0</v>
          </cell>
          <cell r="AF2249">
            <v>0</v>
          </cell>
          <cell r="AG2249">
            <v>0</v>
          </cell>
          <cell r="AH2249">
            <v>0</v>
          </cell>
          <cell r="AI2249">
            <v>0</v>
          </cell>
          <cell r="AJ2249">
            <v>0</v>
          </cell>
          <cell r="AK2249">
            <v>0</v>
          </cell>
          <cell r="AL2249">
            <v>0</v>
          </cell>
          <cell r="AM2249">
            <v>0</v>
          </cell>
          <cell r="AN2249">
            <v>0</v>
          </cell>
          <cell r="AO2249">
            <v>0</v>
          </cell>
          <cell r="AP2249">
            <v>0</v>
          </cell>
          <cell r="AQ2249">
            <v>0</v>
          </cell>
        </row>
        <row r="2250">
          <cell r="H2250" t="str">
            <v>DGU</v>
          </cell>
          <cell r="J2250">
            <v>0</v>
          </cell>
          <cell r="K2250">
            <v>0</v>
          </cell>
          <cell r="L2250">
            <v>0</v>
          </cell>
          <cell r="M2250">
            <v>0</v>
          </cell>
          <cell r="N2250">
            <v>0</v>
          </cell>
          <cell r="O2250">
            <v>0</v>
          </cell>
          <cell r="P2250">
            <v>0</v>
          </cell>
          <cell r="Q2250">
            <v>0</v>
          </cell>
          <cell r="R2250">
            <v>0</v>
          </cell>
          <cell r="S2250">
            <v>0</v>
          </cell>
          <cell r="T2250">
            <v>0</v>
          </cell>
          <cell r="U2250">
            <v>0</v>
          </cell>
          <cell r="AF2250">
            <v>0</v>
          </cell>
          <cell r="AG2250">
            <v>0</v>
          </cell>
          <cell r="AH2250">
            <v>0</v>
          </cell>
          <cell r="AI2250">
            <v>0</v>
          </cell>
          <cell r="AJ2250">
            <v>0</v>
          </cell>
          <cell r="AK2250">
            <v>0</v>
          </cell>
          <cell r="AL2250">
            <v>0</v>
          </cell>
          <cell r="AM2250">
            <v>0</v>
          </cell>
          <cell r="AN2250">
            <v>0</v>
          </cell>
          <cell r="AO2250">
            <v>0</v>
          </cell>
          <cell r="AP2250">
            <v>0</v>
          </cell>
          <cell r="AQ2250">
            <v>0</v>
          </cell>
        </row>
        <row r="2251">
          <cell r="H2251" t="str">
            <v>SO</v>
          </cell>
          <cell r="J2251">
            <v>78909282.687916696</v>
          </cell>
          <cell r="K2251">
            <v>1569910.5840034476</v>
          </cell>
          <cell r="L2251">
            <v>18543873.946555369</v>
          </cell>
          <cell r="M2251">
            <v>5251258.6263160501</v>
          </cell>
          <cell r="N2251">
            <v>0</v>
          </cell>
          <cell r="O2251">
            <v>9793480.0873946566</v>
          </cell>
          <cell r="P2251">
            <v>36757676.771040112</v>
          </cell>
          <cell r="Q2251">
            <v>4698616.1453818539</v>
          </cell>
          <cell r="R2251">
            <v>2068635.0559564764</v>
          </cell>
          <cell r="S2251">
            <v>225831.47126872756</v>
          </cell>
          <cell r="T2251">
            <v>0</v>
          </cell>
          <cell r="U2251">
            <v>0</v>
          </cell>
          <cell r="AF2251">
            <v>78909282.687916696</v>
          </cell>
          <cell r="AG2251">
            <v>1569910.5840034476</v>
          </cell>
          <cell r="AH2251">
            <v>18543873.946555369</v>
          </cell>
          <cell r="AI2251">
            <v>5251258.6263160501</v>
          </cell>
          <cell r="AJ2251">
            <v>0</v>
          </cell>
          <cell r="AK2251">
            <v>9793480.0873946566</v>
          </cell>
          <cell r="AL2251">
            <v>36757676.771040112</v>
          </cell>
          <cell r="AM2251">
            <v>4698616.1453818539</v>
          </cell>
          <cell r="AN2251">
            <v>2068635.0559564764</v>
          </cell>
          <cell r="AO2251">
            <v>225831.47126872756</v>
          </cell>
          <cell r="AP2251">
            <v>0</v>
          </cell>
          <cell r="AQ2251">
            <v>0</v>
          </cell>
        </row>
        <row r="2252">
          <cell r="H2252" t="str">
            <v>CN</v>
          </cell>
          <cell r="J2252">
            <v>3496818.0995833301</v>
          </cell>
          <cell r="K2252">
            <v>84400.426816417777</v>
          </cell>
          <cell r="L2252">
            <v>1058666.6296413741</v>
          </cell>
          <cell r="M2252">
            <v>240709.57294013919</v>
          </cell>
          <cell r="N2252">
            <v>0</v>
          </cell>
          <cell r="O2252">
            <v>231885.92298032649</v>
          </cell>
          <cell r="P2252">
            <v>1714907.6250232323</v>
          </cell>
          <cell r="Q2252">
            <v>137044.62458537146</v>
          </cell>
          <cell r="R2252">
            <v>29203.297596468768</v>
          </cell>
          <cell r="S2252">
            <v>0</v>
          </cell>
          <cell r="T2252">
            <v>0</v>
          </cell>
          <cell r="U2252">
            <v>0</v>
          </cell>
          <cell r="AF2252">
            <v>3496818.0995833301</v>
          </cell>
          <cell r="AG2252">
            <v>84400.426816417777</v>
          </cell>
          <cell r="AH2252">
            <v>1058666.6296413741</v>
          </cell>
          <cell r="AI2252">
            <v>240709.57294013919</v>
          </cell>
          <cell r="AJ2252">
            <v>0</v>
          </cell>
          <cell r="AK2252">
            <v>231885.92298032649</v>
          </cell>
          <cell r="AL2252">
            <v>1714907.6250232323</v>
          </cell>
          <cell r="AM2252">
            <v>137044.62458537146</v>
          </cell>
          <cell r="AN2252">
            <v>29203.297596468768</v>
          </cell>
          <cell r="AO2252">
            <v>0</v>
          </cell>
          <cell r="AP2252">
            <v>0</v>
          </cell>
          <cell r="AQ2252">
            <v>0</v>
          </cell>
        </row>
        <row r="2253">
          <cell r="H2253" t="str">
            <v>SG</v>
          </cell>
          <cell r="J2253">
            <v>138683.51</v>
          </cell>
          <cell r="K2253">
            <v>2174.8906736485806</v>
          </cell>
          <cell r="L2253">
            <v>35492.827710895603</v>
          </cell>
          <cell r="M2253">
            <v>11411.604097032341</v>
          </cell>
          <cell r="N2253">
            <v>0</v>
          </cell>
          <cell r="O2253">
            <v>17530.818339675425</v>
          </cell>
          <cell r="P2253">
            <v>60043.515520640234</v>
          </cell>
          <cell r="Q2253">
            <v>7823.5757628127722</v>
          </cell>
          <cell r="R2253">
            <v>3702.5435472599856</v>
          </cell>
          <cell r="S2253">
            <v>503.73434803508275</v>
          </cell>
          <cell r="T2253">
            <v>0</v>
          </cell>
          <cell r="U2253">
            <v>0</v>
          </cell>
          <cell r="AF2253">
            <v>138683.51</v>
          </cell>
          <cell r="AG2253">
            <v>2174.8906736485806</v>
          </cell>
          <cell r="AH2253">
            <v>35492.827710895603</v>
          </cell>
          <cell r="AI2253">
            <v>11411.604097032341</v>
          </cell>
          <cell r="AJ2253">
            <v>0</v>
          </cell>
          <cell r="AK2253">
            <v>17530.818339675425</v>
          </cell>
          <cell r="AL2253">
            <v>60043.515520640234</v>
          </cell>
          <cell r="AM2253">
            <v>7823.5757628127722</v>
          </cell>
          <cell r="AN2253">
            <v>3702.5435472599856</v>
          </cell>
          <cell r="AO2253">
            <v>503.73434803508275</v>
          </cell>
          <cell r="AP2253">
            <v>0</v>
          </cell>
          <cell r="AQ2253">
            <v>0</v>
          </cell>
        </row>
        <row r="2254">
          <cell r="H2254" t="str">
            <v>SE</v>
          </cell>
          <cell r="J2254">
            <v>0</v>
          </cell>
          <cell r="K2254">
            <v>0</v>
          </cell>
          <cell r="L2254">
            <v>0</v>
          </cell>
          <cell r="M2254">
            <v>0</v>
          </cell>
          <cell r="N2254">
            <v>0</v>
          </cell>
          <cell r="O2254">
            <v>0</v>
          </cell>
          <cell r="P2254">
            <v>0</v>
          </cell>
          <cell r="Q2254">
            <v>0</v>
          </cell>
          <cell r="R2254">
            <v>0</v>
          </cell>
          <cell r="S2254">
            <v>0</v>
          </cell>
          <cell r="T2254">
            <v>0</v>
          </cell>
          <cell r="U2254">
            <v>0</v>
          </cell>
          <cell r="AF2254">
            <v>0</v>
          </cell>
          <cell r="AG2254">
            <v>0</v>
          </cell>
          <cell r="AH2254">
            <v>0</v>
          </cell>
          <cell r="AI2254">
            <v>0</v>
          </cell>
          <cell r="AJ2254">
            <v>0</v>
          </cell>
          <cell r="AK2254">
            <v>0</v>
          </cell>
          <cell r="AL2254">
            <v>0</v>
          </cell>
          <cell r="AM2254">
            <v>0</v>
          </cell>
          <cell r="AN2254">
            <v>0</v>
          </cell>
          <cell r="AO2254">
            <v>0</v>
          </cell>
          <cell r="AP2254">
            <v>0</v>
          </cell>
          <cell r="AQ2254">
            <v>0</v>
          </cell>
        </row>
        <row r="2255">
          <cell r="H2255" t="str">
            <v>CAGW</v>
          </cell>
          <cell r="J2255">
            <v>42037867.693749994</v>
          </cell>
          <cell r="K2255">
            <v>1861798.1017820844</v>
          </cell>
          <cell r="L2255">
            <v>30690202.720185123</v>
          </cell>
          <cell r="M2255">
            <v>9485866.871782789</v>
          </cell>
          <cell r="N2255">
            <v>0</v>
          </cell>
          <cell r="O2255">
            <v>0</v>
          </cell>
          <cell r="P2255">
            <v>0</v>
          </cell>
          <cell r="Q2255">
            <v>0</v>
          </cell>
          <cell r="R2255">
            <v>0</v>
          </cell>
          <cell r="S2255">
            <v>0</v>
          </cell>
          <cell r="T2255">
            <v>0</v>
          </cell>
          <cell r="U2255">
            <v>0</v>
          </cell>
          <cell r="AF2255">
            <v>42037867.693749994</v>
          </cell>
          <cell r="AG2255">
            <v>1861798.1017820844</v>
          </cell>
          <cell r="AH2255">
            <v>30690202.720185123</v>
          </cell>
          <cell r="AI2255">
            <v>9485866.871782789</v>
          </cell>
          <cell r="AJ2255">
            <v>0</v>
          </cell>
          <cell r="AK2255">
            <v>0</v>
          </cell>
          <cell r="AL2255">
            <v>0</v>
          </cell>
          <cell r="AM2255">
            <v>0</v>
          </cell>
          <cell r="AN2255">
            <v>0</v>
          </cell>
          <cell r="AO2255">
            <v>0</v>
          </cell>
          <cell r="AP2255">
            <v>0</v>
          </cell>
          <cell r="AQ2255">
            <v>0</v>
          </cell>
        </row>
        <row r="2256">
          <cell r="H2256" t="str">
            <v>CAGE</v>
          </cell>
          <cell r="J2256">
            <v>103692952.880833</v>
          </cell>
          <cell r="K2256">
            <v>0</v>
          </cell>
          <cell r="L2256">
            <v>0</v>
          </cell>
          <cell r="M2256">
            <v>0</v>
          </cell>
          <cell r="N2256">
            <v>0</v>
          </cell>
          <cell r="O2256">
            <v>19692323.802749317</v>
          </cell>
          <cell r="P2256">
            <v>70212515.000391126</v>
          </cell>
          <cell r="Q2256">
            <v>9024309.70497589</v>
          </cell>
          <cell r="R2256">
            <v>4190912.155909963</v>
          </cell>
          <cell r="S2256">
            <v>572892.21680672735</v>
          </cell>
          <cell r="T2256">
            <v>0</v>
          </cell>
          <cell r="U2256">
            <v>0</v>
          </cell>
          <cell r="AF2256">
            <v>103692952.880833</v>
          </cell>
          <cell r="AG2256">
            <v>0</v>
          </cell>
          <cell r="AH2256">
            <v>0</v>
          </cell>
          <cell r="AI2256">
            <v>0</v>
          </cell>
          <cell r="AJ2256">
            <v>0</v>
          </cell>
          <cell r="AK2256">
            <v>19692323.802749317</v>
          </cell>
          <cell r="AL2256">
            <v>70212515.000391126</v>
          </cell>
          <cell r="AM2256">
            <v>9024309.70497589</v>
          </cell>
          <cell r="AN2256">
            <v>4190912.155909963</v>
          </cell>
          <cell r="AO2256">
            <v>572892.21680672735</v>
          </cell>
          <cell r="AP2256">
            <v>0</v>
          </cell>
          <cell r="AQ2256">
            <v>0</v>
          </cell>
        </row>
        <row r="2257">
          <cell r="H2257" t="str">
            <v>JBG</v>
          </cell>
          <cell r="J2257">
            <v>4527167.62</v>
          </cell>
          <cell r="K2257">
            <v>199364.12051605596</v>
          </cell>
          <cell r="L2257">
            <v>3286352.7296072636</v>
          </cell>
          <cell r="M2257">
            <v>1015760.7876037661</v>
          </cell>
          <cell r="N2257">
            <v>0</v>
          </cell>
          <cell r="O2257">
            <v>4878.7833247117687</v>
          </cell>
          <cell r="P2257">
            <v>17395.186611859299</v>
          </cell>
          <cell r="Q2257">
            <v>2235.777359070446</v>
          </cell>
          <cell r="R2257">
            <v>1038.3006366536974</v>
          </cell>
          <cell r="S2257">
            <v>141.93434061974943</v>
          </cell>
          <cell r="T2257">
            <v>0</v>
          </cell>
          <cell r="U2257">
            <v>0</v>
          </cell>
          <cell r="AF2257">
            <v>4527167.62</v>
          </cell>
          <cell r="AG2257">
            <v>199364.12051605596</v>
          </cell>
          <cell r="AH2257">
            <v>3286352.7296072636</v>
          </cell>
          <cell r="AI2257">
            <v>1015760.7876037661</v>
          </cell>
          <cell r="AJ2257">
            <v>0</v>
          </cell>
          <cell r="AK2257">
            <v>4878.7833247117687</v>
          </cell>
          <cell r="AL2257">
            <v>17395.186611859299</v>
          </cell>
          <cell r="AM2257">
            <v>2235.777359070446</v>
          </cell>
          <cell r="AN2257">
            <v>1038.3006366536974</v>
          </cell>
          <cell r="AO2257">
            <v>141.93434061974943</v>
          </cell>
          <cell r="AP2257">
            <v>0</v>
          </cell>
          <cell r="AQ2257">
            <v>0</v>
          </cell>
        </row>
        <row r="2258">
          <cell r="H2258" t="str">
            <v>CAEW</v>
          </cell>
          <cell r="J2258">
            <v>0</v>
          </cell>
          <cell r="K2258">
            <v>0</v>
          </cell>
          <cell r="L2258">
            <v>0</v>
          </cell>
          <cell r="M2258">
            <v>0</v>
          </cell>
          <cell r="N2258">
            <v>0</v>
          </cell>
          <cell r="O2258">
            <v>0</v>
          </cell>
          <cell r="P2258">
            <v>0</v>
          </cell>
          <cell r="Q2258">
            <v>0</v>
          </cell>
          <cell r="R2258">
            <v>0</v>
          </cell>
          <cell r="S2258">
            <v>0</v>
          </cell>
          <cell r="T2258">
            <v>0</v>
          </cell>
          <cell r="U2258">
            <v>0</v>
          </cell>
          <cell r="AF2258">
            <v>0</v>
          </cell>
          <cell r="AG2258">
            <v>0</v>
          </cell>
          <cell r="AH2258">
            <v>0</v>
          </cell>
          <cell r="AI2258">
            <v>0</v>
          </cell>
          <cell r="AJ2258">
            <v>0</v>
          </cell>
          <cell r="AK2258">
            <v>0</v>
          </cell>
          <cell r="AL2258">
            <v>0</v>
          </cell>
          <cell r="AM2258">
            <v>0</v>
          </cell>
          <cell r="AN2258">
            <v>0</v>
          </cell>
          <cell r="AO2258">
            <v>0</v>
          </cell>
          <cell r="AP2258">
            <v>0</v>
          </cell>
          <cell r="AQ2258">
            <v>0</v>
          </cell>
        </row>
        <row r="2259">
          <cell r="H2259" t="str">
            <v>CAEE</v>
          </cell>
          <cell r="J2259">
            <v>327675.48166666698</v>
          </cell>
          <cell r="K2259">
            <v>0</v>
          </cell>
          <cell r="L2259">
            <v>0</v>
          </cell>
          <cell r="M2259">
            <v>0</v>
          </cell>
          <cell r="N2259">
            <v>0</v>
          </cell>
          <cell r="O2259">
            <v>68237.143821423306</v>
          </cell>
          <cell r="P2259">
            <v>211941.00490038205</v>
          </cell>
          <cell r="Q2259">
            <v>30832.714606661619</v>
          </cell>
          <cell r="R2259">
            <v>14953.240847498853</v>
          </cell>
          <cell r="S2259">
            <v>1711.3774907011775</v>
          </cell>
          <cell r="T2259">
            <v>0</v>
          </cell>
          <cell r="U2259">
            <v>0</v>
          </cell>
          <cell r="AF2259">
            <v>327675.48166666698</v>
          </cell>
          <cell r="AG2259">
            <v>0</v>
          </cell>
          <cell r="AH2259">
            <v>0</v>
          </cell>
          <cell r="AI2259">
            <v>0</v>
          </cell>
          <cell r="AJ2259">
            <v>0</v>
          </cell>
          <cell r="AK2259">
            <v>68237.143821423306</v>
          </cell>
          <cell r="AL2259">
            <v>211941.00490038205</v>
          </cell>
          <cell r="AM2259">
            <v>30832.714606661619</v>
          </cell>
          <cell r="AN2259">
            <v>14953.240847498853</v>
          </cell>
          <cell r="AO2259">
            <v>1711.3774907011775</v>
          </cell>
          <cell r="AP2259">
            <v>0</v>
          </cell>
          <cell r="AQ2259">
            <v>0</v>
          </cell>
        </row>
        <row r="2260">
          <cell r="H2260" t="str">
            <v>CAGE</v>
          </cell>
          <cell r="J2260">
            <v>0</v>
          </cell>
          <cell r="K2260">
            <v>0</v>
          </cell>
          <cell r="L2260">
            <v>0</v>
          </cell>
          <cell r="M2260">
            <v>0</v>
          </cell>
          <cell r="N2260">
            <v>0</v>
          </cell>
          <cell r="O2260">
            <v>0</v>
          </cell>
          <cell r="P2260">
            <v>0</v>
          </cell>
          <cell r="Q2260">
            <v>0</v>
          </cell>
          <cell r="R2260">
            <v>0</v>
          </cell>
          <cell r="S2260">
            <v>0</v>
          </cell>
          <cell r="T2260">
            <v>0</v>
          </cell>
          <cell r="U2260">
            <v>0</v>
          </cell>
          <cell r="AF2260">
            <v>0</v>
          </cell>
          <cell r="AG2260">
            <v>0</v>
          </cell>
          <cell r="AH2260">
            <v>0</v>
          </cell>
          <cell r="AI2260">
            <v>0</v>
          </cell>
          <cell r="AJ2260">
            <v>0</v>
          </cell>
          <cell r="AK2260">
            <v>0</v>
          </cell>
          <cell r="AL2260">
            <v>0</v>
          </cell>
          <cell r="AM2260">
            <v>0</v>
          </cell>
          <cell r="AN2260">
            <v>0</v>
          </cell>
          <cell r="AO2260">
            <v>0</v>
          </cell>
          <cell r="AP2260">
            <v>0</v>
          </cell>
          <cell r="AQ2260">
            <v>0</v>
          </cell>
        </row>
        <row r="2261">
          <cell r="H2261" t="str">
            <v>CAGE</v>
          </cell>
          <cell r="J2261">
            <v>0</v>
          </cell>
          <cell r="K2261">
            <v>0</v>
          </cell>
          <cell r="L2261">
            <v>0</v>
          </cell>
          <cell r="M2261">
            <v>0</v>
          </cell>
          <cell r="N2261">
            <v>0</v>
          </cell>
          <cell r="O2261">
            <v>0</v>
          </cell>
          <cell r="P2261">
            <v>0</v>
          </cell>
          <cell r="Q2261">
            <v>0</v>
          </cell>
          <cell r="R2261">
            <v>0</v>
          </cell>
          <cell r="S2261">
            <v>0</v>
          </cell>
          <cell r="T2261">
            <v>0</v>
          </cell>
          <cell r="U2261">
            <v>0</v>
          </cell>
          <cell r="AF2261">
            <v>0</v>
          </cell>
          <cell r="AG2261">
            <v>0</v>
          </cell>
          <cell r="AH2261">
            <v>0</v>
          </cell>
          <cell r="AI2261">
            <v>0</v>
          </cell>
          <cell r="AJ2261">
            <v>0</v>
          </cell>
          <cell r="AK2261">
            <v>0</v>
          </cell>
          <cell r="AL2261">
            <v>0</v>
          </cell>
          <cell r="AM2261">
            <v>0</v>
          </cell>
          <cell r="AN2261">
            <v>0</v>
          </cell>
          <cell r="AO2261">
            <v>0</v>
          </cell>
          <cell r="AP2261">
            <v>0</v>
          </cell>
          <cell r="AQ2261">
            <v>0</v>
          </cell>
        </row>
        <row r="2265">
          <cell r="H2265" t="str">
            <v>S</v>
          </cell>
          <cell r="J2265">
            <v>2515474.8366666627</v>
          </cell>
          <cell r="K2265">
            <v>52192.148333333302</v>
          </cell>
          <cell r="L2265">
            <v>1054172.9933333299</v>
          </cell>
          <cell r="M2265">
            <v>192761.97583333301</v>
          </cell>
          <cell r="N2265">
            <v>0</v>
          </cell>
          <cell r="O2265">
            <v>187025.89541666699</v>
          </cell>
          <cell r="P2265">
            <v>954081.35208333295</v>
          </cell>
          <cell r="Q2265">
            <v>58619.909166666701</v>
          </cell>
          <cell r="R2265">
            <v>16620.5625</v>
          </cell>
          <cell r="S2265">
            <v>0</v>
          </cell>
          <cell r="T2265">
            <v>0</v>
          </cell>
          <cell r="U2265">
            <v>0</v>
          </cell>
          <cell r="AF2265">
            <v>2515474.8366666627</v>
          </cell>
          <cell r="AG2265">
            <v>52192.148333333302</v>
          </cell>
          <cell r="AH2265">
            <v>1054172.9933333299</v>
          </cell>
          <cell r="AI2265">
            <v>192761.97583333301</v>
          </cell>
          <cell r="AJ2265">
            <v>0</v>
          </cell>
          <cell r="AK2265">
            <v>187025.89541666699</v>
          </cell>
          <cell r="AL2265">
            <v>954081.35208333295</v>
          </cell>
          <cell r="AM2265">
            <v>58619.909166666701</v>
          </cell>
          <cell r="AN2265">
            <v>16620.5625</v>
          </cell>
          <cell r="AO2265">
            <v>0</v>
          </cell>
          <cell r="AP2265">
            <v>0</v>
          </cell>
          <cell r="AQ2265">
            <v>0</v>
          </cell>
        </row>
        <row r="2266">
          <cell r="H2266" t="str">
            <v>DGP</v>
          </cell>
          <cell r="J2266">
            <v>0</v>
          </cell>
          <cell r="K2266">
            <v>0</v>
          </cell>
          <cell r="L2266">
            <v>0</v>
          </cell>
          <cell r="M2266">
            <v>0</v>
          </cell>
          <cell r="N2266">
            <v>0</v>
          </cell>
          <cell r="O2266">
            <v>0</v>
          </cell>
          <cell r="P2266">
            <v>0</v>
          </cell>
          <cell r="Q2266">
            <v>0</v>
          </cell>
          <cell r="R2266">
            <v>0</v>
          </cell>
          <cell r="S2266">
            <v>0</v>
          </cell>
          <cell r="T2266">
            <v>0</v>
          </cell>
          <cell r="U2266">
            <v>0</v>
          </cell>
          <cell r="AF2266">
            <v>0</v>
          </cell>
          <cell r="AG2266">
            <v>0</v>
          </cell>
          <cell r="AH2266">
            <v>0</v>
          </cell>
          <cell r="AI2266">
            <v>0</v>
          </cell>
          <cell r="AJ2266">
            <v>0</v>
          </cell>
          <cell r="AK2266">
            <v>0</v>
          </cell>
          <cell r="AL2266">
            <v>0</v>
          </cell>
          <cell r="AM2266">
            <v>0</v>
          </cell>
          <cell r="AN2266">
            <v>0</v>
          </cell>
          <cell r="AO2266">
            <v>0</v>
          </cell>
          <cell r="AP2266">
            <v>0</v>
          </cell>
          <cell r="AQ2266">
            <v>0</v>
          </cell>
        </row>
        <row r="2267">
          <cell r="H2267" t="str">
            <v>DGU</v>
          </cell>
          <cell r="J2267">
            <v>0</v>
          </cell>
          <cell r="K2267">
            <v>0</v>
          </cell>
          <cell r="L2267">
            <v>0</v>
          </cell>
          <cell r="M2267">
            <v>0</v>
          </cell>
          <cell r="N2267">
            <v>0</v>
          </cell>
          <cell r="O2267">
            <v>0</v>
          </cell>
          <cell r="P2267">
            <v>0</v>
          </cell>
          <cell r="Q2267">
            <v>0</v>
          </cell>
          <cell r="R2267">
            <v>0</v>
          </cell>
          <cell r="S2267">
            <v>0</v>
          </cell>
          <cell r="T2267">
            <v>0</v>
          </cell>
          <cell r="U2267">
            <v>0</v>
          </cell>
          <cell r="AF2267">
            <v>0</v>
          </cell>
          <cell r="AG2267">
            <v>0</v>
          </cell>
          <cell r="AH2267">
            <v>0</v>
          </cell>
          <cell r="AI2267">
            <v>0</v>
          </cell>
          <cell r="AJ2267">
            <v>0</v>
          </cell>
          <cell r="AK2267">
            <v>0</v>
          </cell>
          <cell r="AL2267">
            <v>0</v>
          </cell>
          <cell r="AM2267">
            <v>0</v>
          </cell>
          <cell r="AN2267">
            <v>0</v>
          </cell>
          <cell r="AO2267">
            <v>0</v>
          </cell>
          <cell r="AP2267">
            <v>0</v>
          </cell>
          <cell r="AQ2267">
            <v>0</v>
          </cell>
        </row>
        <row r="2268">
          <cell r="H2268" t="str">
            <v>CN</v>
          </cell>
          <cell r="J2268">
            <v>216484.44</v>
          </cell>
          <cell r="K2268">
            <v>5225.1442925470865</v>
          </cell>
          <cell r="L2268">
            <v>65540.970658985432</v>
          </cell>
          <cell r="M2268">
            <v>14902.084013690743</v>
          </cell>
          <cell r="N2268">
            <v>0</v>
          </cell>
          <cell r="O2268">
            <v>14355.820849320344</v>
          </cell>
          <cell r="P2268">
            <v>106168.18098119588</v>
          </cell>
          <cell r="Q2268">
            <v>8484.2928523818628</v>
          </cell>
          <cell r="R2268">
            <v>1807.946351878642</v>
          </cell>
          <cell r="S2268">
            <v>0</v>
          </cell>
          <cell r="T2268">
            <v>0</v>
          </cell>
          <cell r="U2268">
            <v>0</v>
          </cell>
          <cell r="AF2268">
            <v>216484.44</v>
          </cell>
          <cell r="AG2268">
            <v>5225.1442925470865</v>
          </cell>
          <cell r="AH2268">
            <v>65540.970658985432</v>
          </cell>
          <cell r="AI2268">
            <v>14902.084013690743</v>
          </cell>
          <cell r="AJ2268">
            <v>0</v>
          </cell>
          <cell r="AK2268">
            <v>14355.820849320344</v>
          </cell>
          <cell r="AL2268">
            <v>106168.18098119588</v>
          </cell>
          <cell r="AM2268">
            <v>8484.2928523818628</v>
          </cell>
          <cell r="AN2268">
            <v>1807.946351878642</v>
          </cell>
          <cell r="AO2268">
            <v>0</v>
          </cell>
          <cell r="AP2268">
            <v>0</v>
          </cell>
          <cell r="AQ2268">
            <v>0</v>
          </cell>
        </row>
        <row r="2269">
          <cell r="H2269" t="str">
            <v>SO</v>
          </cell>
          <cell r="J2269">
            <v>2620925.3287499999</v>
          </cell>
          <cell r="K2269">
            <v>52143.655009012109</v>
          </cell>
          <cell r="L2269">
            <v>615923.84652505</v>
          </cell>
          <cell r="M2269">
            <v>174417.46107313436</v>
          </cell>
          <cell r="N2269">
            <v>0</v>
          </cell>
          <cell r="O2269">
            <v>325284.67048898834</v>
          </cell>
          <cell r="P2269">
            <v>1220884.5752183839</v>
          </cell>
          <cell r="Q2269">
            <v>156061.76670252174</v>
          </cell>
          <cell r="R2269">
            <v>68708.494481432266</v>
          </cell>
          <cell r="S2269">
            <v>7500.8592514771535</v>
          </cell>
          <cell r="T2269">
            <v>0</v>
          </cell>
          <cell r="U2269">
            <v>0</v>
          </cell>
          <cell r="AF2269">
            <v>2620925.3287499999</v>
          </cell>
          <cell r="AG2269">
            <v>52143.655009012109</v>
          </cell>
          <cell r="AH2269">
            <v>615923.84652505</v>
          </cell>
          <cell r="AI2269">
            <v>174417.46107313436</v>
          </cell>
          <cell r="AJ2269">
            <v>0</v>
          </cell>
          <cell r="AK2269">
            <v>325284.67048898834</v>
          </cell>
          <cell r="AL2269">
            <v>1220884.5752183839</v>
          </cell>
          <cell r="AM2269">
            <v>156061.76670252174</v>
          </cell>
          <cell r="AN2269">
            <v>68708.494481432266</v>
          </cell>
          <cell r="AO2269">
            <v>7500.8592514771535</v>
          </cell>
          <cell r="AP2269">
            <v>0</v>
          </cell>
          <cell r="AQ2269">
            <v>0</v>
          </cell>
        </row>
        <row r="2270">
          <cell r="H2270" t="str">
            <v>SE</v>
          </cell>
          <cell r="J2270">
            <v>0</v>
          </cell>
          <cell r="K2270">
            <v>0</v>
          </cell>
          <cell r="L2270">
            <v>0</v>
          </cell>
          <cell r="M2270">
            <v>0</v>
          </cell>
          <cell r="N2270">
            <v>0</v>
          </cell>
          <cell r="O2270">
            <v>0</v>
          </cell>
          <cell r="P2270">
            <v>0</v>
          </cell>
          <cell r="Q2270">
            <v>0</v>
          </cell>
          <cell r="R2270">
            <v>0</v>
          </cell>
          <cell r="S2270">
            <v>0</v>
          </cell>
          <cell r="T2270">
            <v>0</v>
          </cell>
          <cell r="U2270">
            <v>0</v>
          </cell>
          <cell r="AF2270">
            <v>0</v>
          </cell>
          <cell r="AG2270">
            <v>0</v>
          </cell>
          <cell r="AH2270">
            <v>0</v>
          </cell>
          <cell r="AI2270">
            <v>0</v>
          </cell>
          <cell r="AJ2270">
            <v>0</v>
          </cell>
          <cell r="AK2270">
            <v>0</v>
          </cell>
          <cell r="AL2270">
            <v>0</v>
          </cell>
          <cell r="AM2270">
            <v>0</v>
          </cell>
          <cell r="AN2270">
            <v>0</v>
          </cell>
          <cell r="AO2270">
            <v>0</v>
          </cell>
          <cell r="AP2270">
            <v>0</v>
          </cell>
          <cell r="AQ2270">
            <v>0</v>
          </cell>
        </row>
        <row r="2271">
          <cell r="H2271" t="str">
            <v>SG</v>
          </cell>
          <cell r="J2271">
            <v>0</v>
          </cell>
          <cell r="K2271">
            <v>0</v>
          </cell>
          <cell r="L2271">
            <v>0</v>
          </cell>
          <cell r="M2271">
            <v>0</v>
          </cell>
          <cell r="N2271">
            <v>0</v>
          </cell>
          <cell r="O2271">
            <v>0</v>
          </cell>
          <cell r="P2271">
            <v>0</v>
          </cell>
          <cell r="Q2271">
            <v>0</v>
          </cell>
          <cell r="R2271">
            <v>0</v>
          </cell>
          <cell r="S2271">
            <v>0</v>
          </cell>
          <cell r="T2271">
            <v>0</v>
          </cell>
          <cell r="U2271">
            <v>0</v>
          </cell>
          <cell r="AF2271">
            <v>0</v>
          </cell>
          <cell r="AG2271">
            <v>0</v>
          </cell>
          <cell r="AH2271">
            <v>0</v>
          </cell>
          <cell r="AI2271">
            <v>0</v>
          </cell>
          <cell r="AJ2271">
            <v>0</v>
          </cell>
          <cell r="AK2271">
            <v>0</v>
          </cell>
          <cell r="AL2271">
            <v>0</v>
          </cell>
          <cell r="AM2271">
            <v>0</v>
          </cell>
          <cell r="AN2271">
            <v>0</v>
          </cell>
          <cell r="AO2271">
            <v>0</v>
          </cell>
          <cell r="AP2271">
            <v>0</v>
          </cell>
          <cell r="AQ2271">
            <v>0</v>
          </cell>
        </row>
        <row r="2272">
          <cell r="H2272" t="str">
            <v>CAGW</v>
          </cell>
          <cell r="J2272">
            <v>329881.85916666698</v>
          </cell>
          <cell r="K2272">
            <v>14610.004096381846</v>
          </cell>
          <cell r="L2272">
            <v>240833.84070029276</v>
          </cell>
          <cell r="M2272">
            <v>74438.014369992423</v>
          </cell>
          <cell r="N2272">
            <v>0</v>
          </cell>
          <cell r="O2272">
            <v>0</v>
          </cell>
          <cell r="P2272">
            <v>0</v>
          </cell>
          <cell r="Q2272">
            <v>0</v>
          </cell>
          <cell r="R2272">
            <v>0</v>
          </cell>
          <cell r="S2272">
            <v>0</v>
          </cell>
          <cell r="T2272">
            <v>0</v>
          </cell>
          <cell r="U2272">
            <v>0</v>
          </cell>
          <cell r="AF2272">
            <v>329881.85916666698</v>
          </cell>
          <cell r="AG2272">
            <v>14610.004096381846</v>
          </cell>
          <cell r="AH2272">
            <v>240833.84070029276</v>
          </cell>
          <cell r="AI2272">
            <v>74438.014369992423</v>
          </cell>
          <cell r="AJ2272">
            <v>0</v>
          </cell>
          <cell r="AK2272">
            <v>0</v>
          </cell>
          <cell r="AL2272">
            <v>0</v>
          </cell>
          <cell r="AM2272">
            <v>0</v>
          </cell>
          <cell r="AN2272">
            <v>0</v>
          </cell>
          <cell r="AO2272">
            <v>0</v>
          </cell>
          <cell r="AP2272">
            <v>0</v>
          </cell>
          <cell r="AQ2272">
            <v>0</v>
          </cell>
        </row>
        <row r="2273">
          <cell r="H2273" t="str">
            <v>CAGE</v>
          </cell>
          <cell r="J2273">
            <v>1886648.5966666699</v>
          </cell>
          <cell r="K2273">
            <v>0</v>
          </cell>
          <cell r="L2273">
            <v>0</v>
          </cell>
          <cell r="M2273">
            <v>0</v>
          </cell>
          <cell r="N2273">
            <v>0</v>
          </cell>
          <cell r="O2273">
            <v>358293.34622439963</v>
          </cell>
          <cell r="P2273">
            <v>1277486.4560580086</v>
          </cell>
          <cell r="Q2273">
            <v>164193.42653251096</v>
          </cell>
          <cell r="R2273">
            <v>76251.840824588362</v>
          </cell>
          <cell r="S2273">
            <v>10423.527027162685</v>
          </cell>
          <cell r="T2273">
            <v>0</v>
          </cell>
          <cell r="U2273">
            <v>0</v>
          </cell>
          <cell r="AF2273">
            <v>1886648.5966666699</v>
          </cell>
          <cell r="AG2273">
            <v>0</v>
          </cell>
          <cell r="AH2273">
            <v>0</v>
          </cell>
          <cell r="AI2273">
            <v>0</v>
          </cell>
          <cell r="AJ2273">
            <v>0</v>
          </cell>
          <cell r="AK2273">
            <v>358293.34622439963</v>
          </cell>
          <cell r="AL2273">
            <v>1277486.4560580086</v>
          </cell>
          <cell r="AM2273">
            <v>164193.42653251096</v>
          </cell>
          <cell r="AN2273">
            <v>76251.840824588362</v>
          </cell>
          <cell r="AO2273">
            <v>10423.527027162685</v>
          </cell>
          <cell r="AP2273">
            <v>0</v>
          </cell>
          <cell r="AQ2273">
            <v>0</v>
          </cell>
        </row>
        <row r="2274">
          <cell r="H2274" t="str">
            <v>JBG</v>
          </cell>
          <cell r="J2274">
            <v>117775.89625000001</v>
          </cell>
          <cell r="K2274">
            <v>5186.5294030954174</v>
          </cell>
          <cell r="L2274">
            <v>85495.649954116219</v>
          </cell>
          <cell r="M2274">
            <v>26425.382750824552</v>
          </cell>
          <cell r="N2274">
            <v>0</v>
          </cell>
          <cell r="O2274">
            <v>126.92330545461078</v>
          </cell>
          <cell r="P2274">
            <v>452.54204518447449</v>
          </cell>
          <cell r="Q2274">
            <v>58.164553288614449</v>
          </cell>
          <cell r="R2274">
            <v>27.011765042363248</v>
          </cell>
          <cell r="S2274">
            <v>3.6924729937752492</v>
          </cell>
          <cell r="T2274">
            <v>0</v>
          </cell>
          <cell r="U2274">
            <v>0</v>
          </cell>
          <cell r="AF2274">
            <v>117775.89625000001</v>
          </cell>
          <cell r="AG2274">
            <v>5186.5294030954174</v>
          </cell>
          <cell r="AH2274">
            <v>85495.649954116219</v>
          </cell>
          <cell r="AI2274">
            <v>26425.382750824552</v>
          </cell>
          <cell r="AJ2274">
            <v>0</v>
          </cell>
          <cell r="AK2274">
            <v>126.92330545461078</v>
          </cell>
          <cell r="AL2274">
            <v>452.54204518447449</v>
          </cell>
          <cell r="AM2274">
            <v>58.164553288614449</v>
          </cell>
          <cell r="AN2274">
            <v>27.011765042363248</v>
          </cell>
          <cell r="AO2274">
            <v>3.6924729937752492</v>
          </cell>
          <cell r="AP2274">
            <v>0</v>
          </cell>
          <cell r="AQ2274">
            <v>0</v>
          </cell>
        </row>
        <row r="2275">
          <cell r="H2275" t="str">
            <v>CAEW</v>
          </cell>
          <cell r="J2275">
            <v>0</v>
          </cell>
          <cell r="K2275">
            <v>0</v>
          </cell>
          <cell r="L2275">
            <v>0</v>
          </cell>
          <cell r="M2275">
            <v>0</v>
          </cell>
          <cell r="N2275">
            <v>0</v>
          </cell>
          <cell r="O2275">
            <v>0</v>
          </cell>
          <cell r="P2275">
            <v>0</v>
          </cell>
          <cell r="Q2275">
            <v>0</v>
          </cell>
          <cell r="R2275">
            <v>0</v>
          </cell>
          <cell r="S2275">
            <v>0</v>
          </cell>
          <cell r="T2275">
            <v>0</v>
          </cell>
          <cell r="U2275">
            <v>0</v>
          </cell>
          <cell r="AF2275">
            <v>0</v>
          </cell>
          <cell r="AG2275">
            <v>0</v>
          </cell>
          <cell r="AH2275">
            <v>0</v>
          </cell>
          <cell r="AI2275">
            <v>0</v>
          </cell>
          <cell r="AJ2275">
            <v>0</v>
          </cell>
          <cell r="AK2275">
            <v>0</v>
          </cell>
          <cell r="AL2275">
            <v>0</v>
          </cell>
          <cell r="AM2275">
            <v>0</v>
          </cell>
          <cell r="AN2275">
            <v>0</v>
          </cell>
          <cell r="AO2275">
            <v>0</v>
          </cell>
          <cell r="AP2275">
            <v>0</v>
          </cell>
          <cell r="AQ2275">
            <v>0</v>
          </cell>
        </row>
        <row r="2276">
          <cell r="H2276" t="str">
            <v>CAEE</v>
          </cell>
          <cell r="J2276">
            <v>561.36</v>
          </cell>
          <cell r="K2276">
            <v>0</v>
          </cell>
          <cell r="L2276">
            <v>0</v>
          </cell>
          <cell r="M2276">
            <v>0</v>
          </cell>
          <cell r="N2276">
            <v>0</v>
          </cell>
          <cell r="O2276">
            <v>116.90103531933208</v>
          </cell>
          <cell r="P2276">
            <v>363.08851033263409</v>
          </cell>
          <cell r="Q2276">
            <v>52.821323657052432</v>
          </cell>
          <cell r="R2276">
            <v>25.617269987539192</v>
          </cell>
          <cell r="S2276">
            <v>2.9318607034422524</v>
          </cell>
          <cell r="T2276">
            <v>0</v>
          </cell>
          <cell r="U2276">
            <v>0</v>
          </cell>
          <cell r="AF2276">
            <v>561.36</v>
          </cell>
          <cell r="AG2276">
            <v>0</v>
          </cell>
          <cell r="AH2276">
            <v>0</v>
          </cell>
          <cell r="AI2276">
            <v>0</v>
          </cell>
          <cell r="AJ2276">
            <v>0</v>
          </cell>
          <cell r="AK2276">
            <v>116.90103531933208</v>
          </cell>
          <cell r="AL2276">
            <v>363.08851033263409</v>
          </cell>
          <cell r="AM2276">
            <v>52.821323657052432</v>
          </cell>
          <cell r="AN2276">
            <v>25.617269987539192</v>
          </cell>
          <cell r="AO2276">
            <v>2.9318607034422524</v>
          </cell>
          <cell r="AP2276">
            <v>0</v>
          </cell>
          <cell r="AQ2276">
            <v>0</v>
          </cell>
        </row>
        <row r="2277">
          <cell r="H2277" t="str">
            <v>CAGE</v>
          </cell>
          <cell r="J2277">
            <v>0</v>
          </cell>
          <cell r="K2277">
            <v>0</v>
          </cell>
          <cell r="L2277">
            <v>0</v>
          </cell>
          <cell r="M2277">
            <v>0</v>
          </cell>
          <cell r="N2277">
            <v>0</v>
          </cell>
          <cell r="O2277">
            <v>0</v>
          </cell>
          <cell r="P2277">
            <v>0</v>
          </cell>
          <cell r="Q2277">
            <v>0</v>
          </cell>
          <cell r="R2277">
            <v>0</v>
          </cell>
          <cell r="S2277">
            <v>0</v>
          </cell>
          <cell r="T2277">
            <v>0</v>
          </cell>
          <cell r="U2277">
            <v>0</v>
          </cell>
          <cell r="AF2277">
            <v>0</v>
          </cell>
          <cell r="AG2277">
            <v>0</v>
          </cell>
          <cell r="AH2277">
            <v>0</v>
          </cell>
          <cell r="AI2277">
            <v>0</v>
          </cell>
          <cell r="AJ2277">
            <v>0</v>
          </cell>
          <cell r="AK2277">
            <v>0</v>
          </cell>
          <cell r="AL2277">
            <v>0</v>
          </cell>
          <cell r="AM2277">
            <v>0</v>
          </cell>
          <cell r="AN2277">
            <v>0</v>
          </cell>
          <cell r="AO2277">
            <v>0</v>
          </cell>
          <cell r="AP2277">
            <v>0</v>
          </cell>
          <cell r="AQ2277">
            <v>0</v>
          </cell>
        </row>
        <row r="2281">
          <cell r="H2281" t="str">
            <v>SE</v>
          </cell>
          <cell r="J2281">
            <v>0</v>
          </cell>
          <cell r="K2281">
            <v>0</v>
          </cell>
          <cell r="L2281">
            <v>0</v>
          </cell>
          <cell r="M2281">
            <v>0</v>
          </cell>
          <cell r="N2281">
            <v>0</v>
          </cell>
          <cell r="O2281">
            <v>0</v>
          </cell>
          <cell r="P2281">
            <v>0</v>
          </cell>
          <cell r="Q2281">
            <v>0</v>
          </cell>
          <cell r="R2281">
            <v>0</v>
          </cell>
          <cell r="S2281">
            <v>0</v>
          </cell>
          <cell r="T2281">
            <v>0</v>
          </cell>
          <cell r="U2281">
            <v>0</v>
          </cell>
          <cell r="AF2281">
            <v>0</v>
          </cell>
          <cell r="AG2281">
            <v>0</v>
          </cell>
          <cell r="AH2281">
            <v>0</v>
          </cell>
          <cell r="AI2281">
            <v>0</v>
          </cell>
          <cell r="AJ2281">
            <v>0</v>
          </cell>
          <cell r="AK2281">
            <v>0</v>
          </cell>
          <cell r="AL2281">
            <v>0</v>
          </cell>
          <cell r="AM2281">
            <v>0</v>
          </cell>
          <cell r="AN2281">
            <v>0</v>
          </cell>
          <cell r="AO2281">
            <v>0</v>
          </cell>
          <cell r="AP2281">
            <v>0</v>
          </cell>
          <cell r="AQ2281">
            <v>0</v>
          </cell>
        </row>
        <row r="2282">
          <cell r="H2282" t="str">
            <v>CAEW</v>
          </cell>
          <cell r="J2282">
            <v>0</v>
          </cell>
          <cell r="K2282">
            <v>0</v>
          </cell>
          <cell r="L2282">
            <v>0</v>
          </cell>
          <cell r="M2282">
            <v>0</v>
          </cell>
          <cell r="N2282">
            <v>0</v>
          </cell>
          <cell r="O2282">
            <v>0</v>
          </cell>
          <cell r="P2282">
            <v>0</v>
          </cell>
          <cell r="Q2282">
            <v>0</v>
          </cell>
          <cell r="R2282">
            <v>0</v>
          </cell>
          <cell r="S2282">
            <v>0</v>
          </cell>
          <cell r="T2282">
            <v>0</v>
          </cell>
          <cell r="U2282">
            <v>0</v>
          </cell>
          <cell r="AF2282">
            <v>0</v>
          </cell>
          <cell r="AG2282">
            <v>0</v>
          </cell>
          <cell r="AH2282">
            <v>0</v>
          </cell>
          <cell r="AI2282">
            <v>0</v>
          </cell>
          <cell r="AJ2282">
            <v>0</v>
          </cell>
          <cell r="AK2282">
            <v>0</v>
          </cell>
          <cell r="AL2282">
            <v>0</v>
          </cell>
          <cell r="AM2282">
            <v>0</v>
          </cell>
          <cell r="AN2282">
            <v>0</v>
          </cell>
          <cell r="AO2282">
            <v>0</v>
          </cell>
          <cell r="AP2282">
            <v>0</v>
          </cell>
          <cell r="AQ2282">
            <v>0</v>
          </cell>
        </row>
        <row r="2283">
          <cell r="H2283" t="str">
            <v>CAEE</v>
          </cell>
          <cell r="J2283">
            <v>286560723.49333298</v>
          </cell>
          <cell r="K2283">
            <v>0</v>
          </cell>
          <cell r="L2283">
            <v>0</v>
          </cell>
          <cell r="M2283">
            <v>0</v>
          </cell>
          <cell r="N2283">
            <v>0</v>
          </cell>
          <cell r="O2283">
            <v>59675155.440764345</v>
          </cell>
          <cell r="P2283">
            <v>185347916.15547267</v>
          </cell>
          <cell r="Q2283">
            <v>26964010.123700388</v>
          </cell>
          <cell r="R2283">
            <v>13076997.686962511</v>
          </cell>
          <cell r="S2283">
            <v>1496644.0864330982</v>
          </cell>
          <cell r="T2283">
            <v>0</v>
          </cell>
          <cell r="U2283">
            <v>0</v>
          </cell>
          <cell r="AF2283">
            <v>286560723.49333298</v>
          </cell>
          <cell r="AG2283">
            <v>0</v>
          </cell>
          <cell r="AH2283">
            <v>0</v>
          </cell>
          <cell r="AI2283">
            <v>0</v>
          </cell>
          <cell r="AJ2283">
            <v>0</v>
          </cell>
          <cell r="AK2283">
            <v>59675155.440764345</v>
          </cell>
          <cell r="AL2283">
            <v>185347916.15547267</v>
          </cell>
          <cell r="AM2283">
            <v>26964010.123700388</v>
          </cell>
          <cell r="AN2283">
            <v>13076997.686962511</v>
          </cell>
          <cell r="AO2283">
            <v>1496644.0864330982</v>
          </cell>
          <cell r="AP2283">
            <v>0</v>
          </cell>
          <cell r="AQ2283">
            <v>0</v>
          </cell>
        </row>
        <row r="2284">
          <cell r="H2284" t="str">
            <v>JBE</v>
          </cell>
          <cell r="J2284">
            <v>0</v>
          </cell>
          <cell r="K2284">
            <v>0</v>
          </cell>
          <cell r="L2284">
            <v>0</v>
          </cell>
          <cell r="M2284">
            <v>0</v>
          </cell>
          <cell r="N2284">
            <v>0</v>
          </cell>
          <cell r="O2284">
            <v>0</v>
          </cell>
          <cell r="P2284">
            <v>0</v>
          </cell>
          <cell r="Q2284">
            <v>0</v>
          </cell>
          <cell r="R2284">
            <v>0</v>
          </cell>
          <cell r="S2284">
            <v>0</v>
          </cell>
          <cell r="T2284">
            <v>0</v>
          </cell>
          <cell r="U2284">
            <v>0</v>
          </cell>
          <cell r="AF2284">
            <v>0</v>
          </cell>
          <cell r="AG2284">
            <v>0</v>
          </cell>
          <cell r="AH2284">
            <v>0</v>
          </cell>
          <cell r="AI2284">
            <v>0</v>
          </cell>
          <cell r="AJ2284">
            <v>0</v>
          </cell>
          <cell r="AK2284">
            <v>0</v>
          </cell>
          <cell r="AL2284">
            <v>0</v>
          </cell>
          <cell r="AM2284">
            <v>0</v>
          </cell>
          <cell r="AN2284">
            <v>0</v>
          </cell>
          <cell r="AO2284">
            <v>0</v>
          </cell>
          <cell r="AP2284">
            <v>0</v>
          </cell>
          <cell r="AQ2284">
            <v>0</v>
          </cell>
        </row>
        <row r="2288">
          <cell r="H2288" t="str">
            <v>SE</v>
          </cell>
          <cell r="J2288">
            <v>0</v>
          </cell>
          <cell r="K2288">
            <v>0</v>
          </cell>
          <cell r="L2288">
            <v>0</v>
          </cell>
          <cell r="M2288">
            <v>0</v>
          </cell>
          <cell r="N2288">
            <v>0</v>
          </cell>
          <cell r="O2288">
            <v>0</v>
          </cell>
          <cell r="P2288">
            <v>0</v>
          </cell>
          <cell r="Q2288">
            <v>0</v>
          </cell>
          <cell r="R2288">
            <v>0</v>
          </cell>
          <cell r="S2288">
            <v>0</v>
          </cell>
          <cell r="T2288">
            <v>0</v>
          </cell>
          <cell r="U2288">
            <v>0</v>
          </cell>
          <cell r="AF2288">
            <v>0</v>
          </cell>
          <cell r="AG2288">
            <v>0</v>
          </cell>
          <cell r="AH2288">
            <v>0</v>
          </cell>
          <cell r="AI2288">
            <v>0</v>
          </cell>
          <cell r="AJ2288">
            <v>0</v>
          </cell>
          <cell r="AK2288">
            <v>0</v>
          </cell>
          <cell r="AL2288">
            <v>0</v>
          </cell>
          <cell r="AM2288">
            <v>0</v>
          </cell>
          <cell r="AN2288">
            <v>0</v>
          </cell>
          <cell r="AO2288">
            <v>0</v>
          </cell>
          <cell r="AP2288">
            <v>0</v>
          </cell>
          <cell r="AQ2288">
            <v>0</v>
          </cell>
        </row>
        <row r="2289">
          <cell r="J2289">
            <v>0</v>
          </cell>
          <cell r="K2289">
            <v>0</v>
          </cell>
          <cell r="L2289">
            <v>0</v>
          </cell>
          <cell r="M2289">
            <v>0</v>
          </cell>
          <cell r="N2289">
            <v>0</v>
          </cell>
          <cell r="O2289">
            <v>0</v>
          </cell>
          <cell r="P2289">
            <v>0</v>
          </cell>
          <cell r="Q2289">
            <v>0</v>
          </cell>
          <cell r="R2289">
            <v>0</v>
          </cell>
          <cell r="S2289">
            <v>0</v>
          </cell>
          <cell r="T2289">
            <v>0</v>
          </cell>
          <cell r="U2289">
            <v>0</v>
          </cell>
          <cell r="AF2289">
            <v>0</v>
          </cell>
          <cell r="AG2289">
            <v>0</v>
          </cell>
          <cell r="AH2289">
            <v>0</v>
          </cell>
          <cell r="AI2289">
            <v>0</v>
          </cell>
          <cell r="AJ2289">
            <v>0</v>
          </cell>
          <cell r="AK2289">
            <v>0</v>
          </cell>
          <cell r="AL2289">
            <v>0</v>
          </cell>
          <cell r="AM2289">
            <v>0</v>
          </cell>
          <cell r="AN2289">
            <v>0</v>
          </cell>
          <cell r="AO2289">
            <v>0</v>
          </cell>
          <cell r="AP2289">
            <v>0</v>
          </cell>
          <cell r="AQ2289">
            <v>0</v>
          </cell>
        </row>
        <row r="2291">
          <cell r="K2291">
            <v>0</v>
          </cell>
          <cell r="L2291">
            <v>0</v>
          </cell>
          <cell r="M2291">
            <v>0</v>
          </cell>
          <cell r="N2291">
            <v>0</v>
          </cell>
          <cell r="O2291">
            <v>0</v>
          </cell>
          <cell r="P2291">
            <v>0</v>
          </cell>
          <cell r="Q2291">
            <v>0</v>
          </cell>
          <cell r="R2291">
            <v>0</v>
          </cell>
          <cell r="S2291">
            <v>0</v>
          </cell>
          <cell r="T2291">
            <v>0</v>
          </cell>
          <cell r="U2291">
            <v>0</v>
          </cell>
          <cell r="AG2291">
            <v>0</v>
          </cell>
          <cell r="AH2291">
            <v>0</v>
          </cell>
          <cell r="AI2291">
            <v>0</v>
          </cell>
          <cell r="AJ2291">
            <v>0</v>
          </cell>
          <cell r="AK2291">
            <v>0</v>
          </cell>
          <cell r="AL2291">
            <v>0</v>
          </cell>
          <cell r="AM2291">
            <v>0</v>
          </cell>
          <cell r="AN2291">
            <v>0</v>
          </cell>
          <cell r="AO2291">
            <v>0</v>
          </cell>
          <cell r="AP2291">
            <v>0</v>
          </cell>
          <cell r="AQ2291">
            <v>0</v>
          </cell>
        </row>
        <row r="2295">
          <cell r="H2295" t="str">
            <v>S</v>
          </cell>
          <cell r="J2295">
            <v>8339176.3391666599</v>
          </cell>
          <cell r="K2295">
            <v>0</v>
          </cell>
          <cell r="L2295">
            <v>2188678.9420833299</v>
          </cell>
          <cell r="M2295">
            <v>0</v>
          </cell>
          <cell r="N2295">
            <v>0</v>
          </cell>
          <cell r="O2295">
            <v>-254534.69</v>
          </cell>
          <cell r="P2295">
            <v>6405032.0870833304</v>
          </cell>
          <cell r="Q2295">
            <v>0</v>
          </cell>
          <cell r="R2295">
            <v>0</v>
          </cell>
          <cell r="S2295">
            <v>0</v>
          </cell>
          <cell r="T2295">
            <v>0</v>
          </cell>
          <cell r="U2295">
            <v>0</v>
          </cell>
          <cell r="AF2295">
            <v>8339176.3391666599</v>
          </cell>
          <cell r="AG2295">
            <v>0</v>
          </cell>
          <cell r="AH2295">
            <v>2188678.9420833299</v>
          </cell>
          <cell r="AI2295">
            <v>0</v>
          </cell>
          <cell r="AJ2295">
            <v>0</v>
          </cell>
          <cell r="AK2295">
            <v>-254534.69</v>
          </cell>
          <cell r="AL2295">
            <v>6405032.0870833304</v>
          </cell>
          <cell r="AM2295">
            <v>0</v>
          </cell>
          <cell r="AN2295">
            <v>0</v>
          </cell>
          <cell r="AO2295">
            <v>0</v>
          </cell>
          <cell r="AP2295">
            <v>0</v>
          </cell>
          <cell r="AQ2295">
            <v>0</v>
          </cell>
        </row>
        <row r="2296">
          <cell r="H2296" t="str">
            <v>CAGW</v>
          </cell>
          <cell r="J2296">
            <v>3667381.8462499999</v>
          </cell>
          <cell r="K2296">
            <v>162423.18972028812</v>
          </cell>
          <cell r="L2296">
            <v>2677412.0213160366</v>
          </cell>
          <cell r="M2296">
            <v>827546.63521367544</v>
          </cell>
          <cell r="N2296">
            <v>0</v>
          </cell>
          <cell r="O2296">
            <v>0</v>
          </cell>
          <cell r="P2296">
            <v>0</v>
          </cell>
          <cell r="Q2296">
            <v>0</v>
          </cell>
          <cell r="R2296">
            <v>0</v>
          </cell>
          <cell r="S2296">
            <v>0</v>
          </cell>
          <cell r="T2296">
            <v>0</v>
          </cell>
          <cell r="U2296">
            <v>0</v>
          </cell>
          <cell r="AF2296">
            <v>3667381.8462499999</v>
          </cell>
          <cell r="AG2296">
            <v>162423.18972028812</v>
          </cell>
          <cell r="AH2296">
            <v>2677412.0213160366</v>
          </cell>
          <cell r="AI2296">
            <v>827546.63521367544</v>
          </cell>
          <cell r="AJ2296">
            <v>0</v>
          </cell>
          <cell r="AK2296">
            <v>0</v>
          </cell>
          <cell r="AL2296">
            <v>0</v>
          </cell>
          <cell r="AM2296">
            <v>0</v>
          </cell>
          <cell r="AN2296">
            <v>0</v>
          </cell>
          <cell r="AO2296">
            <v>0</v>
          </cell>
          <cell r="AP2296">
            <v>0</v>
          </cell>
          <cell r="AQ2296">
            <v>0</v>
          </cell>
        </row>
        <row r="2297">
          <cell r="H2297" t="str">
            <v>CAGE</v>
          </cell>
          <cell r="J2297">
            <v>9206022.3337500002</v>
          </cell>
          <cell r="K2297">
            <v>0</v>
          </cell>
          <cell r="L2297">
            <v>0</v>
          </cell>
          <cell r="M2297">
            <v>0</v>
          </cell>
          <cell r="N2297">
            <v>0</v>
          </cell>
          <cell r="O2297">
            <v>1748315.2682505669</v>
          </cell>
          <cell r="P2297">
            <v>6233576.7595045175</v>
          </cell>
          <cell r="Q2297">
            <v>801192.31232772977</v>
          </cell>
          <cell r="R2297">
            <v>372075.72775394516</v>
          </cell>
          <cell r="S2297">
            <v>50862.265913242751</v>
          </cell>
          <cell r="T2297">
            <v>0</v>
          </cell>
          <cell r="U2297">
            <v>0</v>
          </cell>
          <cell r="AF2297">
            <v>9206022.3337500002</v>
          </cell>
          <cell r="AG2297">
            <v>0</v>
          </cell>
          <cell r="AH2297">
            <v>0</v>
          </cell>
          <cell r="AI2297">
            <v>0</v>
          </cell>
          <cell r="AJ2297">
            <v>0</v>
          </cell>
          <cell r="AK2297">
            <v>1748315.2682505669</v>
          </cell>
          <cell r="AL2297">
            <v>6233576.7595045175</v>
          </cell>
          <cell r="AM2297">
            <v>801192.31232772977</v>
          </cell>
          <cell r="AN2297">
            <v>372075.72775394516</v>
          </cell>
          <cell r="AO2297">
            <v>50862.265913242751</v>
          </cell>
          <cell r="AP2297">
            <v>0</v>
          </cell>
          <cell r="AQ2297">
            <v>0</v>
          </cell>
        </row>
        <row r="2298">
          <cell r="H2298" t="str">
            <v>SO</v>
          </cell>
          <cell r="J2298">
            <v>2721761.9304166702</v>
          </cell>
          <cell r="K2298">
            <v>54149.812495420061</v>
          </cell>
          <cell r="L2298">
            <v>639620.69392766978</v>
          </cell>
          <cell r="M2298">
            <v>181127.93994600317</v>
          </cell>
          <cell r="N2298">
            <v>0</v>
          </cell>
          <cell r="O2298">
            <v>337799.56375457247</v>
          </cell>
          <cell r="P2298">
            <v>1267856.4787067571</v>
          </cell>
          <cell r="Q2298">
            <v>162066.03474928992</v>
          </cell>
          <cell r="R2298">
            <v>71351.962043495587</v>
          </cell>
          <cell r="S2298">
            <v>7789.4447934619348</v>
          </cell>
          <cell r="T2298">
            <v>0</v>
          </cell>
          <cell r="U2298">
            <v>0</v>
          </cell>
          <cell r="AF2298">
            <v>2721761.9304166702</v>
          </cell>
          <cell r="AG2298">
            <v>54149.812495420061</v>
          </cell>
          <cell r="AH2298">
            <v>639620.69392766978</v>
          </cell>
          <cell r="AI2298">
            <v>181127.93994600317</v>
          </cell>
          <cell r="AJ2298">
            <v>0</v>
          </cell>
          <cell r="AK2298">
            <v>337799.56375457247</v>
          </cell>
          <cell r="AL2298">
            <v>1267856.4787067571</v>
          </cell>
          <cell r="AM2298">
            <v>162066.03474928992</v>
          </cell>
          <cell r="AN2298">
            <v>71351.962043495587</v>
          </cell>
          <cell r="AO2298">
            <v>7789.4447934619348</v>
          </cell>
          <cell r="AP2298">
            <v>0</v>
          </cell>
          <cell r="AQ2298">
            <v>0</v>
          </cell>
        </row>
        <row r="2301">
          <cell r="J2301">
            <v>-23934342.449583333</v>
          </cell>
          <cell r="K2301">
            <v>-216573.0022157082</v>
          </cell>
          <cell r="L2301">
            <v>-5505711.6573270364</v>
          </cell>
          <cell r="M2301">
            <v>-1008674.5751596786</v>
          </cell>
          <cell r="N2301">
            <v>0</v>
          </cell>
          <cell r="O2301">
            <v>-1831580.1420051395</v>
          </cell>
          <cell r="P2301">
            <v>-13906465.325294605</v>
          </cell>
          <cell r="Q2301">
            <v>-963258.34707701975</v>
          </cell>
          <cell r="R2301">
            <v>-443427.68979744078</v>
          </cell>
          <cell r="S2301">
            <v>-58651.710706704689</v>
          </cell>
          <cell r="T2301">
            <v>0</v>
          </cell>
          <cell r="U2301">
            <v>0</v>
          </cell>
          <cell r="AF2301">
            <v>-23934342.449583333</v>
          </cell>
          <cell r="AG2301">
            <v>-216573.0022157082</v>
          </cell>
          <cell r="AH2301">
            <v>-5505711.6573270364</v>
          </cell>
          <cell r="AI2301">
            <v>-1008674.5751596786</v>
          </cell>
          <cell r="AJ2301">
            <v>0</v>
          </cell>
          <cell r="AK2301">
            <v>-1831580.1420051395</v>
          </cell>
          <cell r="AL2301">
            <v>-13906465.325294605</v>
          </cell>
          <cell r="AM2301">
            <v>-963258.34707701975</v>
          </cell>
          <cell r="AN2301">
            <v>-443427.68979744078</v>
          </cell>
          <cell r="AO2301">
            <v>-58651.710706704689</v>
          </cell>
          <cell r="AP2301">
            <v>0</v>
          </cell>
          <cell r="AQ2301">
            <v>0</v>
          </cell>
        </row>
        <row r="2305">
          <cell r="H2305" t="str">
            <v>SO</v>
          </cell>
          <cell r="J2305">
            <v>0</v>
          </cell>
          <cell r="K2305">
            <v>0</v>
          </cell>
          <cell r="L2305">
            <v>0</v>
          </cell>
          <cell r="M2305">
            <v>0</v>
          </cell>
          <cell r="N2305">
            <v>0</v>
          </cell>
          <cell r="O2305">
            <v>0</v>
          </cell>
          <cell r="P2305">
            <v>0</v>
          </cell>
          <cell r="Q2305">
            <v>0</v>
          </cell>
          <cell r="R2305">
            <v>0</v>
          </cell>
          <cell r="S2305">
            <v>0</v>
          </cell>
          <cell r="T2305">
            <v>0</v>
          </cell>
          <cell r="U2305">
            <v>0</v>
          </cell>
          <cell r="AF2305">
            <v>0</v>
          </cell>
          <cell r="AG2305">
            <v>0</v>
          </cell>
          <cell r="AH2305">
            <v>0</v>
          </cell>
          <cell r="AI2305">
            <v>0</v>
          </cell>
          <cell r="AJ2305">
            <v>0</v>
          </cell>
          <cell r="AK2305">
            <v>0</v>
          </cell>
          <cell r="AL2305">
            <v>0</v>
          </cell>
          <cell r="AM2305">
            <v>0</v>
          </cell>
          <cell r="AN2305">
            <v>0</v>
          </cell>
          <cell r="AO2305">
            <v>0</v>
          </cell>
          <cell r="AP2305">
            <v>0</v>
          </cell>
          <cell r="AQ2305">
            <v>0</v>
          </cell>
        </row>
        <row r="2306">
          <cell r="J2306">
            <v>0</v>
          </cell>
          <cell r="K2306">
            <v>0</v>
          </cell>
          <cell r="L2306">
            <v>0</v>
          </cell>
          <cell r="M2306">
            <v>0</v>
          </cell>
          <cell r="N2306">
            <v>0</v>
          </cell>
          <cell r="O2306">
            <v>0</v>
          </cell>
          <cell r="P2306">
            <v>0</v>
          </cell>
          <cell r="Q2306">
            <v>0</v>
          </cell>
          <cell r="R2306">
            <v>0</v>
          </cell>
          <cell r="S2306">
            <v>0</v>
          </cell>
          <cell r="T2306">
            <v>0</v>
          </cell>
          <cell r="U2306">
            <v>0</v>
          </cell>
          <cell r="AF2306">
            <v>0</v>
          </cell>
          <cell r="AG2306">
            <v>0</v>
          </cell>
          <cell r="AH2306">
            <v>0</v>
          </cell>
          <cell r="AI2306">
            <v>0</v>
          </cell>
          <cell r="AJ2306">
            <v>0</v>
          </cell>
          <cell r="AK2306">
            <v>0</v>
          </cell>
          <cell r="AL2306">
            <v>0</v>
          </cell>
          <cell r="AM2306">
            <v>0</v>
          </cell>
          <cell r="AN2306">
            <v>0</v>
          </cell>
          <cell r="AO2306">
            <v>0</v>
          </cell>
          <cell r="AP2306">
            <v>0</v>
          </cell>
          <cell r="AQ2306">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AF2308">
            <v>0</v>
          </cell>
          <cell r="AG2308">
            <v>0</v>
          </cell>
          <cell r="AH2308">
            <v>0</v>
          </cell>
          <cell r="AI2308">
            <v>0</v>
          </cell>
          <cell r="AJ2308">
            <v>0</v>
          </cell>
          <cell r="AK2308">
            <v>0</v>
          </cell>
          <cell r="AL2308">
            <v>0</v>
          </cell>
          <cell r="AM2308">
            <v>0</v>
          </cell>
          <cell r="AN2308">
            <v>0</v>
          </cell>
          <cell r="AO2308">
            <v>0</v>
          </cell>
          <cell r="AP2308">
            <v>0</v>
          </cell>
          <cell r="AQ2308">
            <v>0</v>
          </cell>
        </row>
        <row r="2312">
          <cell r="H2312" t="str">
            <v>S</v>
          </cell>
          <cell r="J2312">
            <v>0</v>
          </cell>
          <cell r="K2312">
            <v>0</v>
          </cell>
          <cell r="L2312">
            <v>0</v>
          </cell>
          <cell r="M2312">
            <v>0</v>
          </cell>
          <cell r="N2312">
            <v>0</v>
          </cell>
          <cell r="O2312">
            <v>0</v>
          </cell>
          <cell r="P2312">
            <v>0</v>
          </cell>
          <cell r="Q2312">
            <v>0</v>
          </cell>
          <cell r="R2312">
            <v>0</v>
          </cell>
          <cell r="S2312">
            <v>0</v>
          </cell>
          <cell r="T2312">
            <v>0</v>
          </cell>
          <cell r="U2312">
            <v>0</v>
          </cell>
          <cell r="AF2312">
            <v>0</v>
          </cell>
          <cell r="AG2312">
            <v>0</v>
          </cell>
          <cell r="AH2312">
            <v>0</v>
          </cell>
          <cell r="AI2312">
            <v>0</v>
          </cell>
          <cell r="AJ2312">
            <v>0</v>
          </cell>
          <cell r="AK2312">
            <v>0</v>
          </cell>
          <cell r="AL2312">
            <v>0</v>
          </cell>
          <cell r="AM2312">
            <v>0</v>
          </cell>
          <cell r="AN2312">
            <v>0</v>
          </cell>
          <cell r="AO2312">
            <v>0</v>
          </cell>
          <cell r="AP2312">
            <v>0</v>
          </cell>
          <cell r="AQ2312">
            <v>0</v>
          </cell>
        </row>
        <row r="2313">
          <cell r="H2313" t="str">
            <v>SO</v>
          </cell>
          <cell r="J2313">
            <v>3914558.67</v>
          </cell>
          <cell r="K2313">
            <v>77880.660910842547</v>
          </cell>
          <cell r="L2313">
            <v>919930.83779471787</v>
          </cell>
          <cell r="M2313">
            <v>260506.23302910291</v>
          </cell>
          <cell r="N2313">
            <v>0</v>
          </cell>
          <cell r="O2313">
            <v>485838.30798722542</v>
          </cell>
          <cell r="P2313">
            <v>1823487.3945339569</v>
          </cell>
          <cell r="Q2313">
            <v>233090.55591913292</v>
          </cell>
          <cell r="R2313">
            <v>102621.55499989568</v>
          </cell>
          <cell r="S2313">
            <v>11203.124825125602</v>
          </cell>
          <cell r="T2313">
            <v>0</v>
          </cell>
          <cell r="U2313">
            <v>0</v>
          </cell>
          <cell r="AF2313">
            <v>3914558.67</v>
          </cell>
          <cell r="AG2313">
            <v>77880.660910842547</v>
          </cell>
          <cell r="AH2313">
            <v>919930.83779471787</v>
          </cell>
          <cell r="AI2313">
            <v>260506.23302910291</v>
          </cell>
          <cell r="AJ2313">
            <v>0</v>
          </cell>
          <cell r="AK2313">
            <v>485838.30798722542</v>
          </cell>
          <cell r="AL2313">
            <v>1823487.3945339569</v>
          </cell>
          <cell r="AM2313">
            <v>233090.55591913292</v>
          </cell>
          <cell r="AN2313">
            <v>102621.55499989568</v>
          </cell>
          <cell r="AO2313">
            <v>11203.124825125602</v>
          </cell>
          <cell r="AP2313">
            <v>0</v>
          </cell>
          <cell r="AQ2313">
            <v>0</v>
          </cell>
        </row>
        <row r="2314">
          <cell r="H2314" t="str">
            <v>CN</v>
          </cell>
          <cell r="J2314">
            <v>0</v>
          </cell>
          <cell r="K2314">
            <v>0</v>
          </cell>
          <cell r="L2314">
            <v>0</v>
          </cell>
          <cell r="M2314">
            <v>0</v>
          </cell>
          <cell r="N2314">
            <v>0</v>
          </cell>
          <cell r="O2314">
            <v>0</v>
          </cell>
          <cell r="P2314">
            <v>0</v>
          </cell>
          <cell r="Q2314">
            <v>0</v>
          </cell>
          <cell r="R2314">
            <v>0</v>
          </cell>
          <cell r="S2314">
            <v>0</v>
          </cell>
          <cell r="T2314">
            <v>0</v>
          </cell>
          <cell r="U2314">
            <v>0</v>
          </cell>
          <cell r="AF2314">
            <v>0</v>
          </cell>
          <cell r="AG2314">
            <v>0</v>
          </cell>
          <cell r="AH2314">
            <v>0</v>
          </cell>
          <cell r="AI2314">
            <v>0</v>
          </cell>
          <cell r="AJ2314">
            <v>0</v>
          </cell>
          <cell r="AK2314">
            <v>0</v>
          </cell>
          <cell r="AL2314">
            <v>0</v>
          </cell>
          <cell r="AM2314">
            <v>0</v>
          </cell>
          <cell r="AN2314">
            <v>0</v>
          </cell>
          <cell r="AO2314">
            <v>0</v>
          </cell>
          <cell r="AP2314">
            <v>0</v>
          </cell>
          <cell r="AQ2314">
            <v>0</v>
          </cell>
        </row>
        <row r="2315">
          <cell r="H2315" t="str">
            <v>SG</v>
          </cell>
          <cell r="J2315">
            <v>0</v>
          </cell>
          <cell r="K2315">
            <v>0</v>
          </cell>
          <cell r="L2315">
            <v>0</v>
          </cell>
          <cell r="M2315">
            <v>0</v>
          </cell>
          <cell r="N2315">
            <v>0</v>
          </cell>
          <cell r="O2315">
            <v>0</v>
          </cell>
          <cell r="P2315">
            <v>0</v>
          </cell>
          <cell r="Q2315">
            <v>0</v>
          </cell>
          <cell r="R2315">
            <v>0</v>
          </cell>
          <cell r="S2315">
            <v>0</v>
          </cell>
          <cell r="T2315">
            <v>0</v>
          </cell>
          <cell r="U2315">
            <v>0</v>
          </cell>
          <cell r="AF2315">
            <v>0</v>
          </cell>
          <cell r="AG2315">
            <v>0</v>
          </cell>
          <cell r="AH2315">
            <v>0</v>
          </cell>
          <cell r="AI2315">
            <v>0</v>
          </cell>
          <cell r="AJ2315">
            <v>0</v>
          </cell>
          <cell r="AK2315">
            <v>0</v>
          </cell>
          <cell r="AL2315">
            <v>0</v>
          </cell>
          <cell r="AM2315">
            <v>0</v>
          </cell>
          <cell r="AN2315">
            <v>0</v>
          </cell>
          <cell r="AO2315">
            <v>0</v>
          </cell>
          <cell r="AP2315">
            <v>0</v>
          </cell>
          <cell r="AQ2315">
            <v>0</v>
          </cell>
        </row>
        <row r="2316">
          <cell r="H2316" t="str">
            <v>CAGE</v>
          </cell>
          <cell r="J2316">
            <v>0</v>
          </cell>
          <cell r="K2316">
            <v>0</v>
          </cell>
          <cell r="L2316">
            <v>0</v>
          </cell>
          <cell r="M2316">
            <v>0</v>
          </cell>
          <cell r="N2316">
            <v>0</v>
          </cell>
          <cell r="O2316">
            <v>0</v>
          </cell>
          <cell r="P2316">
            <v>0</v>
          </cell>
          <cell r="Q2316">
            <v>0</v>
          </cell>
          <cell r="R2316">
            <v>0</v>
          </cell>
          <cell r="S2316">
            <v>0</v>
          </cell>
          <cell r="T2316">
            <v>0</v>
          </cell>
          <cell r="U2316">
            <v>0</v>
          </cell>
          <cell r="AF2316">
            <v>0</v>
          </cell>
          <cell r="AG2316">
            <v>0</v>
          </cell>
          <cell r="AH2316">
            <v>0</v>
          </cell>
          <cell r="AI2316">
            <v>0</v>
          </cell>
          <cell r="AJ2316">
            <v>0</v>
          </cell>
          <cell r="AK2316">
            <v>0</v>
          </cell>
          <cell r="AL2316">
            <v>0</v>
          </cell>
          <cell r="AM2316">
            <v>0</v>
          </cell>
          <cell r="AN2316">
            <v>0</v>
          </cell>
          <cell r="AO2316">
            <v>0</v>
          </cell>
          <cell r="AP2316">
            <v>0</v>
          </cell>
          <cell r="AQ2316">
            <v>0</v>
          </cell>
        </row>
        <row r="2317">
          <cell r="H2317" t="str">
            <v>CAGW</v>
          </cell>
          <cell r="J2317">
            <v>0</v>
          </cell>
          <cell r="K2317">
            <v>0</v>
          </cell>
          <cell r="L2317">
            <v>0</v>
          </cell>
          <cell r="M2317">
            <v>0</v>
          </cell>
          <cell r="N2317">
            <v>0</v>
          </cell>
          <cell r="O2317">
            <v>0</v>
          </cell>
          <cell r="P2317">
            <v>0</v>
          </cell>
          <cell r="Q2317">
            <v>0</v>
          </cell>
          <cell r="R2317">
            <v>0</v>
          </cell>
          <cell r="S2317">
            <v>0</v>
          </cell>
          <cell r="T2317">
            <v>0</v>
          </cell>
          <cell r="U2317">
            <v>0</v>
          </cell>
          <cell r="AF2317">
            <v>0</v>
          </cell>
          <cell r="AG2317">
            <v>0</v>
          </cell>
          <cell r="AH2317">
            <v>0</v>
          </cell>
          <cell r="AI2317">
            <v>0</v>
          </cell>
          <cell r="AJ2317">
            <v>0</v>
          </cell>
          <cell r="AK2317">
            <v>0</v>
          </cell>
          <cell r="AL2317">
            <v>0</v>
          </cell>
          <cell r="AM2317">
            <v>0</v>
          </cell>
          <cell r="AN2317">
            <v>0</v>
          </cell>
          <cell r="AO2317">
            <v>0</v>
          </cell>
          <cell r="AP2317">
            <v>0</v>
          </cell>
          <cell r="AQ2317">
            <v>0</v>
          </cell>
        </row>
        <row r="2321">
          <cell r="H2321" t="str">
            <v>S</v>
          </cell>
          <cell r="J2321">
            <v>0</v>
          </cell>
          <cell r="K2321">
            <v>0</v>
          </cell>
          <cell r="L2321">
            <v>0</v>
          </cell>
          <cell r="M2321">
            <v>0</v>
          </cell>
          <cell r="N2321">
            <v>0</v>
          </cell>
          <cell r="O2321">
            <v>0</v>
          </cell>
          <cell r="P2321">
            <v>0</v>
          </cell>
          <cell r="Q2321">
            <v>0</v>
          </cell>
          <cell r="R2321">
            <v>0</v>
          </cell>
          <cell r="S2321">
            <v>0</v>
          </cell>
          <cell r="T2321">
            <v>0</v>
          </cell>
          <cell r="U2321">
            <v>0</v>
          </cell>
          <cell r="AF2321">
            <v>0</v>
          </cell>
          <cell r="AG2321">
            <v>0</v>
          </cell>
          <cell r="AH2321">
            <v>0</v>
          </cell>
          <cell r="AI2321">
            <v>0</v>
          </cell>
          <cell r="AJ2321">
            <v>0</v>
          </cell>
          <cell r="AK2321">
            <v>0</v>
          </cell>
          <cell r="AL2321">
            <v>0</v>
          </cell>
          <cell r="AM2321">
            <v>0</v>
          </cell>
          <cell r="AN2321">
            <v>0</v>
          </cell>
          <cell r="AO2321">
            <v>0</v>
          </cell>
          <cell r="AP2321">
            <v>0</v>
          </cell>
          <cell r="AQ2321">
            <v>0</v>
          </cell>
        </row>
        <row r="2322">
          <cell r="H2322" t="str">
            <v>SO</v>
          </cell>
          <cell r="J2322">
            <v>0</v>
          </cell>
          <cell r="K2322">
            <v>0</v>
          </cell>
          <cell r="L2322">
            <v>0</v>
          </cell>
          <cell r="M2322">
            <v>0</v>
          </cell>
          <cell r="N2322">
            <v>0</v>
          </cell>
          <cell r="O2322">
            <v>0</v>
          </cell>
          <cell r="P2322">
            <v>0</v>
          </cell>
          <cell r="Q2322">
            <v>0</v>
          </cell>
          <cell r="R2322">
            <v>0</v>
          </cell>
          <cell r="S2322">
            <v>0</v>
          </cell>
          <cell r="T2322">
            <v>0</v>
          </cell>
          <cell r="U2322">
            <v>0</v>
          </cell>
          <cell r="AF2322">
            <v>0</v>
          </cell>
          <cell r="AG2322">
            <v>0</v>
          </cell>
          <cell r="AH2322">
            <v>0</v>
          </cell>
          <cell r="AI2322">
            <v>0</v>
          </cell>
          <cell r="AJ2322">
            <v>0</v>
          </cell>
          <cell r="AK2322">
            <v>0</v>
          </cell>
          <cell r="AL2322">
            <v>0</v>
          </cell>
          <cell r="AM2322">
            <v>0</v>
          </cell>
          <cell r="AN2322">
            <v>0</v>
          </cell>
          <cell r="AO2322">
            <v>0</v>
          </cell>
          <cell r="AP2322">
            <v>0</v>
          </cell>
          <cell r="AQ2322">
            <v>0</v>
          </cell>
        </row>
        <row r="2323">
          <cell r="H2323" t="str">
            <v>SG</v>
          </cell>
          <cell r="J2323">
            <v>0</v>
          </cell>
          <cell r="K2323">
            <v>0</v>
          </cell>
          <cell r="L2323">
            <v>0</v>
          </cell>
          <cell r="M2323">
            <v>0</v>
          </cell>
          <cell r="N2323">
            <v>0</v>
          </cell>
          <cell r="O2323">
            <v>0</v>
          </cell>
          <cell r="P2323">
            <v>0</v>
          </cell>
          <cell r="Q2323">
            <v>0</v>
          </cell>
          <cell r="R2323">
            <v>0</v>
          </cell>
          <cell r="S2323">
            <v>0</v>
          </cell>
          <cell r="T2323">
            <v>0</v>
          </cell>
          <cell r="U2323">
            <v>0</v>
          </cell>
          <cell r="AF2323">
            <v>0</v>
          </cell>
          <cell r="AG2323">
            <v>0</v>
          </cell>
          <cell r="AH2323">
            <v>0</v>
          </cell>
          <cell r="AI2323">
            <v>0</v>
          </cell>
          <cell r="AJ2323">
            <v>0</v>
          </cell>
          <cell r="AK2323">
            <v>0</v>
          </cell>
          <cell r="AL2323">
            <v>0</v>
          </cell>
          <cell r="AM2323">
            <v>0</v>
          </cell>
          <cell r="AN2323">
            <v>0</v>
          </cell>
          <cell r="AO2323">
            <v>0</v>
          </cell>
          <cell r="AP2323">
            <v>0</v>
          </cell>
          <cell r="AQ2323">
            <v>0</v>
          </cell>
        </row>
        <row r="2324">
          <cell r="H2324" t="str">
            <v>DGP</v>
          </cell>
          <cell r="J2324">
            <v>0</v>
          </cell>
          <cell r="K2324">
            <v>0</v>
          </cell>
          <cell r="L2324">
            <v>0</v>
          </cell>
          <cell r="M2324">
            <v>0</v>
          </cell>
          <cell r="N2324">
            <v>0</v>
          </cell>
          <cell r="O2324">
            <v>0</v>
          </cell>
          <cell r="P2324">
            <v>0</v>
          </cell>
          <cell r="Q2324">
            <v>0</v>
          </cell>
          <cell r="R2324">
            <v>0</v>
          </cell>
          <cell r="S2324">
            <v>0</v>
          </cell>
          <cell r="T2324">
            <v>0</v>
          </cell>
          <cell r="U2324">
            <v>0</v>
          </cell>
          <cell r="AF2324">
            <v>0</v>
          </cell>
          <cell r="AG2324">
            <v>0</v>
          </cell>
          <cell r="AH2324">
            <v>0</v>
          </cell>
          <cell r="AI2324">
            <v>0</v>
          </cell>
          <cell r="AJ2324">
            <v>0</v>
          </cell>
          <cell r="AK2324">
            <v>0</v>
          </cell>
          <cell r="AL2324">
            <v>0</v>
          </cell>
          <cell r="AM2324">
            <v>0</v>
          </cell>
          <cell r="AN2324">
            <v>0</v>
          </cell>
          <cell r="AO2324">
            <v>0</v>
          </cell>
          <cell r="AP2324">
            <v>0</v>
          </cell>
          <cell r="AQ2324">
            <v>0</v>
          </cell>
        </row>
        <row r="2325">
          <cell r="H2325" t="str">
            <v>DGU</v>
          </cell>
          <cell r="J2325">
            <v>0</v>
          </cell>
          <cell r="K2325">
            <v>0</v>
          </cell>
          <cell r="L2325">
            <v>0</v>
          </cell>
          <cell r="M2325">
            <v>0</v>
          </cell>
          <cell r="N2325">
            <v>0</v>
          </cell>
          <cell r="O2325">
            <v>0</v>
          </cell>
          <cell r="P2325">
            <v>0</v>
          </cell>
          <cell r="Q2325">
            <v>0</v>
          </cell>
          <cell r="R2325">
            <v>0</v>
          </cell>
          <cell r="S2325">
            <v>0</v>
          </cell>
          <cell r="T2325">
            <v>0</v>
          </cell>
          <cell r="U2325">
            <v>0</v>
          </cell>
          <cell r="AF2325">
            <v>0</v>
          </cell>
          <cell r="AG2325">
            <v>0</v>
          </cell>
          <cell r="AH2325">
            <v>0</v>
          </cell>
          <cell r="AI2325">
            <v>0</v>
          </cell>
          <cell r="AJ2325">
            <v>0</v>
          </cell>
          <cell r="AK2325">
            <v>0</v>
          </cell>
          <cell r="AL2325">
            <v>0</v>
          </cell>
          <cell r="AM2325">
            <v>0</v>
          </cell>
          <cell r="AN2325">
            <v>0</v>
          </cell>
          <cell r="AO2325">
            <v>0</v>
          </cell>
          <cell r="AP2325">
            <v>0</v>
          </cell>
          <cell r="AQ2325">
            <v>0</v>
          </cell>
        </row>
        <row r="2331">
          <cell r="E2331" t="str">
            <v>S</v>
          </cell>
          <cell r="J2331">
            <v>586691580.39916682</v>
          </cell>
          <cell r="K2331">
            <v>17718770.40708334</v>
          </cell>
          <cell r="L2331">
            <v>182777923.01791668</v>
          </cell>
          <cell r="M2331">
            <v>46418211.242916621</v>
          </cell>
          <cell r="N2331">
            <v>0</v>
          </cell>
          <cell r="O2331">
            <v>69391991.810833335</v>
          </cell>
          <cell r="P2331">
            <v>214978645.42375004</v>
          </cell>
          <cell r="Q2331">
            <v>40176433.356250033</v>
          </cell>
          <cell r="R2331">
            <v>15229605.140416669</v>
          </cell>
          <cell r="S2331">
            <v>0</v>
          </cell>
          <cell r="T2331">
            <v>0</v>
          </cell>
          <cell r="U2331">
            <v>0</v>
          </cell>
          <cell r="AF2331">
            <v>586691580.39916682</v>
          </cell>
          <cell r="AG2331">
            <v>17718770.40708334</v>
          </cell>
          <cell r="AH2331">
            <v>182777923.01791668</v>
          </cell>
          <cell r="AI2331">
            <v>46418211.242916621</v>
          </cell>
          <cell r="AJ2331">
            <v>0</v>
          </cell>
          <cell r="AK2331">
            <v>69391991.810833335</v>
          </cell>
          <cell r="AL2331">
            <v>214978645.42375004</v>
          </cell>
          <cell r="AM2331">
            <v>40176433.356250033</v>
          </cell>
          <cell r="AN2331">
            <v>15229605.140416669</v>
          </cell>
          <cell r="AO2331">
            <v>0</v>
          </cell>
          <cell r="AP2331">
            <v>0</v>
          </cell>
          <cell r="AQ2331">
            <v>0</v>
          </cell>
        </row>
        <row r="2332">
          <cell r="E2332" t="str">
            <v>JBG</v>
          </cell>
          <cell r="J2332">
            <v>20607677.616249993</v>
          </cell>
          <cell r="K2332">
            <v>907505.94382500299</v>
          </cell>
          <cell r="L2332">
            <v>14959485.327170122</v>
          </cell>
          <cell r="M2332">
            <v>4623745.4857407277</v>
          </cell>
          <cell r="N2332">
            <v>0</v>
          </cell>
          <cell r="O2332">
            <v>22208.233128155403</v>
          </cell>
          <cell r="P2332">
            <v>79182.93022508065</v>
          </cell>
          <cell r="Q2332">
            <v>10177.26377832561</v>
          </cell>
          <cell r="R2332">
            <v>4726.3469314411032</v>
          </cell>
          <cell r="S2332">
            <v>646.0854511428081</v>
          </cell>
          <cell r="T2332">
            <v>0</v>
          </cell>
          <cell r="U2332">
            <v>0</v>
          </cell>
          <cell r="AF2332">
            <v>20607677.616249993</v>
          </cell>
          <cell r="AG2332">
            <v>907505.94382500299</v>
          </cell>
          <cell r="AH2332">
            <v>14959485.327170122</v>
          </cell>
          <cell r="AI2332">
            <v>4623745.4857407277</v>
          </cell>
          <cell r="AJ2332">
            <v>0</v>
          </cell>
          <cell r="AK2332">
            <v>22208.233128155403</v>
          </cell>
          <cell r="AL2332">
            <v>79182.93022508065</v>
          </cell>
          <cell r="AM2332">
            <v>10177.26377832561</v>
          </cell>
          <cell r="AN2332">
            <v>4726.3469314411032</v>
          </cell>
          <cell r="AO2332">
            <v>646.0854511428081</v>
          </cell>
          <cell r="AP2332">
            <v>0</v>
          </cell>
          <cell r="AQ2332">
            <v>0</v>
          </cell>
        </row>
        <row r="2333">
          <cell r="E2333" t="str">
            <v>JBE</v>
          </cell>
          <cell r="J2333">
            <v>1069.69</v>
          </cell>
          <cell r="K2333">
            <v>48.810679931757853</v>
          </cell>
          <cell r="L2333">
            <v>771.65873327053475</v>
          </cell>
          <cell r="M2333">
            <v>243.15049630313152</v>
          </cell>
          <cell r="N2333">
            <v>0</v>
          </cell>
          <cell r="O2333">
            <v>1.2640727221354831</v>
          </cell>
          <cell r="P2333">
            <v>3.9261438564555609</v>
          </cell>
          <cell r="Q2333">
            <v>0.57116683526007916</v>
          </cell>
          <cell r="R2333">
            <v>0.27700432351494497</v>
          </cell>
          <cell r="S2333">
            <v>3.1702757209964759E-2</v>
          </cell>
          <cell r="T2333">
            <v>0</v>
          </cell>
          <cell r="U2333">
            <v>0</v>
          </cell>
          <cell r="AF2333">
            <v>1069.69</v>
          </cell>
          <cell r="AG2333">
            <v>48.810679931757853</v>
          </cell>
          <cell r="AH2333">
            <v>771.65873327053475</v>
          </cell>
          <cell r="AI2333">
            <v>243.15049630313152</v>
          </cell>
          <cell r="AJ2333">
            <v>0</v>
          </cell>
          <cell r="AK2333">
            <v>1.2640727221354831</v>
          </cell>
          <cell r="AL2333">
            <v>3.9261438564555609</v>
          </cell>
          <cell r="AM2333">
            <v>0.57116683526007916</v>
          </cell>
          <cell r="AN2333">
            <v>0.27700432351494497</v>
          </cell>
          <cell r="AO2333">
            <v>3.1702757209964759E-2</v>
          </cell>
          <cell r="AP2333">
            <v>0</v>
          </cell>
          <cell r="AQ2333">
            <v>0</v>
          </cell>
        </row>
        <row r="2334">
          <cell r="E2334" t="str">
            <v>SG</v>
          </cell>
          <cell r="J2334">
            <v>138683.51</v>
          </cell>
          <cell r="K2334">
            <v>2174.8906736485806</v>
          </cell>
          <cell r="L2334">
            <v>35492.827710895603</v>
          </cell>
          <cell r="M2334">
            <v>11411.604097032341</v>
          </cell>
          <cell r="N2334">
            <v>0</v>
          </cell>
          <cell r="O2334">
            <v>17530.818339675425</v>
          </cell>
          <cell r="P2334">
            <v>60043.515520640234</v>
          </cell>
          <cell r="Q2334">
            <v>7823.5757628127722</v>
          </cell>
          <cell r="R2334">
            <v>3702.5435472599856</v>
          </cell>
          <cell r="S2334">
            <v>503.73434803508275</v>
          </cell>
          <cell r="T2334">
            <v>0</v>
          </cell>
          <cell r="U2334">
            <v>0</v>
          </cell>
          <cell r="AF2334">
            <v>138683.51</v>
          </cell>
          <cell r="AG2334">
            <v>2174.8906736485806</v>
          </cell>
          <cell r="AH2334">
            <v>35492.827710895603</v>
          </cell>
          <cell r="AI2334">
            <v>11411.604097032341</v>
          </cell>
          <cell r="AJ2334">
            <v>0</v>
          </cell>
          <cell r="AK2334">
            <v>17530.818339675425</v>
          </cell>
          <cell r="AL2334">
            <v>60043.515520640234</v>
          </cell>
          <cell r="AM2334">
            <v>7823.5757628127722</v>
          </cell>
          <cell r="AN2334">
            <v>3702.5435472599856</v>
          </cell>
          <cell r="AO2334">
            <v>503.73434803508275</v>
          </cell>
          <cell r="AP2334">
            <v>0</v>
          </cell>
          <cell r="AQ2334">
            <v>0</v>
          </cell>
        </row>
        <row r="2335">
          <cell r="E2335" t="str">
            <v>SO</v>
          </cell>
          <cell r="J2335">
            <v>272751442.6762501</v>
          </cell>
          <cell r="K2335">
            <v>5426425.9168740837</v>
          </cell>
          <cell r="L2335">
            <v>64097254.460329928</v>
          </cell>
          <cell r="M2335">
            <v>18151075.734124377</v>
          </cell>
          <cell r="N2335">
            <v>0</v>
          </cell>
          <cell r="O2335">
            <v>33851350.964910693</v>
          </cell>
          <cell r="P2335">
            <v>127053611.78329028</v>
          </cell>
          <cell r="Q2335">
            <v>16240856.444017136</v>
          </cell>
          <cell r="R2335">
            <v>7150276.5791735332</v>
          </cell>
          <cell r="S2335">
            <v>780590.79353001993</v>
          </cell>
          <cell r="T2335">
            <v>0</v>
          </cell>
          <cell r="U2335">
            <v>0</v>
          </cell>
          <cell r="AF2335">
            <v>272751442.6762501</v>
          </cell>
          <cell r="AG2335">
            <v>5426425.9168740837</v>
          </cell>
          <cell r="AH2335">
            <v>64097254.460329928</v>
          </cell>
          <cell r="AI2335">
            <v>18151075.734124377</v>
          </cell>
          <cell r="AJ2335">
            <v>0</v>
          </cell>
          <cell r="AK2335">
            <v>33851350.964910693</v>
          </cell>
          <cell r="AL2335">
            <v>127053611.78329028</v>
          </cell>
          <cell r="AM2335">
            <v>16240856.444017136</v>
          </cell>
          <cell r="AN2335">
            <v>7150276.5791735332</v>
          </cell>
          <cell r="AO2335">
            <v>780590.79353001993</v>
          </cell>
          <cell r="AP2335">
            <v>0</v>
          </cell>
          <cell r="AQ2335">
            <v>0</v>
          </cell>
        </row>
        <row r="2336">
          <cell r="E2336" t="str">
            <v>SE</v>
          </cell>
          <cell r="J2336">
            <v>0</v>
          </cell>
          <cell r="K2336">
            <v>0</v>
          </cell>
          <cell r="L2336">
            <v>0</v>
          </cell>
          <cell r="M2336">
            <v>0</v>
          </cell>
          <cell r="N2336">
            <v>0</v>
          </cell>
          <cell r="O2336">
            <v>0</v>
          </cell>
          <cell r="P2336">
            <v>0</v>
          </cell>
          <cell r="Q2336">
            <v>0</v>
          </cell>
          <cell r="R2336">
            <v>0</v>
          </cell>
          <cell r="S2336">
            <v>0</v>
          </cell>
          <cell r="T2336">
            <v>0</v>
          </cell>
          <cell r="U2336">
            <v>0</v>
          </cell>
          <cell r="AF2336">
            <v>0</v>
          </cell>
          <cell r="AG2336">
            <v>0</v>
          </cell>
          <cell r="AH2336">
            <v>0</v>
          </cell>
          <cell r="AI2336">
            <v>0</v>
          </cell>
          <cell r="AJ2336">
            <v>0</v>
          </cell>
          <cell r="AK2336">
            <v>0</v>
          </cell>
          <cell r="AL2336">
            <v>0</v>
          </cell>
          <cell r="AM2336">
            <v>0</v>
          </cell>
          <cell r="AN2336">
            <v>0</v>
          </cell>
          <cell r="AO2336">
            <v>0</v>
          </cell>
          <cell r="AP2336">
            <v>0</v>
          </cell>
          <cell r="AQ2336">
            <v>0</v>
          </cell>
        </row>
        <row r="2337">
          <cell r="E2337" t="str">
            <v>CN</v>
          </cell>
          <cell r="J2337">
            <v>21116544.793750003</v>
          </cell>
          <cell r="K2337">
            <v>509676.32365345838</v>
          </cell>
          <cell r="L2337">
            <v>6393063.8282655347</v>
          </cell>
          <cell r="M2337">
            <v>1453594.191782681</v>
          </cell>
          <cell r="N2337">
            <v>0</v>
          </cell>
          <cell r="O2337">
            <v>1400310.0362119477</v>
          </cell>
          <cell r="P2337">
            <v>10355964.37952021</v>
          </cell>
          <cell r="Q2337">
            <v>827583.49773597834</v>
          </cell>
          <cell r="R2337">
            <v>176352.53658019134</v>
          </cell>
          <cell r="S2337">
            <v>0</v>
          </cell>
          <cell r="T2337">
            <v>0</v>
          </cell>
          <cell r="U2337">
            <v>0</v>
          </cell>
          <cell r="AF2337">
            <v>21116544.793750003</v>
          </cell>
          <cell r="AG2337">
            <v>509676.32365345838</v>
          </cell>
          <cell r="AH2337">
            <v>6393063.8282655347</v>
          </cell>
          <cell r="AI2337">
            <v>1453594.191782681</v>
          </cell>
          <cell r="AJ2337">
            <v>0</v>
          </cell>
          <cell r="AK2337">
            <v>1400310.0362119477</v>
          </cell>
          <cell r="AL2337">
            <v>10355964.37952021</v>
          </cell>
          <cell r="AM2337">
            <v>827583.49773597834</v>
          </cell>
          <cell r="AN2337">
            <v>176352.53658019134</v>
          </cell>
          <cell r="AO2337">
            <v>0</v>
          </cell>
          <cell r="AP2337">
            <v>0</v>
          </cell>
          <cell r="AQ2337">
            <v>0</v>
          </cell>
        </row>
        <row r="2338">
          <cell r="E2338" t="str">
            <v>DEU</v>
          </cell>
          <cell r="J2338">
            <v>0</v>
          </cell>
          <cell r="K2338">
            <v>0</v>
          </cell>
          <cell r="L2338">
            <v>0</v>
          </cell>
          <cell r="M2338">
            <v>0</v>
          </cell>
          <cell r="N2338">
            <v>0</v>
          </cell>
          <cell r="O2338">
            <v>0</v>
          </cell>
          <cell r="P2338">
            <v>0</v>
          </cell>
          <cell r="Q2338">
            <v>0</v>
          </cell>
          <cell r="R2338">
            <v>0</v>
          </cell>
          <cell r="S2338">
            <v>0</v>
          </cell>
          <cell r="T2338">
            <v>0</v>
          </cell>
          <cell r="U2338">
            <v>0</v>
          </cell>
          <cell r="AF2338">
            <v>0</v>
          </cell>
          <cell r="AG2338">
            <v>0</v>
          </cell>
          <cell r="AH2338">
            <v>0</v>
          </cell>
          <cell r="AI2338">
            <v>0</v>
          </cell>
          <cell r="AJ2338">
            <v>0</v>
          </cell>
          <cell r="AK2338">
            <v>0</v>
          </cell>
          <cell r="AL2338">
            <v>0</v>
          </cell>
          <cell r="AM2338">
            <v>0</v>
          </cell>
          <cell r="AN2338">
            <v>0</v>
          </cell>
          <cell r="AO2338">
            <v>0</v>
          </cell>
          <cell r="AP2338">
            <v>0</v>
          </cell>
          <cell r="AQ2338">
            <v>0</v>
          </cell>
        </row>
        <row r="2339">
          <cell r="E2339" t="str">
            <v>CAGW</v>
          </cell>
          <cell r="J2339">
            <v>62531367.455833323</v>
          </cell>
          <cell r="K2339">
            <v>2769426.4152322221</v>
          </cell>
          <cell r="L2339">
            <v>45651705.209473193</v>
          </cell>
          <cell r="M2339">
            <v>14110235.831127914</v>
          </cell>
          <cell r="N2339">
            <v>0</v>
          </cell>
          <cell r="O2339">
            <v>0</v>
          </cell>
          <cell r="P2339">
            <v>0</v>
          </cell>
          <cell r="Q2339">
            <v>0</v>
          </cell>
          <cell r="R2339">
            <v>0</v>
          </cell>
          <cell r="S2339">
            <v>0</v>
          </cell>
          <cell r="T2339">
            <v>0</v>
          </cell>
          <cell r="U2339">
            <v>0</v>
          </cell>
          <cell r="AF2339">
            <v>62531367.455833323</v>
          </cell>
          <cell r="AG2339">
            <v>2769426.4152322221</v>
          </cell>
          <cell r="AH2339">
            <v>45651705.209473193</v>
          </cell>
          <cell r="AI2339">
            <v>14110235.831127914</v>
          </cell>
          <cell r="AJ2339">
            <v>0</v>
          </cell>
          <cell r="AK2339">
            <v>0</v>
          </cell>
          <cell r="AL2339">
            <v>0</v>
          </cell>
          <cell r="AM2339">
            <v>0</v>
          </cell>
          <cell r="AN2339">
            <v>0</v>
          </cell>
          <cell r="AO2339">
            <v>0</v>
          </cell>
          <cell r="AP2339">
            <v>0</v>
          </cell>
          <cell r="AQ2339">
            <v>0</v>
          </cell>
        </row>
        <row r="2340">
          <cell r="E2340" t="str">
            <v>CAGE</v>
          </cell>
          <cell r="J2340">
            <v>194124204.16083297</v>
          </cell>
          <cell r="K2340">
            <v>0</v>
          </cell>
          <cell r="L2340">
            <v>0</v>
          </cell>
          <cell r="M2340">
            <v>0</v>
          </cell>
          <cell r="N2340">
            <v>0</v>
          </cell>
          <cell r="O2340">
            <v>36866118.478459805</v>
          </cell>
          <cell r="P2340">
            <v>131445273.93530217</v>
          </cell>
          <cell r="Q2340">
            <v>16894464.772283886</v>
          </cell>
          <cell r="R2340">
            <v>7845831.9911956452</v>
          </cell>
          <cell r="S2340">
            <v>1072514.9835915051</v>
          </cell>
          <cell r="T2340">
            <v>0</v>
          </cell>
          <cell r="U2340">
            <v>0</v>
          </cell>
          <cell r="AF2340">
            <v>194124204.16083297</v>
          </cell>
          <cell r="AG2340">
            <v>0</v>
          </cell>
          <cell r="AH2340">
            <v>0</v>
          </cell>
          <cell r="AI2340">
            <v>0</v>
          </cell>
          <cell r="AJ2340">
            <v>0</v>
          </cell>
          <cell r="AK2340">
            <v>36866118.478459805</v>
          </cell>
          <cell r="AL2340">
            <v>131445273.93530217</v>
          </cell>
          <cell r="AM2340">
            <v>16894464.772283886</v>
          </cell>
          <cell r="AN2340">
            <v>7845831.9911956452</v>
          </cell>
          <cell r="AO2340">
            <v>1072514.9835915051</v>
          </cell>
          <cell r="AP2340">
            <v>0</v>
          </cell>
          <cell r="AQ2340">
            <v>0</v>
          </cell>
        </row>
        <row r="2341">
          <cell r="E2341" t="str">
            <v>CAEW</v>
          </cell>
          <cell r="J2341">
            <v>0</v>
          </cell>
          <cell r="K2341">
            <v>0</v>
          </cell>
          <cell r="L2341">
            <v>0</v>
          </cell>
          <cell r="M2341">
            <v>0</v>
          </cell>
          <cell r="N2341">
            <v>0</v>
          </cell>
          <cell r="O2341">
            <v>0</v>
          </cell>
          <cell r="P2341">
            <v>0</v>
          </cell>
          <cell r="Q2341">
            <v>0</v>
          </cell>
          <cell r="R2341">
            <v>0</v>
          </cell>
          <cell r="S2341">
            <v>0</v>
          </cell>
          <cell r="T2341">
            <v>0</v>
          </cell>
          <cell r="U2341">
            <v>0</v>
          </cell>
          <cell r="AF2341">
            <v>0</v>
          </cell>
          <cell r="AG2341">
            <v>0</v>
          </cell>
          <cell r="AH2341">
            <v>0</v>
          </cell>
          <cell r="AI2341">
            <v>0</v>
          </cell>
          <cell r="AJ2341">
            <v>0</v>
          </cell>
          <cell r="AK2341">
            <v>0</v>
          </cell>
          <cell r="AL2341">
            <v>0</v>
          </cell>
          <cell r="AM2341">
            <v>0</v>
          </cell>
          <cell r="AN2341">
            <v>0</v>
          </cell>
          <cell r="AO2341">
            <v>0</v>
          </cell>
          <cell r="AP2341">
            <v>0</v>
          </cell>
          <cell r="AQ2341">
            <v>0</v>
          </cell>
        </row>
        <row r="2342">
          <cell r="E2342" t="str">
            <v>CAEE</v>
          </cell>
          <cell r="J2342">
            <v>287427712.53749967</v>
          </cell>
          <cell r="K2342">
            <v>0</v>
          </cell>
          <cell r="L2342">
            <v>0</v>
          </cell>
          <cell r="M2342">
            <v>0</v>
          </cell>
          <cell r="N2342">
            <v>0</v>
          </cell>
          <cell r="O2342">
            <v>59855702.53509526</v>
          </cell>
          <cell r="P2342">
            <v>185908686.00106406</v>
          </cell>
          <cell r="Q2342">
            <v>27045589.696361508</v>
          </cell>
          <cell r="R2342">
            <v>13116562.124080682</v>
          </cell>
          <cell r="S2342">
            <v>1501172.1808981602</v>
          </cell>
          <cell r="T2342">
            <v>0</v>
          </cell>
          <cell r="U2342">
            <v>0</v>
          </cell>
          <cell r="AF2342">
            <v>287427712.53749967</v>
          </cell>
          <cell r="AG2342">
            <v>0</v>
          </cell>
          <cell r="AH2342">
            <v>0</v>
          </cell>
          <cell r="AI2342">
            <v>0</v>
          </cell>
          <cell r="AJ2342">
            <v>0</v>
          </cell>
          <cell r="AK2342">
            <v>59855702.53509526</v>
          </cell>
          <cell r="AL2342">
            <v>185908686.00106406</v>
          </cell>
          <cell r="AM2342">
            <v>27045589.696361508</v>
          </cell>
          <cell r="AN2342">
            <v>13116562.124080682</v>
          </cell>
          <cell r="AO2342">
            <v>1501172.1808981602</v>
          </cell>
          <cell r="AP2342">
            <v>0</v>
          </cell>
          <cell r="AQ2342">
            <v>0</v>
          </cell>
        </row>
        <row r="2343">
          <cell r="E2343" t="str">
            <v>SSGCT</v>
          </cell>
          <cell r="J2343">
            <v>0</v>
          </cell>
          <cell r="K2343">
            <v>0</v>
          </cell>
          <cell r="L2343">
            <v>0</v>
          </cell>
          <cell r="M2343">
            <v>0</v>
          </cell>
          <cell r="N2343">
            <v>0</v>
          </cell>
          <cell r="O2343">
            <v>0</v>
          </cell>
          <cell r="P2343">
            <v>0</v>
          </cell>
          <cell r="Q2343">
            <v>0</v>
          </cell>
          <cell r="R2343">
            <v>0</v>
          </cell>
          <cell r="S2343">
            <v>0</v>
          </cell>
          <cell r="T2343">
            <v>0</v>
          </cell>
          <cell r="U2343">
            <v>0</v>
          </cell>
          <cell r="AF2343">
            <v>0</v>
          </cell>
          <cell r="AG2343">
            <v>0</v>
          </cell>
          <cell r="AH2343">
            <v>0</v>
          </cell>
          <cell r="AI2343">
            <v>0</v>
          </cell>
          <cell r="AJ2343">
            <v>0</v>
          </cell>
          <cell r="AK2343">
            <v>0</v>
          </cell>
          <cell r="AL2343">
            <v>0</v>
          </cell>
          <cell r="AM2343">
            <v>0</v>
          </cell>
          <cell r="AN2343">
            <v>0</v>
          </cell>
          <cell r="AO2343">
            <v>0</v>
          </cell>
          <cell r="AP2343">
            <v>0</v>
          </cell>
          <cell r="AQ2343">
            <v>0</v>
          </cell>
        </row>
        <row r="2344">
          <cell r="E2344" t="str">
            <v>SSGCH</v>
          </cell>
          <cell r="J2344">
            <v>0</v>
          </cell>
          <cell r="K2344">
            <v>0</v>
          </cell>
          <cell r="L2344">
            <v>0</v>
          </cell>
          <cell r="M2344">
            <v>0</v>
          </cell>
          <cell r="N2344">
            <v>0</v>
          </cell>
          <cell r="O2344">
            <v>0</v>
          </cell>
          <cell r="P2344">
            <v>0</v>
          </cell>
          <cell r="Q2344">
            <v>0</v>
          </cell>
          <cell r="R2344">
            <v>0</v>
          </cell>
          <cell r="S2344">
            <v>0</v>
          </cell>
          <cell r="T2344">
            <v>0</v>
          </cell>
          <cell r="U2344">
            <v>0</v>
          </cell>
          <cell r="AF2344">
            <v>0</v>
          </cell>
          <cell r="AG2344">
            <v>0</v>
          </cell>
          <cell r="AH2344">
            <v>0</v>
          </cell>
          <cell r="AI2344">
            <v>0</v>
          </cell>
          <cell r="AJ2344">
            <v>0</v>
          </cell>
          <cell r="AK2344">
            <v>0</v>
          </cell>
          <cell r="AL2344">
            <v>0</v>
          </cell>
          <cell r="AM2344">
            <v>0</v>
          </cell>
          <cell r="AN2344">
            <v>0</v>
          </cell>
          <cell r="AO2344">
            <v>0</v>
          </cell>
          <cell r="AP2344">
            <v>0</v>
          </cell>
          <cell r="AQ2344">
            <v>0</v>
          </cell>
        </row>
        <row r="2345">
          <cell r="E2345" t="str">
            <v>Less Capital Leases</v>
          </cell>
          <cell r="J2345">
            <v>-23934342.449583333</v>
          </cell>
          <cell r="K2345">
            <v>-216573.0022157082</v>
          </cell>
          <cell r="L2345">
            <v>-5505711.6573270364</v>
          </cell>
          <cell r="M2345">
            <v>-1008674.5751596786</v>
          </cell>
          <cell r="N2345">
            <v>0</v>
          </cell>
          <cell r="O2345">
            <v>-1831580.1420051395</v>
          </cell>
          <cell r="P2345">
            <v>-13906465.325294605</v>
          </cell>
          <cell r="Q2345">
            <v>-963258.34707701975</v>
          </cell>
          <cell r="R2345">
            <v>-443427.68979744078</v>
          </cell>
          <cell r="S2345">
            <v>-58651.710706704689</v>
          </cell>
          <cell r="T2345">
            <v>0</v>
          </cell>
          <cell r="U2345">
            <v>0</v>
          </cell>
          <cell r="AF2345">
            <v>-23934342.449583333</v>
          </cell>
          <cell r="AG2345">
            <v>-216573.0022157082</v>
          </cell>
          <cell r="AH2345">
            <v>-5505711.6573270364</v>
          </cell>
          <cell r="AI2345">
            <v>-1008674.5751596786</v>
          </cell>
          <cell r="AJ2345">
            <v>0</v>
          </cell>
          <cell r="AK2345">
            <v>-1831580.1420051395</v>
          </cell>
          <cell r="AL2345">
            <v>-13906465.325294605</v>
          </cell>
          <cell r="AM2345">
            <v>-963258.34707701975</v>
          </cell>
          <cell r="AN2345">
            <v>-443427.68979744078</v>
          </cell>
          <cell r="AO2345">
            <v>-58651.710706704689</v>
          </cell>
          <cell r="AP2345">
            <v>0</v>
          </cell>
          <cell r="AQ2345">
            <v>0</v>
          </cell>
        </row>
        <row r="2348">
          <cell r="H2348" t="str">
            <v>S</v>
          </cell>
          <cell r="J2348">
            <v>0</v>
          </cell>
          <cell r="K2348">
            <v>0</v>
          </cell>
          <cell r="L2348">
            <v>0</v>
          </cell>
          <cell r="M2348">
            <v>0</v>
          </cell>
          <cell r="N2348">
            <v>0</v>
          </cell>
          <cell r="O2348">
            <v>0</v>
          </cell>
          <cell r="P2348">
            <v>0</v>
          </cell>
          <cell r="Q2348">
            <v>0</v>
          </cell>
          <cell r="R2348">
            <v>0</v>
          </cell>
          <cell r="S2348">
            <v>0</v>
          </cell>
          <cell r="T2348">
            <v>0</v>
          </cell>
          <cell r="U2348">
            <v>0</v>
          </cell>
          <cell r="AF2348">
            <v>0</v>
          </cell>
          <cell r="AG2348">
            <v>0</v>
          </cell>
          <cell r="AH2348">
            <v>0</v>
          </cell>
          <cell r="AI2348">
            <v>0</v>
          </cell>
          <cell r="AJ2348">
            <v>0</v>
          </cell>
          <cell r="AK2348">
            <v>0</v>
          </cell>
          <cell r="AL2348">
            <v>0</v>
          </cell>
          <cell r="AM2348">
            <v>0</v>
          </cell>
          <cell r="AN2348">
            <v>0</v>
          </cell>
          <cell r="AO2348">
            <v>0</v>
          </cell>
          <cell r="AP2348">
            <v>0</v>
          </cell>
          <cell r="AQ2348">
            <v>0</v>
          </cell>
        </row>
        <row r="2349">
          <cell r="H2349" t="str">
            <v>SO</v>
          </cell>
          <cell r="J2349">
            <v>0</v>
          </cell>
          <cell r="K2349">
            <v>0</v>
          </cell>
          <cell r="L2349">
            <v>0</v>
          </cell>
          <cell r="M2349">
            <v>0</v>
          </cell>
          <cell r="N2349">
            <v>0</v>
          </cell>
          <cell r="O2349">
            <v>0</v>
          </cell>
          <cell r="P2349">
            <v>0</v>
          </cell>
          <cell r="Q2349">
            <v>0</v>
          </cell>
          <cell r="R2349">
            <v>0</v>
          </cell>
          <cell r="S2349">
            <v>0</v>
          </cell>
          <cell r="T2349">
            <v>0</v>
          </cell>
          <cell r="U2349">
            <v>0</v>
          </cell>
          <cell r="AF2349">
            <v>0</v>
          </cell>
          <cell r="AG2349">
            <v>0</v>
          </cell>
          <cell r="AH2349">
            <v>0</v>
          </cell>
          <cell r="AI2349">
            <v>0</v>
          </cell>
          <cell r="AJ2349">
            <v>0</v>
          </cell>
          <cell r="AK2349">
            <v>0</v>
          </cell>
          <cell r="AL2349">
            <v>0</v>
          </cell>
          <cell r="AM2349">
            <v>0</v>
          </cell>
          <cell r="AN2349">
            <v>0</v>
          </cell>
          <cell r="AO2349">
            <v>0</v>
          </cell>
          <cell r="AP2349">
            <v>0</v>
          </cell>
          <cell r="AQ2349">
            <v>0</v>
          </cell>
        </row>
        <row r="2350">
          <cell r="H2350" t="str">
            <v>CAGW</v>
          </cell>
          <cell r="J2350">
            <v>0</v>
          </cell>
          <cell r="K2350">
            <v>0</v>
          </cell>
          <cell r="L2350">
            <v>0</v>
          </cell>
          <cell r="M2350">
            <v>0</v>
          </cell>
          <cell r="N2350">
            <v>0</v>
          </cell>
          <cell r="O2350">
            <v>0</v>
          </cell>
          <cell r="P2350">
            <v>0</v>
          </cell>
          <cell r="Q2350">
            <v>0</v>
          </cell>
          <cell r="R2350">
            <v>0</v>
          </cell>
          <cell r="S2350">
            <v>0</v>
          </cell>
          <cell r="T2350">
            <v>0</v>
          </cell>
          <cell r="U2350">
            <v>0</v>
          </cell>
          <cell r="AF2350">
            <v>0</v>
          </cell>
          <cell r="AG2350">
            <v>0</v>
          </cell>
          <cell r="AH2350">
            <v>0</v>
          </cell>
          <cell r="AI2350">
            <v>0</v>
          </cell>
          <cell r="AJ2350">
            <v>0</v>
          </cell>
          <cell r="AK2350">
            <v>0</v>
          </cell>
          <cell r="AL2350">
            <v>0</v>
          </cell>
          <cell r="AM2350">
            <v>0</v>
          </cell>
          <cell r="AN2350">
            <v>0</v>
          </cell>
          <cell r="AO2350">
            <v>0</v>
          </cell>
          <cell r="AP2350">
            <v>0</v>
          </cell>
          <cell r="AQ2350">
            <v>0</v>
          </cell>
        </row>
        <row r="2351">
          <cell r="H2351" t="str">
            <v>CAGE</v>
          </cell>
          <cell r="J2351">
            <v>0</v>
          </cell>
          <cell r="K2351">
            <v>0</v>
          </cell>
          <cell r="L2351">
            <v>0</v>
          </cell>
          <cell r="M2351">
            <v>0</v>
          </cell>
          <cell r="N2351">
            <v>0</v>
          </cell>
          <cell r="O2351">
            <v>0</v>
          </cell>
          <cell r="P2351">
            <v>0</v>
          </cell>
          <cell r="Q2351">
            <v>0</v>
          </cell>
          <cell r="R2351">
            <v>0</v>
          </cell>
          <cell r="S2351">
            <v>0</v>
          </cell>
          <cell r="T2351">
            <v>0</v>
          </cell>
          <cell r="U2351">
            <v>0</v>
          </cell>
          <cell r="AF2351">
            <v>0</v>
          </cell>
          <cell r="AG2351">
            <v>0</v>
          </cell>
          <cell r="AH2351">
            <v>0</v>
          </cell>
          <cell r="AI2351">
            <v>0</v>
          </cell>
          <cell r="AJ2351">
            <v>0</v>
          </cell>
          <cell r="AK2351">
            <v>0</v>
          </cell>
          <cell r="AL2351">
            <v>0</v>
          </cell>
          <cell r="AM2351">
            <v>0</v>
          </cell>
          <cell r="AN2351">
            <v>0</v>
          </cell>
          <cell r="AO2351">
            <v>0</v>
          </cell>
          <cell r="AP2351">
            <v>0</v>
          </cell>
          <cell r="AQ2351">
            <v>0</v>
          </cell>
        </row>
        <row r="2352">
          <cell r="H2352" t="str">
            <v>SG</v>
          </cell>
          <cell r="J2352">
            <v>0</v>
          </cell>
          <cell r="K2352">
            <v>0</v>
          </cell>
          <cell r="L2352">
            <v>0</v>
          </cell>
          <cell r="M2352">
            <v>0</v>
          </cell>
          <cell r="N2352">
            <v>0</v>
          </cell>
          <cell r="O2352">
            <v>0</v>
          </cell>
          <cell r="P2352">
            <v>0</v>
          </cell>
          <cell r="Q2352">
            <v>0</v>
          </cell>
          <cell r="R2352">
            <v>0</v>
          </cell>
          <cell r="S2352">
            <v>0</v>
          </cell>
          <cell r="T2352">
            <v>0</v>
          </cell>
          <cell r="U2352">
            <v>0</v>
          </cell>
          <cell r="AF2352">
            <v>0</v>
          </cell>
          <cell r="AG2352">
            <v>0</v>
          </cell>
          <cell r="AH2352">
            <v>0</v>
          </cell>
          <cell r="AI2352">
            <v>0</v>
          </cell>
          <cell r="AJ2352">
            <v>0</v>
          </cell>
          <cell r="AK2352">
            <v>0</v>
          </cell>
          <cell r="AL2352">
            <v>0</v>
          </cell>
          <cell r="AM2352">
            <v>0</v>
          </cell>
          <cell r="AN2352">
            <v>0</v>
          </cell>
          <cell r="AO2352">
            <v>0</v>
          </cell>
          <cell r="AP2352">
            <v>0</v>
          </cell>
          <cell r="AQ2352">
            <v>0</v>
          </cell>
        </row>
        <row r="2355">
          <cell r="H2355" t="str">
            <v>S</v>
          </cell>
          <cell r="J2355">
            <v>-31081214.849999983</v>
          </cell>
          <cell r="K2355">
            <v>0</v>
          </cell>
          <cell r="L2355">
            <v>0</v>
          </cell>
          <cell r="M2355">
            <v>0</v>
          </cell>
          <cell r="N2355">
            <v>0</v>
          </cell>
          <cell r="O2355">
            <v>0</v>
          </cell>
          <cell r="P2355">
            <v>-32081214.849999983</v>
          </cell>
          <cell r="Q2355">
            <v>1000000</v>
          </cell>
          <cell r="R2355">
            <v>0</v>
          </cell>
          <cell r="S2355">
            <v>0</v>
          </cell>
          <cell r="T2355">
            <v>0</v>
          </cell>
          <cell r="U2355">
            <v>0</v>
          </cell>
          <cell r="AF2355">
            <v>-31081214.849999983</v>
          </cell>
          <cell r="AG2355">
            <v>0</v>
          </cell>
          <cell r="AH2355">
            <v>0</v>
          </cell>
          <cell r="AI2355">
            <v>0</v>
          </cell>
          <cell r="AJ2355">
            <v>0</v>
          </cell>
          <cell r="AK2355">
            <v>0</v>
          </cell>
          <cell r="AL2355">
            <v>-32081214.849999983</v>
          </cell>
          <cell r="AM2355">
            <v>1000000</v>
          </cell>
          <cell r="AN2355">
            <v>0</v>
          </cell>
          <cell r="AO2355">
            <v>0</v>
          </cell>
          <cell r="AP2355">
            <v>0</v>
          </cell>
          <cell r="AQ2355">
            <v>0</v>
          </cell>
        </row>
        <row r="2356">
          <cell r="H2356" t="str">
            <v>SG</v>
          </cell>
          <cell r="J2356">
            <v>0</v>
          </cell>
          <cell r="K2356">
            <v>0</v>
          </cell>
          <cell r="L2356">
            <v>0</v>
          </cell>
          <cell r="M2356">
            <v>0</v>
          </cell>
          <cell r="N2356">
            <v>0</v>
          </cell>
          <cell r="O2356">
            <v>0</v>
          </cell>
          <cell r="P2356">
            <v>0</v>
          </cell>
          <cell r="Q2356">
            <v>0</v>
          </cell>
          <cell r="R2356">
            <v>0</v>
          </cell>
          <cell r="S2356">
            <v>0</v>
          </cell>
          <cell r="T2356">
            <v>0</v>
          </cell>
          <cell r="U2356">
            <v>0</v>
          </cell>
          <cell r="AF2356">
            <v>0</v>
          </cell>
          <cell r="AG2356">
            <v>0</v>
          </cell>
          <cell r="AH2356">
            <v>0</v>
          </cell>
          <cell r="AI2356">
            <v>0</v>
          </cell>
          <cell r="AJ2356">
            <v>0</v>
          </cell>
          <cell r="AK2356">
            <v>0</v>
          </cell>
          <cell r="AL2356">
            <v>0</v>
          </cell>
          <cell r="AM2356">
            <v>0</v>
          </cell>
          <cell r="AN2356">
            <v>0</v>
          </cell>
          <cell r="AO2356">
            <v>0</v>
          </cell>
          <cell r="AP2356">
            <v>0</v>
          </cell>
          <cell r="AQ2356">
            <v>0</v>
          </cell>
        </row>
        <row r="2357">
          <cell r="H2357" t="str">
            <v>CAGW</v>
          </cell>
          <cell r="J2357">
            <v>0</v>
          </cell>
          <cell r="K2357">
            <v>0</v>
          </cell>
          <cell r="L2357">
            <v>0</v>
          </cell>
          <cell r="M2357">
            <v>0</v>
          </cell>
          <cell r="N2357">
            <v>0</v>
          </cell>
          <cell r="O2357">
            <v>0</v>
          </cell>
          <cell r="P2357">
            <v>0</v>
          </cell>
          <cell r="Q2357">
            <v>0</v>
          </cell>
          <cell r="R2357">
            <v>0</v>
          </cell>
          <cell r="S2357">
            <v>0</v>
          </cell>
          <cell r="T2357">
            <v>0</v>
          </cell>
          <cell r="U2357">
            <v>0</v>
          </cell>
          <cell r="AF2357">
            <v>0</v>
          </cell>
          <cell r="AG2357">
            <v>0</v>
          </cell>
          <cell r="AH2357">
            <v>0</v>
          </cell>
          <cell r="AI2357">
            <v>0</v>
          </cell>
          <cell r="AJ2357">
            <v>0</v>
          </cell>
          <cell r="AK2357">
            <v>0</v>
          </cell>
          <cell r="AL2357">
            <v>0</v>
          </cell>
          <cell r="AM2357">
            <v>0</v>
          </cell>
          <cell r="AN2357">
            <v>0</v>
          </cell>
          <cell r="AO2357">
            <v>0</v>
          </cell>
          <cell r="AP2357">
            <v>0</v>
          </cell>
          <cell r="AQ2357">
            <v>0</v>
          </cell>
        </row>
        <row r="2358">
          <cell r="H2358" t="str">
            <v>CAGE</v>
          </cell>
          <cell r="J2358">
            <v>0</v>
          </cell>
          <cell r="K2358">
            <v>0</v>
          </cell>
          <cell r="L2358">
            <v>0</v>
          </cell>
          <cell r="M2358">
            <v>0</v>
          </cell>
          <cell r="N2358">
            <v>0</v>
          </cell>
          <cell r="O2358">
            <v>0</v>
          </cell>
          <cell r="P2358">
            <v>0</v>
          </cell>
          <cell r="Q2358">
            <v>0</v>
          </cell>
          <cell r="R2358">
            <v>0</v>
          </cell>
          <cell r="S2358">
            <v>0</v>
          </cell>
          <cell r="T2358">
            <v>0</v>
          </cell>
          <cell r="U2358">
            <v>0</v>
          </cell>
          <cell r="AF2358">
            <v>0</v>
          </cell>
          <cell r="AG2358">
            <v>0</v>
          </cell>
          <cell r="AH2358">
            <v>0</v>
          </cell>
          <cell r="AI2358">
            <v>0</v>
          </cell>
          <cell r="AJ2358">
            <v>0</v>
          </cell>
          <cell r="AK2358">
            <v>0</v>
          </cell>
          <cell r="AL2358">
            <v>0</v>
          </cell>
          <cell r="AM2358">
            <v>0</v>
          </cell>
          <cell r="AN2358">
            <v>0</v>
          </cell>
          <cell r="AO2358">
            <v>0</v>
          </cell>
          <cell r="AP2358">
            <v>0</v>
          </cell>
          <cell r="AQ2358">
            <v>0</v>
          </cell>
        </row>
        <row r="2359">
          <cell r="H2359" t="str">
            <v>CAGW</v>
          </cell>
          <cell r="J2359">
            <v>179026170.42500028</v>
          </cell>
          <cell r="K2359">
            <v>7928817.5769233089</v>
          </cell>
          <cell r="L2359">
            <v>130700003.68687932</v>
          </cell>
          <cell r="M2359">
            <v>40397349.16119767</v>
          </cell>
          <cell r="N2359">
            <v>0</v>
          </cell>
          <cell r="O2359">
            <v>0</v>
          </cell>
          <cell r="P2359">
            <v>0</v>
          </cell>
          <cell r="Q2359">
            <v>0</v>
          </cell>
          <cell r="R2359">
            <v>0</v>
          </cell>
          <cell r="S2359">
            <v>0</v>
          </cell>
          <cell r="T2359">
            <v>0</v>
          </cell>
          <cell r="U2359">
            <v>0</v>
          </cell>
          <cell r="AF2359">
            <v>179026170.42500028</v>
          </cell>
          <cell r="AG2359">
            <v>7928817.5769233089</v>
          </cell>
          <cell r="AH2359">
            <v>130700003.68687932</v>
          </cell>
          <cell r="AI2359">
            <v>40397349.16119767</v>
          </cell>
          <cell r="AJ2359">
            <v>0</v>
          </cell>
          <cell r="AK2359">
            <v>0</v>
          </cell>
          <cell r="AL2359">
            <v>0</v>
          </cell>
          <cell r="AM2359">
            <v>0</v>
          </cell>
          <cell r="AN2359">
            <v>0</v>
          </cell>
          <cell r="AO2359">
            <v>0</v>
          </cell>
          <cell r="AP2359">
            <v>0</v>
          </cell>
          <cell r="AQ2359">
            <v>0</v>
          </cell>
        </row>
        <row r="2360">
          <cell r="H2360" t="str">
            <v>CAGE</v>
          </cell>
          <cell r="J2360">
            <v>14386244.550000001</v>
          </cell>
          <cell r="K2360">
            <v>0</v>
          </cell>
          <cell r="L2360">
            <v>0</v>
          </cell>
          <cell r="M2360">
            <v>0</v>
          </cell>
          <cell r="N2360">
            <v>0</v>
          </cell>
          <cell r="O2360">
            <v>2732091.0256043412</v>
          </cell>
          <cell r="P2360">
            <v>9741205.9663012996</v>
          </cell>
          <cell r="Q2360">
            <v>1252022.6563508254</v>
          </cell>
          <cell r="R2360">
            <v>581442.47499419958</v>
          </cell>
          <cell r="S2360">
            <v>79482.426749336402</v>
          </cell>
          <cell r="T2360">
            <v>0</v>
          </cell>
          <cell r="U2360">
            <v>0</v>
          </cell>
          <cell r="AF2360">
            <v>14386244.550000001</v>
          </cell>
          <cell r="AG2360">
            <v>0</v>
          </cell>
          <cell r="AH2360">
            <v>0</v>
          </cell>
          <cell r="AI2360">
            <v>0</v>
          </cell>
          <cell r="AJ2360">
            <v>0</v>
          </cell>
          <cell r="AK2360">
            <v>2732091.0256043412</v>
          </cell>
          <cell r="AL2360">
            <v>9741205.9663012996</v>
          </cell>
          <cell r="AM2360">
            <v>1252022.6563508254</v>
          </cell>
          <cell r="AN2360">
            <v>581442.47499419958</v>
          </cell>
          <cell r="AO2360">
            <v>79482.426749336402</v>
          </cell>
          <cell r="AP2360">
            <v>0</v>
          </cell>
          <cell r="AQ2360">
            <v>0</v>
          </cell>
        </row>
        <row r="2361">
          <cell r="H2361" t="str">
            <v>DGP</v>
          </cell>
          <cell r="J2361">
            <v>0</v>
          </cell>
          <cell r="K2361">
            <v>0</v>
          </cell>
          <cell r="L2361">
            <v>0</v>
          </cell>
          <cell r="M2361">
            <v>0</v>
          </cell>
          <cell r="N2361">
            <v>0</v>
          </cell>
          <cell r="O2361">
            <v>0</v>
          </cell>
          <cell r="P2361">
            <v>0</v>
          </cell>
          <cell r="Q2361">
            <v>0</v>
          </cell>
          <cell r="R2361">
            <v>0</v>
          </cell>
          <cell r="S2361">
            <v>0</v>
          </cell>
          <cell r="T2361">
            <v>0</v>
          </cell>
          <cell r="U2361">
            <v>0</v>
          </cell>
          <cell r="AF2361">
            <v>0</v>
          </cell>
          <cell r="AG2361">
            <v>0</v>
          </cell>
          <cell r="AH2361">
            <v>0</v>
          </cell>
          <cell r="AI2361">
            <v>0</v>
          </cell>
          <cell r="AJ2361">
            <v>0</v>
          </cell>
          <cell r="AK2361">
            <v>0</v>
          </cell>
          <cell r="AL2361">
            <v>0</v>
          </cell>
          <cell r="AM2361">
            <v>0</v>
          </cell>
          <cell r="AN2361">
            <v>0</v>
          </cell>
          <cell r="AO2361">
            <v>0</v>
          </cell>
          <cell r="AP2361">
            <v>0</v>
          </cell>
          <cell r="AQ2361">
            <v>0</v>
          </cell>
        </row>
        <row r="2362">
          <cell r="H2362" t="str">
            <v>DGU</v>
          </cell>
          <cell r="J2362">
            <v>0</v>
          </cell>
          <cell r="K2362">
            <v>0</v>
          </cell>
          <cell r="L2362">
            <v>0</v>
          </cell>
          <cell r="M2362">
            <v>0</v>
          </cell>
          <cell r="N2362">
            <v>0</v>
          </cell>
          <cell r="O2362">
            <v>0</v>
          </cell>
          <cell r="P2362">
            <v>0</v>
          </cell>
          <cell r="Q2362">
            <v>0</v>
          </cell>
          <cell r="R2362">
            <v>0</v>
          </cell>
          <cell r="S2362">
            <v>0</v>
          </cell>
          <cell r="T2362">
            <v>0</v>
          </cell>
          <cell r="U2362">
            <v>0</v>
          </cell>
          <cell r="AF2362">
            <v>0</v>
          </cell>
          <cell r="AG2362">
            <v>0</v>
          </cell>
          <cell r="AH2362">
            <v>0</v>
          </cell>
          <cell r="AI2362">
            <v>0</v>
          </cell>
          <cell r="AJ2362">
            <v>0</v>
          </cell>
          <cell r="AK2362">
            <v>0</v>
          </cell>
          <cell r="AL2362">
            <v>0</v>
          </cell>
          <cell r="AM2362">
            <v>0</v>
          </cell>
          <cell r="AN2362">
            <v>0</v>
          </cell>
          <cell r="AO2362">
            <v>0</v>
          </cell>
          <cell r="AP2362">
            <v>0</v>
          </cell>
          <cell r="AQ2362">
            <v>0</v>
          </cell>
        </row>
        <row r="2366">
          <cell r="H2366" t="str">
            <v>S</v>
          </cell>
          <cell r="J2366">
            <v>14110743.66708333</v>
          </cell>
          <cell r="K2366">
            <v>426334.07874999999</v>
          </cell>
          <cell r="L2366">
            <v>4334956.5774999997</v>
          </cell>
          <cell r="M2366">
            <v>1508048.5</v>
          </cell>
          <cell r="N2366">
            <v>0</v>
          </cell>
          <cell r="O2366">
            <v>1464162.81333333</v>
          </cell>
          <cell r="P2366">
            <v>3267400.3920833301</v>
          </cell>
          <cell r="Q2366">
            <v>3109841.3054166702</v>
          </cell>
          <cell r="R2366">
            <v>0</v>
          </cell>
          <cell r="S2366">
            <v>0</v>
          </cell>
          <cell r="T2366">
            <v>0</v>
          </cell>
          <cell r="U2366">
            <v>0</v>
          </cell>
          <cell r="AF2366">
            <v>14110743.66708333</v>
          </cell>
          <cell r="AG2366">
            <v>426334.07874999999</v>
          </cell>
          <cell r="AH2366">
            <v>4334956.5774999997</v>
          </cell>
          <cell r="AI2366">
            <v>1508048.5</v>
          </cell>
          <cell r="AJ2366">
            <v>0</v>
          </cell>
          <cell r="AK2366">
            <v>1464162.81333333</v>
          </cell>
          <cell r="AL2366">
            <v>3267400.3920833301</v>
          </cell>
          <cell r="AM2366">
            <v>3109841.3054166702</v>
          </cell>
          <cell r="AN2366">
            <v>0</v>
          </cell>
          <cell r="AO2366">
            <v>0</v>
          </cell>
          <cell r="AP2366">
            <v>0</v>
          </cell>
          <cell r="AQ2366">
            <v>0</v>
          </cell>
        </row>
        <row r="2367">
          <cell r="H2367" t="str">
            <v>SG</v>
          </cell>
          <cell r="J2367">
            <v>1581299.43</v>
          </cell>
          <cell r="K2367">
            <v>24798.574701150959</v>
          </cell>
          <cell r="L2367">
            <v>404696.91189909616</v>
          </cell>
          <cell r="M2367">
            <v>130117.58250150218</v>
          </cell>
          <cell r="N2367">
            <v>0</v>
          </cell>
          <cell r="O2367">
            <v>199890.18916497205</v>
          </cell>
          <cell r="P2367">
            <v>684629.17377837165</v>
          </cell>
          <cell r="Q2367">
            <v>89206.106005664638</v>
          </cell>
          <cell r="R2367">
            <v>42217.203767285617</v>
          </cell>
          <cell r="S2367">
            <v>5743.6881819568734</v>
          </cell>
          <cell r="T2367">
            <v>0</v>
          </cell>
          <cell r="U2367">
            <v>0</v>
          </cell>
          <cell r="AF2367">
            <v>1581299.43</v>
          </cell>
          <cell r="AG2367">
            <v>24798.574701150959</v>
          </cell>
          <cell r="AH2367">
            <v>404696.91189909616</v>
          </cell>
          <cell r="AI2367">
            <v>130117.58250150218</v>
          </cell>
          <cell r="AJ2367">
            <v>0</v>
          </cell>
          <cell r="AK2367">
            <v>199890.18916497205</v>
          </cell>
          <cell r="AL2367">
            <v>684629.17377837165</v>
          </cell>
          <cell r="AM2367">
            <v>89206.106005664638</v>
          </cell>
          <cell r="AN2367">
            <v>42217.203767285617</v>
          </cell>
          <cell r="AO2367">
            <v>5743.6881819568734</v>
          </cell>
          <cell r="AP2367">
            <v>0</v>
          </cell>
          <cell r="AQ2367">
            <v>0</v>
          </cell>
        </row>
        <row r="2368">
          <cell r="H2368" t="str">
            <v>SO</v>
          </cell>
          <cell r="J2368">
            <v>362106778.31791699</v>
          </cell>
          <cell r="K2368">
            <v>7204162.1018022262</v>
          </cell>
          <cell r="L2368">
            <v>85095976.336241126</v>
          </cell>
          <cell r="M2368">
            <v>24097498.779831801</v>
          </cell>
          <cell r="N2368">
            <v>0</v>
          </cell>
          <cell r="O2368">
            <v>44941297.172762036</v>
          </cell>
          <cell r="P2368">
            <v>168677289.42175326</v>
          </cell>
          <cell r="Q2368">
            <v>21561477.90223553</v>
          </cell>
          <cell r="R2368">
            <v>9492758.6478061788</v>
          </cell>
          <cell r="S2368">
            <v>1036317.9554848027</v>
          </cell>
          <cell r="T2368">
            <v>0</v>
          </cell>
          <cell r="U2368">
            <v>0</v>
          </cell>
          <cell r="AF2368">
            <v>362106778.31791699</v>
          </cell>
          <cell r="AG2368">
            <v>7204162.1018022262</v>
          </cell>
          <cell r="AH2368">
            <v>85095976.336241126</v>
          </cell>
          <cell r="AI2368">
            <v>24097498.779831801</v>
          </cell>
          <cell r="AJ2368">
            <v>0</v>
          </cell>
          <cell r="AK2368">
            <v>44941297.172762036</v>
          </cell>
          <cell r="AL2368">
            <v>168677289.42175326</v>
          </cell>
          <cell r="AM2368">
            <v>21561477.90223553</v>
          </cell>
          <cell r="AN2368">
            <v>9492758.6478061788</v>
          </cell>
          <cell r="AO2368">
            <v>1036317.9554848027</v>
          </cell>
          <cell r="AP2368">
            <v>0</v>
          </cell>
          <cell r="AQ2368">
            <v>0</v>
          </cell>
        </row>
        <row r="2369">
          <cell r="H2369" t="str">
            <v>SE</v>
          </cell>
          <cell r="J2369">
            <v>0</v>
          </cell>
          <cell r="K2369">
            <v>0</v>
          </cell>
          <cell r="L2369">
            <v>0</v>
          </cell>
          <cell r="M2369">
            <v>0</v>
          </cell>
          <cell r="N2369">
            <v>0</v>
          </cell>
          <cell r="O2369">
            <v>0</v>
          </cell>
          <cell r="P2369">
            <v>0</v>
          </cell>
          <cell r="Q2369">
            <v>0</v>
          </cell>
          <cell r="R2369">
            <v>0</v>
          </cell>
          <cell r="S2369">
            <v>0</v>
          </cell>
          <cell r="T2369">
            <v>0</v>
          </cell>
          <cell r="U2369">
            <v>0</v>
          </cell>
          <cell r="AF2369">
            <v>0</v>
          </cell>
          <cell r="AG2369">
            <v>0</v>
          </cell>
          <cell r="AH2369">
            <v>0</v>
          </cell>
          <cell r="AI2369">
            <v>0</v>
          </cell>
          <cell r="AJ2369">
            <v>0</v>
          </cell>
          <cell r="AK2369">
            <v>0</v>
          </cell>
          <cell r="AL2369">
            <v>0</v>
          </cell>
          <cell r="AM2369">
            <v>0</v>
          </cell>
          <cell r="AN2369">
            <v>0</v>
          </cell>
          <cell r="AO2369">
            <v>0</v>
          </cell>
          <cell r="AP2369">
            <v>0</v>
          </cell>
          <cell r="AQ2369">
            <v>0</v>
          </cell>
        </row>
        <row r="2370">
          <cell r="H2370" t="str">
            <v>CN</v>
          </cell>
          <cell r="J2370">
            <v>131421854.1725</v>
          </cell>
          <cell r="K2370">
            <v>3172043.9180081203</v>
          </cell>
          <cell r="L2370">
            <v>39788152.387623265</v>
          </cell>
          <cell r="M2370">
            <v>9046652.5543988664</v>
          </cell>
          <cell r="N2370">
            <v>0</v>
          </cell>
          <cell r="O2370">
            <v>8715030.9471937716</v>
          </cell>
          <cell r="P2370">
            <v>64451834.037911981</v>
          </cell>
          <cell r="Q2370">
            <v>5150584.9473639457</v>
          </cell>
          <cell r="R2370">
            <v>1097555.3800000511</v>
          </cell>
          <cell r="S2370">
            <v>0</v>
          </cell>
          <cell r="T2370">
            <v>0</v>
          </cell>
          <cell r="U2370">
            <v>0</v>
          </cell>
          <cell r="AF2370">
            <v>131421854.1725</v>
          </cell>
          <cell r="AG2370">
            <v>3172043.9180081203</v>
          </cell>
          <cell r="AH2370">
            <v>39788152.387623265</v>
          </cell>
          <cell r="AI2370">
            <v>9046652.5543988664</v>
          </cell>
          <cell r="AJ2370">
            <v>0</v>
          </cell>
          <cell r="AK2370">
            <v>8715030.9471937716</v>
          </cell>
          <cell r="AL2370">
            <v>64451834.037911981</v>
          </cell>
          <cell r="AM2370">
            <v>5150584.9473639457</v>
          </cell>
          <cell r="AN2370">
            <v>1097555.3800000511</v>
          </cell>
          <cell r="AO2370">
            <v>0</v>
          </cell>
          <cell r="AP2370">
            <v>0</v>
          </cell>
          <cell r="AQ2370">
            <v>0</v>
          </cell>
        </row>
        <row r="2371">
          <cell r="H2371" t="str">
            <v>CAGW</v>
          </cell>
          <cell r="J2371">
            <v>86303875.969999999</v>
          </cell>
          <cell r="K2371">
            <v>3822277.4196815817</v>
          </cell>
          <cell r="L2371">
            <v>63007083.716827251</v>
          </cell>
          <cell r="M2371">
            <v>19474514.833491176</v>
          </cell>
          <cell r="N2371">
            <v>0</v>
          </cell>
          <cell r="O2371">
            <v>0</v>
          </cell>
          <cell r="P2371">
            <v>0</v>
          </cell>
          <cell r="Q2371">
            <v>0</v>
          </cell>
          <cell r="R2371">
            <v>0</v>
          </cell>
          <cell r="S2371">
            <v>0</v>
          </cell>
          <cell r="T2371">
            <v>0</v>
          </cell>
          <cell r="U2371">
            <v>0</v>
          </cell>
          <cell r="AF2371">
            <v>86303875.969999999</v>
          </cell>
          <cell r="AG2371">
            <v>3822277.4196815817</v>
          </cell>
          <cell r="AH2371">
            <v>63007083.716827251</v>
          </cell>
          <cell r="AI2371">
            <v>19474514.833491176</v>
          </cell>
          <cell r="AJ2371">
            <v>0</v>
          </cell>
          <cell r="AK2371">
            <v>0</v>
          </cell>
          <cell r="AL2371">
            <v>0</v>
          </cell>
          <cell r="AM2371">
            <v>0</v>
          </cell>
          <cell r="AN2371">
            <v>0</v>
          </cell>
          <cell r="AO2371">
            <v>0</v>
          </cell>
          <cell r="AP2371">
            <v>0</v>
          </cell>
          <cell r="AQ2371">
            <v>0</v>
          </cell>
        </row>
        <row r="2372">
          <cell r="H2372" t="str">
            <v>CAGE</v>
          </cell>
          <cell r="J2372">
            <v>68115013.352916703</v>
          </cell>
          <cell r="K2372">
            <v>0</v>
          </cell>
          <cell r="L2372">
            <v>0</v>
          </cell>
          <cell r="M2372">
            <v>0</v>
          </cell>
          <cell r="N2372">
            <v>0</v>
          </cell>
          <cell r="O2372">
            <v>12935718.980977809</v>
          </cell>
          <cell r="P2372">
            <v>46122000.231681377</v>
          </cell>
          <cell r="Q2372">
            <v>5927991.8160080705</v>
          </cell>
          <cell r="R2372">
            <v>2752974.3297866322</v>
          </cell>
          <cell r="S2372">
            <v>376327.99446282681</v>
          </cell>
          <cell r="T2372">
            <v>0</v>
          </cell>
          <cell r="U2372">
            <v>0</v>
          </cell>
          <cell r="AF2372">
            <v>68115013.352916703</v>
          </cell>
          <cell r="AG2372">
            <v>0</v>
          </cell>
          <cell r="AH2372">
            <v>0</v>
          </cell>
          <cell r="AI2372">
            <v>0</v>
          </cell>
          <cell r="AJ2372">
            <v>0</v>
          </cell>
          <cell r="AK2372">
            <v>12935718.980977809</v>
          </cell>
          <cell r="AL2372">
            <v>46122000.231681377</v>
          </cell>
          <cell r="AM2372">
            <v>5927991.8160080705</v>
          </cell>
          <cell r="AN2372">
            <v>2752974.3297866322</v>
          </cell>
          <cell r="AO2372">
            <v>376327.99446282681</v>
          </cell>
          <cell r="AP2372">
            <v>0</v>
          </cell>
          <cell r="AQ2372">
            <v>0</v>
          </cell>
        </row>
        <row r="2373">
          <cell r="H2373" t="str">
            <v>JBG</v>
          </cell>
          <cell r="J2373">
            <v>1041005.1</v>
          </cell>
          <cell r="K2373">
            <v>45843.026729862693</v>
          </cell>
          <cell r="L2373">
            <v>755684.4011709207</v>
          </cell>
          <cell r="M2373">
            <v>233570.35767885644</v>
          </cell>
          <cell r="N2373">
            <v>0</v>
          </cell>
          <cell r="O2373">
            <v>1121.8578036259914</v>
          </cell>
          <cell r="P2373">
            <v>3999.9574785784603</v>
          </cell>
          <cell r="Q2373">
            <v>514.10856160366018</v>
          </cell>
          <cell r="R2373">
            <v>238.75331085924003</v>
          </cell>
          <cell r="S2373">
            <v>32.637265692913822</v>
          </cell>
          <cell r="T2373">
            <v>0</v>
          </cell>
          <cell r="U2373">
            <v>0</v>
          </cell>
          <cell r="AF2373">
            <v>1041005.1</v>
          </cell>
          <cell r="AG2373">
            <v>45843.026729862693</v>
          </cell>
          <cell r="AH2373">
            <v>755684.4011709207</v>
          </cell>
          <cell r="AI2373">
            <v>233570.35767885644</v>
          </cell>
          <cell r="AJ2373">
            <v>0</v>
          </cell>
          <cell r="AK2373">
            <v>1121.8578036259914</v>
          </cell>
          <cell r="AL2373">
            <v>3999.9574785784603</v>
          </cell>
          <cell r="AM2373">
            <v>514.10856160366018</v>
          </cell>
          <cell r="AN2373">
            <v>238.75331085924003</v>
          </cell>
          <cell r="AO2373">
            <v>32.637265692913822</v>
          </cell>
          <cell r="AP2373">
            <v>0</v>
          </cell>
          <cell r="AQ2373">
            <v>0</v>
          </cell>
        </row>
        <row r="2374">
          <cell r="H2374" t="str">
            <v>CAEW</v>
          </cell>
          <cell r="J2374">
            <v>0</v>
          </cell>
          <cell r="K2374">
            <v>0</v>
          </cell>
          <cell r="L2374">
            <v>0</v>
          </cell>
          <cell r="M2374">
            <v>0</v>
          </cell>
          <cell r="N2374">
            <v>0</v>
          </cell>
          <cell r="O2374">
            <v>0</v>
          </cell>
          <cell r="P2374">
            <v>0</v>
          </cell>
          <cell r="Q2374">
            <v>0</v>
          </cell>
          <cell r="R2374">
            <v>0</v>
          </cell>
          <cell r="S2374">
            <v>0</v>
          </cell>
          <cell r="T2374">
            <v>0</v>
          </cell>
          <cell r="U2374">
            <v>0</v>
          </cell>
          <cell r="AF2374">
            <v>0</v>
          </cell>
          <cell r="AG2374">
            <v>0</v>
          </cell>
          <cell r="AH2374">
            <v>0</v>
          </cell>
          <cell r="AI2374">
            <v>0</v>
          </cell>
          <cell r="AJ2374">
            <v>0</v>
          </cell>
          <cell r="AK2374">
            <v>0</v>
          </cell>
          <cell r="AL2374">
            <v>0</v>
          </cell>
          <cell r="AM2374">
            <v>0</v>
          </cell>
          <cell r="AN2374">
            <v>0</v>
          </cell>
          <cell r="AO2374">
            <v>0</v>
          </cell>
          <cell r="AP2374">
            <v>0</v>
          </cell>
          <cell r="AQ2374">
            <v>0</v>
          </cell>
        </row>
        <row r="2375">
          <cell r="H2375" t="str">
            <v>CAEE</v>
          </cell>
          <cell r="J2375">
            <v>3544112.7149999999</v>
          </cell>
          <cell r="K2375">
            <v>0</v>
          </cell>
          <cell r="L2375">
            <v>0</v>
          </cell>
          <cell r="M2375">
            <v>0</v>
          </cell>
          <cell r="N2375">
            <v>0</v>
          </cell>
          <cell r="O2375">
            <v>738047.68004829146</v>
          </cell>
          <cell r="P2375">
            <v>2292337.5483474014</v>
          </cell>
          <cell r="Q2375">
            <v>333484.26107326814</v>
          </cell>
          <cell r="R2375">
            <v>161733.09870034477</v>
          </cell>
          <cell r="S2375">
            <v>18510.126830694258</v>
          </cell>
          <cell r="T2375">
            <v>0</v>
          </cell>
          <cell r="U2375">
            <v>0</v>
          </cell>
          <cell r="AF2375">
            <v>3544112.7149999999</v>
          </cell>
          <cell r="AG2375">
            <v>0</v>
          </cell>
          <cell r="AH2375">
            <v>0</v>
          </cell>
          <cell r="AI2375">
            <v>0</v>
          </cell>
          <cell r="AJ2375">
            <v>0</v>
          </cell>
          <cell r="AK2375">
            <v>738047.68004829146</v>
          </cell>
          <cell r="AL2375">
            <v>2292337.5483474014</v>
          </cell>
          <cell r="AM2375">
            <v>333484.26107326814</v>
          </cell>
          <cell r="AN2375">
            <v>161733.09870034477</v>
          </cell>
          <cell r="AO2375">
            <v>18510.126830694258</v>
          </cell>
          <cell r="AP2375">
            <v>0</v>
          </cell>
          <cell r="AQ2375">
            <v>0</v>
          </cell>
        </row>
        <row r="2376">
          <cell r="H2376" t="str">
            <v>CAGE</v>
          </cell>
          <cell r="J2376">
            <v>0</v>
          </cell>
          <cell r="K2376">
            <v>0</v>
          </cell>
          <cell r="L2376">
            <v>0</v>
          </cell>
          <cell r="M2376">
            <v>0</v>
          </cell>
          <cell r="N2376">
            <v>0</v>
          </cell>
          <cell r="O2376">
            <v>0</v>
          </cell>
          <cell r="P2376">
            <v>0</v>
          </cell>
          <cell r="Q2376">
            <v>0</v>
          </cell>
          <cell r="R2376">
            <v>0</v>
          </cell>
          <cell r="S2376">
            <v>0</v>
          </cell>
          <cell r="T2376">
            <v>0</v>
          </cell>
          <cell r="U2376">
            <v>0</v>
          </cell>
          <cell r="AF2376">
            <v>0</v>
          </cell>
          <cell r="AG2376">
            <v>0</v>
          </cell>
          <cell r="AH2376">
            <v>0</v>
          </cell>
          <cell r="AI2376">
            <v>0</v>
          </cell>
          <cell r="AJ2376">
            <v>0</v>
          </cell>
          <cell r="AK2376">
            <v>0</v>
          </cell>
          <cell r="AL2376">
            <v>0</v>
          </cell>
          <cell r="AM2376">
            <v>0</v>
          </cell>
          <cell r="AN2376">
            <v>0</v>
          </cell>
          <cell r="AO2376">
            <v>0</v>
          </cell>
          <cell r="AP2376">
            <v>0</v>
          </cell>
          <cell r="AQ2376">
            <v>0</v>
          </cell>
        </row>
        <row r="2377">
          <cell r="H2377" t="str">
            <v>CAGE</v>
          </cell>
          <cell r="J2377">
            <v>0</v>
          </cell>
          <cell r="K2377">
            <v>0</v>
          </cell>
          <cell r="L2377">
            <v>0</v>
          </cell>
          <cell r="M2377">
            <v>0</v>
          </cell>
          <cell r="N2377">
            <v>0</v>
          </cell>
          <cell r="O2377">
            <v>0</v>
          </cell>
          <cell r="P2377">
            <v>0</v>
          </cell>
          <cell r="Q2377">
            <v>0</v>
          </cell>
          <cell r="R2377">
            <v>0</v>
          </cell>
          <cell r="S2377">
            <v>0</v>
          </cell>
          <cell r="T2377">
            <v>0</v>
          </cell>
          <cell r="U2377">
            <v>0</v>
          </cell>
          <cell r="AF2377">
            <v>0</v>
          </cell>
          <cell r="AG2377">
            <v>0</v>
          </cell>
          <cell r="AH2377">
            <v>0</v>
          </cell>
          <cell r="AI2377">
            <v>0</v>
          </cell>
          <cell r="AJ2377">
            <v>0</v>
          </cell>
          <cell r="AK2377">
            <v>0</v>
          </cell>
          <cell r="AL2377">
            <v>0</v>
          </cell>
          <cell r="AM2377">
            <v>0</v>
          </cell>
          <cell r="AN2377">
            <v>0</v>
          </cell>
          <cell r="AO2377">
            <v>0</v>
          </cell>
          <cell r="AP2377">
            <v>0</v>
          </cell>
          <cell r="AQ2377">
            <v>0</v>
          </cell>
        </row>
        <row r="2380">
          <cell r="H2380" t="str">
            <v>S</v>
          </cell>
          <cell r="J2380">
            <v>0</v>
          </cell>
          <cell r="K2380">
            <v>0</v>
          </cell>
          <cell r="L2380">
            <v>0</v>
          </cell>
          <cell r="M2380">
            <v>0</v>
          </cell>
          <cell r="N2380">
            <v>0</v>
          </cell>
          <cell r="O2380">
            <v>0</v>
          </cell>
          <cell r="P2380">
            <v>0</v>
          </cell>
          <cell r="Q2380">
            <v>0</v>
          </cell>
          <cell r="R2380">
            <v>0</v>
          </cell>
          <cell r="S2380">
            <v>0</v>
          </cell>
          <cell r="T2380">
            <v>0</v>
          </cell>
          <cell r="U2380">
            <v>0</v>
          </cell>
          <cell r="AF2380">
            <v>0</v>
          </cell>
        </row>
        <row r="2383">
          <cell r="H2383" t="str">
            <v>S</v>
          </cell>
          <cell r="J2383">
            <v>0</v>
          </cell>
          <cell r="K2383">
            <v>0</v>
          </cell>
          <cell r="L2383">
            <v>0</v>
          </cell>
          <cell r="M2383">
            <v>0</v>
          </cell>
          <cell r="N2383">
            <v>0</v>
          </cell>
          <cell r="O2383">
            <v>0</v>
          </cell>
          <cell r="P2383">
            <v>0</v>
          </cell>
          <cell r="Q2383">
            <v>0</v>
          </cell>
          <cell r="R2383">
            <v>0</v>
          </cell>
          <cell r="S2383">
            <v>0</v>
          </cell>
          <cell r="T2383">
            <v>0</v>
          </cell>
          <cell r="U2383">
            <v>0</v>
          </cell>
          <cell r="AF2383">
            <v>0</v>
          </cell>
          <cell r="AG2383">
            <v>0</v>
          </cell>
          <cell r="AH2383">
            <v>0</v>
          </cell>
          <cell r="AI2383">
            <v>0</v>
          </cell>
          <cell r="AJ2383">
            <v>0</v>
          </cell>
          <cell r="AK2383">
            <v>0</v>
          </cell>
          <cell r="AL2383">
            <v>0</v>
          </cell>
          <cell r="AM2383">
            <v>0</v>
          </cell>
          <cell r="AN2383">
            <v>0</v>
          </cell>
          <cell r="AO2383">
            <v>0</v>
          </cell>
          <cell r="AP2383">
            <v>0</v>
          </cell>
          <cell r="AQ2383">
            <v>0</v>
          </cell>
        </row>
        <row r="2384">
          <cell r="H2384" t="str">
            <v>SG</v>
          </cell>
          <cell r="J2384">
            <v>0</v>
          </cell>
          <cell r="K2384">
            <v>0</v>
          </cell>
          <cell r="L2384">
            <v>0</v>
          </cell>
          <cell r="M2384">
            <v>0</v>
          </cell>
          <cell r="N2384">
            <v>0</v>
          </cell>
          <cell r="O2384">
            <v>0</v>
          </cell>
          <cell r="P2384">
            <v>0</v>
          </cell>
          <cell r="Q2384">
            <v>0</v>
          </cell>
          <cell r="R2384">
            <v>0</v>
          </cell>
          <cell r="S2384">
            <v>0</v>
          </cell>
          <cell r="T2384">
            <v>0</v>
          </cell>
          <cell r="U2384">
            <v>0</v>
          </cell>
          <cell r="AF2384">
            <v>0</v>
          </cell>
          <cell r="AG2384">
            <v>0</v>
          </cell>
          <cell r="AH2384">
            <v>0</v>
          </cell>
          <cell r="AI2384">
            <v>0</v>
          </cell>
          <cell r="AJ2384">
            <v>0</v>
          </cell>
          <cell r="AK2384">
            <v>0</v>
          </cell>
          <cell r="AL2384">
            <v>0</v>
          </cell>
          <cell r="AM2384">
            <v>0</v>
          </cell>
          <cell r="AN2384">
            <v>0</v>
          </cell>
          <cell r="AO2384">
            <v>0</v>
          </cell>
          <cell r="AP2384">
            <v>0</v>
          </cell>
          <cell r="AQ2384">
            <v>0</v>
          </cell>
        </row>
        <row r="2385">
          <cell r="H2385" t="str">
            <v>DGU</v>
          </cell>
          <cell r="J2385">
            <v>0</v>
          </cell>
          <cell r="K2385">
            <v>0</v>
          </cell>
          <cell r="L2385">
            <v>0</v>
          </cell>
          <cell r="M2385">
            <v>0</v>
          </cell>
          <cell r="N2385">
            <v>0</v>
          </cell>
          <cell r="O2385">
            <v>0</v>
          </cell>
          <cell r="P2385">
            <v>0</v>
          </cell>
          <cell r="Q2385">
            <v>0</v>
          </cell>
          <cell r="R2385">
            <v>0</v>
          </cell>
          <cell r="S2385">
            <v>0</v>
          </cell>
          <cell r="T2385">
            <v>0</v>
          </cell>
          <cell r="U2385">
            <v>0</v>
          </cell>
          <cell r="AF2385">
            <v>0</v>
          </cell>
          <cell r="AG2385">
            <v>0</v>
          </cell>
          <cell r="AH2385">
            <v>0</v>
          </cell>
          <cell r="AI2385">
            <v>0</v>
          </cell>
          <cell r="AJ2385">
            <v>0</v>
          </cell>
          <cell r="AK2385">
            <v>0</v>
          </cell>
          <cell r="AL2385">
            <v>0</v>
          </cell>
          <cell r="AM2385">
            <v>0</v>
          </cell>
          <cell r="AN2385">
            <v>0</v>
          </cell>
          <cell r="AO2385">
            <v>0</v>
          </cell>
          <cell r="AP2385">
            <v>0</v>
          </cell>
          <cell r="AQ2385">
            <v>0</v>
          </cell>
        </row>
        <row r="2386">
          <cell r="H2386" t="str">
            <v>SO</v>
          </cell>
          <cell r="J2386">
            <v>0</v>
          </cell>
          <cell r="K2386">
            <v>0</v>
          </cell>
          <cell r="L2386">
            <v>0</v>
          </cell>
          <cell r="M2386">
            <v>0</v>
          </cell>
          <cell r="N2386">
            <v>0</v>
          </cell>
          <cell r="O2386">
            <v>0</v>
          </cell>
          <cell r="P2386">
            <v>0</v>
          </cell>
          <cell r="Q2386">
            <v>0</v>
          </cell>
          <cell r="R2386">
            <v>0</v>
          </cell>
          <cell r="S2386">
            <v>0</v>
          </cell>
          <cell r="T2386">
            <v>0</v>
          </cell>
          <cell r="U2386">
            <v>0</v>
          </cell>
          <cell r="AF2386">
            <v>0</v>
          </cell>
          <cell r="AG2386">
            <v>0</v>
          </cell>
          <cell r="AH2386">
            <v>0</v>
          </cell>
          <cell r="AI2386">
            <v>0</v>
          </cell>
          <cell r="AJ2386">
            <v>0</v>
          </cell>
          <cell r="AK2386">
            <v>0</v>
          </cell>
          <cell r="AL2386">
            <v>0</v>
          </cell>
          <cell r="AM2386">
            <v>0</v>
          </cell>
          <cell r="AN2386">
            <v>0</v>
          </cell>
          <cell r="AO2386">
            <v>0</v>
          </cell>
          <cell r="AP2386">
            <v>0</v>
          </cell>
          <cell r="AQ2386">
            <v>0</v>
          </cell>
        </row>
        <row r="2392">
          <cell r="E2392" t="str">
            <v>S</v>
          </cell>
          <cell r="J2392">
            <v>-16970471.182916652</v>
          </cell>
          <cell r="K2392">
            <v>426334.07874999999</v>
          </cell>
          <cell r="L2392">
            <v>4334956.5774999997</v>
          </cell>
          <cell r="M2392">
            <v>1508048.5</v>
          </cell>
          <cell r="N2392">
            <v>0</v>
          </cell>
          <cell r="O2392">
            <v>1464162.81333333</v>
          </cell>
          <cell r="P2392">
            <v>-28813814.457916655</v>
          </cell>
          <cell r="Q2392">
            <v>4109841.3054166702</v>
          </cell>
          <cell r="R2392">
            <v>0</v>
          </cell>
          <cell r="S2392">
            <v>0</v>
          </cell>
          <cell r="T2392">
            <v>0</v>
          </cell>
          <cell r="U2392">
            <v>0</v>
          </cell>
          <cell r="AF2392">
            <v>-16970471.182916652</v>
          </cell>
          <cell r="AG2392">
            <v>426334.07874999999</v>
          </cell>
          <cell r="AH2392">
            <v>4334956.5774999997</v>
          </cell>
          <cell r="AI2392">
            <v>1508048.5</v>
          </cell>
          <cell r="AJ2392">
            <v>0</v>
          </cell>
          <cell r="AK2392">
            <v>1464162.81333333</v>
          </cell>
          <cell r="AL2392">
            <v>-28813814.457916655</v>
          </cell>
          <cell r="AM2392">
            <v>4109841.3054166702</v>
          </cell>
          <cell r="AN2392">
            <v>0</v>
          </cell>
          <cell r="AO2392">
            <v>0</v>
          </cell>
          <cell r="AP2392">
            <v>0</v>
          </cell>
          <cell r="AQ2392">
            <v>0</v>
          </cell>
        </row>
        <row r="2393">
          <cell r="E2393" t="str">
            <v>JBG</v>
          </cell>
          <cell r="J2393">
            <v>1041005.1</v>
          </cell>
          <cell r="K2393">
            <v>45843.026729862693</v>
          </cell>
          <cell r="L2393">
            <v>755684.4011709207</v>
          </cell>
          <cell r="M2393">
            <v>233570.35767885644</v>
          </cell>
          <cell r="N2393">
            <v>0</v>
          </cell>
          <cell r="O2393">
            <v>1121.8578036259914</v>
          </cell>
          <cell r="P2393">
            <v>3999.9574785784603</v>
          </cell>
          <cell r="Q2393">
            <v>514.10856160366018</v>
          </cell>
          <cell r="R2393">
            <v>238.75331085924003</v>
          </cell>
          <cell r="S2393">
            <v>32.637265692913822</v>
          </cell>
          <cell r="T2393">
            <v>0</v>
          </cell>
          <cell r="U2393">
            <v>0</v>
          </cell>
          <cell r="AF2393">
            <v>1041005.1</v>
          </cell>
          <cell r="AG2393">
            <v>45843.026729862693</v>
          </cell>
          <cell r="AH2393">
            <v>755684.4011709207</v>
          </cell>
          <cell r="AI2393">
            <v>233570.35767885644</v>
          </cell>
          <cell r="AJ2393">
            <v>0</v>
          </cell>
          <cell r="AK2393">
            <v>1121.8578036259914</v>
          </cell>
          <cell r="AL2393">
            <v>3999.9574785784603</v>
          </cell>
          <cell r="AM2393">
            <v>514.10856160366018</v>
          </cell>
          <cell r="AN2393">
            <v>238.75331085924003</v>
          </cell>
          <cell r="AO2393">
            <v>32.637265692913822</v>
          </cell>
          <cell r="AP2393">
            <v>0</v>
          </cell>
          <cell r="AQ2393">
            <v>0</v>
          </cell>
        </row>
        <row r="2394">
          <cell r="E2394" t="str">
            <v>JBE</v>
          </cell>
          <cell r="J2394">
            <v>0</v>
          </cell>
          <cell r="K2394">
            <v>0</v>
          </cell>
          <cell r="L2394">
            <v>0</v>
          </cell>
          <cell r="M2394">
            <v>0</v>
          </cell>
          <cell r="N2394">
            <v>0</v>
          </cell>
          <cell r="O2394">
            <v>0</v>
          </cell>
          <cell r="P2394">
            <v>0</v>
          </cell>
          <cell r="Q2394">
            <v>0</v>
          </cell>
          <cell r="R2394">
            <v>0</v>
          </cell>
          <cell r="S2394">
            <v>0</v>
          </cell>
          <cell r="T2394">
            <v>0</v>
          </cell>
          <cell r="U2394">
            <v>0</v>
          </cell>
          <cell r="AF2394">
            <v>0</v>
          </cell>
          <cell r="AG2394">
            <v>0</v>
          </cell>
          <cell r="AH2394">
            <v>0</v>
          </cell>
          <cell r="AI2394">
            <v>0</v>
          </cell>
          <cell r="AJ2394">
            <v>0</v>
          </cell>
          <cell r="AK2394">
            <v>0</v>
          </cell>
          <cell r="AL2394">
            <v>0</v>
          </cell>
          <cell r="AM2394">
            <v>0</v>
          </cell>
          <cell r="AN2394">
            <v>0</v>
          </cell>
          <cell r="AO2394">
            <v>0</v>
          </cell>
          <cell r="AP2394">
            <v>0</v>
          </cell>
          <cell r="AQ2394">
            <v>0</v>
          </cell>
        </row>
        <row r="2395">
          <cell r="E2395" t="str">
            <v>SG</v>
          </cell>
          <cell r="J2395">
            <v>1581299.43</v>
          </cell>
          <cell r="K2395">
            <v>24798.574701150959</v>
          </cell>
          <cell r="L2395">
            <v>404696.91189909616</v>
          </cell>
          <cell r="M2395">
            <v>130117.58250150218</v>
          </cell>
          <cell r="N2395">
            <v>0</v>
          </cell>
          <cell r="O2395">
            <v>199890.18916497205</v>
          </cell>
          <cell r="P2395">
            <v>684629.17377837165</v>
          </cell>
          <cell r="Q2395">
            <v>89206.106005664638</v>
          </cell>
          <cell r="R2395">
            <v>42217.203767285617</v>
          </cell>
          <cell r="S2395">
            <v>5743.6881819568734</v>
          </cell>
          <cell r="T2395">
            <v>0</v>
          </cell>
          <cell r="U2395">
            <v>0</v>
          </cell>
          <cell r="AF2395">
            <v>1581299.43</v>
          </cell>
          <cell r="AG2395">
            <v>24798.574701150959</v>
          </cell>
          <cell r="AH2395">
            <v>404696.91189909616</v>
          </cell>
          <cell r="AI2395">
            <v>130117.58250150218</v>
          </cell>
          <cell r="AJ2395">
            <v>0</v>
          </cell>
          <cell r="AK2395">
            <v>199890.18916497205</v>
          </cell>
          <cell r="AL2395">
            <v>684629.17377837165</v>
          </cell>
          <cell r="AM2395">
            <v>89206.106005664638</v>
          </cell>
          <cell r="AN2395">
            <v>42217.203767285617</v>
          </cell>
          <cell r="AO2395">
            <v>5743.6881819568734</v>
          </cell>
          <cell r="AP2395">
            <v>0</v>
          </cell>
          <cell r="AQ2395">
            <v>0</v>
          </cell>
        </row>
        <row r="2396">
          <cell r="E2396" t="str">
            <v>SO</v>
          </cell>
          <cell r="J2396">
            <v>362106778.31791699</v>
          </cell>
          <cell r="K2396">
            <v>7204162.1018022262</v>
          </cell>
          <cell r="L2396">
            <v>85095976.336241126</v>
          </cell>
          <cell r="M2396">
            <v>24097498.779831801</v>
          </cell>
          <cell r="N2396">
            <v>0</v>
          </cell>
          <cell r="O2396">
            <v>44941297.172762036</v>
          </cell>
          <cell r="P2396">
            <v>168677289.42175326</v>
          </cell>
          <cell r="Q2396">
            <v>21561477.90223553</v>
          </cell>
          <cell r="R2396">
            <v>9492758.6478061788</v>
          </cell>
          <cell r="S2396">
            <v>1036317.9554848027</v>
          </cell>
          <cell r="T2396">
            <v>0</v>
          </cell>
          <cell r="U2396">
            <v>0</v>
          </cell>
          <cell r="AF2396">
            <v>362106778.31791699</v>
          </cell>
          <cell r="AG2396">
            <v>7204162.1018022262</v>
          </cell>
          <cell r="AH2396">
            <v>85095976.336241126</v>
          </cell>
          <cell r="AI2396">
            <v>24097498.779831801</v>
          </cell>
          <cell r="AJ2396">
            <v>0</v>
          </cell>
          <cell r="AK2396">
            <v>44941297.172762036</v>
          </cell>
          <cell r="AL2396">
            <v>168677289.42175326</v>
          </cell>
          <cell r="AM2396">
            <v>21561477.90223553</v>
          </cell>
          <cell r="AN2396">
            <v>9492758.6478061788</v>
          </cell>
          <cell r="AO2396">
            <v>1036317.9554848027</v>
          </cell>
          <cell r="AP2396">
            <v>0</v>
          </cell>
          <cell r="AQ2396">
            <v>0</v>
          </cell>
        </row>
        <row r="2397">
          <cell r="E2397" t="str">
            <v>CN</v>
          </cell>
          <cell r="J2397">
            <v>131421854.1725</v>
          </cell>
          <cell r="K2397">
            <v>3172043.9180081203</v>
          </cell>
          <cell r="L2397">
            <v>39788152.387623265</v>
          </cell>
          <cell r="M2397">
            <v>9046652.5543988664</v>
          </cell>
          <cell r="N2397">
            <v>0</v>
          </cell>
          <cell r="O2397">
            <v>8715030.9471937716</v>
          </cell>
          <cell r="P2397">
            <v>64451834.037911981</v>
          </cell>
          <cell r="Q2397">
            <v>5150584.9473639457</v>
          </cell>
          <cell r="R2397">
            <v>1097555.3800000511</v>
          </cell>
          <cell r="S2397">
            <v>0</v>
          </cell>
          <cell r="T2397">
            <v>0</v>
          </cell>
          <cell r="U2397">
            <v>0</v>
          </cell>
          <cell r="AF2397">
            <v>131421854.1725</v>
          </cell>
          <cell r="AG2397">
            <v>3172043.9180081203</v>
          </cell>
          <cell r="AH2397">
            <v>39788152.387623265</v>
          </cell>
          <cell r="AI2397">
            <v>9046652.5543988664</v>
          </cell>
          <cell r="AJ2397">
            <v>0</v>
          </cell>
          <cell r="AK2397">
            <v>8715030.9471937716</v>
          </cell>
          <cell r="AL2397">
            <v>64451834.037911981</v>
          </cell>
          <cell r="AM2397">
            <v>5150584.9473639457</v>
          </cell>
          <cell r="AN2397">
            <v>1097555.3800000511</v>
          </cell>
          <cell r="AO2397">
            <v>0</v>
          </cell>
          <cell r="AP2397">
            <v>0</v>
          </cell>
          <cell r="AQ2397">
            <v>0</v>
          </cell>
        </row>
        <row r="2398">
          <cell r="E2398" t="str">
            <v>CAGW</v>
          </cell>
          <cell r="J2398">
            <v>265330046.39500028</v>
          </cell>
          <cell r="K2398">
            <v>11751094.99660489</v>
          </cell>
          <cell r="L2398">
            <v>193707087.40370658</v>
          </cell>
          <cell r="M2398">
            <v>59871863.994688846</v>
          </cell>
          <cell r="N2398">
            <v>0</v>
          </cell>
          <cell r="O2398">
            <v>0</v>
          </cell>
          <cell r="P2398">
            <v>0</v>
          </cell>
          <cell r="Q2398">
            <v>0</v>
          </cell>
          <cell r="R2398">
            <v>0</v>
          </cell>
          <cell r="S2398">
            <v>0</v>
          </cell>
          <cell r="T2398">
            <v>0</v>
          </cell>
          <cell r="U2398">
            <v>0</v>
          </cell>
          <cell r="AF2398">
            <v>265330046.39500028</v>
          </cell>
          <cell r="AG2398">
            <v>11751094.99660489</v>
          </cell>
          <cell r="AH2398">
            <v>193707087.40370658</v>
          </cell>
          <cell r="AI2398">
            <v>59871863.994688846</v>
          </cell>
          <cell r="AJ2398">
            <v>0</v>
          </cell>
          <cell r="AK2398">
            <v>0</v>
          </cell>
          <cell r="AL2398">
            <v>0</v>
          </cell>
          <cell r="AM2398">
            <v>0</v>
          </cell>
          <cell r="AN2398">
            <v>0</v>
          </cell>
          <cell r="AO2398">
            <v>0</v>
          </cell>
          <cell r="AP2398">
            <v>0</v>
          </cell>
          <cell r="AQ2398">
            <v>0</v>
          </cell>
        </row>
        <row r="2399">
          <cell r="E2399" t="str">
            <v>CAGE</v>
          </cell>
          <cell r="J2399">
            <v>82501257.9029167</v>
          </cell>
          <cell r="K2399">
            <v>0</v>
          </cell>
          <cell r="L2399">
            <v>0</v>
          </cell>
          <cell r="M2399">
            <v>0</v>
          </cell>
          <cell r="N2399">
            <v>0</v>
          </cell>
          <cell r="O2399">
            <v>15667810.00658215</v>
          </cell>
          <cell r="P2399">
            <v>55863206.197982676</v>
          </cell>
          <cell r="Q2399">
            <v>7180014.4723588955</v>
          </cell>
          <cell r="R2399">
            <v>3334416.8047808316</v>
          </cell>
          <cell r="S2399">
            <v>455810.42121216323</v>
          </cell>
          <cell r="T2399">
            <v>0</v>
          </cell>
          <cell r="U2399">
            <v>0</v>
          </cell>
          <cell r="AF2399">
            <v>82501257.9029167</v>
          </cell>
          <cell r="AG2399">
            <v>0</v>
          </cell>
          <cell r="AH2399">
            <v>0</v>
          </cell>
          <cell r="AI2399">
            <v>0</v>
          </cell>
          <cell r="AJ2399">
            <v>0</v>
          </cell>
          <cell r="AK2399">
            <v>15667810.00658215</v>
          </cell>
          <cell r="AL2399">
            <v>55863206.197982676</v>
          </cell>
          <cell r="AM2399">
            <v>7180014.4723588955</v>
          </cell>
          <cell r="AN2399">
            <v>3334416.8047808316</v>
          </cell>
          <cell r="AO2399">
            <v>455810.42121216323</v>
          </cell>
          <cell r="AP2399">
            <v>0</v>
          </cell>
          <cell r="AQ2399">
            <v>0</v>
          </cell>
        </row>
        <row r="2400">
          <cell r="E2400" t="str">
            <v>CAEW</v>
          </cell>
          <cell r="J2400">
            <v>0</v>
          </cell>
          <cell r="K2400">
            <v>0</v>
          </cell>
          <cell r="L2400">
            <v>0</v>
          </cell>
          <cell r="M2400">
            <v>0</v>
          </cell>
          <cell r="N2400">
            <v>0</v>
          </cell>
          <cell r="O2400">
            <v>0</v>
          </cell>
          <cell r="P2400">
            <v>0</v>
          </cell>
          <cell r="Q2400">
            <v>0</v>
          </cell>
          <cell r="R2400">
            <v>0</v>
          </cell>
          <cell r="S2400">
            <v>0</v>
          </cell>
          <cell r="T2400">
            <v>0</v>
          </cell>
          <cell r="U2400">
            <v>0</v>
          </cell>
          <cell r="AF2400">
            <v>0</v>
          </cell>
          <cell r="AG2400">
            <v>0</v>
          </cell>
          <cell r="AH2400">
            <v>0</v>
          </cell>
          <cell r="AI2400">
            <v>0</v>
          </cell>
          <cell r="AJ2400">
            <v>0</v>
          </cell>
          <cell r="AK2400">
            <v>0</v>
          </cell>
          <cell r="AL2400">
            <v>0</v>
          </cell>
          <cell r="AM2400">
            <v>0</v>
          </cell>
          <cell r="AN2400">
            <v>0</v>
          </cell>
          <cell r="AO2400">
            <v>0</v>
          </cell>
          <cell r="AP2400">
            <v>0</v>
          </cell>
          <cell r="AQ2400">
            <v>0</v>
          </cell>
        </row>
        <row r="2401">
          <cell r="E2401" t="str">
            <v>CAEE</v>
          </cell>
          <cell r="J2401">
            <v>3544112.7149999999</v>
          </cell>
          <cell r="K2401">
            <v>0</v>
          </cell>
          <cell r="L2401">
            <v>0</v>
          </cell>
          <cell r="M2401">
            <v>0</v>
          </cell>
          <cell r="N2401">
            <v>0</v>
          </cell>
          <cell r="O2401">
            <v>738047.68004829146</v>
          </cell>
          <cell r="P2401">
            <v>2292337.5483474014</v>
          </cell>
          <cell r="Q2401">
            <v>333484.26107326814</v>
          </cell>
          <cell r="R2401">
            <v>161733.09870034477</v>
          </cell>
          <cell r="S2401">
            <v>18510.126830694258</v>
          </cell>
          <cell r="T2401">
            <v>0</v>
          </cell>
          <cell r="U2401">
            <v>0</v>
          </cell>
          <cell r="AF2401">
            <v>3544112.7149999999</v>
          </cell>
          <cell r="AG2401">
            <v>0</v>
          </cell>
          <cell r="AH2401">
            <v>0</v>
          </cell>
          <cell r="AI2401">
            <v>0</v>
          </cell>
          <cell r="AJ2401">
            <v>0</v>
          </cell>
          <cell r="AK2401">
            <v>738047.68004829146</v>
          </cell>
          <cell r="AL2401">
            <v>2292337.5483474014</v>
          </cell>
          <cell r="AM2401">
            <v>333484.26107326814</v>
          </cell>
          <cell r="AN2401">
            <v>161733.09870034477</v>
          </cell>
          <cell r="AO2401">
            <v>18510.126830694258</v>
          </cell>
          <cell r="AP2401">
            <v>0</v>
          </cell>
          <cell r="AQ2401">
            <v>0</v>
          </cell>
        </row>
        <row r="2402">
          <cell r="E2402" t="str">
            <v>SSGCT</v>
          </cell>
          <cell r="J2402">
            <v>0</v>
          </cell>
          <cell r="K2402">
            <v>0</v>
          </cell>
          <cell r="L2402">
            <v>0</v>
          </cell>
          <cell r="M2402">
            <v>0</v>
          </cell>
          <cell r="N2402">
            <v>0</v>
          </cell>
          <cell r="O2402">
            <v>0</v>
          </cell>
          <cell r="P2402">
            <v>0</v>
          </cell>
          <cell r="Q2402">
            <v>0</v>
          </cell>
          <cell r="R2402">
            <v>0</v>
          </cell>
          <cell r="S2402">
            <v>0</v>
          </cell>
          <cell r="T2402">
            <v>0</v>
          </cell>
          <cell r="U2402">
            <v>0</v>
          </cell>
          <cell r="AF2402">
            <v>0</v>
          </cell>
          <cell r="AG2402">
            <v>0</v>
          </cell>
          <cell r="AH2402">
            <v>0</v>
          </cell>
          <cell r="AI2402">
            <v>0</v>
          </cell>
          <cell r="AJ2402">
            <v>0</v>
          </cell>
          <cell r="AK2402">
            <v>0</v>
          </cell>
          <cell r="AL2402">
            <v>0</v>
          </cell>
          <cell r="AM2402">
            <v>0</v>
          </cell>
          <cell r="AN2402">
            <v>0</v>
          </cell>
          <cell r="AO2402">
            <v>0</v>
          </cell>
          <cell r="AP2402">
            <v>0</v>
          </cell>
          <cell r="AQ2402">
            <v>0</v>
          </cell>
        </row>
        <row r="2403">
          <cell r="E2403" t="str">
            <v>SSGCH</v>
          </cell>
          <cell r="J2403">
            <v>0</v>
          </cell>
          <cell r="K2403">
            <v>0</v>
          </cell>
          <cell r="L2403">
            <v>0</v>
          </cell>
          <cell r="M2403">
            <v>0</v>
          </cell>
          <cell r="N2403">
            <v>0</v>
          </cell>
          <cell r="O2403">
            <v>0</v>
          </cell>
          <cell r="P2403">
            <v>0</v>
          </cell>
          <cell r="Q2403">
            <v>0</v>
          </cell>
          <cell r="R2403">
            <v>0</v>
          </cell>
          <cell r="S2403">
            <v>0</v>
          </cell>
          <cell r="T2403">
            <v>0</v>
          </cell>
          <cell r="U2403">
            <v>0</v>
          </cell>
          <cell r="AF2403">
            <v>0</v>
          </cell>
          <cell r="AG2403">
            <v>0</v>
          </cell>
          <cell r="AH2403">
            <v>0</v>
          </cell>
          <cell r="AI2403">
            <v>0</v>
          </cell>
          <cell r="AJ2403">
            <v>0</v>
          </cell>
          <cell r="AK2403">
            <v>0</v>
          </cell>
          <cell r="AL2403">
            <v>0</v>
          </cell>
          <cell r="AM2403">
            <v>0</v>
          </cell>
          <cell r="AN2403">
            <v>0</v>
          </cell>
          <cell r="AO2403">
            <v>0</v>
          </cell>
          <cell r="AP2403">
            <v>0</v>
          </cell>
          <cell r="AQ2403">
            <v>0</v>
          </cell>
        </row>
        <row r="2404">
          <cell r="E2404" t="str">
            <v>SE</v>
          </cell>
          <cell r="J2404">
            <v>0</v>
          </cell>
          <cell r="K2404">
            <v>0</v>
          </cell>
          <cell r="L2404">
            <v>0</v>
          </cell>
          <cell r="M2404">
            <v>0</v>
          </cell>
          <cell r="N2404">
            <v>0</v>
          </cell>
          <cell r="O2404">
            <v>0</v>
          </cell>
          <cell r="P2404">
            <v>0</v>
          </cell>
          <cell r="Q2404">
            <v>0</v>
          </cell>
          <cell r="R2404">
            <v>0</v>
          </cell>
          <cell r="S2404">
            <v>0</v>
          </cell>
          <cell r="T2404">
            <v>0</v>
          </cell>
          <cell r="U2404">
            <v>0</v>
          </cell>
          <cell r="AF2404">
            <v>0</v>
          </cell>
          <cell r="AG2404">
            <v>0</v>
          </cell>
          <cell r="AH2404">
            <v>0</v>
          </cell>
          <cell r="AI2404">
            <v>0</v>
          </cell>
          <cell r="AJ2404">
            <v>0</v>
          </cell>
          <cell r="AK2404">
            <v>0</v>
          </cell>
          <cell r="AL2404">
            <v>0</v>
          </cell>
          <cell r="AM2404">
            <v>0</v>
          </cell>
          <cell r="AN2404">
            <v>0</v>
          </cell>
          <cell r="AO2404">
            <v>0</v>
          </cell>
          <cell r="AP2404">
            <v>0</v>
          </cell>
          <cell r="AQ2404">
            <v>0</v>
          </cell>
        </row>
        <row r="2407">
          <cell r="E2407" t="str">
            <v>DP</v>
          </cell>
          <cell r="J2407">
            <v>25875772.751249995</v>
          </cell>
          <cell r="K2407">
            <v>519362.74416666699</v>
          </cell>
          <cell r="L2407">
            <v>7646843.09375</v>
          </cell>
          <cell r="M2407">
            <v>3920698.5237500002</v>
          </cell>
          <cell r="N2407">
            <v>0</v>
          </cell>
          <cell r="O2407">
            <v>0</v>
          </cell>
          <cell r="P2407">
            <v>7993809.9837499997</v>
          </cell>
          <cell r="Q2407">
            <v>1593124.48125</v>
          </cell>
          <cell r="R2407">
            <v>4201933.9245833298</v>
          </cell>
          <cell r="S2407">
            <v>0</v>
          </cell>
          <cell r="T2407">
            <v>0</v>
          </cell>
          <cell r="U2407">
            <v>0</v>
          </cell>
          <cell r="AF2407">
            <v>25875772.751249995</v>
          </cell>
          <cell r="AG2407">
            <v>519362.74416666699</v>
          </cell>
          <cell r="AH2407">
            <v>7646843.09375</v>
          </cell>
          <cell r="AI2407">
            <v>3920698.5237500002</v>
          </cell>
          <cell r="AJ2407">
            <v>0</v>
          </cell>
          <cell r="AK2407">
            <v>0</v>
          </cell>
          <cell r="AL2407">
            <v>7993809.9837499997</v>
          </cell>
          <cell r="AM2407">
            <v>1593124.48125</v>
          </cell>
          <cell r="AN2407">
            <v>4201933.9245833298</v>
          </cell>
          <cell r="AO2407">
            <v>0</v>
          </cell>
          <cell r="AP2407">
            <v>0</v>
          </cell>
          <cell r="AQ2407">
            <v>0</v>
          </cell>
        </row>
        <row r="2408">
          <cell r="E2408" t="str">
            <v>DS0</v>
          </cell>
          <cell r="J2408">
            <v>0</v>
          </cell>
          <cell r="K2408">
            <v>0</v>
          </cell>
          <cell r="L2408">
            <v>0</v>
          </cell>
          <cell r="M2408">
            <v>0</v>
          </cell>
          <cell r="N2408">
            <v>0</v>
          </cell>
          <cell r="O2408">
            <v>0</v>
          </cell>
          <cell r="P2408">
            <v>0</v>
          </cell>
          <cell r="Q2408">
            <v>0</v>
          </cell>
          <cell r="R2408">
            <v>0</v>
          </cell>
          <cell r="S2408">
            <v>0</v>
          </cell>
          <cell r="T2408">
            <v>0</v>
          </cell>
          <cell r="U2408">
            <v>0</v>
          </cell>
          <cell r="AF2408">
            <v>0</v>
          </cell>
          <cell r="AG2408">
            <v>0</v>
          </cell>
          <cell r="AH2408">
            <v>0</v>
          </cell>
          <cell r="AI2408">
            <v>0</v>
          </cell>
          <cell r="AJ2408">
            <v>0</v>
          </cell>
          <cell r="AK2408">
            <v>0</v>
          </cell>
          <cell r="AL2408">
            <v>0</v>
          </cell>
          <cell r="AM2408">
            <v>0</v>
          </cell>
          <cell r="AN2408">
            <v>0</v>
          </cell>
          <cell r="AO2408">
            <v>0</v>
          </cell>
          <cell r="AP2408">
            <v>0</v>
          </cell>
          <cell r="AQ2408">
            <v>0</v>
          </cell>
        </row>
        <row r="2409">
          <cell r="E2409" t="str">
            <v>GP</v>
          </cell>
          <cell r="J2409">
            <v>3914558.67</v>
          </cell>
          <cell r="K2409">
            <v>77880.660910842547</v>
          </cell>
          <cell r="L2409">
            <v>919930.83779471787</v>
          </cell>
          <cell r="M2409">
            <v>260506.23302910291</v>
          </cell>
          <cell r="N2409">
            <v>0</v>
          </cell>
          <cell r="O2409">
            <v>485838.30798722542</v>
          </cell>
          <cell r="P2409">
            <v>1823487.3945339569</v>
          </cell>
          <cell r="Q2409">
            <v>233090.55591913292</v>
          </cell>
          <cell r="R2409">
            <v>102621.55499989568</v>
          </cell>
          <cell r="S2409">
            <v>11203.124825125602</v>
          </cell>
          <cell r="T2409">
            <v>0</v>
          </cell>
          <cell r="U2409">
            <v>0</v>
          </cell>
          <cell r="AF2409">
            <v>3914558.67</v>
          </cell>
          <cell r="AG2409">
            <v>77880.660910842547</v>
          </cell>
          <cell r="AH2409">
            <v>919930.83779471787</v>
          </cell>
          <cell r="AI2409">
            <v>260506.23302910291</v>
          </cell>
          <cell r="AJ2409">
            <v>0</v>
          </cell>
          <cell r="AK2409">
            <v>485838.30798722542</v>
          </cell>
          <cell r="AL2409">
            <v>1823487.3945339569</v>
          </cell>
          <cell r="AM2409">
            <v>233090.55591913292</v>
          </cell>
          <cell r="AN2409">
            <v>102621.55499989568</v>
          </cell>
          <cell r="AO2409">
            <v>11203.124825125602</v>
          </cell>
          <cell r="AP2409">
            <v>0</v>
          </cell>
          <cell r="AQ2409">
            <v>0</v>
          </cell>
        </row>
        <row r="2410">
          <cell r="E2410" t="str">
            <v>HP</v>
          </cell>
          <cell r="J2410">
            <v>0</v>
          </cell>
          <cell r="K2410">
            <v>0</v>
          </cell>
          <cell r="L2410">
            <v>0</v>
          </cell>
          <cell r="M2410">
            <v>0</v>
          </cell>
          <cell r="N2410">
            <v>0</v>
          </cell>
          <cell r="O2410">
            <v>0</v>
          </cell>
          <cell r="P2410">
            <v>0</v>
          </cell>
          <cell r="Q2410">
            <v>0</v>
          </cell>
          <cell r="R2410">
            <v>0</v>
          </cell>
          <cell r="S2410">
            <v>0</v>
          </cell>
          <cell r="T2410">
            <v>0</v>
          </cell>
          <cell r="U2410">
            <v>0</v>
          </cell>
          <cell r="AF2410">
            <v>0</v>
          </cell>
          <cell r="AG2410">
            <v>0</v>
          </cell>
          <cell r="AH2410">
            <v>0</v>
          </cell>
          <cell r="AI2410">
            <v>0</v>
          </cell>
          <cell r="AJ2410">
            <v>0</v>
          </cell>
          <cell r="AK2410">
            <v>0</v>
          </cell>
          <cell r="AL2410">
            <v>0</v>
          </cell>
          <cell r="AM2410">
            <v>0</v>
          </cell>
          <cell r="AN2410">
            <v>0</v>
          </cell>
          <cell r="AO2410">
            <v>0</v>
          </cell>
          <cell r="AP2410">
            <v>0</v>
          </cell>
          <cell r="AQ2410">
            <v>0</v>
          </cell>
        </row>
        <row r="2411">
          <cell r="E2411" t="str">
            <v>NP</v>
          </cell>
          <cell r="J2411">
            <v>0</v>
          </cell>
          <cell r="K2411">
            <v>0</v>
          </cell>
          <cell r="L2411">
            <v>0</v>
          </cell>
          <cell r="M2411">
            <v>0</v>
          </cell>
          <cell r="N2411">
            <v>0</v>
          </cell>
          <cell r="O2411">
            <v>0</v>
          </cell>
          <cell r="P2411">
            <v>0</v>
          </cell>
          <cell r="Q2411">
            <v>0</v>
          </cell>
          <cell r="R2411">
            <v>0</v>
          </cell>
          <cell r="S2411">
            <v>0</v>
          </cell>
          <cell r="T2411">
            <v>0</v>
          </cell>
          <cell r="U2411">
            <v>0</v>
          </cell>
          <cell r="AF2411">
            <v>0</v>
          </cell>
          <cell r="AG2411">
            <v>0</v>
          </cell>
          <cell r="AH2411">
            <v>0</v>
          </cell>
          <cell r="AI2411">
            <v>0</v>
          </cell>
          <cell r="AJ2411">
            <v>0</v>
          </cell>
          <cell r="AK2411">
            <v>0</v>
          </cell>
          <cell r="AL2411">
            <v>0</v>
          </cell>
          <cell r="AM2411">
            <v>0</v>
          </cell>
          <cell r="AN2411">
            <v>0</v>
          </cell>
          <cell r="AO2411">
            <v>0</v>
          </cell>
          <cell r="AP2411">
            <v>0</v>
          </cell>
          <cell r="AQ2411">
            <v>0</v>
          </cell>
        </row>
        <row r="2412">
          <cell r="E2412" t="str">
            <v>OP</v>
          </cell>
          <cell r="J2412">
            <v>9400837.2745833304</v>
          </cell>
          <cell r="K2412">
            <v>0</v>
          </cell>
          <cell r="L2412">
            <v>0</v>
          </cell>
          <cell r="M2412">
            <v>0</v>
          </cell>
          <cell r="N2412">
            <v>0</v>
          </cell>
          <cell r="O2412">
            <v>1785312.5644980008</v>
          </cell>
          <cell r="P2412">
            <v>6365489.7446741089</v>
          </cell>
          <cell r="Q2412">
            <v>818146.89132652583</v>
          </cell>
          <cell r="R2412">
            <v>379949.4769433387</v>
          </cell>
          <cell r="S2412">
            <v>51938.597141357553</v>
          </cell>
          <cell r="T2412">
            <v>0</v>
          </cell>
          <cell r="U2412">
            <v>0</v>
          </cell>
          <cell r="AF2412">
            <v>9400837.2745833304</v>
          </cell>
          <cell r="AG2412">
            <v>0</v>
          </cell>
          <cell r="AH2412">
            <v>0</v>
          </cell>
          <cell r="AI2412">
            <v>0</v>
          </cell>
          <cell r="AJ2412">
            <v>0</v>
          </cell>
          <cell r="AK2412">
            <v>1785312.5644980008</v>
          </cell>
          <cell r="AL2412">
            <v>6365489.7446741089</v>
          </cell>
          <cell r="AM2412">
            <v>818146.89132652583</v>
          </cell>
          <cell r="AN2412">
            <v>379949.4769433387</v>
          </cell>
          <cell r="AO2412">
            <v>51938.597141357553</v>
          </cell>
          <cell r="AP2412">
            <v>0</v>
          </cell>
          <cell r="AQ2412">
            <v>0</v>
          </cell>
        </row>
        <row r="2413">
          <cell r="E2413" t="str">
            <v>TP</v>
          </cell>
          <cell r="J2413">
            <v>89488865.633333296</v>
          </cell>
          <cell r="K2413">
            <v>654376.20457228855</v>
          </cell>
          <cell r="L2413">
            <v>10786850.816082468</v>
          </cell>
          <cell r="M2413">
            <v>3334048.7105952431</v>
          </cell>
          <cell r="N2413">
            <v>0</v>
          </cell>
          <cell r="O2413">
            <v>14188854.342960885</v>
          </cell>
          <cell r="P2413">
            <v>50590024.741235361</v>
          </cell>
          <cell r="Q2413">
            <v>6502260.3341406798</v>
          </cell>
          <cell r="R2413">
            <v>3019666.0759787336</v>
          </cell>
          <cell r="S2413">
            <v>412784.40776764735</v>
          </cell>
          <cell r="T2413">
            <v>0</v>
          </cell>
          <cell r="U2413">
            <v>0</v>
          </cell>
          <cell r="AF2413">
            <v>89488865.633333296</v>
          </cell>
          <cell r="AG2413">
            <v>654376.20457228855</v>
          </cell>
          <cell r="AH2413">
            <v>10786850.816082468</v>
          </cell>
          <cell r="AI2413">
            <v>3334048.7105952431</v>
          </cell>
          <cell r="AJ2413">
            <v>0</v>
          </cell>
          <cell r="AK2413">
            <v>14188854.342960885</v>
          </cell>
          <cell r="AL2413">
            <v>50590024.741235361</v>
          </cell>
          <cell r="AM2413">
            <v>6502260.3341406798</v>
          </cell>
          <cell r="AN2413">
            <v>3019666.0759787336</v>
          </cell>
          <cell r="AO2413">
            <v>412784.40776764735</v>
          </cell>
          <cell r="AP2413">
            <v>0</v>
          </cell>
          <cell r="AQ2413">
            <v>0</v>
          </cell>
        </row>
        <row r="2414">
          <cell r="E2414" t="str">
            <v>TS0</v>
          </cell>
          <cell r="J2414">
            <v>0</v>
          </cell>
          <cell r="K2414">
            <v>0</v>
          </cell>
          <cell r="L2414">
            <v>0</v>
          </cell>
          <cell r="M2414">
            <v>0</v>
          </cell>
          <cell r="N2414">
            <v>0</v>
          </cell>
          <cell r="O2414">
            <v>0</v>
          </cell>
          <cell r="P2414">
            <v>0</v>
          </cell>
          <cell r="Q2414">
            <v>0</v>
          </cell>
          <cell r="R2414">
            <v>0</v>
          </cell>
          <cell r="S2414">
            <v>0</v>
          </cell>
          <cell r="T2414">
            <v>0</v>
          </cell>
          <cell r="U2414">
            <v>0</v>
          </cell>
          <cell r="AF2414">
            <v>0</v>
          </cell>
          <cell r="AG2414">
            <v>0</v>
          </cell>
          <cell r="AH2414">
            <v>0</v>
          </cell>
          <cell r="AI2414">
            <v>0</v>
          </cell>
          <cell r="AJ2414">
            <v>0</v>
          </cell>
          <cell r="AK2414">
            <v>0</v>
          </cell>
          <cell r="AL2414">
            <v>0</v>
          </cell>
          <cell r="AM2414">
            <v>0</v>
          </cell>
          <cell r="AN2414">
            <v>0</v>
          </cell>
          <cell r="AO2414">
            <v>0</v>
          </cell>
          <cell r="AP2414">
            <v>0</v>
          </cell>
          <cell r="AQ2414">
            <v>0</v>
          </cell>
        </row>
        <row r="2415">
          <cell r="E2415" t="str">
            <v>IP</v>
          </cell>
          <cell r="J2415">
            <v>0</v>
          </cell>
          <cell r="K2415">
            <v>0</v>
          </cell>
          <cell r="L2415">
            <v>0</v>
          </cell>
          <cell r="M2415">
            <v>0</v>
          </cell>
          <cell r="N2415">
            <v>0</v>
          </cell>
          <cell r="O2415">
            <v>0</v>
          </cell>
          <cell r="P2415">
            <v>0</v>
          </cell>
          <cell r="Q2415">
            <v>0</v>
          </cell>
          <cell r="R2415">
            <v>0</v>
          </cell>
          <cell r="S2415">
            <v>0</v>
          </cell>
          <cell r="T2415">
            <v>0</v>
          </cell>
          <cell r="U2415">
            <v>0</v>
          </cell>
          <cell r="AF2415">
            <v>0</v>
          </cell>
          <cell r="AG2415">
            <v>0</v>
          </cell>
          <cell r="AH2415">
            <v>0</v>
          </cell>
          <cell r="AI2415">
            <v>0</v>
          </cell>
          <cell r="AJ2415">
            <v>0</v>
          </cell>
          <cell r="AK2415">
            <v>0</v>
          </cell>
          <cell r="AL2415">
            <v>0</v>
          </cell>
          <cell r="AM2415">
            <v>0</v>
          </cell>
          <cell r="AN2415">
            <v>0</v>
          </cell>
          <cell r="AO2415">
            <v>0</v>
          </cell>
          <cell r="AP2415">
            <v>0</v>
          </cell>
          <cell r="AQ2415">
            <v>0</v>
          </cell>
        </row>
        <row r="2416">
          <cell r="E2416" t="str">
            <v>MP</v>
          </cell>
        </row>
        <row r="2417">
          <cell r="E2417" t="str">
            <v>SP</v>
          </cell>
          <cell r="J2417">
            <v>5440661.2708333004</v>
          </cell>
          <cell r="K2417">
            <v>173595.97617688301</v>
          </cell>
          <cell r="L2417">
            <v>2832975.5368413562</v>
          </cell>
          <cell r="M2417">
            <v>910854.31418266241</v>
          </cell>
          <cell r="N2417">
            <v>0</v>
          </cell>
          <cell r="O2417">
            <v>330311.44170520757</v>
          </cell>
          <cell r="P2417">
            <v>981188.90467363317</v>
          </cell>
          <cell r="Q2417">
            <v>134593.22018390975</v>
          </cell>
          <cell r="R2417">
            <v>68033.26424082322</v>
          </cell>
          <cell r="S2417">
            <v>9108.6128288257351</v>
          </cell>
          <cell r="T2417">
            <v>0</v>
          </cell>
          <cell r="U2417">
            <v>0</v>
          </cell>
          <cell r="AF2417">
            <v>5440661.2708333004</v>
          </cell>
          <cell r="AG2417">
            <v>173595.97617688301</v>
          </cell>
          <cell r="AH2417">
            <v>2832975.5368413562</v>
          </cell>
          <cell r="AI2417">
            <v>910854.31418266241</v>
          </cell>
          <cell r="AJ2417">
            <v>0</v>
          </cell>
          <cell r="AK2417">
            <v>330311.44170520757</v>
          </cell>
          <cell r="AL2417">
            <v>981188.90467363317</v>
          </cell>
          <cell r="AM2417">
            <v>134593.22018390975</v>
          </cell>
          <cell r="AN2417">
            <v>68033.26424082322</v>
          </cell>
          <cell r="AO2417">
            <v>9108.6128288257351</v>
          </cell>
          <cell r="AP2417">
            <v>0</v>
          </cell>
          <cell r="AQ2417">
            <v>0</v>
          </cell>
        </row>
        <row r="2422">
          <cell r="E2422" t="str">
            <v>S</v>
          </cell>
          <cell r="J2422">
            <v>6753885368.1104174</v>
          </cell>
          <cell r="K2422">
            <v>266106425.07875001</v>
          </cell>
          <cell r="L2422">
            <v>2071833854.7349999</v>
          </cell>
          <cell r="M2422">
            <v>490727873.69708318</v>
          </cell>
          <cell r="N2422">
            <v>0</v>
          </cell>
          <cell r="O2422">
            <v>626778746.2654165</v>
          </cell>
          <cell r="P2422">
            <v>2816094639.0845828</v>
          </cell>
          <cell r="Q2422">
            <v>353361081.40666682</v>
          </cell>
          <cell r="R2422">
            <v>128982747.84291653</v>
          </cell>
          <cell r="S2422">
            <v>0</v>
          </cell>
          <cell r="AF2422">
            <v>6753885368.1104174</v>
          </cell>
          <cell r="AG2422">
            <v>266106425.07875001</v>
          </cell>
          <cell r="AH2422">
            <v>2071833854.7349999</v>
          </cell>
          <cell r="AI2422">
            <v>490727873.69708318</v>
          </cell>
          <cell r="AJ2422">
            <v>0</v>
          </cell>
          <cell r="AK2422">
            <v>626778746.2654165</v>
          </cell>
          <cell r="AL2422">
            <v>2816094639.0845828</v>
          </cell>
          <cell r="AM2422">
            <v>353361081.40666682</v>
          </cell>
          <cell r="AN2422">
            <v>128982747.84291653</v>
          </cell>
          <cell r="AO2422">
            <v>0</v>
          </cell>
        </row>
        <row r="2423">
          <cell r="E2423" t="str">
            <v>SE</v>
          </cell>
          <cell r="J2423">
            <v>0</v>
          </cell>
          <cell r="K2423">
            <v>0</v>
          </cell>
          <cell r="L2423">
            <v>0</v>
          </cell>
          <cell r="M2423">
            <v>0</v>
          </cell>
          <cell r="N2423">
            <v>0</v>
          </cell>
          <cell r="O2423">
            <v>0</v>
          </cell>
          <cell r="P2423">
            <v>0</v>
          </cell>
          <cell r="Q2423">
            <v>0</v>
          </cell>
          <cell r="R2423">
            <v>0</v>
          </cell>
          <cell r="S2423">
            <v>0</v>
          </cell>
          <cell r="AF2423">
            <v>0</v>
          </cell>
          <cell r="AG2423">
            <v>0</v>
          </cell>
          <cell r="AH2423">
            <v>0</v>
          </cell>
          <cell r="AI2423">
            <v>0</v>
          </cell>
          <cell r="AJ2423">
            <v>0</v>
          </cell>
          <cell r="AK2423">
            <v>0</v>
          </cell>
          <cell r="AL2423">
            <v>0</v>
          </cell>
          <cell r="AM2423">
            <v>0</v>
          </cell>
          <cell r="AN2423">
            <v>0</v>
          </cell>
          <cell r="AO2423">
            <v>0</v>
          </cell>
        </row>
        <row r="2424">
          <cell r="E2424" t="str">
            <v>JBG</v>
          </cell>
          <cell r="J2424">
            <v>1221768042.2412508</v>
          </cell>
          <cell r="K2424">
            <v>53803333.930023655</v>
          </cell>
          <cell r="L2424">
            <v>886903485.26712084</v>
          </cell>
          <cell r="M2424">
            <v>274128146.56420529</v>
          </cell>
          <cell r="N2424">
            <v>0</v>
          </cell>
          <cell r="O2424">
            <v>1316660.2280903307</v>
          </cell>
          <cell r="P2424">
            <v>4694520.917958091</v>
          </cell>
          <cell r="Q2424">
            <v>603379.76327874814</v>
          </cell>
          <cell r="R2424">
            <v>280211.08175849525</v>
          </cell>
          <cell r="S2424">
            <v>38304.488815413941</v>
          </cell>
          <cell r="AF2424">
            <v>1221768042.2412508</v>
          </cell>
          <cell r="AG2424">
            <v>53803333.930023655</v>
          </cell>
          <cell r="AH2424">
            <v>886903485.26712084</v>
          </cell>
          <cell r="AI2424">
            <v>274128146.56420529</v>
          </cell>
          <cell r="AJ2424">
            <v>0</v>
          </cell>
          <cell r="AK2424">
            <v>1316660.2280903307</v>
          </cell>
          <cell r="AL2424">
            <v>4694520.917958091</v>
          </cell>
          <cell r="AM2424">
            <v>603379.76327874814</v>
          </cell>
          <cell r="AN2424">
            <v>280211.08175849525</v>
          </cell>
          <cell r="AO2424">
            <v>38304.488815413941</v>
          </cell>
        </row>
        <row r="2425">
          <cell r="E2425" t="str">
            <v>JBE</v>
          </cell>
          <cell r="J2425">
            <v>1069.69</v>
          </cell>
          <cell r="K2425">
            <v>48.810679931757853</v>
          </cell>
          <cell r="L2425">
            <v>771.65873327053475</v>
          </cell>
          <cell r="M2425">
            <v>243.15049630313152</v>
          </cell>
          <cell r="N2425">
            <v>0</v>
          </cell>
          <cell r="O2425">
            <v>1.2640727221354831</v>
          </cell>
          <cell r="P2425">
            <v>3.9261438564555609</v>
          </cell>
          <cell r="Q2425">
            <v>0.57116683526007916</v>
          </cell>
          <cell r="R2425">
            <v>0.27700432351494497</v>
          </cell>
          <cell r="S2425">
            <v>3.1702757209964759E-2</v>
          </cell>
          <cell r="AF2425">
            <v>1069.69</v>
          </cell>
          <cell r="AG2425">
            <v>48.810679931757853</v>
          </cell>
          <cell r="AH2425">
            <v>771.65873327053475</v>
          </cell>
          <cell r="AI2425">
            <v>243.15049630313152</v>
          </cell>
          <cell r="AJ2425">
            <v>0</v>
          </cell>
          <cell r="AK2425">
            <v>1.2640727221354831</v>
          </cell>
          <cell r="AL2425">
            <v>3.9261438564555609</v>
          </cell>
          <cell r="AM2425">
            <v>0.57116683526007916</v>
          </cell>
          <cell r="AN2425">
            <v>0.27700432351494497</v>
          </cell>
          <cell r="AO2425">
            <v>3.1702757209964759E-2</v>
          </cell>
        </row>
        <row r="2426">
          <cell r="E2426" t="str">
            <v>SG</v>
          </cell>
          <cell r="J2426">
            <v>16144161.43374997</v>
          </cell>
          <cell r="K2426">
            <v>253179.24341646608</v>
          </cell>
          <cell r="L2426">
            <v>4131723.6656684931</v>
          </cell>
          <cell r="M2426">
            <v>1328425.987779893</v>
          </cell>
          <cell r="N2426">
            <v>0</v>
          </cell>
          <cell r="O2426">
            <v>2040764.337025106</v>
          </cell>
          <cell r="P2426">
            <v>6989671.7181090079</v>
          </cell>
          <cell r="Q2426">
            <v>910743.24628806254</v>
          </cell>
          <cell r="R2426">
            <v>431013.46903070499</v>
          </cell>
          <cell r="S2426">
            <v>58639.766432239623</v>
          </cell>
          <cell r="AF2426">
            <v>16144161.43374997</v>
          </cell>
          <cell r="AG2426">
            <v>253179.24341646608</v>
          </cell>
          <cell r="AH2426">
            <v>4131723.6656684931</v>
          </cell>
          <cell r="AI2426">
            <v>1328425.987779893</v>
          </cell>
          <cell r="AJ2426">
            <v>0</v>
          </cell>
          <cell r="AK2426">
            <v>2040764.337025106</v>
          </cell>
          <cell r="AL2426">
            <v>6989671.7181090079</v>
          </cell>
          <cell r="AM2426">
            <v>910743.24628806254</v>
          </cell>
          <cell r="AN2426">
            <v>431013.46903070499</v>
          </cell>
          <cell r="AO2426">
            <v>58639.766432239623</v>
          </cell>
        </row>
        <row r="2427">
          <cell r="E2427" t="str">
            <v>SO</v>
          </cell>
          <cell r="J2427">
            <v>634858220.99416709</v>
          </cell>
          <cell r="K2427">
            <v>12630588.018676311</v>
          </cell>
          <cell r="L2427">
            <v>149193230.79657105</v>
          </cell>
          <cell r="M2427">
            <v>42248574.513956174</v>
          </cell>
          <cell r="N2427">
            <v>0</v>
          </cell>
          <cell r="O2427">
            <v>78792648.137672722</v>
          </cell>
          <cell r="P2427">
            <v>295730901.20504355</v>
          </cell>
          <cell r="Q2427">
            <v>37802334.346252665</v>
          </cell>
          <cell r="R2427">
            <v>16643035.226979712</v>
          </cell>
          <cell r="S2427">
            <v>1816908.7490148228</v>
          </cell>
          <cell r="AF2427">
            <v>634858220.99416709</v>
          </cell>
          <cell r="AG2427">
            <v>12630588.018676311</v>
          </cell>
          <cell r="AH2427">
            <v>149193230.79657105</v>
          </cell>
          <cell r="AI2427">
            <v>42248574.513956174</v>
          </cell>
          <cell r="AJ2427">
            <v>0</v>
          </cell>
          <cell r="AK2427">
            <v>78792648.137672722</v>
          </cell>
          <cell r="AL2427">
            <v>295730901.20504355</v>
          </cell>
          <cell r="AM2427">
            <v>37802334.346252665</v>
          </cell>
          <cell r="AN2427">
            <v>16643035.226979712</v>
          </cell>
          <cell r="AO2427">
            <v>1816908.7490148228</v>
          </cell>
        </row>
        <row r="2428">
          <cell r="E2428" t="str">
            <v>CN</v>
          </cell>
          <cell r="J2428">
            <v>152538398.96625</v>
          </cell>
          <cell r="K2428">
            <v>3681720.2416615784</v>
          </cell>
          <cell r="L2428">
            <v>46181216.215888798</v>
          </cell>
          <cell r="M2428">
            <v>10500246.746181548</v>
          </cell>
          <cell r="N2428">
            <v>0</v>
          </cell>
          <cell r="O2428">
            <v>10115340.983405719</v>
          </cell>
          <cell r="P2428">
            <v>74807798.417432189</v>
          </cell>
          <cell r="Q2428">
            <v>5978168.4450999238</v>
          </cell>
          <cell r="R2428">
            <v>1273907.9165802426</v>
          </cell>
          <cell r="S2428">
            <v>0</v>
          </cell>
          <cell r="AF2428">
            <v>152538398.96625</v>
          </cell>
          <cell r="AG2428">
            <v>3681720.2416615784</v>
          </cell>
          <cell r="AH2428">
            <v>46181216.215888798</v>
          </cell>
          <cell r="AI2428">
            <v>10500246.746181548</v>
          </cell>
          <cell r="AJ2428">
            <v>0</v>
          </cell>
          <cell r="AK2428">
            <v>10115340.983405719</v>
          </cell>
          <cell r="AL2428">
            <v>74807798.417432189</v>
          </cell>
          <cell r="AM2428">
            <v>5978168.4450999238</v>
          </cell>
          <cell r="AN2428">
            <v>1273907.9165802426</v>
          </cell>
          <cell r="AO2428">
            <v>0</v>
          </cell>
        </row>
        <row r="2429">
          <cell r="E2429" t="str">
            <v>DEU</v>
          </cell>
          <cell r="J2429">
            <v>0</v>
          </cell>
          <cell r="K2429">
            <v>0</v>
          </cell>
          <cell r="L2429">
            <v>0</v>
          </cell>
          <cell r="M2429">
            <v>0</v>
          </cell>
          <cell r="N2429">
            <v>0</v>
          </cell>
          <cell r="O2429">
            <v>0</v>
          </cell>
          <cell r="P2429">
            <v>0</v>
          </cell>
          <cell r="Q2429">
            <v>0</v>
          </cell>
          <cell r="R2429">
            <v>0</v>
          </cell>
          <cell r="S2429">
            <v>0</v>
          </cell>
          <cell r="AF2429">
            <v>0</v>
          </cell>
          <cell r="AG2429">
            <v>0</v>
          </cell>
          <cell r="AH2429">
            <v>0</v>
          </cell>
          <cell r="AI2429">
            <v>0</v>
          </cell>
          <cell r="AJ2429">
            <v>0</v>
          </cell>
          <cell r="AK2429">
            <v>0</v>
          </cell>
          <cell r="AL2429">
            <v>0</v>
          </cell>
          <cell r="AM2429">
            <v>0</v>
          </cell>
          <cell r="AN2429">
            <v>0</v>
          </cell>
          <cell r="AO2429">
            <v>0</v>
          </cell>
        </row>
        <row r="2430">
          <cell r="E2430" t="str">
            <v>CAGW</v>
          </cell>
          <cell r="J2430">
            <v>3958844116.9233346</v>
          </cell>
          <cell r="K2430">
            <v>175331644.21740785</v>
          </cell>
          <cell r="L2430">
            <v>2890197223.3965902</v>
          </cell>
          <cell r="M2430">
            <v>893315249.30933833</v>
          </cell>
          <cell r="N2430">
            <v>0</v>
          </cell>
          <cell r="O2430">
            <v>0</v>
          </cell>
          <cell r="P2430">
            <v>0</v>
          </cell>
          <cell r="Q2430">
            <v>0</v>
          </cell>
          <cell r="R2430">
            <v>0</v>
          </cell>
          <cell r="S2430">
            <v>0</v>
          </cell>
          <cell r="AF2430">
            <v>3958844116.9233346</v>
          </cell>
          <cell r="AG2430">
            <v>175331644.21740785</v>
          </cell>
          <cell r="AH2430">
            <v>2890197223.3965902</v>
          </cell>
          <cell r="AI2430">
            <v>893315249.30933833</v>
          </cell>
          <cell r="AJ2430">
            <v>0</v>
          </cell>
          <cell r="AK2430">
            <v>0</v>
          </cell>
          <cell r="AL2430">
            <v>0</v>
          </cell>
          <cell r="AM2430">
            <v>0</v>
          </cell>
          <cell r="AN2430">
            <v>0</v>
          </cell>
          <cell r="AO2430">
            <v>0</v>
          </cell>
        </row>
        <row r="2431">
          <cell r="E2431" t="str">
            <v>CAGE</v>
          </cell>
          <cell r="J2431">
            <v>12709266283.124992</v>
          </cell>
          <cell r="K2431">
            <v>0</v>
          </cell>
          <cell r="L2431">
            <v>0</v>
          </cell>
          <cell r="M2431">
            <v>0</v>
          </cell>
          <cell r="N2431">
            <v>0</v>
          </cell>
          <cell r="O2431">
            <v>2413616161.8454919</v>
          </cell>
          <cell r="P2431">
            <v>8605691368.1819172</v>
          </cell>
          <cell r="Q2431">
            <v>1106076660.7132463</v>
          </cell>
          <cell r="R2431">
            <v>513664787.03578895</v>
          </cell>
          <cell r="S2431">
            <v>70217305.348552078</v>
          </cell>
          <cell r="AF2431">
            <v>12709266283.124992</v>
          </cell>
          <cell r="AG2431">
            <v>0</v>
          </cell>
          <cell r="AH2431">
            <v>0</v>
          </cell>
          <cell r="AI2431">
            <v>0</v>
          </cell>
          <cell r="AJ2431">
            <v>0</v>
          </cell>
          <cell r="AK2431">
            <v>2413616161.8454919</v>
          </cell>
          <cell r="AL2431">
            <v>8605691368.1819172</v>
          </cell>
          <cell r="AM2431">
            <v>1106076660.7132463</v>
          </cell>
          <cell r="AN2431">
            <v>513664787.03578895</v>
          </cell>
          <cell r="AO2431">
            <v>70217305.348552078</v>
          </cell>
        </row>
        <row r="2432">
          <cell r="E2432" t="str">
            <v>CAEW</v>
          </cell>
          <cell r="J2432">
            <v>0</v>
          </cell>
          <cell r="K2432">
            <v>0</v>
          </cell>
          <cell r="L2432">
            <v>0</v>
          </cell>
          <cell r="M2432">
            <v>0</v>
          </cell>
          <cell r="N2432">
            <v>0</v>
          </cell>
          <cell r="O2432">
            <v>0</v>
          </cell>
          <cell r="P2432">
            <v>0</v>
          </cell>
          <cell r="Q2432">
            <v>0</v>
          </cell>
          <cell r="R2432">
            <v>0</v>
          </cell>
          <cell r="S2432">
            <v>0</v>
          </cell>
          <cell r="AF2432">
            <v>0</v>
          </cell>
          <cell r="AG2432">
            <v>0</v>
          </cell>
          <cell r="AH2432">
            <v>0</v>
          </cell>
          <cell r="AI2432">
            <v>0</v>
          </cell>
          <cell r="AJ2432">
            <v>0</v>
          </cell>
          <cell r="AK2432">
            <v>0</v>
          </cell>
          <cell r="AL2432">
            <v>0</v>
          </cell>
          <cell r="AM2432">
            <v>0</v>
          </cell>
          <cell r="AN2432">
            <v>0</v>
          </cell>
          <cell r="AO2432">
            <v>0</v>
          </cell>
        </row>
        <row r="2433">
          <cell r="E2433" t="str">
            <v>CAEE</v>
          </cell>
          <cell r="J2433">
            <v>290971825.25249964</v>
          </cell>
          <cell r="K2433">
            <v>0</v>
          </cell>
          <cell r="L2433">
            <v>0</v>
          </cell>
          <cell r="M2433">
            <v>0</v>
          </cell>
          <cell r="N2433">
            <v>0</v>
          </cell>
          <cell r="O2433">
            <v>60593750.215143554</v>
          </cell>
          <cell r="P2433">
            <v>188201023.54941148</v>
          </cell>
          <cell r="Q2433">
            <v>27379073.957434777</v>
          </cell>
          <cell r="R2433">
            <v>13278295.222781027</v>
          </cell>
          <cell r="S2433">
            <v>1519682.3077288545</v>
          </cell>
          <cell r="AF2433">
            <v>290971825.25249964</v>
          </cell>
          <cell r="AG2433">
            <v>0</v>
          </cell>
          <cell r="AH2433">
            <v>0</v>
          </cell>
          <cell r="AI2433">
            <v>0</v>
          </cell>
          <cell r="AJ2433">
            <v>0</v>
          </cell>
          <cell r="AK2433">
            <v>60593750.215143554</v>
          </cell>
          <cell r="AL2433">
            <v>188201023.54941148</v>
          </cell>
          <cell r="AM2433">
            <v>27379073.957434777</v>
          </cell>
          <cell r="AN2433">
            <v>13278295.222781027</v>
          </cell>
          <cell r="AO2433">
            <v>1519682.3077288545</v>
          </cell>
        </row>
        <row r="2434">
          <cell r="E2434" t="str">
            <v>SSGCH</v>
          </cell>
          <cell r="J2434">
            <v>0</v>
          </cell>
          <cell r="K2434">
            <v>0</v>
          </cell>
          <cell r="L2434">
            <v>0</v>
          </cell>
          <cell r="M2434">
            <v>0</v>
          </cell>
          <cell r="N2434">
            <v>0</v>
          </cell>
          <cell r="O2434">
            <v>0</v>
          </cell>
          <cell r="P2434">
            <v>0</v>
          </cell>
          <cell r="Q2434">
            <v>0</v>
          </cell>
          <cell r="R2434">
            <v>0</v>
          </cell>
          <cell r="S2434">
            <v>0</v>
          </cell>
          <cell r="AF2434">
            <v>0</v>
          </cell>
          <cell r="AG2434">
            <v>0</v>
          </cell>
          <cell r="AH2434">
            <v>0</v>
          </cell>
          <cell r="AI2434">
            <v>0</v>
          </cell>
          <cell r="AJ2434">
            <v>0</v>
          </cell>
          <cell r="AK2434">
            <v>0</v>
          </cell>
          <cell r="AL2434">
            <v>0</v>
          </cell>
          <cell r="AM2434">
            <v>0</v>
          </cell>
          <cell r="AN2434">
            <v>0</v>
          </cell>
          <cell r="AO2434">
            <v>0</v>
          </cell>
        </row>
        <row r="2435">
          <cell r="E2435" t="str">
            <v>SSGCT</v>
          </cell>
          <cell r="J2435">
            <v>0</v>
          </cell>
          <cell r="K2435">
            <v>0</v>
          </cell>
          <cell r="L2435">
            <v>0</v>
          </cell>
          <cell r="M2435">
            <v>0</v>
          </cell>
          <cell r="N2435">
            <v>0</v>
          </cell>
          <cell r="O2435">
            <v>0</v>
          </cell>
          <cell r="P2435">
            <v>0</v>
          </cell>
          <cell r="Q2435">
            <v>0</v>
          </cell>
          <cell r="R2435">
            <v>0</v>
          </cell>
          <cell r="S2435">
            <v>0</v>
          </cell>
          <cell r="AF2435">
            <v>0</v>
          </cell>
          <cell r="AG2435">
            <v>0</v>
          </cell>
          <cell r="AH2435">
            <v>0</v>
          </cell>
          <cell r="AI2435">
            <v>0</v>
          </cell>
          <cell r="AJ2435">
            <v>0</v>
          </cell>
          <cell r="AK2435">
            <v>0</v>
          </cell>
          <cell r="AL2435">
            <v>0</v>
          </cell>
          <cell r="AM2435">
            <v>0</v>
          </cell>
          <cell r="AN2435">
            <v>0</v>
          </cell>
          <cell r="AO2435">
            <v>0</v>
          </cell>
        </row>
        <row r="2436">
          <cell r="E2436" t="str">
            <v>Less Capital Leases</v>
          </cell>
          <cell r="J2436">
            <v>-23934342.449583333</v>
          </cell>
          <cell r="K2436">
            <v>-216573.0022157082</v>
          </cell>
          <cell r="L2436">
            <v>-5505711.6573270364</v>
          </cell>
          <cell r="M2436">
            <v>-1008674.5751596786</v>
          </cell>
          <cell r="N2436">
            <v>0</v>
          </cell>
          <cell r="O2436">
            <v>-1831580.1420051395</v>
          </cell>
          <cell r="P2436">
            <v>-13906465.325294605</v>
          </cell>
          <cell r="Q2436">
            <v>-963258.34707701975</v>
          </cell>
          <cell r="R2436">
            <v>-443427.68979744078</v>
          </cell>
          <cell r="S2436">
            <v>-58651.710706704689</v>
          </cell>
          <cell r="AF2436">
            <v>-23934342.449583333</v>
          </cell>
          <cell r="AG2436">
            <v>-216573.0022157082</v>
          </cell>
          <cell r="AH2436">
            <v>-5505711.6573270364</v>
          </cell>
          <cell r="AI2436">
            <v>-1008674.5751596786</v>
          </cell>
          <cell r="AJ2436">
            <v>0</v>
          </cell>
          <cell r="AK2436">
            <v>-1831580.1420051395</v>
          </cell>
          <cell r="AL2436">
            <v>-13906465.325294605</v>
          </cell>
          <cell r="AM2436">
            <v>-963258.34707701975</v>
          </cell>
          <cell r="AN2436">
            <v>-443427.68979744078</v>
          </cell>
          <cell r="AO2436">
            <v>-58651.710706704689</v>
          </cell>
        </row>
        <row r="2439">
          <cell r="H2439" t="str">
            <v>S</v>
          </cell>
          <cell r="J2439">
            <v>9785292.1500000004</v>
          </cell>
          <cell r="K2439">
            <v>683317.99</v>
          </cell>
          <cell r="L2439">
            <v>4254106.1500000004</v>
          </cell>
          <cell r="M2439">
            <v>0</v>
          </cell>
          <cell r="N2439">
            <v>0</v>
          </cell>
          <cell r="O2439">
            <v>525.63</v>
          </cell>
          <cell r="P2439">
            <v>4847342.38</v>
          </cell>
          <cell r="Q2439">
            <v>0</v>
          </cell>
          <cell r="R2439">
            <v>0</v>
          </cell>
          <cell r="S2439">
            <v>0</v>
          </cell>
          <cell r="T2439">
            <v>0</v>
          </cell>
          <cell r="U2439">
            <v>0</v>
          </cell>
          <cell r="AF2439">
            <v>9785292.1500000004</v>
          </cell>
          <cell r="AG2439">
            <v>683317.99</v>
          </cell>
          <cell r="AH2439">
            <v>4254106.1500000004</v>
          </cell>
          <cell r="AI2439">
            <v>0</v>
          </cell>
          <cell r="AJ2439">
            <v>0</v>
          </cell>
          <cell r="AK2439">
            <v>525.63</v>
          </cell>
          <cell r="AL2439">
            <v>4847342.38</v>
          </cell>
          <cell r="AM2439">
            <v>0</v>
          </cell>
          <cell r="AN2439">
            <v>0</v>
          </cell>
          <cell r="AO2439">
            <v>0</v>
          </cell>
          <cell r="AP2439">
            <v>0</v>
          </cell>
          <cell r="AQ2439">
            <v>0</v>
          </cell>
        </row>
        <row r="2440">
          <cell r="H2440" t="str">
            <v>SG</v>
          </cell>
          <cell r="J2440">
            <v>0</v>
          </cell>
          <cell r="K2440">
            <v>0</v>
          </cell>
          <cell r="L2440">
            <v>0</v>
          </cell>
          <cell r="M2440">
            <v>0</v>
          </cell>
          <cell r="N2440">
            <v>0</v>
          </cell>
          <cell r="O2440">
            <v>0</v>
          </cell>
          <cell r="P2440">
            <v>0</v>
          </cell>
          <cell r="Q2440">
            <v>0</v>
          </cell>
          <cell r="R2440">
            <v>0</v>
          </cell>
          <cell r="S2440">
            <v>0</v>
          </cell>
          <cell r="T2440">
            <v>0</v>
          </cell>
          <cell r="U2440">
            <v>0</v>
          </cell>
          <cell r="AF2440">
            <v>0</v>
          </cell>
          <cell r="AG2440">
            <v>0</v>
          </cell>
          <cell r="AH2440">
            <v>0</v>
          </cell>
          <cell r="AI2440">
            <v>0</v>
          </cell>
          <cell r="AJ2440">
            <v>0</v>
          </cell>
          <cell r="AK2440">
            <v>0</v>
          </cell>
          <cell r="AL2440">
            <v>0</v>
          </cell>
          <cell r="AM2440">
            <v>0</v>
          </cell>
          <cell r="AN2440">
            <v>0</v>
          </cell>
          <cell r="AO2440">
            <v>0</v>
          </cell>
          <cell r="AP2440">
            <v>0</v>
          </cell>
          <cell r="AQ2440">
            <v>0</v>
          </cell>
        </row>
        <row r="2441">
          <cell r="H2441" t="str">
            <v>SG</v>
          </cell>
          <cell r="J2441">
            <v>0</v>
          </cell>
          <cell r="K2441">
            <v>0</v>
          </cell>
          <cell r="L2441">
            <v>0</v>
          </cell>
          <cell r="M2441">
            <v>0</v>
          </cell>
          <cell r="N2441">
            <v>0</v>
          </cell>
          <cell r="O2441">
            <v>0</v>
          </cell>
          <cell r="P2441">
            <v>0</v>
          </cell>
          <cell r="Q2441">
            <v>0</v>
          </cell>
          <cell r="R2441">
            <v>0</v>
          </cell>
          <cell r="S2441">
            <v>0</v>
          </cell>
          <cell r="T2441">
            <v>0</v>
          </cell>
          <cell r="U2441">
            <v>0</v>
          </cell>
          <cell r="AF2441">
            <v>0</v>
          </cell>
          <cell r="AG2441">
            <v>0</v>
          </cell>
          <cell r="AH2441">
            <v>0</v>
          </cell>
          <cell r="AI2441">
            <v>0</v>
          </cell>
          <cell r="AJ2441">
            <v>0</v>
          </cell>
          <cell r="AK2441">
            <v>0</v>
          </cell>
          <cell r="AL2441">
            <v>0</v>
          </cell>
          <cell r="AM2441">
            <v>0</v>
          </cell>
          <cell r="AN2441">
            <v>0</v>
          </cell>
          <cell r="AO2441">
            <v>0</v>
          </cell>
          <cell r="AP2441">
            <v>0</v>
          </cell>
          <cell r="AQ2441">
            <v>0</v>
          </cell>
        </row>
        <row r="2442">
          <cell r="H2442" t="str">
            <v>SG</v>
          </cell>
          <cell r="J2442">
            <v>0</v>
          </cell>
          <cell r="K2442">
            <v>0</v>
          </cell>
          <cell r="L2442">
            <v>0</v>
          </cell>
          <cell r="M2442">
            <v>0</v>
          </cell>
          <cell r="N2442">
            <v>0</v>
          </cell>
          <cell r="O2442">
            <v>0</v>
          </cell>
          <cell r="P2442">
            <v>0</v>
          </cell>
          <cell r="Q2442">
            <v>0</v>
          </cell>
          <cell r="R2442">
            <v>0</v>
          </cell>
          <cell r="S2442">
            <v>0</v>
          </cell>
          <cell r="T2442">
            <v>0</v>
          </cell>
          <cell r="U2442">
            <v>0</v>
          </cell>
          <cell r="AF2442">
            <v>0</v>
          </cell>
          <cell r="AG2442">
            <v>0</v>
          </cell>
          <cell r="AH2442">
            <v>0</v>
          </cell>
          <cell r="AI2442">
            <v>0</v>
          </cell>
          <cell r="AJ2442">
            <v>0</v>
          </cell>
          <cell r="AK2442">
            <v>0</v>
          </cell>
          <cell r="AL2442">
            <v>0</v>
          </cell>
          <cell r="AM2442">
            <v>0</v>
          </cell>
          <cell r="AN2442">
            <v>0</v>
          </cell>
          <cell r="AO2442">
            <v>0</v>
          </cell>
          <cell r="AP2442">
            <v>0</v>
          </cell>
          <cell r="AQ2442">
            <v>0</v>
          </cell>
        </row>
        <row r="2443">
          <cell r="H2443" t="str">
            <v>SE</v>
          </cell>
          <cell r="J2443">
            <v>5051831.9112499999</v>
          </cell>
          <cell r="K2443">
            <v>77884.846976258967</v>
          </cell>
          <cell r="L2443">
            <v>1231298.610113522</v>
          </cell>
          <cell r="M2443">
            <v>387983.51555945643</v>
          </cell>
          <cell r="N2443">
            <v>0</v>
          </cell>
          <cell r="O2443">
            <v>698595.91789919615</v>
          </cell>
          <cell r="P2443">
            <v>2169802.4355523521</v>
          </cell>
          <cell r="Q2443">
            <v>315658.12042681489</v>
          </cell>
          <cell r="R2443">
            <v>153087.78226070138</v>
          </cell>
          <cell r="S2443">
            <v>17520.68246169854</v>
          </cell>
          <cell r="T2443">
            <v>0</v>
          </cell>
          <cell r="U2443">
            <v>0</v>
          </cell>
          <cell r="AF2443">
            <v>5051831.9112499999</v>
          </cell>
          <cell r="AG2443">
            <v>77884.846976258967</v>
          </cell>
          <cell r="AH2443">
            <v>1231298.610113522</v>
          </cell>
          <cell r="AI2443">
            <v>387983.51555945643</v>
          </cell>
          <cell r="AJ2443">
            <v>0</v>
          </cell>
          <cell r="AK2443">
            <v>698595.91789919615</v>
          </cell>
          <cell r="AL2443">
            <v>2169802.4355523521</v>
          </cell>
          <cell r="AM2443">
            <v>315658.12042681489</v>
          </cell>
          <cell r="AN2443">
            <v>153087.78226070138</v>
          </cell>
          <cell r="AO2443">
            <v>17520.68246169854</v>
          </cell>
          <cell r="AP2443">
            <v>0</v>
          </cell>
          <cell r="AQ2443">
            <v>0</v>
          </cell>
        </row>
        <row r="2444">
          <cell r="H2444" t="str">
            <v>SG</v>
          </cell>
          <cell r="J2444">
            <v>0</v>
          </cell>
          <cell r="K2444">
            <v>0</v>
          </cell>
          <cell r="L2444">
            <v>0</v>
          </cell>
          <cell r="M2444">
            <v>0</v>
          </cell>
          <cell r="N2444">
            <v>0</v>
          </cell>
          <cell r="O2444">
            <v>0</v>
          </cell>
          <cell r="P2444">
            <v>0</v>
          </cell>
          <cell r="Q2444">
            <v>0</v>
          </cell>
          <cell r="R2444">
            <v>0</v>
          </cell>
          <cell r="S2444">
            <v>0</v>
          </cell>
          <cell r="T2444">
            <v>0</v>
          </cell>
          <cell r="U2444">
            <v>0</v>
          </cell>
          <cell r="AF2444">
            <v>0</v>
          </cell>
          <cell r="AG2444">
            <v>0</v>
          </cell>
          <cell r="AH2444">
            <v>0</v>
          </cell>
          <cell r="AI2444">
            <v>0</v>
          </cell>
          <cell r="AJ2444">
            <v>0</v>
          </cell>
          <cell r="AK2444">
            <v>0</v>
          </cell>
          <cell r="AL2444">
            <v>0</v>
          </cell>
          <cell r="AM2444">
            <v>0</v>
          </cell>
          <cell r="AN2444">
            <v>0</v>
          </cell>
          <cell r="AO2444">
            <v>0</v>
          </cell>
          <cell r="AP2444">
            <v>0</v>
          </cell>
          <cell r="AQ2444">
            <v>0</v>
          </cell>
        </row>
        <row r="2445">
          <cell r="H2445" t="str">
            <v>CAGW</v>
          </cell>
          <cell r="J2445">
            <v>162816.39624999999</v>
          </cell>
          <cell r="K2445">
            <v>7210.9094515828137</v>
          </cell>
          <cell r="L2445">
            <v>118865.88167328481</v>
          </cell>
          <cell r="M2445">
            <v>36739.605125132388</v>
          </cell>
          <cell r="N2445">
            <v>0</v>
          </cell>
          <cell r="O2445">
            <v>0</v>
          </cell>
          <cell r="P2445">
            <v>0</v>
          </cell>
          <cell r="Q2445">
            <v>0</v>
          </cell>
          <cell r="R2445">
            <v>0</v>
          </cell>
          <cell r="S2445">
            <v>0</v>
          </cell>
          <cell r="T2445">
            <v>0</v>
          </cell>
          <cell r="U2445">
            <v>0</v>
          </cell>
          <cell r="AF2445">
            <v>162816.39624999999</v>
          </cell>
          <cell r="AG2445">
            <v>7210.9094515828137</v>
          </cell>
          <cell r="AH2445">
            <v>118865.88167328481</v>
          </cell>
          <cell r="AI2445">
            <v>36739.605125132388</v>
          </cell>
          <cell r="AJ2445">
            <v>0</v>
          </cell>
          <cell r="AK2445">
            <v>0</v>
          </cell>
          <cell r="AL2445">
            <v>0</v>
          </cell>
          <cell r="AM2445">
            <v>0</v>
          </cell>
          <cell r="AN2445">
            <v>0</v>
          </cell>
          <cell r="AO2445">
            <v>0</v>
          </cell>
          <cell r="AP2445">
            <v>0</v>
          </cell>
          <cell r="AQ2445">
            <v>0</v>
          </cell>
        </row>
        <row r="2446">
          <cell r="H2446" t="str">
            <v>CAGE</v>
          </cell>
          <cell r="J2446">
            <v>12427699.8729167</v>
          </cell>
          <cell r="K2446">
            <v>0</v>
          </cell>
          <cell r="L2446">
            <v>0</v>
          </cell>
          <cell r="M2446">
            <v>0</v>
          </cell>
          <cell r="N2446">
            <v>0</v>
          </cell>
          <cell r="O2446">
            <v>2360143.8981307964</v>
          </cell>
          <cell r="P2446">
            <v>8415037.2759691533</v>
          </cell>
          <cell r="Q2446">
            <v>1081572.174944015</v>
          </cell>
          <cell r="R2446">
            <v>502284.84212676511</v>
          </cell>
          <cell r="S2446">
            <v>68661.681745973023</v>
          </cell>
          <cell r="T2446">
            <v>0</v>
          </cell>
          <cell r="U2446">
            <v>0</v>
          </cell>
          <cell r="AF2446">
            <v>12427699.8729167</v>
          </cell>
          <cell r="AG2446">
            <v>0</v>
          </cell>
          <cell r="AH2446">
            <v>0</v>
          </cell>
          <cell r="AI2446">
            <v>0</v>
          </cell>
          <cell r="AJ2446">
            <v>0</v>
          </cell>
          <cell r="AK2446">
            <v>2360143.8981307964</v>
          </cell>
          <cell r="AL2446">
            <v>8415037.2759691533</v>
          </cell>
          <cell r="AM2446">
            <v>1081572.174944015</v>
          </cell>
          <cell r="AN2446">
            <v>502284.84212676511</v>
          </cell>
          <cell r="AO2446">
            <v>68661.681745973023</v>
          </cell>
          <cell r="AP2446">
            <v>0</v>
          </cell>
          <cell r="AQ2446">
            <v>0</v>
          </cell>
        </row>
        <row r="2447">
          <cell r="H2447" t="str">
            <v>CAEW</v>
          </cell>
          <cell r="J2447">
            <v>0</v>
          </cell>
          <cell r="K2447">
            <v>0</v>
          </cell>
          <cell r="L2447">
            <v>0</v>
          </cell>
          <cell r="M2447">
            <v>0</v>
          </cell>
          <cell r="N2447">
            <v>0</v>
          </cell>
          <cell r="O2447">
            <v>0</v>
          </cell>
          <cell r="P2447">
            <v>0</v>
          </cell>
          <cell r="Q2447">
            <v>0</v>
          </cell>
          <cell r="R2447">
            <v>0</v>
          </cell>
          <cell r="S2447">
            <v>0</v>
          </cell>
          <cell r="T2447">
            <v>0</v>
          </cell>
          <cell r="U2447">
            <v>0</v>
          </cell>
          <cell r="AF2447">
            <v>0</v>
          </cell>
          <cell r="AG2447">
            <v>0</v>
          </cell>
          <cell r="AH2447">
            <v>0</v>
          </cell>
          <cell r="AI2447">
            <v>0</v>
          </cell>
          <cell r="AJ2447">
            <v>0</v>
          </cell>
          <cell r="AK2447">
            <v>0</v>
          </cell>
          <cell r="AL2447">
            <v>0</v>
          </cell>
          <cell r="AM2447">
            <v>0</v>
          </cell>
          <cell r="AN2447">
            <v>0</v>
          </cell>
          <cell r="AO2447">
            <v>0</v>
          </cell>
          <cell r="AP2447">
            <v>0</v>
          </cell>
          <cell r="AQ2447">
            <v>0</v>
          </cell>
        </row>
        <row r="2448">
          <cell r="H2448" t="str">
            <v>CAEE</v>
          </cell>
          <cell r="J2448">
            <v>25301841.158333302</v>
          </cell>
          <cell r="K2448">
            <v>0</v>
          </cell>
          <cell r="L2448">
            <v>0</v>
          </cell>
          <cell r="M2448">
            <v>0</v>
          </cell>
          <cell r="N2448">
            <v>0</v>
          </cell>
          <cell r="O2448">
            <v>5269009.9524270548</v>
          </cell>
          <cell r="P2448">
            <v>16365269.728609391</v>
          </cell>
          <cell r="Q2448">
            <v>2380783.7055430626</v>
          </cell>
          <cell r="R2448">
            <v>1154631.7802031771</v>
          </cell>
          <cell r="S2448">
            <v>132145.99155061849</v>
          </cell>
          <cell r="T2448">
            <v>0</v>
          </cell>
          <cell r="U2448">
            <v>0</v>
          </cell>
          <cell r="AF2448">
            <v>25301841.158333302</v>
          </cell>
          <cell r="AG2448">
            <v>0</v>
          </cell>
          <cell r="AH2448">
            <v>0</v>
          </cell>
          <cell r="AI2448">
            <v>0</v>
          </cell>
          <cell r="AJ2448">
            <v>0</v>
          </cell>
          <cell r="AK2448">
            <v>5269009.9524270548</v>
          </cell>
          <cell r="AL2448">
            <v>16365269.728609391</v>
          </cell>
          <cell r="AM2448">
            <v>2380783.7055430626</v>
          </cell>
          <cell r="AN2448">
            <v>1154631.7802031771</v>
          </cell>
          <cell r="AO2448">
            <v>132145.99155061849</v>
          </cell>
          <cell r="AP2448">
            <v>0</v>
          </cell>
          <cell r="AQ2448">
            <v>0</v>
          </cell>
        </row>
        <row r="2452">
          <cell r="H2452" t="str">
            <v>S</v>
          </cell>
          <cell r="J2452">
            <v>0</v>
          </cell>
          <cell r="K2452">
            <v>0</v>
          </cell>
          <cell r="L2452">
            <v>0</v>
          </cell>
          <cell r="M2452">
            <v>0</v>
          </cell>
          <cell r="N2452">
            <v>0</v>
          </cell>
          <cell r="O2452">
            <v>0</v>
          </cell>
          <cell r="P2452">
            <v>0</v>
          </cell>
          <cell r="Q2452">
            <v>0</v>
          </cell>
          <cell r="R2452">
            <v>0</v>
          </cell>
          <cell r="S2452">
            <v>0</v>
          </cell>
          <cell r="T2452">
            <v>0</v>
          </cell>
          <cell r="U2452">
            <v>0</v>
          </cell>
          <cell r="AF2452">
            <v>0</v>
          </cell>
          <cell r="AG2452">
            <v>0</v>
          </cell>
          <cell r="AH2452">
            <v>0</v>
          </cell>
          <cell r="AI2452">
            <v>0</v>
          </cell>
          <cell r="AJ2452">
            <v>0</v>
          </cell>
          <cell r="AK2452">
            <v>0</v>
          </cell>
          <cell r="AL2452">
            <v>0</v>
          </cell>
          <cell r="AM2452">
            <v>0</v>
          </cell>
          <cell r="AN2452">
            <v>0</v>
          </cell>
          <cell r="AO2452">
            <v>0</v>
          </cell>
          <cell r="AP2452">
            <v>0</v>
          </cell>
          <cell r="AQ2452">
            <v>0</v>
          </cell>
        </row>
        <row r="2453">
          <cell r="H2453" t="str">
            <v>SG</v>
          </cell>
          <cell r="J2453">
            <v>0</v>
          </cell>
          <cell r="K2453">
            <v>0</v>
          </cell>
          <cell r="L2453">
            <v>0</v>
          </cell>
          <cell r="M2453">
            <v>0</v>
          </cell>
          <cell r="N2453">
            <v>0</v>
          </cell>
          <cell r="O2453">
            <v>0</v>
          </cell>
          <cell r="P2453">
            <v>0</v>
          </cell>
          <cell r="Q2453">
            <v>0</v>
          </cell>
          <cell r="R2453">
            <v>0</v>
          </cell>
          <cell r="S2453">
            <v>0</v>
          </cell>
          <cell r="T2453">
            <v>0</v>
          </cell>
          <cell r="U2453">
            <v>0</v>
          </cell>
          <cell r="AF2453">
            <v>0</v>
          </cell>
          <cell r="AG2453">
            <v>0</v>
          </cell>
          <cell r="AH2453">
            <v>0</v>
          </cell>
          <cell r="AI2453">
            <v>0</v>
          </cell>
          <cell r="AJ2453">
            <v>0</v>
          </cell>
          <cell r="AK2453">
            <v>0</v>
          </cell>
          <cell r="AL2453">
            <v>0</v>
          </cell>
          <cell r="AM2453">
            <v>0</v>
          </cell>
          <cell r="AN2453">
            <v>0</v>
          </cell>
          <cell r="AO2453">
            <v>0</v>
          </cell>
          <cell r="AP2453">
            <v>0</v>
          </cell>
          <cell r="AQ2453">
            <v>0</v>
          </cell>
        </row>
        <row r="2454">
          <cell r="H2454" t="str">
            <v>CAGW</v>
          </cell>
          <cell r="J2454">
            <v>0</v>
          </cell>
          <cell r="K2454">
            <v>0</v>
          </cell>
          <cell r="L2454">
            <v>0</v>
          </cell>
          <cell r="M2454">
            <v>0</v>
          </cell>
          <cell r="N2454">
            <v>0</v>
          </cell>
          <cell r="O2454">
            <v>0</v>
          </cell>
          <cell r="P2454">
            <v>0</v>
          </cell>
          <cell r="Q2454">
            <v>0</v>
          </cell>
          <cell r="R2454">
            <v>0</v>
          </cell>
          <cell r="S2454">
            <v>0</v>
          </cell>
          <cell r="T2454">
            <v>0</v>
          </cell>
          <cell r="U2454">
            <v>0</v>
          </cell>
          <cell r="AF2454">
            <v>0</v>
          </cell>
          <cell r="AG2454">
            <v>0</v>
          </cell>
          <cell r="AH2454">
            <v>0</v>
          </cell>
          <cell r="AI2454">
            <v>0</v>
          </cell>
          <cell r="AJ2454">
            <v>0</v>
          </cell>
          <cell r="AK2454">
            <v>0</v>
          </cell>
          <cell r="AL2454">
            <v>0</v>
          </cell>
          <cell r="AM2454">
            <v>0</v>
          </cell>
          <cell r="AN2454">
            <v>0</v>
          </cell>
          <cell r="AO2454">
            <v>0</v>
          </cell>
          <cell r="AP2454">
            <v>0</v>
          </cell>
          <cell r="AQ2454">
            <v>0</v>
          </cell>
        </row>
        <row r="2455">
          <cell r="H2455" t="str">
            <v>CAGE</v>
          </cell>
          <cell r="J2455">
            <v>143589961.83166701</v>
          </cell>
          <cell r="K2455">
            <v>0</v>
          </cell>
          <cell r="L2455">
            <v>0</v>
          </cell>
          <cell r="M2455">
            <v>0</v>
          </cell>
          <cell r="N2455">
            <v>0</v>
          </cell>
          <cell r="O2455">
            <v>27269162.895410899</v>
          </cell>
          <cell r="P2455">
            <v>97227555.671963781</v>
          </cell>
          <cell r="Q2455">
            <v>12496512.541057656</v>
          </cell>
          <cell r="R2455">
            <v>5803411.8981890315</v>
          </cell>
          <cell r="S2455">
            <v>793318.82504565665</v>
          </cell>
          <cell r="T2455">
            <v>0</v>
          </cell>
          <cell r="U2455">
            <v>0</v>
          </cell>
          <cell r="AF2455">
            <v>143589961.83166701</v>
          </cell>
          <cell r="AG2455">
            <v>0</v>
          </cell>
          <cell r="AH2455">
            <v>0</v>
          </cell>
          <cell r="AI2455">
            <v>0</v>
          </cell>
          <cell r="AJ2455">
            <v>0</v>
          </cell>
          <cell r="AK2455">
            <v>27269162.895410899</v>
          </cell>
          <cell r="AL2455">
            <v>97227555.671963781</v>
          </cell>
          <cell r="AM2455">
            <v>12496512.541057656</v>
          </cell>
          <cell r="AN2455">
            <v>5803411.8981890315</v>
          </cell>
          <cell r="AO2455">
            <v>793318.82504565665</v>
          </cell>
          <cell r="AP2455">
            <v>0</v>
          </cell>
          <cell r="AQ2455">
            <v>0</v>
          </cell>
        </row>
        <row r="2456">
          <cell r="H2456" t="str">
            <v>DGP</v>
          </cell>
          <cell r="J2456">
            <v>0</v>
          </cell>
          <cell r="K2456">
            <v>0</v>
          </cell>
          <cell r="L2456">
            <v>0</v>
          </cell>
          <cell r="M2456">
            <v>0</v>
          </cell>
          <cell r="N2456">
            <v>0</v>
          </cell>
          <cell r="O2456">
            <v>0</v>
          </cell>
          <cell r="P2456">
            <v>0</v>
          </cell>
          <cell r="Q2456">
            <v>0</v>
          </cell>
          <cell r="R2456">
            <v>0</v>
          </cell>
          <cell r="S2456">
            <v>0</v>
          </cell>
          <cell r="T2456">
            <v>0</v>
          </cell>
          <cell r="U2456">
            <v>0</v>
          </cell>
          <cell r="AF2456">
            <v>0</v>
          </cell>
          <cell r="AG2456">
            <v>0</v>
          </cell>
          <cell r="AH2456">
            <v>0</v>
          </cell>
          <cell r="AI2456">
            <v>0</v>
          </cell>
          <cell r="AJ2456">
            <v>0</v>
          </cell>
          <cell r="AK2456">
            <v>0</v>
          </cell>
          <cell r="AL2456">
            <v>0</v>
          </cell>
          <cell r="AM2456">
            <v>0</v>
          </cell>
          <cell r="AN2456">
            <v>0</v>
          </cell>
          <cell r="AO2456">
            <v>0</v>
          </cell>
          <cell r="AP2456">
            <v>0</v>
          </cell>
          <cell r="AQ2456">
            <v>0</v>
          </cell>
        </row>
        <row r="2460">
          <cell r="H2460" t="str">
            <v>S</v>
          </cell>
          <cell r="J2460">
            <v>0</v>
          </cell>
          <cell r="K2460">
            <v>0</v>
          </cell>
          <cell r="L2460">
            <v>0</v>
          </cell>
          <cell r="M2460">
            <v>0</v>
          </cell>
          <cell r="N2460">
            <v>0</v>
          </cell>
          <cell r="O2460">
            <v>0</v>
          </cell>
          <cell r="P2460">
            <v>0</v>
          </cell>
          <cell r="Q2460">
            <v>0</v>
          </cell>
          <cell r="R2460">
            <v>0</v>
          </cell>
          <cell r="S2460">
            <v>0</v>
          </cell>
          <cell r="T2460">
            <v>0</v>
          </cell>
          <cell r="U2460">
            <v>0</v>
          </cell>
          <cell r="AF2460">
            <v>0</v>
          </cell>
          <cell r="AG2460">
            <v>0</v>
          </cell>
          <cell r="AH2460">
            <v>0</v>
          </cell>
          <cell r="AI2460">
            <v>0</v>
          </cell>
          <cell r="AJ2460">
            <v>0</v>
          </cell>
          <cell r="AK2460">
            <v>0</v>
          </cell>
          <cell r="AL2460">
            <v>0</v>
          </cell>
          <cell r="AM2460">
            <v>0</v>
          </cell>
          <cell r="AN2460">
            <v>0</v>
          </cell>
          <cell r="AO2460">
            <v>0</v>
          </cell>
          <cell r="AP2460">
            <v>0</v>
          </cell>
          <cell r="AQ2460">
            <v>0</v>
          </cell>
        </row>
        <row r="2461">
          <cell r="H2461" t="str">
            <v>SG</v>
          </cell>
          <cell r="J2461">
            <v>0</v>
          </cell>
          <cell r="K2461">
            <v>0</v>
          </cell>
          <cell r="L2461">
            <v>0</v>
          </cell>
          <cell r="M2461">
            <v>0</v>
          </cell>
          <cell r="N2461">
            <v>0</v>
          </cell>
          <cell r="O2461">
            <v>0</v>
          </cell>
          <cell r="P2461">
            <v>0</v>
          </cell>
          <cell r="Q2461">
            <v>0</v>
          </cell>
          <cell r="R2461">
            <v>0</v>
          </cell>
          <cell r="S2461">
            <v>0</v>
          </cell>
          <cell r="T2461">
            <v>0</v>
          </cell>
          <cell r="U2461">
            <v>0</v>
          </cell>
          <cell r="AF2461">
            <v>0</v>
          </cell>
          <cell r="AG2461">
            <v>0</v>
          </cell>
          <cell r="AH2461">
            <v>0</v>
          </cell>
          <cell r="AI2461">
            <v>0</v>
          </cell>
          <cell r="AJ2461">
            <v>0</v>
          </cell>
          <cell r="AK2461">
            <v>0</v>
          </cell>
          <cell r="AL2461">
            <v>0</v>
          </cell>
          <cell r="AM2461">
            <v>0</v>
          </cell>
          <cell r="AN2461">
            <v>0</v>
          </cell>
          <cell r="AO2461">
            <v>0</v>
          </cell>
          <cell r="AP2461">
            <v>0</v>
          </cell>
          <cell r="AQ2461">
            <v>0</v>
          </cell>
        </row>
        <row r="2462">
          <cell r="H2462" t="str">
            <v>CAGW</v>
          </cell>
          <cell r="J2462">
            <v>0</v>
          </cell>
          <cell r="K2462">
            <v>0</v>
          </cell>
          <cell r="L2462">
            <v>0</v>
          </cell>
          <cell r="M2462">
            <v>0</v>
          </cell>
          <cell r="N2462">
            <v>0</v>
          </cell>
          <cell r="O2462">
            <v>0</v>
          </cell>
          <cell r="P2462">
            <v>0</v>
          </cell>
          <cell r="Q2462">
            <v>0</v>
          </cell>
          <cell r="R2462">
            <v>0</v>
          </cell>
          <cell r="S2462">
            <v>0</v>
          </cell>
          <cell r="T2462">
            <v>0</v>
          </cell>
          <cell r="U2462">
            <v>0</v>
          </cell>
          <cell r="AF2462">
            <v>0</v>
          </cell>
          <cell r="AG2462">
            <v>0</v>
          </cell>
          <cell r="AH2462">
            <v>0</v>
          </cell>
          <cell r="AI2462">
            <v>0</v>
          </cell>
          <cell r="AJ2462">
            <v>0</v>
          </cell>
          <cell r="AK2462">
            <v>0</v>
          </cell>
          <cell r="AL2462">
            <v>0</v>
          </cell>
          <cell r="AM2462">
            <v>0</v>
          </cell>
          <cell r="AN2462">
            <v>0</v>
          </cell>
          <cell r="AO2462">
            <v>0</v>
          </cell>
          <cell r="AP2462">
            <v>0</v>
          </cell>
          <cell r="AQ2462">
            <v>0</v>
          </cell>
        </row>
        <row r="2463">
          <cell r="H2463" t="str">
            <v>CAGE</v>
          </cell>
          <cell r="J2463">
            <v>-107349588.7325</v>
          </cell>
          <cell r="K2463">
            <v>0</v>
          </cell>
          <cell r="L2463">
            <v>0</v>
          </cell>
          <cell r="M2463">
            <v>0</v>
          </cell>
          <cell r="N2463">
            <v>0</v>
          </cell>
          <cell r="O2463">
            <v>-20386755.345291287</v>
          </cell>
          <cell r="P2463">
            <v>-72688494.249252826</v>
          </cell>
          <cell r="Q2463">
            <v>-9342543.6204637084</v>
          </cell>
          <cell r="R2463">
            <v>-4338700.7877767682</v>
          </cell>
          <cell r="S2463">
            <v>-593094.72971542936</v>
          </cell>
          <cell r="T2463">
            <v>0</v>
          </cell>
          <cell r="U2463">
            <v>0</v>
          </cell>
          <cell r="AF2463">
            <v>-107349588.7325</v>
          </cell>
          <cell r="AG2463">
            <v>0</v>
          </cell>
          <cell r="AH2463">
            <v>0</v>
          </cell>
          <cell r="AI2463">
            <v>0</v>
          </cell>
          <cell r="AJ2463">
            <v>0</v>
          </cell>
          <cell r="AK2463">
            <v>-20386755.345291287</v>
          </cell>
          <cell r="AL2463">
            <v>-72688494.249252826</v>
          </cell>
          <cell r="AM2463">
            <v>-9342543.6204637084</v>
          </cell>
          <cell r="AN2463">
            <v>-4338700.7877767682</v>
          </cell>
          <cell r="AO2463">
            <v>-593094.72971542936</v>
          </cell>
          <cell r="AP2463">
            <v>0</v>
          </cell>
          <cell r="AQ2463">
            <v>0</v>
          </cell>
        </row>
        <row r="2464">
          <cell r="H2464" t="str">
            <v>DGP</v>
          </cell>
          <cell r="J2464">
            <v>0</v>
          </cell>
          <cell r="K2464">
            <v>0</v>
          </cell>
          <cell r="L2464">
            <v>0</v>
          </cell>
          <cell r="M2464">
            <v>0</v>
          </cell>
          <cell r="N2464">
            <v>0</v>
          </cell>
          <cell r="O2464">
            <v>0</v>
          </cell>
          <cell r="P2464">
            <v>0</v>
          </cell>
          <cell r="Q2464">
            <v>0</v>
          </cell>
          <cell r="R2464">
            <v>0</v>
          </cell>
          <cell r="S2464">
            <v>0</v>
          </cell>
          <cell r="T2464">
            <v>0</v>
          </cell>
          <cell r="U2464">
            <v>0</v>
          </cell>
          <cell r="AF2464">
            <v>0</v>
          </cell>
          <cell r="AG2464">
            <v>0</v>
          </cell>
          <cell r="AH2464">
            <v>0</v>
          </cell>
          <cell r="AI2464">
            <v>0</v>
          </cell>
          <cell r="AJ2464">
            <v>0</v>
          </cell>
          <cell r="AK2464">
            <v>0</v>
          </cell>
          <cell r="AL2464">
            <v>0</v>
          </cell>
          <cell r="AM2464">
            <v>0</v>
          </cell>
          <cell r="AN2464">
            <v>0</v>
          </cell>
          <cell r="AO2464">
            <v>0</v>
          </cell>
          <cell r="AP2464">
            <v>0</v>
          </cell>
          <cell r="AQ2464">
            <v>0</v>
          </cell>
        </row>
        <row r="2468">
          <cell r="H2468" t="str">
            <v>SE</v>
          </cell>
          <cell r="J2468">
            <v>0</v>
          </cell>
          <cell r="K2468">
            <v>0</v>
          </cell>
          <cell r="L2468">
            <v>0</v>
          </cell>
          <cell r="M2468">
            <v>0</v>
          </cell>
          <cell r="N2468">
            <v>0</v>
          </cell>
          <cell r="O2468">
            <v>0</v>
          </cell>
          <cell r="P2468">
            <v>0</v>
          </cell>
          <cell r="Q2468">
            <v>0</v>
          </cell>
          <cell r="R2468">
            <v>0</v>
          </cell>
          <cell r="S2468">
            <v>0</v>
          </cell>
          <cell r="T2468">
            <v>0</v>
          </cell>
          <cell r="U2468">
            <v>0</v>
          </cell>
          <cell r="AF2468">
            <v>0</v>
          </cell>
          <cell r="AG2468">
            <v>0</v>
          </cell>
          <cell r="AH2468">
            <v>0</v>
          </cell>
          <cell r="AI2468">
            <v>0</v>
          </cell>
          <cell r="AJ2468">
            <v>0</v>
          </cell>
          <cell r="AK2468">
            <v>0</v>
          </cell>
          <cell r="AL2468">
            <v>0</v>
          </cell>
          <cell r="AM2468">
            <v>0</v>
          </cell>
          <cell r="AN2468">
            <v>0</v>
          </cell>
          <cell r="AO2468">
            <v>0</v>
          </cell>
          <cell r="AP2468">
            <v>0</v>
          </cell>
          <cell r="AQ2468">
            <v>0</v>
          </cell>
        </row>
        <row r="2472">
          <cell r="H2472" t="str">
            <v>S</v>
          </cell>
          <cell r="J2472">
            <v>1386623.5958333304</v>
          </cell>
          <cell r="K2472">
            <v>371082.03916666697</v>
          </cell>
          <cell r="L2472">
            <v>0.17</v>
          </cell>
          <cell r="M2472">
            <v>1841186.0349999999</v>
          </cell>
          <cell r="N2472">
            <v>0</v>
          </cell>
          <cell r="O2472">
            <v>112331.9425</v>
          </cell>
          <cell r="P2472">
            <v>4449994.1412500003</v>
          </cell>
          <cell r="Q2472">
            <v>15786.682500000001</v>
          </cell>
          <cell r="R2472">
            <v>4552.1408333333302</v>
          </cell>
          <cell r="S2472">
            <v>0</v>
          </cell>
          <cell r="T2472">
            <v>-5408309.5554166697</v>
          </cell>
          <cell r="U2472">
            <v>0</v>
          </cell>
          <cell r="AF2472">
            <v>1386623.5958333304</v>
          </cell>
          <cell r="AG2472">
            <v>371082.03916666697</v>
          </cell>
          <cell r="AH2472">
            <v>0.17</v>
          </cell>
          <cell r="AI2472">
            <v>1841186.0349999999</v>
          </cell>
          <cell r="AJ2472">
            <v>0</v>
          </cell>
          <cell r="AK2472">
            <v>112331.9425</v>
          </cell>
          <cell r="AL2472">
            <v>4449994.1412500003</v>
          </cell>
          <cell r="AM2472">
            <v>15786.682500000001</v>
          </cell>
          <cell r="AN2472">
            <v>4552.1408333333302</v>
          </cell>
          <cell r="AO2472">
            <v>0</v>
          </cell>
          <cell r="AP2472">
            <v>-5408309.5554166697</v>
          </cell>
          <cell r="AQ2472">
            <v>0</v>
          </cell>
        </row>
        <row r="2473">
          <cell r="H2473" t="str">
            <v>SO</v>
          </cell>
          <cell r="J2473">
            <v>-4453.6899999999996</v>
          </cell>
          <cell r="K2473">
            <v>-88.606749810703533</v>
          </cell>
          <cell r="L2473">
            <v>-1046.6280156628632</v>
          </cell>
          <cell r="M2473">
            <v>-296.38436993444913</v>
          </cell>
          <cell r="N2473">
            <v>0</v>
          </cell>
          <cell r="O2473">
            <v>-552.7502322246778</v>
          </cell>
          <cell r="P2473">
            <v>-2074.6266076941793</v>
          </cell>
          <cell r="Q2473">
            <v>-265.19287753872982</v>
          </cell>
          <cell r="R2473">
            <v>-116.75507555682782</v>
          </cell>
          <cell r="S2473">
            <v>-12.746071577569085</v>
          </cell>
          <cell r="T2473">
            <v>0</v>
          </cell>
          <cell r="U2473">
            <v>0</v>
          </cell>
          <cell r="AF2473">
            <v>-4453.6899999999996</v>
          </cell>
          <cell r="AG2473">
            <v>-88.606749810703533</v>
          </cell>
          <cell r="AH2473">
            <v>-1046.6280156628632</v>
          </cell>
          <cell r="AI2473">
            <v>-296.38436993444913</v>
          </cell>
          <cell r="AJ2473">
            <v>0</v>
          </cell>
          <cell r="AK2473">
            <v>-552.7502322246778</v>
          </cell>
          <cell r="AL2473">
            <v>-2074.6266076941793</v>
          </cell>
          <cell r="AM2473">
            <v>-265.19287753872982</v>
          </cell>
          <cell r="AN2473">
            <v>-116.75507555682782</v>
          </cell>
          <cell r="AO2473">
            <v>-12.746071577569085</v>
          </cell>
          <cell r="AP2473">
            <v>0</v>
          </cell>
          <cell r="AQ2473">
            <v>0</v>
          </cell>
        </row>
        <row r="2477">
          <cell r="H2477" t="str">
            <v>S</v>
          </cell>
          <cell r="J2477">
            <v>15940787.595416667</v>
          </cell>
          <cell r="K2477">
            <v>0.01</v>
          </cell>
          <cell r="L2477">
            <v>0</v>
          </cell>
          <cell r="M2477">
            <v>0</v>
          </cell>
          <cell r="N2477">
            <v>0</v>
          </cell>
          <cell r="O2477">
            <v>31889.230416666702</v>
          </cell>
          <cell r="P2477">
            <v>0</v>
          </cell>
          <cell r="Q2477">
            <v>2083064.125</v>
          </cell>
          <cell r="R2477">
            <v>0</v>
          </cell>
          <cell r="S2477">
            <v>0</v>
          </cell>
          <cell r="T2477">
            <v>13825834.23</v>
          </cell>
          <cell r="U2477">
            <v>0</v>
          </cell>
          <cell r="AF2477">
            <v>15940787.595416667</v>
          </cell>
          <cell r="AG2477">
            <v>0.01</v>
          </cell>
          <cell r="AH2477">
            <v>0</v>
          </cell>
          <cell r="AI2477">
            <v>0</v>
          </cell>
          <cell r="AJ2477">
            <v>0</v>
          </cell>
          <cell r="AK2477">
            <v>31889.230416666702</v>
          </cell>
          <cell r="AL2477">
            <v>0</v>
          </cell>
          <cell r="AM2477">
            <v>2083064.125</v>
          </cell>
          <cell r="AN2477">
            <v>0</v>
          </cell>
          <cell r="AO2477">
            <v>0</v>
          </cell>
          <cell r="AP2477">
            <v>13825834.23</v>
          </cell>
          <cell r="AQ2477">
            <v>0</v>
          </cell>
        </row>
        <row r="2478">
          <cell r="H2478" t="str">
            <v>SG</v>
          </cell>
          <cell r="J2478">
            <v>0</v>
          </cell>
          <cell r="K2478">
            <v>0</v>
          </cell>
          <cell r="L2478">
            <v>0</v>
          </cell>
          <cell r="M2478">
            <v>0</v>
          </cell>
          <cell r="N2478">
            <v>0</v>
          </cell>
          <cell r="O2478">
            <v>0</v>
          </cell>
          <cell r="P2478">
            <v>0</v>
          </cell>
          <cell r="Q2478">
            <v>0</v>
          </cell>
          <cell r="R2478">
            <v>0</v>
          </cell>
          <cell r="S2478">
            <v>0</v>
          </cell>
          <cell r="T2478">
            <v>0</v>
          </cell>
          <cell r="U2478">
            <v>0</v>
          </cell>
          <cell r="AF2478">
            <v>0</v>
          </cell>
          <cell r="AG2478">
            <v>0</v>
          </cell>
          <cell r="AH2478">
            <v>0</v>
          </cell>
          <cell r="AI2478">
            <v>0</v>
          </cell>
          <cell r="AJ2478">
            <v>0</v>
          </cell>
          <cell r="AK2478">
            <v>0</v>
          </cell>
          <cell r="AL2478">
            <v>0</v>
          </cell>
          <cell r="AM2478">
            <v>0</v>
          </cell>
          <cell r="AN2478">
            <v>0</v>
          </cell>
          <cell r="AO2478">
            <v>0</v>
          </cell>
          <cell r="AP2478">
            <v>0</v>
          </cell>
          <cell r="AQ2478">
            <v>0</v>
          </cell>
        </row>
        <row r="2479">
          <cell r="H2479" t="str">
            <v>SGCT</v>
          </cell>
          <cell r="J2479">
            <v>0</v>
          </cell>
          <cell r="K2479">
            <v>0</v>
          </cell>
          <cell r="L2479">
            <v>0</v>
          </cell>
          <cell r="M2479">
            <v>0</v>
          </cell>
          <cell r="N2479">
            <v>0</v>
          </cell>
          <cell r="O2479">
            <v>0</v>
          </cell>
          <cell r="P2479">
            <v>0</v>
          </cell>
          <cell r="Q2479">
            <v>0</v>
          </cell>
          <cell r="R2479">
            <v>0</v>
          </cell>
          <cell r="S2479">
            <v>0</v>
          </cell>
          <cell r="T2479">
            <v>0</v>
          </cell>
          <cell r="U2479">
            <v>0</v>
          </cell>
          <cell r="AF2479">
            <v>0</v>
          </cell>
          <cell r="AG2479">
            <v>0</v>
          </cell>
          <cell r="AH2479">
            <v>0</v>
          </cell>
          <cell r="AI2479">
            <v>0</v>
          </cell>
          <cell r="AJ2479">
            <v>0</v>
          </cell>
          <cell r="AK2479">
            <v>0</v>
          </cell>
          <cell r="AL2479">
            <v>0</v>
          </cell>
          <cell r="AM2479">
            <v>0</v>
          </cell>
          <cell r="AN2479">
            <v>0</v>
          </cell>
          <cell r="AO2479">
            <v>0</v>
          </cell>
          <cell r="AP2479">
            <v>0</v>
          </cell>
          <cell r="AQ2479">
            <v>0</v>
          </cell>
        </row>
        <row r="2480">
          <cell r="H2480" t="str">
            <v>SO</v>
          </cell>
          <cell r="J2480">
            <v>0</v>
          </cell>
          <cell r="K2480">
            <v>0</v>
          </cell>
          <cell r="L2480">
            <v>0</v>
          </cell>
          <cell r="M2480">
            <v>0</v>
          </cell>
          <cell r="N2480">
            <v>0</v>
          </cell>
          <cell r="O2480">
            <v>0</v>
          </cell>
          <cell r="P2480">
            <v>0</v>
          </cell>
          <cell r="Q2480">
            <v>0</v>
          </cell>
          <cell r="R2480">
            <v>0</v>
          </cell>
          <cell r="S2480">
            <v>0</v>
          </cell>
          <cell r="T2480">
            <v>0</v>
          </cell>
          <cell r="U2480">
            <v>0</v>
          </cell>
          <cell r="AF2480">
            <v>0</v>
          </cell>
          <cell r="AG2480">
            <v>0</v>
          </cell>
          <cell r="AH2480">
            <v>0</v>
          </cell>
          <cell r="AI2480">
            <v>0</v>
          </cell>
          <cell r="AJ2480">
            <v>0</v>
          </cell>
          <cell r="AK2480">
            <v>0</v>
          </cell>
          <cell r="AL2480">
            <v>0</v>
          </cell>
          <cell r="AM2480">
            <v>0</v>
          </cell>
          <cell r="AN2480">
            <v>0</v>
          </cell>
          <cell r="AO2480">
            <v>0</v>
          </cell>
          <cell r="AP2480">
            <v>0</v>
          </cell>
          <cell r="AQ2480">
            <v>0</v>
          </cell>
        </row>
        <row r="2484">
          <cell r="H2484" t="str">
            <v>S</v>
          </cell>
          <cell r="J2484">
            <v>0</v>
          </cell>
          <cell r="K2484">
            <v>0</v>
          </cell>
          <cell r="L2484">
            <v>0</v>
          </cell>
          <cell r="M2484">
            <v>0</v>
          </cell>
          <cell r="N2484">
            <v>0</v>
          </cell>
          <cell r="O2484">
            <v>0</v>
          </cell>
          <cell r="P2484">
            <v>0</v>
          </cell>
          <cell r="Q2484">
            <v>0</v>
          </cell>
          <cell r="R2484">
            <v>0</v>
          </cell>
          <cell r="S2484">
            <v>0</v>
          </cell>
          <cell r="T2484">
            <v>0</v>
          </cell>
          <cell r="U2484">
            <v>0</v>
          </cell>
          <cell r="AF2484">
            <v>0</v>
          </cell>
          <cell r="AG2484">
            <v>0</v>
          </cell>
          <cell r="AH2484">
            <v>0</v>
          </cell>
          <cell r="AI2484">
            <v>0</v>
          </cell>
          <cell r="AJ2484">
            <v>0</v>
          </cell>
          <cell r="AK2484">
            <v>0</v>
          </cell>
          <cell r="AL2484">
            <v>0</v>
          </cell>
          <cell r="AM2484">
            <v>0</v>
          </cell>
          <cell r="AN2484">
            <v>0</v>
          </cell>
          <cell r="AO2484">
            <v>0</v>
          </cell>
          <cell r="AP2484">
            <v>0</v>
          </cell>
          <cell r="AQ2484">
            <v>0</v>
          </cell>
        </row>
        <row r="2485">
          <cell r="H2485" t="str">
            <v>CN</v>
          </cell>
          <cell r="J2485">
            <v>0</v>
          </cell>
          <cell r="K2485">
            <v>0</v>
          </cell>
          <cell r="L2485">
            <v>0</v>
          </cell>
          <cell r="M2485">
            <v>0</v>
          </cell>
          <cell r="N2485">
            <v>0</v>
          </cell>
          <cell r="O2485">
            <v>0</v>
          </cell>
          <cell r="P2485">
            <v>0</v>
          </cell>
          <cell r="Q2485">
            <v>0</v>
          </cell>
          <cell r="R2485">
            <v>0</v>
          </cell>
          <cell r="S2485">
            <v>0</v>
          </cell>
          <cell r="T2485">
            <v>0</v>
          </cell>
          <cell r="U2485">
            <v>0</v>
          </cell>
          <cell r="AF2485">
            <v>0</v>
          </cell>
          <cell r="AG2485">
            <v>0</v>
          </cell>
          <cell r="AH2485">
            <v>0</v>
          </cell>
          <cell r="AI2485">
            <v>0</v>
          </cell>
          <cell r="AJ2485">
            <v>0</v>
          </cell>
          <cell r="AK2485">
            <v>0</v>
          </cell>
          <cell r="AL2485">
            <v>0</v>
          </cell>
          <cell r="AM2485">
            <v>0</v>
          </cell>
          <cell r="AN2485">
            <v>0</v>
          </cell>
          <cell r="AO2485">
            <v>0</v>
          </cell>
          <cell r="AP2485">
            <v>0</v>
          </cell>
          <cell r="AQ2485">
            <v>0</v>
          </cell>
        </row>
        <row r="2486">
          <cell r="H2486" t="str">
            <v>CNP</v>
          </cell>
          <cell r="J2486">
            <v>0</v>
          </cell>
          <cell r="K2486">
            <v>0</v>
          </cell>
          <cell r="L2486">
            <v>0</v>
          </cell>
          <cell r="M2486">
            <v>0</v>
          </cell>
          <cell r="N2486">
            <v>0</v>
          </cell>
          <cell r="O2486">
            <v>0</v>
          </cell>
          <cell r="P2486">
            <v>0</v>
          </cell>
          <cell r="Q2486">
            <v>0</v>
          </cell>
          <cell r="R2486">
            <v>0</v>
          </cell>
          <cell r="S2486">
            <v>0</v>
          </cell>
          <cell r="T2486">
            <v>0</v>
          </cell>
          <cell r="U2486">
            <v>0</v>
          </cell>
          <cell r="AF2486">
            <v>0</v>
          </cell>
          <cell r="AG2486">
            <v>0</v>
          </cell>
          <cell r="AH2486">
            <v>0</v>
          </cell>
          <cell r="AI2486">
            <v>0</v>
          </cell>
          <cell r="AJ2486">
            <v>0</v>
          </cell>
          <cell r="AK2486">
            <v>0</v>
          </cell>
          <cell r="AL2486">
            <v>0</v>
          </cell>
          <cell r="AM2486">
            <v>0</v>
          </cell>
          <cell r="AN2486">
            <v>0</v>
          </cell>
          <cell r="AO2486">
            <v>0</v>
          </cell>
          <cell r="AP2486">
            <v>0</v>
          </cell>
          <cell r="AQ2486">
            <v>0</v>
          </cell>
        </row>
        <row r="2487">
          <cell r="H2487" t="str">
            <v>SG</v>
          </cell>
          <cell r="J2487">
            <v>0</v>
          </cell>
          <cell r="K2487">
            <v>0</v>
          </cell>
          <cell r="L2487">
            <v>0</v>
          </cell>
          <cell r="M2487">
            <v>0</v>
          </cell>
          <cell r="N2487">
            <v>0</v>
          </cell>
          <cell r="O2487">
            <v>0</v>
          </cell>
          <cell r="P2487">
            <v>0</v>
          </cell>
          <cell r="Q2487">
            <v>0</v>
          </cell>
          <cell r="R2487">
            <v>0</v>
          </cell>
          <cell r="S2487">
            <v>0</v>
          </cell>
          <cell r="T2487">
            <v>0</v>
          </cell>
          <cell r="U2487">
            <v>0</v>
          </cell>
          <cell r="AF2487">
            <v>0</v>
          </cell>
          <cell r="AG2487">
            <v>0</v>
          </cell>
          <cell r="AH2487">
            <v>0</v>
          </cell>
          <cell r="AI2487">
            <v>0</v>
          </cell>
          <cell r="AJ2487">
            <v>0</v>
          </cell>
          <cell r="AK2487">
            <v>0</v>
          </cell>
          <cell r="AL2487">
            <v>0</v>
          </cell>
          <cell r="AM2487">
            <v>0</v>
          </cell>
          <cell r="AN2487">
            <v>0</v>
          </cell>
          <cell r="AO2487">
            <v>0</v>
          </cell>
          <cell r="AP2487">
            <v>0</v>
          </cell>
          <cell r="AQ2487">
            <v>0</v>
          </cell>
        </row>
        <row r="2488">
          <cell r="H2488" t="str">
            <v>SO</v>
          </cell>
          <cell r="J2488">
            <v>0</v>
          </cell>
          <cell r="K2488">
            <v>0</v>
          </cell>
          <cell r="L2488">
            <v>0</v>
          </cell>
          <cell r="M2488">
            <v>0</v>
          </cell>
          <cell r="N2488">
            <v>0</v>
          </cell>
          <cell r="O2488">
            <v>0</v>
          </cell>
          <cell r="P2488">
            <v>0</v>
          </cell>
          <cell r="Q2488">
            <v>0</v>
          </cell>
          <cell r="R2488">
            <v>0</v>
          </cell>
          <cell r="S2488">
            <v>0</v>
          </cell>
          <cell r="T2488">
            <v>0</v>
          </cell>
          <cell r="U2488">
            <v>0</v>
          </cell>
          <cell r="AF2488">
            <v>0</v>
          </cell>
          <cell r="AG2488">
            <v>0</v>
          </cell>
          <cell r="AH2488">
            <v>0</v>
          </cell>
          <cell r="AI2488">
            <v>0</v>
          </cell>
          <cell r="AJ2488">
            <v>0</v>
          </cell>
          <cell r="AK2488">
            <v>0</v>
          </cell>
          <cell r="AL2488">
            <v>0</v>
          </cell>
          <cell r="AM2488">
            <v>0</v>
          </cell>
          <cell r="AN2488">
            <v>0</v>
          </cell>
          <cell r="AO2488">
            <v>0</v>
          </cell>
          <cell r="AP2488">
            <v>0</v>
          </cell>
          <cell r="AQ2488">
            <v>0</v>
          </cell>
        </row>
        <row r="2494">
          <cell r="H2494" t="str">
            <v>DEU</v>
          </cell>
          <cell r="J2494">
            <v>0</v>
          </cell>
          <cell r="K2494">
            <v>0</v>
          </cell>
          <cell r="L2494">
            <v>0</v>
          </cell>
          <cell r="M2494">
            <v>0</v>
          </cell>
          <cell r="N2494">
            <v>0</v>
          </cell>
          <cell r="O2494">
            <v>0</v>
          </cell>
          <cell r="P2494">
            <v>0</v>
          </cell>
          <cell r="Q2494">
            <v>0</v>
          </cell>
          <cell r="R2494">
            <v>0</v>
          </cell>
          <cell r="S2494">
            <v>0</v>
          </cell>
          <cell r="T2494">
            <v>0</v>
          </cell>
          <cell r="U2494">
            <v>0</v>
          </cell>
          <cell r="AF2494">
            <v>0</v>
          </cell>
          <cell r="AG2494">
            <v>0</v>
          </cell>
          <cell r="AH2494">
            <v>0</v>
          </cell>
          <cell r="AI2494">
            <v>0</v>
          </cell>
          <cell r="AJ2494">
            <v>0</v>
          </cell>
          <cell r="AK2494">
            <v>0</v>
          </cell>
          <cell r="AL2494">
            <v>0</v>
          </cell>
          <cell r="AM2494">
            <v>0</v>
          </cell>
          <cell r="AN2494">
            <v>0</v>
          </cell>
          <cell r="AO2494">
            <v>0</v>
          </cell>
          <cell r="AP2494">
            <v>0</v>
          </cell>
          <cell r="AQ2494">
            <v>0</v>
          </cell>
        </row>
        <row r="2495">
          <cell r="H2495" t="str">
            <v>SE</v>
          </cell>
          <cell r="J2495">
            <v>0</v>
          </cell>
          <cell r="K2495">
            <v>0</v>
          </cell>
          <cell r="L2495">
            <v>0</v>
          </cell>
          <cell r="M2495">
            <v>0</v>
          </cell>
          <cell r="N2495">
            <v>0</v>
          </cell>
          <cell r="O2495">
            <v>0</v>
          </cell>
          <cell r="P2495">
            <v>0</v>
          </cell>
          <cell r="Q2495">
            <v>0</v>
          </cell>
          <cell r="R2495">
            <v>0</v>
          </cell>
          <cell r="S2495">
            <v>0</v>
          </cell>
          <cell r="T2495">
            <v>0</v>
          </cell>
          <cell r="U2495">
            <v>0</v>
          </cell>
          <cell r="AF2495">
            <v>0</v>
          </cell>
          <cell r="AG2495">
            <v>0</v>
          </cell>
          <cell r="AH2495">
            <v>0</v>
          </cell>
          <cell r="AI2495">
            <v>0</v>
          </cell>
          <cell r="AJ2495">
            <v>0</v>
          </cell>
          <cell r="AK2495">
            <v>0</v>
          </cell>
          <cell r="AL2495">
            <v>0</v>
          </cell>
          <cell r="AM2495">
            <v>0</v>
          </cell>
          <cell r="AN2495">
            <v>0</v>
          </cell>
          <cell r="AO2495">
            <v>0</v>
          </cell>
          <cell r="AP2495">
            <v>0</v>
          </cell>
          <cell r="AQ2495">
            <v>0</v>
          </cell>
        </row>
        <row r="2496">
          <cell r="H2496" t="str">
            <v>CAEW</v>
          </cell>
          <cell r="J2496">
            <v>1936992.3920833301</v>
          </cell>
          <cell r="K2496">
            <v>88890.697546450261</v>
          </cell>
          <cell r="L2496">
            <v>1405292.5131165599</v>
          </cell>
          <cell r="M2496">
            <v>442809.18142032</v>
          </cell>
          <cell r="N2496">
            <v>0</v>
          </cell>
          <cell r="O2496">
            <v>0</v>
          </cell>
          <cell r="P2496">
            <v>0</v>
          </cell>
          <cell r="Q2496">
            <v>0</v>
          </cell>
          <cell r="R2496">
            <v>0</v>
          </cell>
          <cell r="S2496">
            <v>0</v>
          </cell>
          <cell r="T2496">
            <v>0</v>
          </cell>
          <cell r="U2496">
            <v>0</v>
          </cell>
          <cell r="AF2496">
            <v>1936992.3920833301</v>
          </cell>
          <cell r="AG2496">
            <v>88890.697546450261</v>
          </cell>
          <cell r="AH2496">
            <v>1405292.5131165599</v>
          </cell>
          <cell r="AI2496">
            <v>442809.18142032</v>
          </cell>
          <cell r="AJ2496">
            <v>0</v>
          </cell>
          <cell r="AK2496">
            <v>0</v>
          </cell>
          <cell r="AL2496">
            <v>0</v>
          </cell>
          <cell r="AM2496">
            <v>0</v>
          </cell>
          <cell r="AN2496">
            <v>0</v>
          </cell>
          <cell r="AO2496">
            <v>0</v>
          </cell>
          <cell r="AP2496">
            <v>0</v>
          </cell>
          <cell r="AQ2496">
            <v>0</v>
          </cell>
        </row>
        <row r="2497">
          <cell r="H2497" t="str">
            <v>CAEE</v>
          </cell>
          <cell r="J2497">
            <v>170983425.8125</v>
          </cell>
          <cell r="K2497">
            <v>0</v>
          </cell>
          <cell r="L2497">
            <v>0</v>
          </cell>
          <cell r="M2497">
            <v>0</v>
          </cell>
          <cell r="N2497">
            <v>0</v>
          </cell>
          <cell r="O2497">
            <v>35606632.998303153</v>
          </cell>
          <cell r="P2497">
            <v>110592342.47155315</v>
          </cell>
          <cell r="Q2497">
            <v>16088732.497566044</v>
          </cell>
          <cell r="R2497">
            <v>7802708.7473870423</v>
          </cell>
          <cell r="S2497">
            <v>893009.09769061278</v>
          </cell>
          <cell r="T2497">
            <v>0</v>
          </cell>
          <cell r="U2497">
            <v>0</v>
          </cell>
          <cell r="AF2497">
            <v>170983425.8125</v>
          </cell>
          <cell r="AG2497">
            <v>0</v>
          </cell>
          <cell r="AH2497">
            <v>0</v>
          </cell>
          <cell r="AI2497">
            <v>0</v>
          </cell>
          <cell r="AJ2497">
            <v>0</v>
          </cell>
          <cell r="AK2497">
            <v>35606632.998303153</v>
          </cell>
          <cell r="AL2497">
            <v>110592342.47155315</v>
          </cell>
          <cell r="AM2497">
            <v>16088732.497566044</v>
          </cell>
          <cell r="AN2497">
            <v>7802708.7473870423</v>
          </cell>
          <cell r="AO2497">
            <v>893009.09769061278</v>
          </cell>
          <cell r="AP2497">
            <v>0</v>
          </cell>
          <cell r="AQ2497">
            <v>0</v>
          </cell>
        </row>
        <row r="2498">
          <cell r="H2498" t="str">
            <v>JBE</v>
          </cell>
          <cell r="J2498">
            <v>26968217.88625</v>
          </cell>
          <cell r="K2498">
            <v>1230578.0661459451</v>
          </cell>
          <cell r="L2498">
            <v>19454478.26255032</v>
          </cell>
          <cell r="M2498">
            <v>6130127.011987282</v>
          </cell>
          <cell r="N2498">
            <v>0</v>
          </cell>
          <cell r="O2498">
            <v>31868.848539871233</v>
          </cell>
          <cell r="P2498">
            <v>98982.97915625594</v>
          </cell>
          <cell r="Q2498">
            <v>14399.827672216879</v>
          </cell>
          <cell r="R2498">
            <v>6983.6241826924816</v>
          </cell>
          <cell r="S2498">
            <v>799.26601541868456</v>
          </cell>
          <cell r="T2498">
            <v>0</v>
          </cell>
          <cell r="U2498">
            <v>0</v>
          </cell>
          <cell r="AF2498">
            <v>26968217.88625</v>
          </cell>
          <cell r="AG2498">
            <v>1230578.0661459451</v>
          </cell>
          <cell r="AH2498">
            <v>19454478.26255032</v>
          </cell>
          <cell r="AI2498">
            <v>6130127.011987282</v>
          </cell>
          <cell r="AJ2498">
            <v>0</v>
          </cell>
          <cell r="AK2498">
            <v>31868.848539871233</v>
          </cell>
          <cell r="AL2498">
            <v>98982.97915625594</v>
          </cell>
          <cell r="AM2498">
            <v>14399.827672216879</v>
          </cell>
          <cell r="AN2498">
            <v>6983.6241826924816</v>
          </cell>
          <cell r="AO2498">
            <v>799.26601541868456</v>
          </cell>
          <cell r="AP2498">
            <v>0</v>
          </cell>
          <cell r="AQ2498">
            <v>0</v>
          </cell>
        </row>
        <row r="2499">
          <cell r="H2499" t="str">
            <v>CAEE</v>
          </cell>
          <cell r="J2499">
            <v>0</v>
          </cell>
          <cell r="K2499">
            <v>0</v>
          </cell>
          <cell r="L2499">
            <v>0</v>
          </cell>
          <cell r="M2499">
            <v>0</v>
          </cell>
          <cell r="N2499">
            <v>0</v>
          </cell>
          <cell r="O2499">
            <v>0</v>
          </cell>
          <cell r="P2499">
            <v>0</v>
          </cell>
          <cell r="Q2499">
            <v>0</v>
          </cell>
          <cell r="R2499">
            <v>0</v>
          </cell>
          <cell r="S2499">
            <v>0</v>
          </cell>
          <cell r="T2499">
            <v>0</v>
          </cell>
          <cell r="U2499">
            <v>0</v>
          </cell>
          <cell r="AF2499">
            <v>0</v>
          </cell>
          <cell r="AG2499">
            <v>0</v>
          </cell>
          <cell r="AH2499">
            <v>0</v>
          </cell>
          <cell r="AI2499">
            <v>0</v>
          </cell>
          <cell r="AJ2499">
            <v>0</v>
          </cell>
          <cell r="AK2499">
            <v>0</v>
          </cell>
          <cell r="AL2499">
            <v>0</v>
          </cell>
          <cell r="AM2499">
            <v>0</v>
          </cell>
          <cell r="AN2499">
            <v>0</v>
          </cell>
          <cell r="AO2499">
            <v>0</v>
          </cell>
          <cell r="AP2499">
            <v>0</v>
          </cell>
          <cell r="AQ2499">
            <v>0</v>
          </cell>
        </row>
        <row r="2500">
          <cell r="H2500" t="str">
            <v>CAEE</v>
          </cell>
          <cell r="J2500">
            <v>0</v>
          </cell>
          <cell r="K2500">
            <v>0</v>
          </cell>
          <cell r="L2500">
            <v>0</v>
          </cell>
          <cell r="M2500">
            <v>0</v>
          </cell>
          <cell r="N2500">
            <v>0</v>
          </cell>
          <cell r="O2500">
            <v>0</v>
          </cell>
          <cell r="P2500">
            <v>0</v>
          </cell>
          <cell r="Q2500">
            <v>0</v>
          </cell>
          <cell r="R2500">
            <v>0</v>
          </cell>
          <cell r="S2500">
            <v>0</v>
          </cell>
          <cell r="T2500">
            <v>0</v>
          </cell>
          <cell r="U2500">
            <v>0</v>
          </cell>
          <cell r="AF2500">
            <v>0</v>
          </cell>
          <cell r="AG2500">
            <v>0</v>
          </cell>
          <cell r="AH2500">
            <v>0</v>
          </cell>
          <cell r="AI2500">
            <v>0</v>
          </cell>
          <cell r="AJ2500">
            <v>0</v>
          </cell>
          <cell r="AK2500">
            <v>0</v>
          </cell>
          <cell r="AL2500">
            <v>0</v>
          </cell>
          <cell r="AM2500">
            <v>0</v>
          </cell>
          <cell r="AN2500">
            <v>0</v>
          </cell>
          <cell r="AO2500">
            <v>0</v>
          </cell>
          <cell r="AP2500">
            <v>0</v>
          </cell>
          <cell r="AQ2500">
            <v>0</v>
          </cell>
        </row>
        <row r="2504">
          <cell r="H2504" t="str">
            <v>SE</v>
          </cell>
          <cell r="J2504">
            <v>0</v>
          </cell>
          <cell r="K2504">
            <v>0</v>
          </cell>
          <cell r="L2504">
            <v>0</v>
          </cell>
          <cell r="M2504">
            <v>0</v>
          </cell>
          <cell r="N2504">
            <v>0</v>
          </cell>
          <cell r="O2504">
            <v>0</v>
          </cell>
          <cell r="P2504">
            <v>0</v>
          </cell>
          <cell r="Q2504">
            <v>0</v>
          </cell>
          <cell r="R2504">
            <v>0</v>
          </cell>
          <cell r="S2504">
            <v>0</v>
          </cell>
          <cell r="T2504">
            <v>0</v>
          </cell>
          <cell r="U2504">
            <v>0</v>
          </cell>
          <cell r="AF2504">
            <v>0</v>
          </cell>
          <cell r="AG2504">
            <v>0</v>
          </cell>
          <cell r="AH2504">
            <v>0</v>
          </cell>
          <cell r="AI2504">
            <v>0</v>
          </cell>
          <cell r="AJ2504">
            <v>0</v>
          </cell>
          <cell r="AK2504">
            <v>0</v>
          </cell>
          <cell r="AL2504">
            <v>0</v>
          </cell>
          <cell r="AM2504">
            <v>0</v>
          </cell>
          <cell r="AN2504">
            <v>0</v>
          </cell>
          <cell r="AO2504">
            <v>0</v>
          </cell>
          <cell r="AP2504">
            <v>0</v>
          </cell>
          <cell r="AQ2504">
            <v>0</v>
          </cell>
        </row>
        <row r="2505">
          <cell r="H2505" t="str">
            <v>CAEW</v>
          </cell>
          <cell r="J2505">
            <v>0</v>
          </cell>
          <cell r="K2505">
            <v>0</v>
          </cell>
          <cell r="L2505">
            <v>0</v>
          </cell>
          <cell r="M2505">
            <v>0</v>
          </cell>
          <cell r="N2505">
            <v>0</v>
          </cell>
          <cell r="O2505">
            <v>0</v>
          </cell>
          <cell r="P2505">
            <v>0</v>
          </cell>
          <cell r="Q2505">
            <v>0</v>
          </cell>
          <cell r="R2505">
            <v>0</v>
          </cell>
          <cell r="S2505">
            <v>0</v>
          </cell>
          <cell r="T2505">
            <v>0</v>
          </cell>
          <cell r="U2505">
            <v>0</v>
          </cell>
          <cell r="AF2505">
            <v>0</v>
          </cell>
          <cell r="AG2505">
            <v>0</v>
          </cell>
          <cell r="AH2505">
            <v>0</v>
          </cell>
          <cell r="AI2505">
            <v>0</v>
          </cell>
          <cell r="AJ2505">
            <v>0</v>
          </cell>
          <cell r="AK2505">
            <v>0</v>
          </cell>
          <cell r="AL2505">
            <v>0</v>
          </cell>
          <cell r="AM2505">
            <v>0</v>
          </cell>
          <cell r="AN2505">
            <v>0</v>
          </cell>
          <cell r="AO2505">
            <v>0</v>
          </cell>
          <cell r="AP2505">
            <v>0</v>
          </cell>
          <cell r="AQ2505">
            <v>0</v>
          </cell>
        </row>
        <row r="2506">
          <cell r="H2506" t="str">
            <v>CAEE</v>
          </cell>
          <cell r="J2506">
            <v>0</v>
          </cell>
          <cell r="K2506">
            <v>0</v>
          </cell>
          <cell r="L2506">
            <v>0</v>
          </cell>
          <cell r="M2506">
            <v>0</v>
          </cell>
          <cell r="N2506">
            <v>0</v>
          </cell>
          <cell r="O2506">
            <v>0</v>
          </cell>
          <cell r="P2506">
            <v>0</v>
          </cell>
          <cell r="Q2506">
            <v>0</v>
          </cell>
          <cell r="R2506">
            <v>0</v>
          </cell>
          <cell r="S2506">
            <v>0</v>
          </cell>
          <cell r="T2506">
            <v>0</v>
          </cell>
          <cell r="U2506">
            <v>0</v>
          </cell>
          <cell r="AF2506">
            <v>0</v>
          </cell>
          <cell r="AG2506">
            <v>0</v>
          </cell>
          <cell r="AH2506">
            <v>0</v>
          </cell>
          <cell r="AI2506">
            <v>0</v>
          </cell>
          <cell r="AJ2506">
            <v>0</v>
          </cell>
          <cell r="AK2506">
            <v>0</v>
          </cell>
          <cell r="AL2506">
            <v>0</v>
          </cell>
          <cell r="AM2506">
            <v>0</v>
          </cell>
          <cell r="AN2506">
            <v>0</v>
          </cell>
          <cell r="AO2506">
            <v>0</v>
          </cell>
          <cell r="AP2506">
            <v>0</v>
          </cell>
          <cell r="AQ2506">
            <v>0</v>
          </cell>
        </row>
        <row r="2510">
          <cell r="H2510" t="str">
            <v>SE</v>
          </cell>
          <cell r="J2510">
            <v>0</v>
          </cell>
          <cell r="K2510">
            <v>0</v>
          </cell>
          <cell r="L2510">
            <v>0</v>
          </cell>
          <cell r="M2510">
            <v>0</v>
          </cell>
          <cell r="N2510">
            <v>0</v>
          </cell>
          <cell r="O2510">
            <v>0</v>
          </cell>
          <cell r="P2510">
            <v>0</v>
          </cell>
          <cell r="Q2510">
            <v>0</v>
          </cell>
          <cell r="R2510">
            <v>0</v>
          </cell>
          <cell r="S2510">
            <v>0</v>
          </cell>
          <cell r="T2510">
            <v>0</v>
          </cell>
          <cell r="U2510">
            <v>0</v>
          </cell>
          <cell r="AF2510">
            <v>0</v>
          </cell>
          <cell r="AG2510">
            <v>0</v>
          </cell>
          <cell r="AH2510">
            <v>0</v>
          </cell>
          <cell r="AI2510">
            <v>0</v>
          </cell>
          <cell r="AJ2510">
            <v>0</v>
          </cell>
          <cell r="AK2510">
            <v>0</v>
          </cell>
          <cell r="AL2510">
            <v>0</v>
          </cell>
          <cell r="AM2510">
            <v>0</v>
          </cell>
          <cell r="AN2510">
            <v>0</v>
          </cell>
          <cell r="AO2510">
            <v>0</v>
          </cell>
          <cell r="AP2510">
            <v>0</v>
          </cell>
          <cell r="AQ2510">
            <v>0</v>
          </cell>
        </row>
        <row r="2511">
          <cell r="H2511" t="str">
            <v>CAEW</v>
          </cell>
          <cell r="J2511">
            <v>0</v>
          </cell>
          <cell r="K2511">
            <v>0</v>
          </cell>
          <cell r="L2511">
            <v>0</v>
          </cell>
          <cell r="M2511">
            <v>0</v>
          </cell>
          <cell r="N2511">
            <v>0</v>
          </cell>
          <cell r="O2511">
            <v>0</v>
          </cell>
          <cell r="P2511">
            <v>0</v>
          </cell>
          <cell r="Q2511">
            <v>0</v>
          </cell>
          <cell r="R2511">
            <v>0</v>
          </cell>
          <cell r="S2511">
            <v>0</v>
          </cell>
          <cell r="T2511">
            <v>0</v>
          </cell>
          <cell r="U2511">
            <v>0</v>
          </cell>
          <cell r="AF2511">
            <v>0</v>
          </cell>
          <cell r="AG2511">
            <v>0</v>
          </cell>
          <cell r="AH2511">
            <v>0</v>
          </cell>
          <cell r="AI2511">
            <v>0</v>
          </cell>
          <cell r="AJ2511">
            <v>0</v>
          </cell>
          <cell r="AK2511">
            <v>0</v>
          </cell>
          <cell r="AL2511">
            <v>0</v>
          </cell>
          <cell r="AM2511">
            <v>0</v>
          </cell>
          <cell r="AN2511">
            <v>0</v>
          </cell>
          <cell r="AO2511">
            <v>0</v>
          </cell>
          <cell r="AP2511">
            <v>0</v>
          </cell>
          <cell r="AQ2511">
            <v>0</v>
          </cell>
        </row>
        <row r="2512">
          <cell r="H2512" t="str">
            <v>CAEE</v>
          </cell>
          <cell r="J2512">
            <v>-3198708.3333333302</v>
          </cell>
          <cell r="K2512">
            <v>0</v>
          </cell>
          <cell r="L2512">
            <v>0</v>
          </cell>
          <cell r="M2512">
            <v>0</v>
          </cell>
          <cell r="N2512">
            <v>0</v>
          </cell>
          <cell r="O2512">
            <v>-666118.56179856323</v>
          </cell>
          <cell r="P2512">
            <v>-2068929.4636927848</v>
          </cell>
          <cell r="Q2512">
            <v>-300983.34074303583</v>
          </cell>
          <cell r="R2512">
            <v>-145970.8119324345</v>
          </cell>
          <cell r="S2512">
            <v>-16706.155166512133</v>
          </cell>
          <cell r="T2512">
            <v>0</v>
          </cell>
          <cell r="U2512">
            <v>0</v>
          </cell>
          <cell r="AF2512">
            <v>-3198708.3333333302</v>
          </cell>
          <cell r="AG2512">
            <v>0</v>
          </cell>
          <cell r="AH2512">
            <v>0</v>
          </cell>
          <cell r="AI2512">
            <v>0</v>
          </cell>
          <cell r="AJ2512">
            <v>0</v>
          </cell>
          <cell r="AK2512">
            <v>-666118.56179856323</v>
          </cell>
          <cell r="AL2512">
            <v>-2068929.4636927848</v>
          </cell>
          <cell r="AM2512">
            <v>-300983.34074303583</v>
          </cell>
          <cell r="AN2512">
            <v>-145970.8119324345</v>
          </cell>
          <cell r="AO2512">
            <v>-16706.155166512133</v>
          </cell>
          <cell r="AP2512">
            <v>0</v>
          </cell>
          <cell r="AQ2512">
            <v>0</v>
          </cell>
        </row>
        <row r="2516">
          <cell r="H2516" t="str">
            <v>SE</v>
          </cell>
          <cell r="J2516">
            <v>0</v>
          </cell>
          <cell r="K2516">
            <v>0</v>
          </cell>
          <cell r="L2516">
            <v>0</v>
          </cell>
          <cell r="M2516">
            <v>0</v>
          </cell>
          <cell r="N2516">
            <v>0</v>
          </cell>
          <cell r="O2516">
            <v>0</v>
          </cell>
          <cell r="P2516">
            <v>0</v>
          </cell>
          <cell r="Q2516">
            <v>0</v>
          </cell>
          <cell r="R2516">
            <v>0</v>
          </cell>
          <cell r="S2516">
            <v>0</v>
          </cell>
          <cell r="T2516">
            <v>0</v>
          </cell>
          <cell r="U2516">
            <v>0</v>
          </cell>
          <cell r="AF2516">
            <v>0</v>
          </cell>
          <cell r="AG2516">
            <v>0</v>
          </cell>
          <cell r="AH2516">
            <v>0</v>
          </cell>
          <cell r="AI2516">
            <v>0</v>
          </cell>
          <cell r="AJ2516">
            <v>0</v>
          </cell>
          <cell r="AK2516">
            <v>0</v>
          </cell>
          <cell r="AL2516">
            <v>0</v>
          </cell>
          <cell r="AM2516">
            <v>0</v>
          </cell>
          <cell r="AN2516">
            <v>0</v>
          </cell>
          <cell r="AO2516">
            <v>0</v>
          </cell>
          <cell r="AP2516">
            <v>0</v>
          </cell>
          <cell r="AQ2516">
            <v>0</v>
          </cell>
        </row>
        <row r="2517">
          <cell r="H2517" t="str">
            <v>CAEW</v>
          </cell>
          <cell r="J2517">
            <v>0</v>
          </cell>
          <cell r="K2517">
            <v>0</v>
          </cell>
          <cell r="L2517">
            <v>0</v>
          </cell>
          <cell r="M2517">
            <v>0</v>
          </cell>
          <cell r="N2517">
            <v>0</v>
          </cell>
          <cell r="O2517">
            <v>0</v>
          </cell>
          <cell r="P2517">
            <v>0</v>
          </cell>
          <cell r="Q2517">
            <v>0</v>
          </cell>
          <cell r="R2517">
            <v>0</v>
          </cell>
          <cell r="S2517">
            <v>0</v>
          </cell>
          <cell r="T2517">
            <v>0</v>
          </cell>
          <cell r="U2517">
            <v>0</v>
          </cell>
          <cell r="AF2517">
            <v>0</v>
          </cell>
          <cell r="AG2517">
            <v>0</v>
          </cell>
          <cell r="AH2517">
            <v>0</v>
          </cell>
          <cell r="AI2517">
            <v>0</v>
          </cell>
          <cell r="AJ2517">
            <v>0</v>
          </cell>
          <cell r="AK2517">
            <v>0</v>
          </cell>
          <cell r="AL2517">
            <v>0</v>
          </cell>
          <cell r="AM2517">
            <v>0</v>
          </cell>
          <cell r="AN2517">
            <v>0</v>
          </cell>
          <cell r="AO2517">
            <v>0</v>
          </cell>
          <cell r="AP2517">
            <v>0</v>
          </cell>
          <cell r="AQ2517">
            <v>0</v>
          </cell>
        </row>
        <row r="2518">
          <cell r="H2518" t="str">
            <v>CAEE</v>
          </cell>
          <cell r="J2518">
            <v>-2916147.25</v>
          </cell>
          <cell r="K2518">
            <v>0</v>
          </cell>
          <cell r="L2518">
            <v>0</v>
          </cell>
          <cell r="M2518">
            <v>0</v>
          </cell>
          <cell r="N2518">
            <v>0</v>
          </cell>
          <cell r="O2518">
            <v>-607276.31585546373</v>
          </cell>
          <cell r="P2518">
            <v>-1886168.5209368453</v>
          </cell>
          <cell r="Q2518">
            <v>-274395.67786068365</v>
          </cell>
          <cell r="R2518">
            <v>-133076.33501971987</v>
          </cell>
          <cell r="S2518">
            <v>-15230.40032728764</v>
          </cell>
          <cell r="T2518">
            <v>0</v>
          </cell>
          <cell r="U2518">
            <v>0</v>
          </cell>
          <cell r="AF2518">
            <v>-2916147.25</v>
          </cell>
          <cell r="AG2518">
            <v>0</v>
          </cell>
          <cell r="AH2518">
            <v>0</v>
          </cell>
          <cell r="AI2518">
            <v>0</v>
          </cell>
          <cell r="AJ2518">
            <v>0</v>
          </cell>
          <cell r="AK2518">
            <v>-607276.31585546373</v>
          </cell>
          <cell r="AL2518">
            <v>-1886168.5209368453</v>
          </cell>
          <cell r="AM2518">
            <v>-274395.67786068365</v>
          </cell>
          <cell r="AN2518">
            <v>-133076.33501971987</v>
          </cell>
          <cell r="AO2518">
            <v>-15230.40032728764</v>
          </cell>
          <cell r="AP2518">
            <v>0</v>
          </cell>
          <cell r="AQ2518">
            <v>0</v>
          </cell>
        </row>
        <row r="2522">
          <cell r="H2522" t="str">
            <v>SE</v>
          </cell>
          <cell r="J2522">
            <v>0</v>
          </cell>
          <cell r="K2522">
            <v>0</v>
          </cell>
          <cell r="L2522">
            <v>0</v>
          </cell>
          <cell r="M2522">
            <v>0</v>
          </cell>
          <cell r="N2522">
            <v>0</v>
          </cell>
          <cell r="O2522">
            <v>0</v>
          </cell>
          <cell r="P2522">
            <v>0</v>
          </cell>
          <cell r="Q2522">
            <v>0</v>
          </cell>
          <cell r="R2522">
            <v>0</v>
          </cell>
          <cell r="S2522">
            <v>0</v>
          </cell>
          <cell r="T2522">
            <v>0</v>
          </cell>
          <cell r="U2522">
            <v>0</v>
          </cell>
          <cell r="AF2522">
            <v>0</v>
          </cell>
          <cell r="AG2522">
            <v>0</v>
          </cell>
          <cell r="AH2522">
            <v>0</v>
          </cell>
          <cell r="AI2522">
            <v>0</v>
          </cell>
          <cell r="AJ2522">
            <v>0</v>
          </cell>
          <cell r="AK2522">
            <v>0</v>
          </cell>
          <cell r="AL2522">
            <v>0</v>
          </cell>
          <cell r="AM2522">
            <v>0</v>
          </cell>
          <cell r="AN2522">
            <v>0</v>
          </cell>
          <cell r="AO2522">
            <v>0</v>
          </cell>
          <cell r="AP2522">
            <v>0</v>
          </cell>
          <cell r="AQ2522">
            <v>0</v>
          </cell>
        </row>
        <row r="2523">
          <cell r="H2523" t="str">
            <v>CAEW</v>
          </cell>
          <cell r="J2523">
            <v>0</v>
          </cell>
          <cell r="K2523">
            <v>0</v>
          </cell>
          <cell r="L2523">
            <v>0</v>
          </cell>
          <cell r="M2523">
            <v>0</v>
          </cell>
          <cell r="N2523">
            <v>0</v>
          </cell>
          <cell r="O2523">
            <v>0</v>
          </cell>
          <cell r="P2523">
            <v>0</v>
          </cell>
          <cell r="Q2523">
            <v>0</v>
          </cell>
          <cell r="R2523">
            <v>0</v>
          </cell>
          <cell r="S2523">
            <v>0</v>
          </cell>
          <cell r="T2523">
            <v>0</v>
          </cell>
          <cell r="U2523">
            <v>0</v>
          </cell>
          <cell r="AF2523">
            <v>0</v>
          </cell>
          <cell r="AG2523">
            <v>0</v>
          </cell>
          <cell r="AH2523">
            <v>0</v>
          </cell>
          <cell r="AI2523">
            <v>0</v>
          </cell>
          <cell r="AJ2523">
            <v>0</v>
          </cell>
          <cell r="AK2523">
            <v>0</v>
          </cell>
          <cell r="AL2523">
            <v>0</v>
          </cell>
          <cell r="AM2523">
            <v>0</v>
          </cell>
          <cell r="AN2523">
            <v>0</v>
          </cell>
          <cell r="AO2523">
            <v>0</v>
          </cell>
          <cell r="AP2523">
            <v>0</v>
          </cell>
          <cell r="AQ2523">
            <v>0</v>
          </cell>
        </row>
        <row r="2524">
          <cell r="H2524" t="str">
            <v>CAEE</v>
          </cell>
          <cell r="J2524">
            <v>0</v>
          </cell>
          <cell r="K2524">
            <v>0</v>
          </cell>
          <cell r="L2524">
            <v>0</v>
          </cell>
          <cell r="M2524">
            <v>0</v>
          </cell>
          <cell r="N2524">
            <v>0</v>
          </cell>
          <cell r="O2524">
            <v>0</v>
          </cell>
          <cell r="P2524">
            <v>0</v>
          </cell>
          <cell r="Q2524">
            <v>0</v>
          </cell>
          <cell r="R2524">
            <v>0</v>
          </cell>
          <cell r="S2524">
            <v>0</v>
          </cell>
          <cell r="T2524">
            <v>0</v>
          </cell>
          <cell r="U2524">
            <v>0</v>
          </cell>
          <cell r="AF2524">
            <v>0</v>
          </cell>
          <cell r="AG2524">
            <v>0</v>
          </cell>
          <cell r="AH2524">
            <v>0</v>
          </cell>
          <cell r="AI2524">
            <v>0</v>
          </cell>
          <cell r="AJ2524">
            <v>0</v>
          </cell>
          <cell r="AK2524">
            <v>0</v>
          </cell>
          <cell r="AL2524">
            <v>0</v>
          </cell>
          <cell r="AM2524">
            <v>0</v>
          </cell>
          <cell r="AN2524">
            <v>0</v>
          </cell>
          <cell r="AO2524">
            <v>0</v>
          </cell>
          <cell r="AP2524">
            <v>0</v>
          </cell>
          <cell r="AQ2524">
            <v>0</v>
          </cell>
        </row>
        <row r="2529">
          <cell r="H2529" t="str">
            <v>S</v>
          </cell>
          <cell r="J2529">
            <v>94757858.889583305</v>
          </cell>
          <cell r="K2529">
            <v>1361899.44791667</v>
          </cell>
          <cell r="L2529">
            <v>30685091.232083298</v>
          </cell>
          <cell r="M2529">
            <v>4540705.3012499996</v>
          </cell>
          <cell r="N2529">
            <v>0</v>
          </cell>
          <cell r="O2529">
            <v>10341440.643750001</v>
          </cell>
          <cell r="P2529">
            <v>41267763.9925</v>
          </cell>
          <cell r="Q2529">
            <v>5274292.2208333304</v>
          </cell>
          <cell r="R2529">
            <v>1286666.05125</v>
          </cell>
          <cell r="S2529">
            <v>0</v>
          </cell>
          <cell r="T2529">
            <v>0</v>
          </cell>
          <cell r="U2529">
            <v>0</v>
          </cell>
          <cell r="AF2529">
            <v>94757858.889583305</v>
          </cell>
          <cell r="AG2529">
            <v>1361899.44791667</v>
          </cell>
          <cell r="AH2529">
            <v>30685091.232083298</v>
          </cell>
          <cell r="AI2529">
            <v>4540705.3012499996</v>
          </cell>
          <cell r="AJ2529">
            <v>0</v>
          </cell>
          <cell r="AK2529">
            <v>10341440.643750001</v>
          </cell>
          <cell r="AL2529">
            <v>41267763.9925</v>
          </cell>
          <cell r="AM2529">
            <v>5274292.2208333304</v>
          </cell>
          <cell r="AN2529">
            <v>1286666.05125</v>
          </cell>
          <cell r="AO2529">
            <v>0</v>
          </cell>
          <cell r="AP2529">
            <v>0</v>
          </cell>
          <cell r="AQ2529">
            <v>0</v>
          </cell>
        </row>
        <row r="2530">
          <cell r="H2530" t="str">
            <v>SG</v>
          </cell>
          <cell r="J2530">
            <v>1020588.69125</v>
          </cell>
          <cell r="K2530">
            <v>16005.283008995342</v>
          </cell>
          <cell r="L2530">
            <v>261196.00363608246</v>
          </cell>
          <cell r="M2530">
            <v>83979.372100211302</v>
          </cell>
          <cell r="N2530">
            <v>0</v>
          </cell>
          <cell r="O2530">
            <v>129011.40839189055</v>
          </cell>
          <cell r="P2530">
            <v>441867.47886074759</v>
          </cell>
          <cell r="Q2530">
            <v>57574.638460364229</v>
          </cell>
          <cell r="R2530">
            <v>27247.464916298999</v>
          </cell>
          <cell r="S2530">
            <v>3707.04187540968</v>
          </cell>
          <cell r="T2530">
            <v>0</v>
          </cell>
          <cell r="U2530">
            <v>0</v>
          </cell>
          <cell r="AF2530">
            <v>1020588.69125</v>
          </cell>
          <cell r="AG2530">
            <v>16005.283008995342</v>
          </cell>
          <cell r="AH2530">
            <v>261196.00363608246</v>
          </cell>
          <cell r="AI2530">
            <v>83979.372100211302</v>
          </cell>
          <cell r="AJ2530">
            <v>0</v>
          </cell>
          <cell r="AK2530">
            <v>129011.40839189055</v>
          </cell>
          <cell r="AL2530">
            <v>441867.47886074759</v>
          </cell>
          <cell r="AM2530">
            <v>57574.638460364229</v>
          </cell>
          <cell r="AN2530">
            <v>27247.464916298999</v>
          </cell>
          <cell r="AO2530">
            <v>3707.04187540968</v>
          </cell>
          <cell r="AP2530">
            <v>0</v>
          </cell>
          <cell r="AQ2530">
            <v>0</v>
          </cell>
        </row>
        <row r="2531">
          <cell r="H2531" t="str">
            <v>SE</v>
          </cell>
          <cell r="J2531">
            <v>0</v>
          </cell>
          <cell r="K2531">
            <v>0</v>
          </cell>
          <cell r="L2531">
            <v>0</v>
          </cell>
          <cell r="M2531">
            <v>0</v>
          </cell>
          <cell r="N2531">
            <v>0</v>
          </cell>
          <cell r="O2531">
            <v>0</v>
          </cell>
          <cell r="P2531">
            <v>0</v>
          </cell>
          <cell r="Q2531">
            <v>0</v>
          </cell>
          <cell r="R2531">
            <v>0</v>
          </cell>
          <cell r="S2531">
            <v>0</v>
          </cell>
          <cell r="T2531">
            <v>0</v>
          </cell>
          <cell r="U2531">
            <v>0</v>
          </cell>
          <cell r="AF2531">
            <v>0</v>
          </cell>
          <cell r="AG2531">
            <v>0</v>
          </cell>
          <cell r="AH2531">
            <v>0</v>
          </cell>
          <cell r="AI2531">
            <v>0</v>
          </cell>
          <cell r="AJ2531">
            <v>0</v>
          </cell>
          <cell r="AK2531">
            <v>0</v>
          </cell>
          <cell r="AL2531">
            <v>0</v>
          </cell>
          <cell r="AM2531">
            <v>0</v>
          </cell>
          <cell r="AN2531">
            <v>0</v>
          </cell>
          <cell r="AO2531">
            <v>0</v>
          </cell>
          <cell r="AP2531">
            <v>0</v>
          </cell>
          <cell r="AQ2531">
            <v>0</v>
          </cell>
        </row>
        <row r="2532">
          <cell r="H2532" t="str">
            <v>SO</v>
          </cell>
          <cell r="J2532">
            <v>134811.23624999999</v>
          </cell>
          <cell r="K2532">
            <v>2682.0873213167947</v>
          </cell>
          <cell r="L2532">
            <v>31680.969417582932</v>
          </cell>
          <cell r="M2532">
            <v>8971.4244404169167</v>
          </cell>
          <cell r="N2532">
            <v>0</v>
          </cell>
          <cell r="O2532">
            <v>16731.506266418048</v>
          </cell>
          <cell r="P2532">
            <v>62798.034380568934</v>
          </cell>
          <cell r="Q2532">
            <v>8027.2716928414475</v>
          </cell>
          <cell r="R2532">
            <v>3534.1247536937044</v>
          </cell>
          <cell r="S2532">
            <v>385.81797716120252</v>
          </cell>
          <cell r="T2532">
            <v>0</v>
          </cell>
          <cell r="U2532">
            <v>0</v>
          </cell>
          <cell r="AF2532">
            <v>134811.23624999999</v>
          </cell>
          <cell r="AG2532">
            <v>2682.0873213167947</v>
          </cell>
          <cell r="AH2532">
            <v>31680.969417582932</v>
          </cell>
          <cell r="AI2532">
            <v>8971.4244404169167</v>
          </cell>
          <cell r="AJ2532">
            <v>0</v>
          </cell>
          <cell r="AK2532">
            <v>16731.506266418048</v>
          </cell>
          <cell r="AL2532">
            <v>62798.034380568934</v>
          </cell>
          <cell r="AM2532">
            <v>8027.2716928414475</v>
          </cell>
          <cell r="AN2532">
            <v>3534.1247536937044</v>
          </cell>
          <cell r="AO2532">
            <v>385.81797716120252</v>
          </cell>
          <cell r="AP2532">
            <v>0</v>
          </cell>
          <cell r="AQ2532">
            <v>0</v>
          </cell>
        </row>
        <row r="2533">
          <cell r="H2533" t="str">
            <v>SNPPS</v>
          </cell>
          <cell r="J2533">
            <v>0</v>
          </cell>
          <cell r="K2533">
            <v>0</v>
          </cell>
          <cell r="L2533">
            <v>0</v>
          </cell>
          <cell r="M2533">
            <v>0</v>
          </cell>
          <cell r="N2533">
            <v>0</v>
          </cell>
          <cell r="O2533">
            <v>0</v>
          </cell>
          <cell r="P2533">
            <v>0</v>
          </cell>
          <cell r="Q2533">
            <v>0</v>
          </cell>
          <cell r="R2533">
            <v>0</v>
          </cell>
          <cell r="S2533">
            <v>0</v>
          </cell>
          <cell r="T2533">
            <v>0</v>
          </cell>
          <cell r="U2533">
            <v>0</v>
          </cell>
          <cell r="AF2533">
            <v>0</v>
          </cell>
          <cell r="AG2533">
            <v>0</v>
          </cell>
          <cell r="AH2533">
            <v>0</v>
          </cell>
          <cell r="AI2533">
            <v>0</v>
          </cell>
          <cell r="AJ2533">
            <v>0</v>
          </cell>
          <cell r="AK2533">
            <v>0</v>
          </cell>
          <cell r="AL2533">
            <v>0</v>
          </cell>
          <cell r="AM2533">
            <v>0</v>
          </cell>
          <cell r="AN2533">
            <v>0</v>
          </cell>
          <cell r="AO2533">
            <v>0</v>
          </cell>
          <cell r="AP2533">
            <v>0</v>
          </cell>
          <cell r="AQ2533">
            <v>0</v>
          </cell>
        </row>
        <row r="2534">
          <cell r="H2534" t="str">
            <v>SNPPH</v>
          </cell>
          <cell r="J2534">
            <v>0</v>
          </cell>
          <cell r="K2534">
            <v>0</v>
          </cell>
          <cell r="L2534">
            <v>0</v>
          </cell>
          <cell r="M2534">
            <v>0</v>
          </cell>
          <cell r="N2534">
            <v>0</v>
          </cell>
          <cell r="O2534">
            <v>0</v>
          </cell>
          <cell r="P2534">
            <v>0</v>
          </cell>
          <cell r="Q2534">
            <v>0</v>
          </cell>
          <cell r="R2534">
            <v>0</v>
          </cell>
          <cell r="S2534">
            <v>0</v>
          </cell>
          <cell r="T2534">
            <v>0</v>
          </cell>
          <cell r="U2534">
            <v>0</v>
          </cell>
          <cell r="AF2534">
            <v>0</v>
          </cell>
          <cell r="AG2534">
            <v>0</v>
          </cell>
          <cell r="AH2534">
            <v>0</v>
          </cell>
          <cell r="AI2534">
            <v>0</v>
          </cell>
          <cell r="AJ2534">
            <v>0</v>
          </cell>
          <cell r="AK2534">
            <v>0</v>
          </cell>
          <cell r="AL2534">
            <v>0</v>
          </cell>
          <cell r="AM2534">
            <v>0</v>
          </cell>
          <cell r="AN2534">
            <v>0</v>
          </cell>
          <cell r="AO2534">
            <v>0</v>
          </cell>
          <cell r="AP2534">
            <v>0</v>
          </cell>
          <cell r="AQ2534">
            <v>0</v>
          </cell>
        </row>
        <row r="2535">
          <cell r="H2535" t="str">
            <v>SNPD</v>
          </cell>
          <cell r="J2535">
            <v>-1611887.03</v>
          </cell>
          <cell r="K2535">
            <v>-57640.519670184112</v>
          </cell>
          <cell r="L2535">
            <v>-426531.96027225658</v>
          </cell>
          <cell r="M2535">
            <v>-102046.75058661769</v>
          </cell>
          <cell r="N2535">
            <v>0</v>
          </cell>
          <cell r="O2535">
            <v>-148010.75565053284</v>
          </cell>
          <cell r="P2535">
            <v>-771526.83622313465</v>
          </cell>
          <cell r="Q2535">
            <v>-77299.333679777119</v>
          </cell>
          <cell r="R2535">
            <v>-28830.873917496941</v>
          </cell>
          <cell r="S2535">
            <v>0</v>
          </cell>
          <cell r="T2535">
            <v>0</v>
          </cell>
          <cell r="U2535">
            <v>0</v>
          </cell>
          <cell r="AF2535">
            <v>-1611887.03</v>
          </cell>
          <cell r="AG2535">
            <v>-57640.519670184112</v>
          </cell>
          <cell r="AH2535">
            <v>-426531.96027225658</v>
          </cell>
          <cell r="AI2535">
            <v>-102046.75058661769</v>
          </cell>
          <cell r="AJ2535">
            <v>0</v>
          </cell>
          <cell r="AK2535">
            <v>-148010.75565053284</v>
          </cell>
          <cell r="AL2535">
            <v>-771526.83622313465</v>
          </cell>
          <cell r="AM2535">
            <v>-77299.333679777119</v>
          </cell>
          <cell r="AN2535">
            <v>-28830.873917496941</v>
          </cell>
          <cell r="AO2535">
            <v>0</v>
          </cell>
          <cell r="AP2535">
            <v>0</v>
          </cell>
          <cell r="AQ2535">
            <v>0</v>
          </cell>
        </row>
        <row r="2536">
          <cell r="H2536" t="str">
            <v>SNPT</v>
          </cell>
          <cell r="J2536">
            <v>0</v>
          </cell>
          <cell r="K2536">
            <v>0</v>
          </cell>
          <cell r="L2536">
            <v>0</v>
          </cell>
          <cell r="M2536">
            <v>0</v>
          </cell>
          <cell r="N2536">
            <v>0</v>
          </cell>
          <cell r="O2536">
            <v>0</v>
          </cell>
          <cell r="P2536">
            <v>0</v>
          </cell>
          <cell r="Q2536">
            <v>0</v>
          </cell>
          <cell r="R2536">
            <v>0</v>
          </cell>
          <cell r="S2536">
            <v>0</v>
          </cell>
          <cell r="T2536">
            <v>0</v>
          </cell>
          <cell r="U2536">
            <v>0</v>
          </cell>
          <cell r="AF2536">
            <v>0</v>
          </cell>
          <cell r="AG2536">
            <v>0</v>
          </cell>
          <cell r="AH2536">
            <v>0</v>
          </cell>
          <cell r="AI2536">
            <v>0</v>
          </cell>
          <cell r="AJ2536">
            <v>0</v>
          </cell>
          <cell r="AK2536">
            <v>0</v>
          </cell>
          <cell r="AL2536">
            <v>0</v>
          </cell>
          <cell r="AM2536">
            <v>0</v>
          </cell>
          <cell r="AN2536">
            <v>0</v>
          </cell>
          <cell r="AO2536">
            <v>0</v>
          </cell>
          <cell r="AP2536">
            <v>0</v>
          </cell>
          <cell r="AQ2536">
            <v>0</v>
          </cell>
        </row>
        <row r="2537">
          <cell r="H2537" t="str">
            <v>DGU</v>
          </cell>
          <cell r="J2537">
            <v>0</v>
          </cell>
          <cell r="K2537">
            <v>0</v>
          </cell>
          <cell r="L2537">
            <v>0</v>
          </cell>
          <cell r="M2537">
            <v>0</v>
          </cell>
          <cell r="N2537">
            <v>0</v>
          </cell>
          <cell r="O2537">
            <v>0</v>
          </cell>
          <cell r="P2537">
            <v>0</v>
          </cell>
          <cell r="Q2537">
            <v>0</v>
          </cell>
          <cell r="R2537">
            <v>0</v>
          </cell>
          <cell r="S2537">
            <v>0</v>
          </cell>
          <cell r="T2537">
            <v>0</v>
          </cell>
          <cell r="U2537">
            <v>0</v>
          </cell>
          <cell r="AF2537">
            <v>0</v>
          </cell>
          <cell r="AG2537">
            <v>0</v>
          </cell>
          <cell r="AH2537">
            <v>0</v>
          </cell>
          <cell r="AI2537">
            <v>0</v>
          </cell>
          <cell r="AJ2537">
            <v>0</v>
          </cell>
          <cell r="AK2537">
            <v>0</v>
          </cell>
          <cell r="AL2537">
            <v>0</v>
          </cell>
          <cell r="AM2537">
            <v>0</v>
          </cell>
          <cell r="AN2537">
            <v>0</v>
          </cell>
          <cell r="AO2537">
            <v>0</v>
          </cell>
          <cell r="AP2537">
            <v>0</v>
          </cell>
          <cell r="AQ2537">
            <v>0</v>
          </cell>
        </row>
        <row r="2538">
          <cell r="H2538" t="str">
            <v>DGP</v>
          </cell>
          <cell r="J2538">
            <v>0</v>
          </cell>
          <cell r="K2538">
            <v>0</v>
          </cell>
          <cell r="L2538">
            <v>0</v>
          </cell>
          <cell r="M2538">
            <v>0</v>
          </cell>
          <cell r="N2538">
            <v>0</v>
          </cell>
          <cell r="O2538">
            <v>0</v>
          </cell>
          <cell r="P2538">
            <v>0</v>
          </cell>
          <cell r="Q2538">
            <v>0</v>
          </cell>
          <cell r="R2538">
            <v>0</v>
          </cell>
          <cell r="S2538">
            <v>0</v>
          </cell>
          <cell r="T2538">
            <v>0</v>
          </cell>
          <cell r="U2538">
            <v>0</v>
          </cell>
          <cell r="AF2538">
            <v>0</v>
          </cell>
          <cell r="AG2538">
            <v>0</v>
          </cell>
          <cell r="AH2538">
            <v>0</v>
          </cell>
          <cell r="AI2538">
            <v>0</v>
          </cell>
          <cell r="AJ2538">
            <v>0</v>
          </cell>
          <cell r="AK2538">
            <v>0</v>
          </cell>
          <cell r="AL2538">
            <v>0</v>
          </cell>
          <cell r="AM2538">
            <v>0</v>
          </cell>
          <cell r="AN2538">
            <v>0</v>
          </cell>
          <cell r="AO2538">
            <v>0</v>
          </cell>
          <cell r="AP2538">
            <v>0</v>
          </cell>
          <cell r="AQ2538">
            <v>0</v>
          </cell>
        </row>
        <row r="2539">
          <cell r="H2539" t="str">
            <v>JBE</v>
          </cell>
          <cell r="J2539">
            <v>0</v>
          </cell>
          <cell r="K2539">
            <v>0</v>
          </cell>
          <cell r="L2539">
            <v>0</v>
          </cell>
          <cell r="M2539">
            <v>0</v>
          </cell>
          <cell r="N2539">
            <v>0</v>
          </cell>
          <cell r="O2539">
            <v>0</v>
          </cell>
          <cell r="P2539">
            <v>0</v>
          </cell>
          <cell r="Q2539">
            <v>0</v>
          </cell>
          <cell r="R2539">
            <v>0</v>
          </cell>
          <cell r="S2539">
            <v>0</v>
          </cell>
          <cell r="T2539">
            <v>0</v>
          </cell>
          <cell r="U2539">
            <v>0</v>
          </cell>
          <cell r="AF2539">
            <v>0</v>
          </cell>
          <cell r="AG2539">
            <v>0</v>
          </cell>
          <cell r="AH2539">
            <v>0</v>
          </cell>
          <cell r="AI2539">
            <v>0</v>
          </cell>
          <cell r="AJ2539">
            <v>0</v>
          </cell>
          <cell r="AK2539">
            <v>0</v>
          </cell>
          <cell r="AL2539">
            <v>0</v>
          </cell>
          <cell r="AM2539">
            <v>0</v>
          </cell>
          <cell r="AN2539">
            <v>0</v>
          </cell>
          <cell r="AO2539">
            <v>0</v>
          </cell>
          <cell r="AP2539">
            <v>0</v>
          </cell>
          <cell r="AQ2539">
            <v>0</v>
          </cell>
        </row>
        <row r="2540">
          <cell r="H2540" t="str">
            <v>SNPP</v>
          </cell>
          <cell r="J2540">
            <v>0</v>
          </cell>
          <cell r="K2540">
            <v>0</v>
          </cell>
          <cell r="L2540">
            <v>0</v>
          </cell>
          <cell r="M2540">
            <v>0</v>
          </cell>
          <cell r="N2540">
            <v>0</v>
          </cell>
          <cell r="O2540">
            <v>0</v>
          </cell>
          <cell r="P2540">
            <v>0</v>
          </cell>
          <cell r="Q2540">
            <v>0</v>
          </cell>
          <cell r="R2540">
            <v>0</v>
          </cell>
          <cell r="S2540">
            <v>0</v>
          </cell>
          <cell r="T2540">
            <v>0</v>
          </cell>
          <cell r="U2540">
            <v>0</v>
          </cell>
          <cell r="AF2540">
            <v>0</v>
          </cell>
          <cell r="AG2540">
            <v>0</v>
          </cell>
          <cell r="AH2540">
            <v>0</v>
          </cell>
          <cell r="AI2540">
            <v>0</v>
          </cell>
          <cell r="AJ2540">
            <v>0</v>
          </cell>
          <cell r="AK2540">
            <v>0</v>
          </cell>
          <cell r="AL2540">
            <v>0</v>
          </cell>
          <cell r="AM2540">
            <v>0</v>
          </cell>
          <cell r="AN2540">
            <v>0</v>
          </cell>
          <cell r="AO2540">
            <v>0</v>
          </cell>
          <cell r="AP2540">
            <v>0</v>
          </cell>
          <cell r="AQ2540">
            <v>0</v>
          </cell>
        </row>
        <row r="2541">
          <cell r="H2541" t="str">
            <v>CAGW</v>
          </cell>
          <cell r="J2541">
            <v>7143035.1754166698</v>
          </cell>
          <cell r="K2541">
            <v>316354.99277549307</v>
          </cell>
          <cell r="L2541">
            <v>5214850.5525541576</v>
          </cell>
          <cell r="M2541">
            <v>1611829.6300870203</v>
          </cell>
          <cell r="N2541">
            <v>0</v>
          </cell>
          <cell r="O2541">
            <v>0</v>
          </cell>
          <cell r="P2541">
            <v>0</v>
          </cell>
          <cell r="Q2541">
            <v>0</v>
          </cell>
          <cell r="R2541">
            <v>0</v>
          </cell>
          <cell r="S2541">
            <v>0</v>
          </cell>
          <cell r="T2541">
            <v>0</v>
          </cell>
          <cell r="U2541">
            <v>0</v>
          </cell>
          <cell r="AF2541">
            <v>7143035.1754166698</v>
          </cell>
          <cell r="AG2541">
            <v>316354.99277549307</v>
          </cell>
          <cell r="AH2541">
            <v>5214850.5525541576</v>
          </cell>
          <cell r="AI2541">
            <v>1611829.6300870203</v>
          </cell>
          <cell r="AJ2541">
            <v>0</v>
          </cell>
          <cell r="AK2541">
            <v>0</v>
          </cell>
          <cell r="AL2541">
            <v>0</v>
          </cell>
          <cell r="AM2541">
            <v>0</v>
          </cell>
          <cell r="AN2541">
            <v>0</v>
          </cell>
          <cell r="AO2541">
            <v>0</v>
          </cell>
          <cell r="AP2541">
            <v>0</v>
          </cell>
          <cell r="AQ2541">
            <v>0</v>
          </cell>
        </row>
        <row r="2542">
          <cell r="H2542" t="str">
            <v>CAGE</v>
          </cell>
          <cell r="J2542">
            <v>112629067.04375</v>
          </cell>
          <cell r="K2542">
            <v>0</v>
          </cell>
          <cell r="L2542">
            <v>0</v>
          </cell>
          <cell r="M2542">
            <v>0</v>
          </cell>
          <cell r="N2542">
            <v>0</v>
          </cell>
          <cell r="O2542">
            <v>21389380.822976418</v>
          </cell>
          <cell r="P2542">
            <v>76263331.68829155</v>
          </cell>
          <cell r="Q2542">
            <v>9802012.1382151172</v>
          </cell>
          <cell r="R2542">
            <v>4552079.1246528365</v>
          </cell>
          <cell r="S2542">
            <v>622263.26961409522</v>
          </cell>
          <cell r="T2542">
            <v>0</v>
          </cell>
          <cell r="U2542">
            <v>0</v>
          </cell>
          <cell r="AF2542">
            <v>112629067.04375</v>
          </cell>
          <cell r="AG2542">
            <v>0</v>
          </cell>
          <cell r="AH2542">
            <v>0</v>
          </cell>
          <cell r="AI2542">
            <v>0</v>
          </cell>
          <cell r="AJ2542">
            <v>0</v>
          </cell>
          <cell r="AK2542">
            <v>21389380.822976418</v>
          </cell>
          <cell r="AL2542">
            <v>76263331.68829155</v>
          </cell>
          <cell r="AM2542">
            <v>9802012.1382151172</v>
          </cell>
          <cell r="AN2542">
            <v>4552079.1246528365</v>
          </cell>
          <cell r="AO2542">
            <v>622263.26961409522</v>
          </cell>
          <cell r="AP2542">
            <v>0</v>
          </cell>
          <cell r="AQ2542">
            <v>0</v>
          </cell>
        </row>
        <row r="2543">
          <cell r="H2543" t="str">
            <v>JBG</v>
          </cell>
          <cell r="J2543">
            <v>5353632.6900000004</v>
          </cell>
          <cell r="K2543">
            <v>235759.38918026121</v>
          </cell>
          <cell r="L2543">
            <v>3886298.6487114388</v>
          </cell>
          <cell r="M2543">
            <v>1201194.7898089245</v>
          </cell>
          <cell r="N2543">
            <v>0</v>
          </cell>
          <cell r="O2543">
            <v>5769.4382198739549</v>
          </cell>
          <cell r="P2543">
            <v>20570.795585850272</v>
          </cell>
          <cell r="Q2543">
            <v>2643.9336383752916</v>
          </cell>
          <cell r="R2543">
            <v>1227.8494407585126</v>
          </cell>
          <cell r="S2543">
            <v>167.84541451890959</v>
          </cell>
          <cell r="T2543">
            <v>0</v>
          </cell>
          <cell r="U2543">
            <v>0</v>
          </cell>
          <cell r="AF2543">
            <v>5353632.6900000004</v>
          </cell>
          <cell r="AG2543">
            <v>235759.38918026121</v>
          </cell>
          <cell r="AH2543">
            <v>3886298.6487114388</v>
          </cell>
          <cell r="AI2543">
            <v>1201194.7898089245</v>
          </cell>
          <cell r="AJ2543">
            <v>0</v>
          </cell>
          <cell r="AK2543">
            <v>5769.4382198739549</v>
          </cell>
          <cell r="AL2543">
            <v>20570.795585850272</v>
          </cell>
          <cell r="AM2543">
            <v>2643.9336383752916</v>
          </cell>
          <cell r="AN2543">
            <v>1227.8494407585126</v>
          </cell>
          <cell r="AO2543">
            <v>167.84541451890959</v>
          </cell>
          <cell r="AP2543">
            <v>0</v>
          </cell>
          <cell r="AQ2543">
            <v>0</v>
          </cell>
        </row>
        <row r="2544">
          <cell r="H2544" t="str">
            <v>CAEW</v>
          </cell>
          <cell r="J2544">
            <v>0</v>
          </cell>
          <cell r="K2544">
            <v>0</v>
          </cell>
          <cell r="L2544">
            <v>0</v>
          </cell>
          <cell r="M2544">
            <v>0</v>
          </cell>
          <cell r="N2544">
            <v>0</v>
          </cell>
          <cell r="O2544">
            <v>0</v>
          </cell>
          <cell r="P2544">
            <v>0</v>
          </cell>
          <cell r="Q2544">
            <v>0</v>
          </cell>
          <cell r="R2544">
            <v>0</v>
          </cell>
          <cell r="S2544">
            <v>0</v>
          </cell>
          <cell r="T2544">
            <v>0</v>
          </cell>
          <cell r="U2544">
            <v>0</v>
          </cell>
          <cell r="AF2544">
            <v>0</v>
          </cell>
          <cell r="AG2544">
            <v>0</v>
          </cell>
          <cell r="AH2544">
            <v>0</v>
          </cell>
          <cell r="AI2544">
            <v>0</v>
          </cell>
          <cell r="AJ2544">
            <v>0</v>
          </cell>
          <cell r="AK2544">
            <v>0</v>
          </cell>
          <cell r="AL2544">
            <v>0</v>
          </cell>
          <cell r="AM2544">
            <v>0</v>
          </cell>
          <cell r="AN2544">
            <v>0</v>
          </cell>
          <cell r="AO2544">
            <v>0</v>
          </cell>
          <cell r="AP2544">
            <v>0</v>
          </cell>
          <cell r="AQ2544">
            <v>0</v>
          </cell>
        </row>
        <row r="2545">
          <cell r="H2545" t="str">
            <v>CAEE</v>
          </cell>
          <cell r="J2545">
            <v>5384955.1520833299</v>
          </cell>
          <cell r="K2545">
            <v>0</v>
          </cell>
          <cell r="L2545">
            <v>0</v>
          </cell>
          <cell r="M2545">
            <v>0</v>
          </cell>
          <cell r="N2545">
            <v>0</v>
          </cell>
          <cell r="O2545">
            <v>1121395.9534464739</v>
          </cell>
          <cell r="P2545">
            <v>3482997.264461271</v>
          </cell>
          <cell r="Q2545">
            <v>506698.83669464436</v>
          </cell>
          <cell r="R2545">
            <v>245738.65256111734</v>
          </cell>
          <cell r="S2545">
            <v>28124.444919823305</v>
          </cell>
          <cell r="T2545">
            <v>0</v>
          </cell>
          <cell r="U2545">
            <v>0</v>
          </cell>
          <cell r="AF2545">
            <v>5384955.1520833299</v>
          </cell>
          <cell r="AG2545">
            <v>0</v>
          </cell>
          <cell r="AH2545">
            <v>0</v>
          </cell>
          <cell r="AI2545">
            <v>0</v>
          </cell>
          <cell r="AJ2545">
            <v>0</v>
          </cell>
          <cell r="AK2545">
            <v>1121395.9534464739</v>
          </cell>
          <cell r="AL2545">
            <v>3482997.264461271</v>
          </cell>
          <cell r="AM2545">
            <v>506698.83669464436</v>
          </cell>
          <cell r="AN2545">
            <v>245738.65256111734</v>
          </cell>
          <cell r="AO2545">
            <v>28124.444919823305</v>
          </cell>
          <cell r="AP2545">
            <v>0</v>
          </cell>
          <cell r="AQ2545">
            <v>0</v>
          </cell>
        </row>
        <row r="2546">
          <cell r="H2546" t="str">
            <v>CAGE</v>
          </cell>
          <cell r="J2546">
            <v>0</v>
          </cell>
          <cell r="K2546">
            <v>0</v>
          </cell>
          <cell r="L2546">
            <v>0</v>
          </cell>
          <cell r="M2546">
            <v>0</v>
          </cell>
          <cell r="N2546">
            <v>0</v>
          </cell>
          <cell r="O2546">
            <v>0</v>
          </cell>
          <cell r="P2546">
            <v>0</v>
          </cell>
          <cell r="Q2546">
            <v>0</v>
          </cell>
          <cell r="R2546">
            <v>0</v>
          </cell>
          <cell r="S2546">
            <v>0</v>
          </cell>
          <cell r="T2546">
            <v>0</v>
          </cell>
          <cell r="U2546">
            <v>0</v>
          </cell>
          <cell r="AF2546">
            <v>0</v>
          </cell>
          <cell r="AG2546">
            <v>0</v>
          </cell>
          <cell r="AH2546">
            <v>0</v>
          </cell>
          <cell r="AI2546">
            <v>0</v>
          </cell>
          <cell r="AJ2546">
            <v>0</v>
          </cell>
          <cell r="AK2546">
            <v>0</v>
          </cell>
          <cell r="AL2546">
            <v>0</v>
          </cell>
          <cell r="AM2546">
            <v>0</v>
          </cell>
          <cell r="AN2546">
            <v>0</v>
          </cell>
          <cell r="AO2546">
            <v>0</v>
          </cell>
          <cell r="AP2546">
            <v>0</v>
          </cell>
          <cell r="AQ2546">
            <v>0</v>
          </cell>
        </row>
        <row r="2550">
          <cell r="H2550" t="str">
            <v>SO</v>
          </cell>
          <cell r="J2550">
            <v>0</v>
          </cell>
          <cell r="K2550">
            <v>0</v>
          </cell>
          <cell r="L2550">
            <v>0</v>
          </cell>
          <cell r="M2550">
            <v>0</v>
          </cell>
          <cell r="N2550">
            <v>0</v>
          </cell>
          <cell r="O2550">
            <v>0</v>
          </cell>
          <cell r="P2550">
            <v>0</v>
          </cell>
          <cell r="Q2550">
            <v>0</v>
          </cell>
          <cell r="R2550">
            <v>0</v>
          </cell>
          <cell r="S2550">
            <v>0</v>
          </cell>
          <cell r="T2550">
            <v>0</v>
          </cell>
          <cell r="U2550">
            <v>0</v>
          </cell>
          <cell r="AF2550">
            <v>0</v>
          </cell>
          <cell r="AG2550">
            <v>0</v>
          </cell>
          <cell r="AH2550">
            <v>0</v>
          </cell>
          <cell r="AI2550">
            <v>0</v>
          </cell>
          <cell r="AJ2550">
            <v>0</v>
          </cell>
          <cell r="AK2550">
            <v>0</v>
          </cell>
          <cell r="AL2550">
            <v>0</v>
          </cell>
          <cell r="AM2550">
            <v>0</v>
          </cell>
          <cell r="AN2550">
            <v>0</v>
          </cell>
          <cell r="AO2550">
            <v>0</v>
          </cell>
          <cell r="AP2550">
            <v>0</v>
          </cell>
          <cell r="AQ2550">
            <v>0</v>
          </cell>
        </row>
        <row r="2555">
          <cell r="H2555" t="str">
            <v>SNPPS</v>
          </cell>
          <cell r="J2555">
            <v>0</v>
          </cell>
          <cell r="K2555">
            <v>0</v>
          </cell>
          <cell r="L2555">
            <v>0</v>
          </cell>
          <cell r="M2555">
            <v>0</v>
          </cell>
          <cell r="N2555">
            <v>0</v>
          </cell>
          <cell r="O2555">
            <v>0</v>
          </cell>
          <cell r="P2555">
            <v>0</v>
          </cell>
          <cell r="Q2555">
            <v>0</v>
          </cell>
          <cell r="R2555">
            <v>0</v>
          </cell>
          <cell r="S2555">
            <v>0</v>
          </cell>
          <cell r="T2555">
            <v>0</v>
          </cell>
          <cell r="U2555">
            <v>0</v>
          </cell>
          <cell r="AF2555">
            <v>0</v>
          </cell>
          <cell r="AG2555">
            <v>0</v>
          </cell>
          <cell r="AH2555">
            <v>0</v>
          </cell>
          <cell r="AI2555">
            <v>0</v>
          </cell>
          <cell r="AJ2555">
            <v>0</v>
          </cell>
          <cell r="AK2555">
            <v>0</v>
          </cell>
          <cell r="AL2555">
            <v>0</v>
          </cell>
          <cell r="AM2555">
            <v>0</v>
          </cell>
          <cell r="AN2555">
            <v>0</v>
          </cell>
          <cell r="AO2555">
            <v>0</v>
          </cell>
          <cell r="AP2555">
            <v>0</v>
          </cell>
          <cell r="AQ2555">
            <v>0</v>
          </cell>
        </row>
        <row r="2556">
          <cell r="H2556" t="str">
            <v>CAGW</v>
          </cell>
          <cell r="J2556">
            <v>0</v>
          </cell>
          <cell r="K2556">
            <v>0</v>
          </cell>
          <cell r="L2556">
            <v>0</v>
          </cell>
          <cell r="M2556">
            <v>0</v>
          </cell>
          <cell r="N2556">
            <v>0</v>
          </cell>
          <cell r="O2556">
            <v>0</v>
          </cell>
          <cell r="P2556">
            <v>0</v>
          </cell>
          <cell r="Q2556">
            <v>0</v>
          </cell>
          <cell r="R2556">
            <v>0</v>
          </cell>
          <cell r="S2556">
            <v>0</v>
          </cell>
          <cell r="T2556">
            <v>0</v>
          </cell>
          <cell r="U2556">
            <v>0</v>
          </cell>
          <cell r="AF2556">
            <v>0</v>
          </cell>
          <cell r="AG2556">
            <v>0</v>
          </cell>
          <cell r="AH2556">
            <v>0</v>
          </cell>
          <cell r="AI2556">
            <v>0</v>
          </cell>
          <cell r="AJ2556">
            <v>0</v>
          </cell>
          <cell r="AK2556">
            <v>0</v>
          </cell>
          <cell r="AL2556">
            <v>0</v>
          </cell>
          <cell r="AM2556">
            <v>0</v>
          </cell>
          <cell r="AN2556">
            <v>0</v>
          </cell>
          <cell r="AO2556">
            <v>0</v>
          </cell>
          <cell r="AP2556">
            <v>0</v>
          </cell>
          <cell r="AQ2556">
            <v>0</v>
          </cell>
        </row>
        <row r="2557">
          <cell r="H2557" t="str">
            <v>CAGE</v>
          </cell>
          <cell r="J2557">
            <v>-273000</v>
          </cell>
          <cell r="K2557">
            <v>0</v>
          </cell>
          <cell r="L2557">
            <v>0</v>
          </cell>
          <cell r="M2557">
            <v>0</v>
          </cell>
          <cell r="N2557">
            <v>0</v>
          </cell>
          <cell r="O2557">
            <v>-51845.417155096606</v>
          </cell>
          <cell r="P2557">
            <v>-184853.60926248503</v>
          </cell>
          <cell r="Q2557">
            <v>-23758.958357466217</v>
          </cell>
          <cell r="R2557">
            <v>-11033.720101290541</v>
          </cell>
          <cell r="S2557">
            <v>-1508.2951236616393</v>
          </cell>
          <cell r="T2557">
            <v>0</v>
          </cell>
          <cell r="U2557">
            <v>0</v>
          </cell>
          <cell r="AF2557">
            <v>-273000</v>
          </cell>
          <cell r="AG2557">
            <v>0</v>
          </cell>
          <cell r="AH2557">
            <v>0</v>
          </cell>
          <cell r="AI2557">
            <v>0</v>
          </cell>
          <cell r="AJ2557">
            <v>0</v>
          </cell>
          <cell r="AK2557">
            <v>-51845.417155096606</v>
          </cell>
          <cell r="AL2557">
            <v>-184853.60926248503</v>
          </cell>
          <cell r="AM2557">
            <v>-23758.958357466217</v>
          </cell>
          <cell r="AN2557">
            <v>-11033.720101290541</v>
          </cell>
          <cell r="AO2557">
            <v>-1508.2951236616393</v>
          </cell>
          <cell r="AP2557">
            <v>0</v>
          </cell>
          <cell r="AQ2557">
            <v>0</v>
          </cell>
        </row>
        <row r="2563">
          <cell r="H2563" t="str">
            <v>S</v>
          </cell>
          <cell r="J2563">
            <v>14342701.781666664</v>
          </cell>
          <cell r="K2563">
            <v>0</v>
          </cell>
          <cell r="L2563">
            <v>1909732.2137500001</v>
          </cell>
          <cell r="M2563">
            <v>0</v>
          </cell>
          <cell r="N2563">
            <v>0</v>
          </cell>
          <cell r="O2563">
            <v>120741.221666667</v>
          </cell>
          <cell r="P2563">
            <v>2898182.3158333302</v>
          </cell>
          <cell r="Q2563">
            <v>259643.73041666701</v>
          </cell>
          <cell r="R2563">
            <v>0</v>
          </cell>
          <cell r="S2563">
            <v>0</v>
          </cell>
          <cell r="T2563">
            <v>9154402.3000000007</v>
          </cell>
          <cell r="U2563">
            <v>0</v>
          </cell>
          <cell r="AF2563">
            <v>14342701.781666664</v>
          </cell>
          <cell r="AG2563">
            <v>0</v>
          </cell>
          <cell r="AH2563">
            <v>1909732.2137500001</v>
          </cell>
          <cell r="AI2563">
            <v>0</v>
          </cell>
          <cell r="AJ2563">
            <v>0</v>
          </cell>
          <cell r="AK2563">
            <v>120741.221666667</v>
          </cell>
          <cell r="AL2563">
            <v>2898182.3158333302</v>
          </cell>
          <cell r="AM2563">
            <v>259643.73041666701</v>
          </cell>
          <cell r="AN2563">
            <v>0</v>
          </cell>
          <cell r="AO2563">
            <v>0</v>
          </cell>
          <cell r="AP2563">
            <v>9154402.3000000007</v>
          </cell>
          <cell r="AQ2563">
            <v>0</v>
          </cell>
        </row>
        <row r="2564">
          <cell r="H2564" t="str">
            <v>GPS</v>
          </cell>
          <cell r="J2564">
            <v>4711218.0341666704</v>
          </cell>
          <cell r="K2564">
            <v>93730.304007930637</v>
          </cell>
          <cell r="L2564">
            <v>1107147.7319829077</v>
          </cell>
          <cell r="M2564">
            <v>313522.35756873578</v>
          </cell>
          <cell r="N2564">
            <v>0</v>
          </cell>
          <cell r="O2564">
            <v>584712.19650373445</v>
          </cell>
          <cell r="P2564">
            <v>2194588.8214785582</v>
          </cell>
          <cell r="Q2564">
            <v>280527.26327899285</v>
          </cell>
          <cell r="R2564">
            <v>123506.26503951092</v>
          </cell>
          <cell r="S2564">
            <v>13483.094306299432</v>
          </cell>
          <cell r="T2564">
            <v>0</v>
          </cell>
          <cell r="U2564">
            <v>0</v>
          </cell>
          <cell r="AF2564">
            <v>4711218.0341666704</v>
          </cell>
          <cell r="AG2564">
            <v>93730.304007930637</v>
          </cell>
          <cell r="AH2564">
            <v>1107147.7319829077</v>
          </cell>
          <cell r="AI2564">
            <v>313522.35756873578</v>
          </cell>
          <cell r="AJ2564">
            <v>0</v>
          </cell>
          <cell r="AK2564">
            <v>584712.19650373445</v>
          </cell>
          <cell r="AL2564">
            <v>2194588.8214785582</v>
          </cell>
          <cell r="AM2564">
            <v>280527.26327899285</v>
          </cell>
          <cell r="AN2564">
            <v>123506.26503951092</v>
          </cell>
          <cell r="AO2564">
            <v>13483.094306299432</v>
          </cell>
          <cell r="AP2564">
            <v>0</v>
          </cell>
          <cell r="AQ2564">
            <v>0</v>
          </cell>
        </row>
        <row r="2565">
          <cell r="H2565" t="str">
            <v>SG</v>
          </cell>
          <cell r="J2565">
            <v>1123229.4112499999</v>
          </cell>
          <cell r="K2565">
            <v>17614.936129720187</v>
          </cell>
          <cell r="L2565">
            <v>287464.51523549517</v>
          </cell>
          <cell r="M2565">
            <v>92425.187041543162</v>
          </cell>
          <cell r="N2565">
            <v>0</v>
          </cell>
          <cell r="O2565">
            <v>141986.10031145249</v>
          </cell>
          <cell r="P2565">
            <v>486306.14113840181</v>
          </cell>
          <cell r="Q2565">
            <v>63364.926355944976</v>
          </cell>
          <cell r="R2565">
            <v>29987.745541746957</v>
          </cell>
          <cell r="S2565">
            <v>4079.8594956952597</v>
          </cell>
          <cell r="T2565">
            <v>0</v>
          </cell>
          <cell r="U2565">
            <v>0</v>
          </cell>
          <cell r="AF2565">
            <v>1123229.4112499999</v>
          </cell>
          <cell r="AG2565">
            <v>17614.936129720187</v>
          </cell>
          <cell r="AH2565">
            <v>287464.51523549517</v>
          </cell>
          <cell r="AI2565">
            <v>92425.187041543162</v>
          </cell>
          <cell r="AJ2565">
            <v>0</v>
          </cell>
          <cell r="AK2565">
            <v>141986.10031145249</v>
          </cell>
          <cell r="AL2565">
            <v>486306.14113840181</v>
          </cell>
          <cell r="AM2565">
            <v>63364.926355944976</v>
          </cell>
          <cell r="AN2565">
            <v>29987.745541746957</v>
          </cell>
          <cell r="AO2565">
            <v>4079.8594956952597</v>
          </cell>
          <cell r="AP2565">
            <v>0</v>
          </cell>
          <cell r="AQ2565">
            <v>0</v>
          </cell>
        </row>
        <row r="2566">
          <cell r="H2566" t="str">
            <v>CAGW</v>
          </cell>
          <cell r="J2566">
            <v>958608</v>
          </cell>
          <cell r="K2566">
            <v>42455.40158590077</v>
          </cell>
          <cell r="L2566">
            <v>699842.20092983544</v>
          </cell>
          <cell r="M2566">
            <v>216310.39748426387</v>
          </cell>
          <cell r="N2566">
            <v>0</v>
          </cell>
          <cell r="O2566">
            <v>0</v>
          </cell>
          <cell r="P2566">
            <v>0</v>
          </cell>
          <cell r="Q2566">
            <v>0</v>
          </cell>
          <cell r="R2566">
            <v>0</v>
          </cell>
          <cell r="S2566">
            <v>0</v>
          </cell>
          <cell r="T2566">
            <v>0</v>
          </cell>
          <cell r="U2566">
            <v>0</v>
          </cell>
          <cell r="AF2566">
            <v>958608</v>
          </cell>
          <cell r="AG2566">
            <v>42455.40158590077</v>
          </cell>
          <cell r="AH2566">
            <v>699842.20092983544</v>
          </cell>
          <cell r="AI2566">
            <v>216310.39748426387</v>
          </cell>
          <cell r="AJ2566">
            <v>0</v>
          </cell>
          <cell r="AK2566">
            <v>0</v>
          </cell>
          <cell r="AL2566">
            <v>0</v>
          </cell>
          <cell r="AM2566">
            <v>0</v>
          </cell>
          <cell r="AN2566">
            <v>0</v>
          </cell>
          <cell r="AO2566">
            <v>0</v>
          </cell>
          <cell r="AP2566">
            <v>0</v>
          </cell>
          <cell r="AQ2566">
            <v>0</v>
          </cell>
        </row>
        <row r="2567">
          <cell r="H2567" t="str">
            <v>CAGE</v>
          </cell>
          <cell r="J2567">
            <v>1163829.19</v>
          </cell>
          <cell r="K2567">
            <v>0</v>
          </cell>
          <cell r="L2567">
            <v>0</v>
          </cell>
          <cell r="M2567">
            <v>0</v>
          </cell>
          <cell r="N2567">
            <v>0</v>
          </cell>
          <cell r="O2567">
            <v>221022.74671365635</v>
          </cell>
          <cell r="P2567">
            <v>788051.37852210423</v>
          </cell>
          <cell r="Q2567">
            <v>101287.06688796205</v>
          </cell>
          <cell r="R2567">
            <v>47037.968967661851</v>
          </cell>
          <cell r="S2567">
            <v>6430.0289086156608</v>
          </cell>
          <cell r="T2567">
            <v>0</v>
          </cell>
          <cell r="U2567">
            <v>0</v>
          </cell>
          <cell r="AF2567">
            <v>1163829.19</v>
          </cell>
          <cell r="AG2567">
            <v>0</v>
          </cell>
          <cell r="AH2567">
            <v>0</v>
          </cell>
          <cell r="AI2567">
            <v>0</v>
          </cell>
          <cell r="AJ2567">
            <v>0</v>
          </cell>
          <cell r="AK2567">
            <v>221022.74671365635</v>
          </cell>
          <cell r="AL2567">
            <v>788051.37852210423</v>
          </cell>
          <cell r="AM2567">
            <v>101287.06688796205</v>
          </cell>
          <cell r="AN2567">
            <v>47037.968967661851</v>
          </cell>
          <cell r="AO2567">
            <v>6430.0289086156608</v>
          </cell>
          <cell r="AP2567">
            <v>0</v>
          </cell>
          <cell r="AQ2567">
            <v>0</v>
          </cell>
        </row>
        <row r="2568">
          <cell r="H2568" t="str">
            <v>CAEW</v>
          </cell>
          <cell r="J2568">
            <v>4054.84</v>
          </cell>
          <cell r="K2568">
            <v>186.08103857939275</v>
          </cell>
          <cell r="L2568">
            <v>2941.7959085305542</v>
          </cell>
          <cell r="M2568">
            <v>926.96305289005306</v>
          </cell>
          <cell r="N2568">
            <v>0</v>
          </cell>
          <cell r="O2568">
            <v>0</v>
          </cell>
          <cell r="P2568">
            <v>0</v>
          </cell>
          <cell r="Q2568">
            <v>0</v>
          </cell>
          <cell r="R2568">
            <v>0</v>
          </cell>
          <cell r="S2568">
            <v>0</v>
          </cell>
          <cell r="T2568">
            <v>0</v>
          </cell>
          <cell r="U2568">
            <v>0</v>
          </cell>
          <cell r="AF2568">
            <v>4054.84</v>
          </cell>
          <cell r="AG2568">
            <v>186.08103857939275</v>
          </cell>
          <cell r="AH2568">
            <v>2941.7959085305542</v>
          </cell>
          <cell r="AI2568">
            <v>926.96305289005306</v>
          </cell>
          <cell r="AJ2568">
            <v>0</v>
          </cell>
          <cell r="AK2568">
            <v>0</v>
          </cell>
          <cell r="AL2568">
            <v>0</v>
          </cell>
          <cell r="AM2568">
            <v>0</v>
          </cell>
          <cell r="AN2568">
            <v>0</v>
          </cell>
          <cell r="AO2568">
            <v>0</v>
          </cell>
          <cell r="AP2568">
            <v>0</v>
          </cell>
          <cell r="AQ2568">
            <v>0</v>
          </cell>
        </row>
        <row r="2569">
          <cell r="H2569" t="str">
            <v>CAEE</v>
          </cell>
          <cell r="J2569">
            <v>4804952.7558333296</v>
          </cell>
          <cell r="K2569">
            <v>0</v>
          </cell>
          <cell r="L2569">
            <v>0</v>
          </cell>
          <cell r="M2569">
            <v>0</v>
          </cell>
          <cell r="N2569">
            <v>0</v>
          </cell>
          <cell r="O2569">
            <v>1000612.7116598869</v>
          </cell>
          <cell r="P2569">
            <v>3107850.8235966377</v>
          </cell>
          <cell r="Q2569">
            <v>452123.35163303104</v>
          </cell>
          <cell r="R2569">
            <v>219270.64989232022</v>
          </cell>
          <cell r="S2569">
            <v>25095.219051454136</v>
          </cell>
          <cell r="T2569">
            <v>0</v>
          </cell>
          <cell r="U2569">
            <v>0</v>
          </cell>
          <cell r="AF2569">
            <v>4804952.7558333296</v>
          </cell>
          <cell r="AG2569">
            <v>0</v>
          </cell>
          <cell r="AH2569">
            <v>0</v>
          </cell>
          <cell r="AI2569">
            <v>0</v>
          </cell>
          <cell r="AJ2569">
            <v>0</v>
          </cell>
          <cell r="AK2569">
            <v>1000612.7116598869</v>
          </cell>
          <cell r="AL2569">
            <v>3107850.8235966377</v>
          </cell>
          <cell r="AM2569">
            <v>452123.35163303104</v>
          </cell>
          <cell r="AN2569">
            <v>219270.64989232022</v>
          </cell>
          <cell r="AO2569">
            <v>25095.219051454136</v>
          </cell>
          <cell r="AP2569">
            <v>0</v>
          </cell>
          <cell r="AQ2569">
            <v>0</v>
          </cell>
        </row>
        <row r="2570">
          <cell r="H2570" t="str">
            <v>SE</v>
          </cell>
          <cell r="J2570">
            <v>0</v>
          </cell>
          <cell r="K2570">
            <v>0</v>
          </cell>
          <cell r="L2570">
            <v>0</v>
          </cell>
          <cell r="M2570">
            <v>0</v>
          </cell>
          <cell r="N2570">
            <v>0</v>
          </cell>
          <cell r="O2570">
            <v>0</v>
          </cell>
          <cell r="P2570">
            <v>0</v>
          </cell>
          <cell r="Q2570">
            <v>0</v>
          </cell>
          <cell r="R2570">
            <v>0</v>
          </cell>
          <cell r="S2570">
            <v>0</v>
          </cell>
          <cell r="T2570">
            <v>0</v>
          </cell>
          <cell r="U2570">
            <v>0</v>
          </cell>
          <cell r="AF2570">
            <v>0</v>
          </cell>
          <cell r="AG2570">
            <v>0</v>
          </cell>
          <cell r="AH2570">
            <v>0</v>
          </cell>
          <cell r="AI2570">
            <v>0</v>
          </cell>
          <cell r="AJ2570">
            <v>0</v>
          </cell>
          <cell r="AK2570">
            <v>0</v>
          </cell>
          <cell r="AL2570">
            <v>0</v>
          </cell>
          <cell r="AM2570">
            <v>0</v>
          </cell>
          <cell r="AN2570">
            <v>0</v>
          </cell>
          <cell r="AO2570">
            <v>0</v>
          </cell>
          <cell r="AP2570">
            <v>0</v>
          </cell>
          <cell r="AQ2570">
            <v>0</v>
          </cell>
        </row>
        <row r="2571">
          <cell r="H2571" t="str">
            <v>SO</v>
          </cell>
          <cell r="J2571">
            <v>16988502.62125</v>
          </cell>
          <cell r="K2571">
            <v>337988.4997428155</v>
          </cell>
          <cell r="L2571">
            <v>3992339.5628259345</v>
          </cell>
          <cell r="M2571">
            <v>1130551.6651425939</v>
          </cell>
          <cell r="N2571">
            <v>0</v>
          </cell>
          <cell r="O2571">
            <v>2108453.6124080224</v>
          </cell>
          <cell r="P2571">
            <v>7913617.5986491116</v>
          </cell>
          <cell r="Q2571">
            <v>1011572.4029296027</v>
          </cell>
          <cell r="R2571">
            <v>445359.66965401976</v>
          </cell>
          <cell r="S2571">
            <v>48619.609897898714</v>
          </cell>
          <cell r="T2571">
            <v>0</v>
          </cell>
          <cell r="U2571">
            <v>0</v>
          </cell>
          <cell r="AF2571">
            <v>16988502.62125</v>
          </cell>
          <cell r="AG2571">
            <v>337988.4997428155</v>
          </cell>
          <cell r="AH2571">
            <v>3992339.5628259345</v>
          </cell>
          <cell r="AI2571">
            <v>1130551.6651425939</v>
          </cell>
          <cell r="AJ2571">
            <v>0</v>
          </cell>
          <cell r="AK2571">
            <v>2108453.6124080224</v>
          </cell>
          <cell r="AL2571">
            <v>7913617.5986491116</v>
          </cell>
          <cell r="AM2571">
            <v>1011572.4029296027</v>
          </cell>
          <cell r="AN2571">
            <v>445359.66965401976</v>
          </cell>
          <cell r="AO2571">
            <v>48619.609897898714</v>
          </cell>
          <cell r="AP2571">
            <v>0</v>
          </cell>
          <cell r="AQ2571">
            <v>0</v>
          </cell>
        </row>
        <row r="2575">
          <cell r="H2575" t="str">
            <v>S</v>
          </cell>
          <cell r="J2575">
            <v>230348806.64625004</v>
          </cell>
          <cell r="K2575">
            <v>-80528.164999999994</v>
          </cell>
          <cell r="L2575">
            <v>-282357.41458333301</v>
          </cell>
          <cell r="M2575">
            <v>2386425.2324999999</v>
          </cell>
          <cell r="N2575">
            <v>0</v>
          </cell>
          <cell r="O2575">
            <v>13709864.127916699</v>
          </cell>
          <cell r="P2575">
            <v>17155663.291250002</v>
          </cell>
          <cell r="Q2575">
            <v>3772507.4712499999</v>
          </cell>
          <cell r="R2575">
            <v>5827.2091666666702</v>
          </cell>
          <cell r="S2575">
            <v>0</v>
          </cell>
          <cell r="T2575">
            <v>193681404.89375001</v>
          </cell>
          <cell r="U2575">
            <v>0</v>
          </cell>
          <cell r="AF2575">
            <v>230348806.64625004</v>
          </cell>
          <cell r="AG2575">
            <v>-80528.164999999994</v>
          </cell>
          <cell r="AH2575">
            <v>-282357.41458333301</v>
          </cell>
          <cell r="AI2575">
            <v>2386425.2324999999</v>
          </cell>
          <cell r="AJ2575">
            <v>0</v>
          </cell>
          <cell r="AK2575">
            <v>13709864.127916699</v>
          </cell>
          <cell r="AL2575">
            <v>17155663.291250002</v>
          </cell>
          <cell r="AM2575">
            <v>3772507.4712499999</v>
          </cell>
          <cell r="AN2575">
            <v>5827.2091666666702</v>
          </cell>
          <cell r="AO2575">
            <v>0</v>
          </cell>
          <cell r="AP2575">
            <v>193681404.89375001</v>
          </cell>
          <cell r="AQ2575">
            <v>0</v>
          </cell>
        </row>
        <row r="2576">
          <cell r="H2576" t="str">
            <v>SG</v>
          </cell>
          <cell r="J2576">
            <v>0</v>
          </cell>
          <cell r="K2576">
            <v>0</v>
          </cell>
          <cell r="L2576">
            <v>0</v>
          </cell>
          <cell r="M2576">
            <v>0</v>
          </cell>
          <cell r="N2576">
            <v>0</v>
          </cell>
          <cell r="O2576">
            <v>0</v>
          </cell>
          <cell r="P2576">
            <v>0</v>
          </cell>
          <cell r="Q2576">
            <v>0</v>
          </cell>
          <cell r="R2576">
            <v>0</v>
          </cell>
          <cell r="S2576">
            <v>0</v>
          </cell>
          <cell r="T2576">
            <v>0</v>
          </cell>
          <cell r="U2576">
            <v>0</v>
          </cell>
          <cell r="AF2576">
            <v>0</v>
          </cell>
          <cell r="AG2576">
            <v>0</v>
          </cell>
          <cell r="AH2576">
            <v>0</v>
          </cell>
          <cell r="AI2576">
            <v>0</v>
          </cell>
          <cell r="AJ2576">
            <v>0</v>
          </cell>
          <cell r="AK2576">
            <v>0</v>
          </cell>
          <cell r="AL2576">
            <v>0</v>
          </cell>
          <cell r="AM2576">
            <v>0</v>
          </cell>
          <cell r="AN2576">
            <v>0</v>
          </cell>
          <cell r="AO2576">
            <v>0</v>
          </cell>
          <cell r="AP2576">
            <v>0</v>
          </cell>
          <cell r="AQ2576">
            <v>0</v>
          </cell>
        </row>
        <row r="2577">
          <cell r="H2577" t="str">
            <v>CAGE</v>
          </cell>
          <cell r="J2577">
            <v>0</v>
          </cell>
          <cell r="K2577">
            <v>0</v>
          </cell>
          <cell r="L2577">
            <v>0</v>
          </cell>
          <cell r="M2577">
            <v>0</v>
          </cell>
          <cell r="N2577">
            <v>0</v>
          </cell>
          <cell r="O2577">
            <v>0</v>
          </cell>
          <cell r="P2577">
            <v>0</v>
          </cell>
          <cell r="Q2577">
            <v>0</v>
          </cell>
          <cell r="R2577">
            <v>0</v>
          </cell>
          <cell r="S2577">
            <v>0</v>
          </cell>
          <cell r="T2577">
            <v>0</v>
          </cell>
          <cell r="U2577">
            <v>0</v>
          </cell>
          <cell r="AF2577">
            <v>0</v>
          </cell>
          <cell r="AG2577">
            <v>0</v>
          </cell>
          <cell r="AH2577">
            <v>0</v>
          </cell>
          <cell r="AI2577">
            <v>0</v>
          </cell>
          <cell r="AJ2577">
            <v>0</v>
          </cell>
          <cell r="AK2577">
            <v>0</v>
          </cell>
          <cell r="AL2577">
            <v>0</v>
          </cell>
          <cell r="AM2577">
            <v>0</v>
          </cell>
          <cell r="AN2577">
            <v>0</v>
          </cell>
          <cell r="AO2577">
            <v>0</v>
          </cell>
          <cell r="AP2577">
            <v>0</v>
          </cell>
          <cell r="AQ2577">
            <v>0</v>
          </cell>
        </row>
        <row r="2578">
          <cell r="H2578" t="str">
            <v>CAGE</v>
          </cell>
          <cell r="J2578">
            <v>6950538.53083333</v>
          </cell>
          <cell r="K2578">
            <v>0</v>
          </cell>
          <cell r="L2578">
            <v>0</v>
          </cell>
          <cell r="M2578">
            <v>0</v>
          </cell>
          <cell r="N2578">
            <v>0</v>
          </cell>
          <cell r="O2578">
            <v>1319976.4453612685</v>
          </cell>
          <cell r="P2578">
            <v>4706344.8122436311</v>
          </cell>
          <cell r="Q2578">
            <v>604899.47075470153</v>
          </cell>
          <cell r="R2578">
            <v>280916.83773791254</v>
          </cell>
          <cell r="S2578">
            <v>38400.964735817754</v>
          </cell>
          <cell r="T2578">
            <v>0</v>
          </cell>
          <cell r="U2578">
            <v>0</v>
          </cell>
          <cell r="AF2578">
            <v>6950538.53083333</v>
          </cell>
          <cell r="AG2578">
            <v>0</v>
          </cell>
          <cell r="AH2578">
            <v>0</v>
          </cell>
          <cell r="AI2578">
            <v>0</v>
          </cell>
          <cell r="AJ2578">
            <v>0</v>
          </cell>
          <cell r="AK2578">
            <v>1319976.4453612685</v>
          </cell>
          <cell r="AL2578">
            <v>4706344.8122436311</v>
          </cell>
          <cell r="AM2578">
            <v>604899.47075470153</v>
          </cell>
          <cell r="AN2578">
            <v>280916.83773791254</v>
          </cell>
          <cell r="AO2578">
            <v>38400.964735817754</v>
          </cell>
          <cell r="AP2578">
            <v>0</v>
          </cell>
          <cell r="AQ2578">
            <v>0</v>
          </cell>
        </row>
        <row r="2579">
          <cell r="H2579" t="str">
            <v>CAGW</v>
          </cell>
          <cell r="J2579">
            <v>0</v>
          </cell>
          <cell r="K2579">
            <v>0</v>
          </cell>
          <cell r="L2579">
            <v>0</v>
          </cell>
          <cell r="M2579">
            <v>0</v>
          </cell>
          <cell r="N2579">
            <v>0</v>
          </cell>
          <cell r="O2579">
            <v>0</v>
          </cell>
          <cell r="P2579">
            <v>0</v>
          </cell>
          <cell r="Q2579">
            <v>0</v>
          </cell>
          <cell r="R2579">
            <v>0</v>
          </cell>
          <cell r="S2579">
            <v>0</v>
          </cell>
          <cell r="T2579">
            <v>0</v>
          </cell>
          <cell r="U2579">
            <v>0</v>
          </cell>
          <cell r="AF2579">
            <v>0</v>
          </cell>
          <cell r="AG2579">
            <v>0</v>
          </cell>
          <cell r="AH2579">
            <v>0</v>
          </cell>
          <cell r="AI2579">
            <v>0</v>
          </cell>
          <cell r="AJ2579">
            <v>0</v>
          </cell>
          <cell r="AK2579">
            <v>0</v>
          </cell>
          <cell r="AL2579">
            <v>0</v>
          </cell>
          <cell r="AM2579">
            <v>0</v>
          </cell>
          <cell r="AN2579">
            <v>0</v>
          </cell>
          <cell r="AO2579">
            <v>0</v>
          </cell>
          <cell r="AP2579">
            <v>0</v>
          </cell>
          <cell r="AQ2579">
            <v>0</v>
          </cell>
        </row>
        <row r="2580">
          <cell r="H2580" t="str">
            <v>JBG</v>
          </cell>
          <cell r="J2580">
            <v>0</v>
          </cell>
          <cell r="K2580">
            <v>0</v>
          </cell>
          <cell r="L2580">
            <v>0</v>
          </cell>
          <cell r="M2580">
            <v>0</v>
          </cell>
          <cell r="N2580">
            <v>0</v>
          </cell>
          <cell r="O2580">
            <v>0</v>
          </cell>
          <cell r="P2580">
            <v>0</v>
          </cell>
          <cell r="Q2580">
            <v>0</v>
          </cell>
          <cell r="R2580">
            <v>0</v>
          </cell>
          <cell r="S2580">
            <v>0</v>
          </cell>
          <cell r="T2580">
            <v>0</v>
          </cell>
          <cell r="U2580">
            <v>0</v>
          </cell>
          <cell r="AF2580">
            <v>0</v>
          </cell>
          <cell r="AG2580">
            <v>0</v>
          </cell>
          <cell r="AH2580">
            <v>0</v>
          </cell>
          <cell r="AI2580">
            <v>0</v>
          </cell>
          <cell r="AJ2580">
            <v>0</v>
          </cell>
          <cell r="AK2580">
            <v>0</v>
          </cell>
          <cell r="AL2580">
            <v>0</v>
          </cell>
          <cell r="AM2580">
            <v>0</v>
          </cell>
          <cell r="AN2580">
            <v>0</v>
          </cell>
          <cell r="AO2580">
            <v>0</v>
          </cell>
          <cell r="AP2580">
            <v>0</v>
          </cell>
          <cell r="AQ2580">
            <v>0</v>
          </cell>
        </row>
        <row r="2581">
          <cell r="H2581" t="str">
            <v>SE</v>
          </cell>
          <cell r="J2581">
            <v>10608208.82</v>
          </cell>
          <cell r="K2581">
            <v>163548.33952372443</v>
          </cell>
          <cell r="L2581">
            <v>2585571.5323331179</v>
          </cell>
          <cell r="M2581">
            <v>814716.36904760706</v>
          </cell>
          <cell r="N2581">
            <v>0</v>
          </cell>
          <cell r="O2581">
            <v>1466963.1745606803</v>
          </cell>
          <cell r="P2581">
            <v>4556311.0053652907</v>
          </cell>
          <cell r="Q2581">
            <v>662842.17607466027</v>
          </cell>
          <cell r="R2581">
            <v>321465.00329825515</v>
          </cell>
          <cell r="S2581">
            <v>36791.219796665944</v>
          </cell>
          <cell r="T2581">
            <v>0</v>
          </cell>
          <cell r="U2581">
            <v>0</v>
          </cell>
          <cell r="AF2581">
            <v>10608208.82</v>
          </cell>
          <cell r="AG2581">
            <v>163548.33952372443</v>
          </cell>
          <cell r="AH2581">
            <v>2585571.5323331179</v>
          </cell>
          <cell r="AI2581">
            <v>814716.36904760706</v>
          </cell>
          <cell r="AJ2581">
            <v>0</v>
          </cell>
          <cell r="AK2581">
            <v>1466963.1745606803</v>
          </cell>
          <cell r="AL2581">
            <v>4556311.0053652907</v>
          </cell>
          <cell r="AM2581">
            <v>662842.17607466027</v>
          </cell>
          <cell r="AN2581">
            <v>321465.00329825515</v>
          </cell>
          <cell r="AO2581">
            <v>36791.219796665944</v>
          </cell>
          <cell r="AP2581">
            <v>0</v>
          </cell>
          <cell r="AQ2581">
            <v>0</v>
          </cell>
        </row>
        <row r="2582">
          <cell r="H2582" t="str">
            <v>CAEW</v>
          </cell>
          <cell r="J2582">
            <v>0</v>
          </cell>
          <cell r="K2582">
            <v>0</v>
          </cell>
          <cell r="L2582">
            <v>0</v>
          </cell>
          <cell r="M2582">
            <v>0</v>
          </cell>
          <cell r="N2582">
            <v>0</v>
          </cell>
          <cell r="O2582">
            <v>0</v>
          </cell>
          <cell r="P2582">
            <v>0</v>
          </cell>
          <cell r="Q2582">
            <v>0</v>
          </cell>
          <cell r="R2582">
            <v>0</v>
          </cell>
          <cell r="S2582">
            <v>0</v>
          </cell>
          <cell r="T2582">
            <v>0</v>
          </cell>
          <cell r="U2582">
            <v>0</v>
          </cell>
          <cell r="AF2582">
            <v>0</v>
          </cell>
          <cell r="AG2582">
            <v>0</v>
          </cell>
          <cell r="AH2582">
            <v>0</v>
          </cell>
          <cell r="AI2582">
            <v>0</v>
          </cell>
          <cell r="AJ2582">
            <v>0</v>
          </cell>
          <cell r="AK2582">
            <v>0</v>
          </cell>
          <cell r="AL2582">
            <v>0</v>
          </cell>
          <cell r="AM2582">
            <v>0</v>
          </cell>
          <cell r="AN2582">
            <v>0</v>
          </cell>
          <cell r="AO2582">
            <v>0</v>
          </cell>
          <cell r="AP2582">
            <v>0</v>
          </cell>
          <cell r="AQ2582">
            <v>0</v>
          </cell>
        </row>
        <row r="2583">
          <cell r="H2583" t="str">
            <v>CAEE</v>
          </cell>
          <cell r="J2583">
            <v>43719177.897083297</v>
          </cell>
          <cell r="K2583">
            <v>0</v>
          </cell>
          <cell r="L2583">
            <v>0</v>
          </cell>
          <cell r="M2583">
            <v>0</v>
          </cell>
          <cell r="N2583">
            <v>0</v>
          </cell>
          <cell r="O2583">
            <v>9104348.6523426976</v>
          </cell>
          <cell r="P2583">
            <v>28277631.423007332</v>
          </cell>
          <cell r="Q2583">
            <v>4113768.0734681659</v>
          </cell>
          <cell r="R2583">
            <v>1995094.028471638</v>
          </cell>
          <cell r="S2583">
            <v>228335.71979346516</v>
          </cell>
          <cell r="T2583">
            <v>0</v>
          </cell>
          <cell r="U2583">
            <v>0</v>
          </cell>
          <cell r="AF2583">
            <v>43719177.897083297</v>
          </cell>
          <cell r="AG2583">
            <v>0</v>
          </cell>
          <cell r="AH2583">
            <v>0</v>
          </cell>
          <cell r="AI2583">
            <v>0</v>
          </cell>
          <cell r="AJ2583">
            <v>0</v>
          </cell>
          <cell r="AK2583">
            <v>9104348.6523426976</v>
          </cell>
          <cell r="AL2583">
            <v>28277631.423007332</v>
          </cell>
          <cell r="AM2583">
            <v>4113768.0734681659</v>
          </cell>
          <cell r="AN2583">
            <v>1995094.028471638</v>
          </cell>
          <cell r="AO2583">
            <v>228335.71979346516</v>
          </cell>
          <cell r="AP2583">
            <v>0</v>
          </cell>
          <cell r="AQ2583">
            <v>0</v>
          </cell>
        </row>
        <row r="2584">
          <cell r="H2584" t="str">
            <v>SO</v>
          </cell>
          <cell r="J2584">
            <v>18904221.3745833</v>
          </cell>
          <cell r="K2584">
            <v>376101.97694582614</v>
          </cell>
          <cell r="L2584">
            <v>4442538.1436363114</v>
          </cell>
          <cell r="M2584">
            <v>1258039.006129124</v>
          </cell>
          <cell r="N2584">
            <v>0</v>
          </cell>
          <cell r="O2584">
            <v>2346214.6567964177</v>
          </cell>
          <cell r="P2584">
            <v>8806001.4642805289</v>
          </cell>
          <cell r="Q2584">
            <v>1125642.9755898835</v>
          </cell>
          <cell r="R2584">
            <v>495580.92164754908</v>
          </cell>
          <cell r="S2584">
            <v>54102.229557658975</v>
          </cell>
          <cell r="T2584">
            <v>0</v>
          </cell>
          <cell r="U2584">
            <v>0</v>
          </cell>
          <cell r="AF2584">
            <v>18904221.3745833</v>
          </cell>
          <cell r="AG2584">
            <v>376101.97694582614</v>
          </cell>
          <cell r="AH2584">
            <v>4442538.1436363114</v>
          </cell>
          <cell r="AI2584">
            <v>1258039.006129124</v>
          </cell>
          <cell r="AJ2584">
            <v>0</v>
          </cell>
          <cell r="AK2584">
            <v>2346214.6567964177</v>
          </cell>
          <cell r="AL2584">
            <v>8806001.4642805289</v>
          </cell>
          <cell r="AM2584">
            <v>1125642.9755898835</v>
          </cell>
          <cell r="AN2584">
            <v>495580.92164754908</v>
          </cell>
          <cell r="AO2584">
            <v>54102.229557658975</v>
          </cell>
          <cell r="AP2584">
            <v>0</v>
          </cell>
          <cell r="AQ2584">
            <v>0</v>
          </cell>
        </row>
        <row r="2588">
          <cell r="H2588" t="str">
            <v>S</v>
          </cell>
          <cell r="J2588">
            <v>12429509.0975</v>
          </cell>
          <cell r="K2588">
            <v>0</v>
          </cell>
          <cell r="L2588">
            <v>0</v>
          </cell>
          <cell r="M2588">
            <v>0</v>
          </cell>
          <cell r="N2588">
            <v>0</v>
          </cell>
          <cell r="O2588">
            <v>0</v>
          </cell>
          <cell r="P2588">
            <v>0</v>
          </cell>
          <cell r="Q2588">
            <v>0</v>
          </cell>
          <cell r="R2588">
            <v>0</v>
          </cell>
          <cell r="S2588">
            <v>0</v>
          </cell>
          <cell r="T2588">
            <v>12429509.0975</v>
          </cell>
          <cell r="U2588">
            <v>0</v>
          </cell>
          <cell r="AF2588">
            <v>12429509.0975</v>
          </cell>
          <cell r="AG2588">
            <v>0</v>
          </cell>
          <cell r="AH2588">
            <v>0</v>
          </cell>
          <cell r="AI2588">
            <v>0</v>
          </cell>
          <cell r="AJ2588">
            <v>0</v>
          </cell>
          <cell r="AK2588">
            <v>0</v>
          </cell>
          <cell r="AL2588">
            <v>0</v>
          </cell>
          <cell r="AM2588">
            <v>0</v>
          </cell>
          <cell r="AN2588">
            <v>0</v>
          </cell>
          <cell r="AO2588">
            <v>0</v>
          </cell>
          <cell r="AP2588">
            <v>12429509.0975</v>
          </cell>
          <cell r="AQ2588">
            <v>0</v>
          </cell>
        </row>
        <row r="2589">
          <cell r="H2589" t="str">
            <v>CAEW</v>
          </cell>
          <cell r="J2589">
            <v>0</v>
          </cell>
          <cell r="K2589">
            <v>0</v>
          </cell>
          <cell r="L2589">
            <v>0</v>
          </cell>
          <cell r="M2589">
            <v>0</v>
          </cell>
          <cell r="N2589">
            <v>0</v>
          </cell>
          <cell r="O2589">
            <v>0</v>
          </cell>
          <cell r="P2589">
            <v>0</v>
          </cell>
          <cell r="Q2589">
            <v>0</v>
          </cell>
          <cell r="R2589">
            <v>0</v>
          </cell>
          <cell r="S2589">
            <v>0</v>
          </cell>
          <cell r="T2589">
            <v>0</v>
          </cell>
          <cell r="U2589">
            <v>0</v>
          </cell>
          <cell r="AF2589">
            <v>0</v>
          </cell>
          <cell r="AG2589">
            <v>0</v>
          </cell>
          <cell r="AH2589">
            <v>0</v>
          </cell>
          <cell r="AI2589">
            <v>0</v>
          </cell>
          <cell r="AJ2589">
            <v>0</v>
          </cell>
          <cell r="AK2589">
            <v>0</v>
          </cell>
          <cell r="AL2589">
            <v>0</v>
          </cell>
          <cell r="AM2589">
            <v>0</v>
          </cell>
          <cell r="AN2589">
            <v>0</v>
          </cell>
          <cell r="AO2589">
            <v>0</v>
          </cell>
          <cell r="AP2589">
            <v>0</v>
          </cell>
          <cell r="AQ2589">
            <v>0</v>
          </cell>
        </row>
        <row r="2590">
          <cell r="H2590" t="str">
            <v>CAEE</v>
          </cell>
          <cell r="J2590">
            <v>0</v>
          </cell>
          <cell r="K2590">
            <v>0</v>
          </cell>
          <cell r="L2590">
            <v>0</v>
          </cell>
          <cell r="M2590">
            <v>0</v>
          </cell>
          <cell r="N2590">
            <v>0</v>
          </cell>
          <cell r="O2590">
            <v>0</v>
          </cell>
          <cell r="P2590">
            <v>0</v>
          </cell>
          <cell r="Q2590">
            <v>0</v>
          </cell>
          <cell r="R2590">
            <v>0</v>
          </cell>
          <cell r="S2590">
            <v>0</v>
          </cell>
          <cell r="T2590">
            <v>0</v>
          </cell>
          <cell r="U2590">
            <v>0</v>
          </cell>
          <cell r="AF2590">
            <v>0</v>
          </cell>
          <cell r="AG2590">
            <v>0</v>
          </cell>
          <cell r="AH2590">
            <v>0</v>
          </cell>
          <cell r="AI2590">
            <v>0</v>
          </cell>
          <cell r="AJ2590">
            <v>0</v>
          </cell>
          <cell r="AK2590">
            <v>0</v>
          </cell>
          <cell r="AL2590">
            <v>0</v>
          </cell>
          <cell r="AM2590">
            <v>0</v>
          </cell>
          <cell r="AN2590">
            <v>0</v>
          </cell>
          <cell r="AO2590">
            <v>0</v>
          </cell>
          <cell r="AP2590">
            <v>0</v>
          </cell>
          <cell r="AQ2590">
            <v>0</v>
          </cell>
        </row>
        <row r="2591">
          <cell r="H2591" t="str">
            <v>SG</v>
          </cell>
          <cell r="J2591">
            <v>15124002.3416667</v>
          </cell>
          <cell r="K2591">
            <v>237180.69755467106</v>
          </cell>
          <cell r="L2591">
            <v>3870637.6079748622</v>
          </cell>
          <cell r="M2591">
            <v>1244481.9653446211</v>
          </cell>
          <cell r="N2591">
            <v>0</v>
          </cell>
          <cell r="O2591">
            <v>1911807.2337553659</v>
          </cell>
          <cell r="P2591">
            <v>6547990.2357249521</v>
          </cell>
          <cell r="Q2591">
            <v>853192.8428764689</v>
          </cell>
          <cell r="R2591">
            <v>403777.47346373735</v>
          </cell>
          <cell r="S2591">
            <v>54934.284972023997</v>
          </cell>
          <cell r="T2591">
            <v>0</v>
          </cell>
          <cell r="U2591">
            <v>0</v>
          </cell>
          <cell r="AF2591">
            <v>15124002.3416667</v>
          </cell>
          <cell r="AG2591">
            <v>237180.69755467106</v>
          </cell>
          <cell r="AH2591">
            <v>3870637.6079748622</v>
          </cell>
          <cell r="AI2591">
            <v>1244481.9653446211</v>
          </cell>
          <cell r="AJ2591">
            <v>0</v>
          </cell>
          <cell r="AK2591">
            <v>1911807.2337553659</v>
          </cell>
          <cell r="AL2591">
            <v>6547990.2357249521</v>
          </cell>
          <cell r="AM2591">
            <v>853192.8428764689</v>
          </cell>
          <cell r="AN2591">
            <v>403777.47346373735</v>
          </cell>
          <cell r="AO2591">
            <v>54934.284972023997</v>
          </cell>
          <cell r="AP2591">
            <v>0</v>
          </cell>
          <cell r="AQ2591">
            <v>0</v>
          </cell>
        </row>
        <row r="2592">
          <cell r="H2592" t="str">
            <v>SO</v>
          </cell>
          <cell r="J2592">
            <v>31173.644166666701</v>
          </cell>
          <cell r="K2592">
            <v>620.20376123253618</v>
          </cell>
          <cell r="L2592">
            <v>7325.882433473942</v>
          </cell>
          <cell r="M2592">
            <v>2074.5451266024861</v>
          </cell>
          <cell r="N2592">
            <v>0</v>
          </cell>
          <cell r="O2592">
            <v>3868.9803404400604</v>
          </cell>
          <cell r="P2592">
            <v>14521.368044690398</v>
          </cell>
          <cell r="Q2592">
            <v>1856.2199883527553</v>
          </cell>
          <cell r="R2592">
            <v>817.22822649552074</v>
          </cell>
          <cell r="S2592">
            <v>89.216245379000952</v>
          </cell>
          <cell r="T2592">
            <v>0</v>
          </cell>
          <cell r="U2592">
            <v>0</v>
          </cell>
          <cell r="AF2592">
            <v>31173.644166666701</v>
          </cell>
          <cell r="AG2592">
            <v>620.20376123253618</v>
          </cell>
          <cell r="AH2592">
            <v>7325.882433473942</v>
          </cell>
          <cell r="AI2592">
            <v>2074.5451266024861</v>
          </cell>
          <cell r="AJ2592">
            <v>0</v>
          </cell>
          <cell r="AK2592">
            <v>3868.9803404400604</v>
          </cell>
          <cell r="AL2592">
            <v>14521.368044690398</v>
          </cell>
          <cell r="AM2592">
            <v>1856.2199883527553</v>
          </cell>
          <cell r="AN2592">
            <v>817.22822649552074</v>
          </cell>
          <cell r="AO2592">
            <v>89.216245379000952</v>
          </cell>
          <cell r="AP2592">
            <v>0</v>
          </cell>
          <cell r="AQ2592">
            <v>0</v>
          </cell>
        </row>
        <row r="2593">
          <cell r="H2593" t="str">
            <v>SE</v>
          </cell>
          <cell r="J2593">
            <v>0</v>
          </cell>
          <cell r="K2593">
            <v>0</v>
          </cell>
          <cell r="L2593">
            <v>0</v>
          </cell>
          <cell r="M2593">
            <v>0</v>
          </cell>
          <cell r="N2593">
            <v>0</v>
          </cell>
          <cell r="O2593">
            <v>0</v>
          </cell>
          <cell r="P2593">
            <v>0</v>
          </cell>
          <cell r="Q2593">
            <v>0</v>
          </cell>
          <cell r="R2593">
            <v>0</v>
          </cell>
          <cell r="S2593">
            <v>0</v>
          </cell>
          <cell r="T2593">
            <v>0</v>
          </cell>
          <cell r="U2593">
            <v>0</v>
          </cell>
          <cell r="AF2593">
            <v>0</v>
          </cell>
          <cell r="AG2593">
            <v>0</v>
          </cell>
          <cell r="AH2593">
            <v>0</v>
          </cell>
          <cell r="AI2593">
            <v>0</v>
          </cell>
          <cell r="AJ2593">
            <v>0</v>
          </cell>
          <cell r="AK2593">
            <v>0</v>
          </cell>
          <cell r="AL2593">
            <v>0</v>
          </cell>
          <cell r="AM2593">
            <v>0</v>
          </cell>
          <cell r="AN2593">
            <v>0</v>
          </cell>
          <cell r="AO2593">
            <v>0</v>
          </cell>
          <cell r="AP2593">
            <v>0</v>
          </cell>
          <cell r="AQ2593">
            <v>0</v>
          </cell>
        </row>
        <row r="2594">
          <cell r="H2594" t="str">
            <v>CAGW</v>
          </cell>
          <cell r="J2594">
            <v>21846542.384166699</v>
          </cell>
          <cell r="K2594">
            <v>967552.67031278613</v>
          </cell>
          <cell r="L2594">
            <v>15949305.977878504</v>
          </cell>
          <cell r="M2594">
            <v>4929683.7359754108</v>
          </cell>
          <cell r="N2594">
            <v>0</v>
          </cell>
          <cell r="O2594">
            <v>0</v>
          </cell>
          <cell r="P2594">
            <v>0</v>
          </cell>
          <cell r="Q2594">
            <v>0</v>
          </cell>
          <cell r="R2594">
            <v>0</v>
          </cell>
          <cell r="S2594">
            <v>0</v>
          </cell>
          <cell r="T2594">
            <v>0</v>
          </cell>
          <cell r="U2594">
            <v>0</v>
          </cell>
          <cell r="AF2594">
            <v>21846542.384166699</v>
          </cell>
          <cell r="AG2594">
            <v>967552.67031278613</v>
          </cell>
          <cell r="AH2594">
            <v>15949305.977878504</v>
          </cell>
          <cell r="AI2594">
            <v>4929683.7359754108</v>
          </cell>
          <cell r="AJ2594">
            <v>0</v>
          </cell>
          <cell r="AK2594">
            <v>0</v>
          </cell>
          <cell r="AL2594">
            <v>0</v>
          </cell>
          <cell r="AM2594">
            <v>0</v>
          </cell>
          <cell r="AN2594">
            <v>0</v>
          </cell>
          <cell r="AO2594">
            <v>0</v>
          </cell>
          <cell r="AP2594">
            <v>0</v>
          </cell>
          <cell r="AQ2594">
            <v>0</v>
          </cell>
        </row>
        <row r="2595">
          <cell r="H2595" t="str">
            <v>CAGE</v>
          </cell>
          <cell r="J2595">
            <v>37554741.423749998</v>
          </cell>
          <cell r="K2595">
            <v>0</v>
          </cell>
          <cell r="L2595">
            <v>0</v>
          </cell>
          <cell r="M2595">
            <v>0</v>
          </cell>
          <cell r="N2595">
            <v>0</v>
          </cell>
          <cell r="O2595">
            <v>7132019.1767989201</v>
          </cell>
          <cell r="P2595">
            <v>25429045.776921403</v>
          </cell>
          <cell r="Q2595">
            <v>3268357.280631091</v>
          </cell>
          <cell r="R2595">
            <v>1517833.3529157469</v>
          </cell>
          <cell r="S2595">
            <v>207485.8364828421</v>
          </cell>
          <cell r="T2595">
            <v>0</v>
          </cell>
          <cell r="U2595">
            <v>0</v>
          </cell>
          <cell r="AF2595">
            <v>37554741.423749998</v>
          </cell>
          <cell r="AG2595">
            <v>0</v>
          </cell>
          <cell r="AH2595">
            <v>0</v>
          </cell>
          <cell r="AI2595">
            <v>0</v>
          </cell>
          <cell r="AJ2595">
            <v>0</v>
          </cell>
          <cell r="AK2595">
            <v>7132019.1767989201</v>
          </cell>
          <cell r="AL2595">
            <v>25429045.776921403</v>
          </cell>
          <cell r="AM2595">
            <v>3268357.280631091</v>
          </cell>
          <cell r="AN2595">
            <v>1517833.3529157469</v>
          </cell>
          <cell r="AO2595">
            <v>207485.8364828421</v>
          </cell>
          <cell r="AP2595">
            <v>0</v>
          </cell>
          <cell r="AQ2595">
            <v>0</v>
          </cell>
        </row>
        <row r="2596">
          <cell r="H2596" t="str">
            <v>CAEW</v>
          </cell>
          <cell r="J2596">
            <v>0</v>
          </cell>
          <cell r="K2596">
            <v>0</v>
          </cell>
          <cell r="L2596">
            <v>0</v>
          </cell>
          <cell r="M2596">
            <v>0</v>
          </cell>
          <cell r="N2596">
            <v>0</v>
          </cell>
          <cell r="O2596">
            <v>0</v>
          </cell>
          <cell r="P2596">
            <v>0</v>
          </cell>
          <cell r="Q2596">
            <v>0</v>
          </cell>
          <cell r="R2596">
            <v>0</v>
          </cell>
          <cell r="S2596">
            <v>0</v>
          </cell>
          <cell r="T2596">
            <v>0</v>
          </cell>
          <cell r="U2596">
            <v>0</v>
          </cell>
          <cell r="AF2596">
            <v>0</v>
          </cell>
          <cell r="AG2596">
            <v>0</v>
          </cell>
          <cell r="AH2596">
            <v>0</v>
          </cell>
          <cell r="AI2596">
            <v>0</v>
          </cell>
          <cell r="AJ2596">
            <v>0</v>
          </cell>
          <cell r="AK2596">
            <v>0</v>
          </cell>
          <cell r="AL2596">
            <v>0</v>
          </cell>
          <cell r="AM2596">
            <v>0</v>
          </cell>
          <cell r="AN2596">
            <v>0</v>
          </cell>
          <cell r="AO2596">
            <v>0</v>
          </cell>
          <cell r="AP2596">
            <v>0</v>
          </cell>
          <cell r="AQ2596">
            <v>0</v>
          </cell>
        </row>
        <row r="2597">
          <cell r="H2597" t="str">
            <v>CAEE</v>
          </cell>
          <cell r="J2597">
            <v>8449877.0024999995</v>
          </cell>
          <cell r="K2597">
            <v>0</v>
          </cell>
          <cell r="L2597">
            <v>0</v>
          </cell>
          <cell r="M2597">
            <v>0</v>
          </cell>
          <cell r="N2597">
            <v>0</v>
          </cell>
          <cell r="O2597">
            <v>1759654.0008430674</v>
          </cell>
          <cell r="P2597">
            <v>5465393.4254875807</v>
          </cell>
          <cell r="Q2597">
            <v>795093.50151656067</v>
          </cell>
          <cell r="R2597">
            <v>385604.21215359279</v>
          </cell>
          <cell r="S2597">
            <v>44131.862499198658</v>
          </cell>
          <cell r="T2597">
            <v>0</v>
          </cell>
          <cell r="U2597">
            <v>0</v>
          </cell>
          <cell r="AF2597">
            <v>8449877.0024999995</v>
          </cell>
          <cell r="AG2597">
            <v>0</v>
          </cell>
          <cell r="AH2597">
            <v>0</v>
          </cell>
          <cell r="AI2597">
            <v>0</v>
          </cell>
          <cell r="AJ2597">
            <v>0</v>
          </cell>
          <cell r="AK2597">
            <v>1759654.0008430674</v>
          </cell>
          <cell r="AL2597">
            <v>5465393.4254875807</v>
          </cell>
          <cell r="AM2597">
            <v>795093.50151656067</v>
          </cell>
          <cell r="AN2597">
            <v>385604.21215359279</v>
          </cell>
          <cell r="AO2597">
            <v>44131.862499198658</v>
          </cell>
          <cell r="AP2597">
            <v>0</v>
          </cell>
          <cell r="AQ2597">
            <v>0</v>
          </cell>
        </row>
        <row r="2598">
          <cell r="H2598" t="str">
            <v>JBE</v>
          </cell>
          <cell r="J2598">
            <v>0</v>
          </cell>
          <cell r="K2598">
            <v>0</v>
          </cell>
          <cell r="L2598">
            <v>0</v>
          </cell>
          <cell r="M2598">
            <v>0</v>
          </cell>
          <cell r="N2598">
            <v>0</v>
          </cell>
          <cell r="O2598">
            <v>0</v>
          </cell>
          <cell r="P2598">
            <v>0</v>
          </cell>
          <cell r="Q2598">
            <v>0</v>
          </cell>
          <cell r="R2598">
            <v>0</v>
          </cell>
          <cell r="S2598">
            <v>0</v>
          </cell>
          <cell r="T2598">
            <v>0</v>
          </cell>
          <cell r="U2598">
            <v>0</v>
          </cell>
          <cell r="AF2598">
            <v>0</v>
          </cell>
          <cell r="AG2598">
            <v>0</v>
          </cell>
          <cell r="AH2598">
            <v>0</v>
          </cell>
          <cell r="AI2598">
            <v>0</v>
          </cell>
          <cell r="AJ2598">
            <v>0</v>
          </cell>
          <cell r="AK2598">
            <v>0</v>
          </cell>
          <cell r="AL2598">
            <v>0</v>
          </cell>
          <cell r="AM2598">
            <v>0</v>
          </cell>
          <cell r="AN2598">
            <v>0</v>
          </cell>
          <cell r="AO2598">
            <v>0</v>
          </cell>
          <cell r="AP2598">
            <v>0</v>
          </cell>
          <cell r="AQ2598">
            <v>0</v>
          </cell>
        </row>
        <row r="2599">
          <cell r="H2599" t="str">
            <v>EXCTAX</v>
          </cell>
          <cell r="J2599">
            <v>0</v>
          </cell>
          <cell r="K2599">
            <v>0</v>
          </cell>
          <cell r="L2599">
            <v>0</v>
          </cell>
          <cell r="M2599">
            <v>0</v>
          </cell>
          <cell r="N2599">
            <v>0</v>
          </cell>
          <cell r="O2599">
            <v>0</v>
          </cell>
          <cell r="P2599">
            <v>0</v>
          </cell>
          <cell r="Q2599">
            <v>0</v>
          </cell>
          <cell r="R2599">
            <v>0</v>
          </cell>
          <cell r="S2599">
            <v>0</v>
          </cell>
          <cell r="T2599">
            <v>0</v>
          </cell>
          <cell r="U2599">
            <v>0</v>
          </cell>
          <cell r="AF2599">
            <v>0</v>
          </cell>
          <cell r="AG2599">
            <v>0</v>
          </cell>
          <cell r="AH2599">
            <v>0</v>
          </cell>
          <cell r="AI2599">
            <v>0</v>
          </cell>
          <cell r="AJ2599">
            <v>0</v>
          </cell>
          <cell r="AK2599">
            <v>0</v>
          </cell>
          <cell r="AL2599">
            <v>0</v>
          </cell>
          <cell r="AM2599">
            <v>0</v>
          </cell>
          <cell r="AN2599">
            <v>0</v>
          </cell>
          <cell r="AO2599">
            <v>0</v>
          </cell>
          <cell r="AP2599">
            <v>0</v>
          </cell>
          <cell r="AQ2599">
            <v>0</v>
          </cell>
        </row>
        <row r="2604">
          <cell r="H2604" t="str">
            <v>S</v>
          </cell>
          <cell r="J2604">
            <v>0</v>
          </cell>
          <cell r="K2604">
            <v>0</v>
          </cell>
          <cell r="L2604">
            <v>0</v>
          </cell>
          <cell r="M2604">
            <v>0</v>
          </cell>
          <cell r="N2604">
            <v>0</v>
          </cell>
          <cell r="O2604">
            <v>0</v>
          </cell>
          <cell r="P2604">
            <v>0</v>
          </cell>
          <cell r="Q2604">
            <v>0</v>
          </cell>
          <cell r="R2604">
            <v>0</v>
          </cell>
          <cell r="S2604">
            <v>0</v>
          </cell>
          <cell r="T2604">
            <v>0</v>
          </cell>
          <cell r="U2604">
            <v>0</v>
          </cell>
          <cell r="AF2604">
            <v>0</v>
          </cell>
          <cell r="AG2604">
            <v>0</v>
          </cell>
          <cell r="AH2604">
            <v>0</v>
          </cell>
          <cell r="AI2604">
            <v>0</v>
          </cell>
          <cell r="AJ2604">
            <v>0</v>
          </cell>
          <cell r="AK2604">
            <v>0</v>
          </cell>
          <cell r="AL2604">
            <v>0</v>
          </cell>
          <cell r="AM2604">
            <v>0</v>
          </cell>
          <cell r="AN2604">
            <v>0</v>
          </cell>
          <cell r="AO2604">
            <v>0</v>
          </cell>
          <cell r="AP2604">
            <v>0</v>
          </cell>
          <cell r="AQ2604">
            <v>0</v>
          </cell>
        </row>
        <row r="2605">
          <cell r="H2605" t="str">
            <v>SO</v>
          </cell>
          <cell r="J2605">
            <v>0</v>
          </cell>
          <cell r="K2605">
            <v>0</v>
          </cell>
          <cell r="L2605">
            <v>0</v>
          </cell>
          <cell r="M2605">
            <v>0</v>
          </cell>
          <cell r="N2605">
            <v>0</v>
          </cell>
          <cell r="O2605">
            <v>0</v>
          </cell>
          <cell r="P2605">
            <v>0</v>
          </cell>
          <cell r="Q2605">
            <v>0</v>
          </cell>
          <cell r="R2605">
            <v>0</v>
          </cell>
          <cell r="S2605">
            <v>0</v>
          </cell>
          <cell r="T2605">
            <v>0</v>
          </cell>
          <cell r="U2605">
            <v>0</v>
          </cell>
          <cell r="AF2605">
            <v>0</v>
          </cell>
          <cell r="AG2605">
            <v>0</v>
          </cell>
          <cell r="AH2605">
            <v>0</v>
          </cell>
          <cell r="AI2605">
            <v>0</v>
          </cell>
          <cell r="AJ2605">
            <v>0</v>
          </cell>
          <cell r="AK2605">
            <v>0</v>
          </cell>
          <cell r="AL2605">
            <v>0</v>
          </cell>
          <cell r="AM2605">
            <v>0</v>
          </cell>
          <cell r="AN2605">
            <v>0</v>
          </cell>
          <cell r="AO2605">
            <v>0</v>
          </cell>
          <cell r="AP2605">
            <v>0</v>
          </cell>
          <cell r="AQ2605">
            <v>0</v>
          </cell>
        </row>
        <row r="2606">
          <cell r="H2606" t="str">
            <v>SE</v>
          </cell>
          <cell r="J2606">
            <v>0</v>
          </cell>
          <cell r="K2606">
            <v>0</v>
          </cell>
          <cell r="L2606">
            <v>0</v>
          </cell>
          <cell r="M2606">
            <v>0</v>
          </cell>
          <cell r="N2606">
            <v>0</v>
          </cell>
          <cell r="O2606">
            <v>0</v>
          </cell>
          <cell r="P2606">
            <v>0</v>
          </cell>
          <cell r="Q2606">
            <v>0</v>
          </cell>
          <cell r="R2606">
            <v>0</v>
          </cell>
          <cell r="S2606">
            <v>0</v>
          </cell>
          <cell r="T2606">
            <v>0</v>
          </cell>
          <cell r="U2606">
            <v>0</v>
          </cell>
          <cell r="AF2606">
            <v>0</v>
          </cell>
          <cell r="AG2606">
            <v>0</v>
          </cell>
          <cell r="AH2606">
            <v>0</v>
          </cell>
          <cell r="AI2606">
            <v>0</v>
          </cell>
          <cell r="AJ2606">
            <v>0</v>
          </cell>
          <cell r="AK2606">
            <v>0</v>
          </cell>
          <cell r="AL2606">
            <v>0</v>
          </cell>
          <cell r="AM2606">
            <v>0</v>
          </cell>
          <cell r="AN2606">
            <v>0</v>
          </cell>
          <cell r="AO2606">
            <v>0</v>
          </cell>
          <cell r="AP2606">
            <v>0</v>
          </cell>
          <cell r="AQ2606">
            <v>0</v>
          </cell>
        </row>
        <row r="2610">
          <cell r="H2610" t="str">
            <v>SNP</v>
          </cell>
          <cell r="J2610">
            <v>0</v>
          </cell>
          <cell r="K2610">
            <v>0</v>
          </cell>
          <cell r="L2610">
            <v>0</v>
          </cell>
          <cell r="M2610">
            <v>0</v>
          </cell>
          <cell r="N2610">
            <v>0</v>
          </cell>
          <cell r="O2610">
            <v>0</v>
          </cell>
          <cell r="P2610">
            <v>0</v>
          </cell>
          <cell r="Q2610">
            <v>0</v>
          </cell>
          <cell r="R2610">
            <v>0</v>
          </cell>
          <cell r="S2610">
            <v>0</v>
          </cell>
          <cell r="T2610">
            <v>0</v>
          </cell>
          <cell r="U2610">
            <v>0</v>
          </cell>
          <cell r="AF2610">
            <v>0</v>
          </cell>
          <cell r="AG2610">
            <v>0</v>
          </cell>
          <cell r="AH2610">
            <v>0</v>
          </cell>
          <cell r="AI2610">
            <v>0</v>
          </cell>
          <cell r="AJ2610">
            <v>0</v>
          </cell>
          <cell r="AK2610">
            <v>0</v>
          </cell>
          <cell r="AL2610">
            <v>0</v>
          </cell>
          <cell r="AM2610">
            <v>0</v>
          </cell>
          <cell r="AN2610">
            <v>0</v>
          </cell>
          <cell r="AO2610">
            <v>0</v>
          </cell>
          <cell r="AP2610">
            <v>0</v>
          </cell>
          <cell r="AQ2610">
            <v>0</v>
          </cell>
        </row>
        <row r="2611">
          <cell r="H2611" t="str">
            <v>SG</v>
          </cell>
          <cell r="J2611">
            <v>0</v>
          </cell>
          <cell r="K2611">
            <v>0</v>
          </cell>
          <cell r="L2611">
            <v>0</v>
          </cell>
          <cell r="M2611">
            <v>0</v>
          </cell>
          <cell r="N2611">
            <v>0</v>
          </cell>
          <cell r="O2611">
            <v>0</v>
          </cell>
          <cell r="P2611">
            <v>0</v>
          </cell>
          <cell r="Q2611">
            <v>0</v>
          </cell>
          <cell r="R2611">
            <v>0</v>
          </cell>
          <cell r="S2611">
            <v>0</v>
          </cell>
          <cell r="T2611">
            <v>0</v>
          </cell>
          <cell r="U2611">
            <v>0</v>
          </cell>
          <cell r="AF2611">
            <v>0</v>
          </cell>
          <cell r="AG2611">
            <v>0</v>
          </cell>
          <cell r="AH2611">
            <v>0</v>
          </cell>
          <cell r="AI2611">
            <v>0</v>
          </cell>
          <cell r="AJ2611">
            <v>0</v>
          </cell>
          <cell r="AK2611">
            <v>0</v>
          </cell>
          <cell r="AL2611">
            <v>0</v>
          </cell>
          <cell r="AM2611">
            <v>0</v>
          </cell>
          <cell r="AN2611">
            <v>0</v>
          </cell>
          <cell r="AO2611">
            <v>0</v>
          </cell>
          <cell r="AP2611">
            <v>0</v>
          </cell>
          <cell r="AQ2611">
            <v>0</v>
          </cell>
        </row>
        <row r="2612">
          <cell r="H2612" t="str">
            <v>SO</v>
          </cell>
          <cell r="J2612">
            <v>0</v>
          </cell>
          <cell r="K2612">
            <v>0</v>
          </cell>
          <cell r="L2612">
            <v>0</v>
          </cell>
          <cell r="M2612">
            <v>0</v>
          </cell>
          <cell r="N2612">
            <v>0</v>
          </cell>
          <cell r="O2612">
            <v>0</v>
          </cell>
          <cell r="P2612">
            <v>0</v>
          </cell>
          <cell r="Q2612">
            <v>0</v>
          </cell>
          <cell r="R2612">
            <v>0</v>
          </cell>
          <cell r="S2612">
            <v>0</v>
          </cell>
          <cell r="T2612">
            <v>0</v>
          </cell>
          <cell r="U2612">
            <v>0</v>
          </cell>
          <cell r="AF2612">
            <v>0</v>
          </cell>
          <cell r="AG2612">
            <v>0</v>
          </cell>
          <cell r="AH2612">
            <v>0</v>
          </cell>
          <cell r="AI2612">
            <v>0</v>
          </cell>
          <cell r="AJ2612">
            <v>0</v>
          </cell>
          <cell r="AK2612">
            <v>0</v>
          </cell>
          <cell r="AL2612">
            <v>0</v>
          </cell>
          <cell r="AM2612">
            <v>0</v>
          </cell>
          <cell r="AN2612">
            <v>0</v>
          </cell>
          <cell r="AO2612">
            <v>0</v>
          </cell>
          <cell r="AP2612">
            <v>0</v>
          </cell>
          <cell r="AQ2612">
            <v>0</v>
          </cell>
        </row>
        <row r="2613">
          <cell r="H2613" t="str">
            <v>SO</v>
          </cell>
          <cell r="J2613">
            <v>39731804.604167916</v>
          </cell>
          <cell r="K2613">
            <v>790469.49161016266</v>
          </cell>
          <cell r="L2613">
            <v>9337071.0156218503</v>
          </cell>
          <cell r="M2613">
            <v>2644073.9867312172</v>
          </cell>
          <cell r="N2613">
            <v>0</v>
          </cell>
          <cell r="O2613">
            <v>4931138.9480766151</v>
          </cell>
          <cell r="P2613">
            <v>18507947.118796516</v>
          </cell>
          <cell r="Q2613">
            <v>2365811.6287361369</v>
          </cell>
          <cell r="R2613">
            <v>1041583.461931285</v>
          </cell>
          <cell r="S2613">
            <v>113708.95266413091</v>
          </cell>
          <cell r="T2613">
            <v>0</v>
          </cell>
          <cell r="U2613">
            <v>0</v>
          </cell>
          <cell r="AF2613">
            <v>39731804.604167916</v>
          </cell>
          <cell r="AG2613">
            <v>790469.49161016266</v>
          </cell>
          <cell r="AH2613">
            <v>9337071.0156218503</v>
          </cell>
          <cell r="AI2613">
            <v>2644073.9867312172</v>
          </cell>
          <cell r="AJ2613">
            <v>0</v>
          </cell>
          <cell r="AK2613">
            <v>4931138.9480766151</v>
          </cell>
          <cell r="AL2613">
            <v>18507947.118796516</v>
          </cell>
          <cell r="AM2613">
            <v>2365811.6287361369</v>
          </cell>
          <cell r="AN2613">
            <v>1041583.461931285</v>
          </cell>
          <cell r="AO2613">
            <v>113708.95266413091</v>
          </cell>
          <cell r="AP2613">
            <v>0</v>
          </cell>
          <cell r="AQ2613">
            <v>0</v>
          </cell>
        </row>
        <row r="2614">
          <cell r="H2614" t="str">
            <v>SE</v>
          </cell>
          <cell r="J2614">
            <v>6E-10</v>
          </cell>
          <cell r="K2614">
            <v>9.2502895992421324E-12</v>
          </cell>
          <cell r="L2614">
            <v>1.4623985497674909E-10</v>
          </cell>
          <cell r="M2614">
            <v>4.6080335495183457E-11</v>
          </cell>
          <cell r="N2614">
            <v>0</v>
          </cell>
          <cell r="O2614">
            <v>8.2971396931495187E-11</v>
          </cell>
          <cell r="P2614">
            <v>2.5770482553709518E-10</v>
          </cell>
          <cell r="Q2614">
            <v>3.7490335304767889E-11</v>
          </cell>
          <cell r="R2614">
            <v>1.8182051772520922E-11</v>
          </cell>
          <cell r="S2614">
            <v>2.0809103829462105E-12</v>
          </cell>
          <cell r="T2614">
            <v>0</v>
          </cell>
          <cell r="U2614">
            <v>0</v>
          </cell>
          <cell r="AF2614">
            <v>6E-10</v>
          </cell>
          <cell r="AG2614">
            <v>9.2502895992421324E-12</v>
          </cell>
          <cell r="AH2614">
            <v>1.4623985497674909E-10</v>
          </cell>
          <cell r="AI2614">
            <v>4.6080335495183457E-11</v>
          </cell>
          <cell r="AJ2614">
            <v>0</v>
          </cell>
          <cell r="AK2614">
            <v>8.2971396931495187E-11</v>
          </cell>
          <cell r="AL2614">
            <v>2.5770482553709518E-10</v>
          </cell>
          <cell r="AM2614">
            <v>3.7490335304767889E-11</v>
          </cell>
          <cell r="AN2614">
            <v>1.8182051772520922E-11</v>
          </cell>
          <cell r="AO2614">
            <v>2.0809103829462105E-12</v>
          </cell>
          <cell r="AP2614">
            <v>0</v>
          </cell>
          <cell r="AQ2614">
            <v>0</v>
          </cell>
        </row>
        <row r="2615">
          <cell r="H2615" t="str">
            <v>SO</v>
          </cell>
          <cell r="J2615">
            <v>-7409889.3258333737</v>
          </cell>
          <cell r="K2615">
            <v>-147420.72520070334</v>
          </cell>
          <cell r="L2615">
            <v>-1741342.069470128</v>
          </cell>
          <cell r="M2615">
            <v>-493113.66060976958</v>
          </cell>
          <cell r="N2615">
            <v>0</v>
          </cell>
          <cell r="O2615">
            <v>-919645.96674073837</v>
          </cell>
          <cell r="P2615">
            <v>-3451689.1735713533</v>
          </cell>
          <cell r="Q2615">
            <v>-441218.37679795211</v>
          </cell>
          <cell r="R2615">
            <v>-194252.89773320718</v>
          </cell>
          <cell r="S2615">
            <v>-21206.455709521164</v>
          </cell>
          <cell r="T2615">
            <v>0</v>
          </cell>
          <cell r="U2615">
            <v>0</v>
          </cell>
          <cell r="AF2615">
            <v>-7409889.3258333737</v>
          </cell>
          <cell r="AG2615">
            <v>-147420.72520070334</v>
          </cell>
          <cell r="AH2615">
            <v>-1741342.069470128</v>
          </cell>
          <cell r="AI2615">
            <v>-493113.66060976958</v>
          </cell>
          <cell r="AJ2615">
            <v>0</v>
          </cell>
          <cell r="AK2615">
            <v>-919645.96674073837</v>
          </cell>
          <cell r="AL2615">
            <v>-3451689.1735713533</v>
          </cell>
          <cell r="AM2615">
            <v>-441218.37679795211</v>
          </cell>
          <cell r="AN2615">
            <v>-194252.89773320718</v>
          </cell>
          <cell r="AO2615">
            <v>-21206.455709521164</v>
          </cell>
          <cell r="AP2615">
            <v>0</v>
          </cell>
          <cell r="AQ2615">
            <v>0</v>
          </cell>
        </row>
        <row r="2616">
          <cell r="H2616" t="str">
            <v>CAEE</v>
          </cell>
          <cell r="J2616">
            <v>-2376333.7633333402</v>
          </cell>
          <cell r="K2616">
            <v>0</v>
          </cell>
          <cell r="L2616">
            <v>0</v>
          </cell>
          <cell r="M2616">
            <v>0</v>
          </cell>
          <cell r="N2616">
            <v>0</v>
          </cell>
          <cell r="O2616">
            <v>-494862.2580838537</v>
          </cell>
          <cell r="P2616">
            <v>-1537016.3285268717</v>
          </cell>
          <cell r="Q2616">
            <v>-223601.77930421082</v>
          </cell>
          <cell r="R2616">
            <v>-108442.32506023806</v>
          </cell>
          <cell r="S2616">
            <v>-12411.072358165991</v>
          </cell>
          <cell r="T2616">
            <v>0</v>
          </cell>
          <cell r="U2616">
            <v>0</v>
          </cell>
          <cell r="AF2616">
            <v>-2376333.7633333402</v>
          </cell>
          <cell r="AG2616">
            <v>0</v>
          </cell>
          <cell r="AH2616">
            <v>0</v>
          </cell>
          <cell r="AI2616">
            <v>0</v>
          </cell>
          <cell r="AJ2616">
            <v>0</v>
          </cell>
          <cell r="AK2616">
            <v>-494862.2580838537</v>
          </cell>
          <cell r="AL2616">
            <v>-1537016.3285268717</v>
          </cell>
          <cell r="AM2616">
            <v>-223601.77930421082</v>
          </cell>
          <cell r="AN2616">
            <v>-108442.32506023806</v>
          </cell>
          <cell r="AO2616">
            <v>-12411.072358165991</v>
          </cell>
          <cell r="AP2616">
            <v>0</v>
          </cell>
          <cell r="AQ2616">
            <v>0</v>
          </cell>
        </row>
        <row r="2617">
          <cell r="H2617" t="str">
            <v>CAGE</v>
          </cell>
          <cell r="J2617">
            <v>-83069.000000001688</v>
          </cell>
          <cell r="K2617">
            <v>0</v>
          </cell>
          <cell r="L2617">
            <v>0</v>
          </cell>
          <cell r="M2617">
            <v>0</v>
          </cell>
          <cell r="N2617">
            <v>0</v>
          </cell>
          <cell r="O2617">
            <v>-15775.629881526767</v>
          </cell>
          <cell r="P2617">
            <v>-56247.635413280885</v>
          </cell>
          <cell r="Q2617">
            <v>-7229.4245853348039</v>
          </cell>
          <cell r="R2617">
            <v>-3357.3629856927564</v>
          </cell>
          <cell r="S2617">
            <v>-458.94713416648813</v>
          </cell>
          <cell r="T2617">
            <v>0</v>
          </cell>
          <cell r="U2617">
            <v>0</v>
          </cell>
          <cell r="AF2617">
            <v>-83069.000000001688</v>
          </cell>
          <cell r="AG2617">
            <v>0</v>
          </cell>
          <cell r="AH2617">
            <v>0</v>
          </cell>
          <cell r="AI2617">
            <v>0</v>
          </cell>
          <cell r="AJ2617">
            <v>0</v>
          </cell>
          <cell r="AK2617">
            <v>-15775.629881526767</v>
          </cell>
          <cell r="AL2617">
            <v>-56247.635413280885</v>
          </cell>
          <cell r="AM2617">
            <v>-7229.4245853348039</v>
          </cell>
          <cell r="AN2617">
            <v>-3357.3629856927564</v>
          </cell>
          <cell r="AO2617">
            <v>-458.94713416648813</v>
          </cell>
          <cell r="AP2617">
            <v>0</v>
          </cell>
          <cell r="AQ2617">
            <v>0</v>
          </cell>
        </row>
        <row r="2618">
          <cell r="H2618" t="str">
            <v>S</v>
          </cell>
          <cell r="J2618">
            <v>-169637</v>
          </cell>
          <cell r="K2618">
            <v>0</v>
          </cell>
          <cell r="L2618">
            <v>-159099</v>
          </cell>
          <cell r="M2618">
            <v>0</v>
          </cell>
          <cell r="N2618">
            <v>0</v>
          </cell>
          <cell r="O2618">
            <v>0</v>
          </cell>
          <cell r="P2618">
            <v>0</v>
          </cell>
          <cell r="Q2618">
            <v>0</v>
          </cell>
          <cell r="R2618">
            <v>0</v>
          </cell>
          <cell r="S2618">
            <v>0</v>
          </cell>
          <cell r="T2618">
            <v>-10538</v>
          </cell>
          <cell r="U2618">
            <v>0</v>
          </cell>
          <cell r="AF2618">
            <v>-169637</v>
          </cell>
          <cell r="AG2618">
            <v>0</v>
          </cell>
          <cell r="AH2618">
            <v>-159099</v>
          </cell>
          <cell r="AI2618">
            <v>0</v>
          </cell>
          <cell r="AJ2618">
            <v>0</v>
          </cell>
          <cell r="AK2618">
            <v>0</v>
          </cell>
          <cell r="AL2618">
            <v>0</v>
          </cell>
          <cell r="AM2618">
            <v>0</v>
          </cell>
          <cell r="AN2618">
            <v>0</v>
          </cell>
          <cell r="AO2618">
            <v>0</v>
          </cell>
          <cell r="AP2618">
            <v>-10538</v>
          </cell>
          <cell r="AQ2618">
            <v>0</v>
          </cell>
        </row>
        <row r="2619">
          <cell r="H2619" t="str">
            <v>OTHER</v>
          </cell>
          <cell r="J2619">
            <v>-5825456.5466666669</v>
          </cell>
          <cell r="K2619">
            <v>0</v>
          </cell>
          <cell r="L2619">
            <v>0</v>
          </cell>
          <cell r="M2619">
            <v>0</v>
          </cell>
          <cell r="N2619">
            <v>0</v>
          </cell>
          <cell r="O2619">
            <v>0</v>
          </cell>
          <cell r="P2619">
            <v>0</v>
          </cell>
          <cell r="Q2619">
            <v>0</v>
          </cell>
          <cell r="R2619">
            <v>0</v>
          </cell>
          <cell r="S2619">
            <v>0</v>
          </cell>
          <cell r="T2619">
            <v>-5825456.5466666669</v>
          </cell>
          <cell r="U2619">
            <v>0</v>
          </cell>
          <cell r="AF2619">
            <v>-5825456.5466666669</v>
          </cell>
          <cell r="AG2619">
            <v>0</v>
          </cell>
          <cell r="AH2619">
            <v>0</v>
          </cell>
          <cell r="AI2619">
            <v>0</v>
          </cell>
          <cell r="AJ2619">
            <v>0</v>
          </cell>
          <cell r="AK2619">
            <v>0</v>
          </cell>
          <cell r="AL2619">
            <v>0</v>
          </cell>
          <cell r="AM2619">
            <v>0</v>
          </cell>
          <cell r="AN2619">
            <v>0</v>
          </cell>
          <cell r="AO2619">
            <v>0</v>
          </cell>
          <cell r="AP2619">
            <v>-5825456.5466666669</v>
          </cell>
          <cell r="AQ2619">
            <v>0</v>
          </cell>
        </row>
        <row r="2620">
          <cell r="H2620" t="str">
            <v>CAEW</v>
          </cell>
          <cell r="J2620">
            <v>0</v>
          </cell>
          <cell r="K2620">
            <v>0</v>
          </cell>
          <cell r="L2620">
            <v>0</v>
          </cell>
          <cell r="M2620">
            <v>0</v>
          </cell>
          <cell r="N2620">
            <v>0</v>
          </cell>
          <cell r="O2620">
            <v>0</v>
          </cell>
          <cell r="P2620">
            <v>0</v>
          </cell>
          <cell r="Q2620">
            <v>0</v>
          </cell>
          <cell r="R2620">
            <v>0</v>
          </cell>
          <cell r="S2620">
            <v>0</v>
          </cell>
          <cell r="T2620">
            <v>0</v>
          </cell>
          <cell r="U2620">
            <v>0</v>
          </cell>
          <cell r="AF2620">
            <v>0</v>
          </cell>
          <cell r="AG2620">
            <v>0</v>
          </cell>
          <cell r="AH2620">
            <v>0</v>
          </cell>
          <cell r="AI2620">
            <v>0</v>
          </cell>
          <cell r="AJ2620">
            <v>0</v>
          </cell>
          <cell r="AK2620">
            <v>0</v>
          </cell>
          <cell r="AL2620">
            <v>0</v>
          </cell>
          <cell r="AM2620">
            <v>0</v>
          </cell>
          <cell r="AN2620">
            <v>0</v>
          </cell>
          <cell r="AO2620">
            <v>0</v>
          </cell>
          <cell r="AP2620">
            <v>0</v>
          </cell>
          <cell r="AQ2620">
            <v>0</v>
          </cell>
        </row>
        <row r="2621">
          <cell r="H2621" t="str">
            <v>CAEE</v>
          </cell>
          <cell r="J2621">
            <v>0</v>
          </cell>
          <cell r="K2621">
            <v>0</v>
          </cell>
          <cell r="L2621">
            <v>0</v>
          </cell>
          <cell r="M2621">
            <v>0</v>
          </cell>
          <cell r="N2621">
            <v>0</v>
          </cell>
          <cell r="O2621">
            <v>0</v>
          </cell>
          <cell r="P2621">
            <v>0</v>
          </cell>
          <cell r="Q2621">
            <v>0</v>
          </cell>
          <cell r="R2621">
            <v>0</v>
          </cell>
          <cell r="S2621">
            <v>0</v>
          </cell>
          <cell r="T2621">
            <v>0</v>
          </cell>
          <cell r="U2621">
            <v>0</v>
          </cell>
          <cell r="AF2621">
            <v>0</v>
          </cell>
          <cell r="AG2621">
            <v>0</v>
          </cell>
          <cell r="AH2621">
            <v>0</v>
          </cell>
          <cell r="AI2621">
            <v>0</v>
          </cell>
          <cell r="AJ2621">
            <v>0</v>
          </cell>
          <cell r="AK2621">
            <v>0</v>
          </cell>
          <cell r="AL2621">
            <v>0</v>
          </cell>
          <cell r="AM2621">
            <v>0</v>
          </cell>
          <cell r="AN2621">
            <v>0</v>
          </cell>
          <cell r="AO2621">
            <v>0</v>
          </cell>
          <cell r="AP2621">
            <v>0</v>
          </cell>
          <cell r="AQ2621">
            <v>0</v>
          </cell>
        </row>
        <row r="2622">
          <cell r="H2622" t="str">
            <v>SE</v>
          </cell>
          <cell r="J2622">
            <v>0</v>
          </cell>
          <cell r="K2622">
            <v>0</v>
          </cell>
          <cell r="L2622">
            <v>0</v>
          </cell>
          <cell r="M2622">
            <v>0</v>
          </cell>
          <cell r="N2622">
            <v>0</v>
          </cell>
          <cell r="O2622">
            <v>0</v>
          </cell>
          <cell r="P2622">
            <v>0</v>
          </cell>
          <cell r="Q2622">
            <v>0</v>
          </cell>
          <cell r="R2622">
            <v>0</v>
          </cell>
          <cell r="S2622">
            <v>0</v>
          </cell>
          <cell r="T2622">
            <v>0</v>
          </cell>
          <cell r="U2622">
            <v>0</v>
          </cell>
          <cell r="AF2622">
            <v>0</v>
          </cell>
          <cell r="AG2622">
            <v>0</v>
          </cell>
          <cell r="AH2622">
            <v>0</v>
          </cell>
          <cell r="AI2622">
            <v>0</v>
          </cell>
          <cell r="AJ2622">
            <v>0</v>
          </cell>
          <cell r="AK2622">
            <v>0</v>
          </cell>
          <cell r="AL2622">
            <v>0</v>
          </cell>
          <cell r="AM2622">
            <v>0</v>
          </cell>
          <cell r="AN2622">
            <v>0</v>
          </cell>
          <cell r="AO2622">
            <v>0</v>
          </cell>
          <cell r="AP2622">
            <v>0</v>
          </cell>
          <cell r="AQ2622">
            <v>0</v>
          </cell>
        </row>
        <row r="2623">
          <cell r="H2623" t="str">
            <v>CAEW</v>
          </cell>
          <cell r="J2623">
            <v>0</v>
          </cell>
          <cell r="K2623">
            <v>0</v>
          </cell>
          <cell r="L2623">
            <v>0</v>
          </cell>
          <cell r="M2623">
            <v>0</v>
          </cell>
          <cell r="N2623">
            <v>0</v>
          </cell>
          <cell r="O2623">
            <v>0</v>
          </cell>
          <cell r="P2623">
            <v>0</v>
          </cell>
          <cell r="Q2623">
            <v>0</v>
          </cell>
          <cell r="R2623">
            <v>0</v>
          </cell>
          <cell r="S2623">
            <v>0</v>
          </cell>
          <cell r="T2623">
            <v>0</v>
          </cell>
          <cell r="U2623">
            <v>0</v>
          </cell>
          <cell r="AF2623">
            <v>0</v>
          </cell>
          <cell r="AG2623">
            <v>0</v>
          </cell>
          <cell r="AH2623">
            <v>0</v>
          </cell>
          <cell r="AI2623">
            <v>0</v>
          </cell>
          <cell r="AJ2623">
            <v>0</v>
          </cell>
          <cell r="AK2623">
            <v>0</v>
          </cell>
          <cell r="AL2623">
            <v>0</v>
          </cell>
          <cell r="AM2623">
            <v>0</v>
          </cell>
          <cell r="AN2623">
            <v>0</v>
          </cell>
          <cell r="AO2623">
            <v>0</v>
          </cell>
          <cell r="AP2623">
            <v>0</v>
          </cell>
          <cell r="AQ2623">
            <v>0</v>
          </cell>
        </row>
        <row r="2624">
          <cell r="H2624" t="str">
            <v>CAEE</v>
          </cell>
          <cell r="J2624">
            <v>0</v>
          </cell>
          <cell r="K2624">
            <v>0</v>
          </cell>
          <cell r="L2624">
            <v>0</v>
          </cell>
          <cell r="M2624">
            <v>0</v>
          </cell>
          <cell r="N2624">
            <v>0</v>
          </cell>
          <cell r="O2624">
            <v>0</v>
          </cell>
          <cell r="P2624">
            <v>0</v>
          </cell>
          <cell r="Q2624">
            <v>0</v>
          </cell>
          <cell r="R2624">
            <v>0</v>
          </cell>
          <cell r="S2624">
            <v>0</v>
          </cell>
          <cell r="T2624">
            <v>0</v>
          </cell>
          <cell r="U2624">
            <v>0</v>
          </cell>
          <cell r="AF2624">
            <v>0</v>
          </cell>
          <cell r="AG2624">
            <v>0</v>
          </cell>
          <cell r="AH2624">
            <v>0</v>
          </cell>
          <cell r="AI2624">
            <v>0</v>
          </cell>
          <cell r="AJ2624">
            <v>0</v>
          </cell>
          <cell r="AK2624">
            <v>0</v>
          </cell>
          <cell r="AL2624">
            <v>0</v>
          </cell>
          <cell r="AM2624">
            <v>0</v>
          </cell>
          <cell r="AN2624">
            <v>0</v>
          </cell>
          <cell r="AO2624">
            <v>0</v>
          </cell>
          <cell r="AP2624">
            <v>0</v>
          </cell>
          <cell r="AQ2624">
            <v>0</v>
          </cell>
        </row>
        <row r="2625">
          <cell r="H2625" t="str">
            <v>S</v>
          </cell>
          <cell r="J2625">
            <v>-8518261.4441666696</v>
          </cell>
          <cell r="K2625">
            <v>0</v>
          </cell>
          <cell r="L2625">
            <v>0</v>
          </cell>
          <cell r="M2625">
            <v>0</v>
          </cell>
          <cell r="N2625">
            <v>0</v>
          </cell>
          <cell r="O2625">
            <v>0</v>
          </cell>
          <cell r="P2625">
            <v>0</v>
          </cell>
          <cell r="Q2625">
            <v>0</v>
          </cell>
          <cell r="R2625">
            <v>0</v>
          </cell>
          <cell r="S2625">
            <v>0</v>
          </cell>
          <cell r="T2625">
            <v>-8518261.4441666696</v>
          </cell>
          <cell r="U2625">
            <v>0</v>
          </cell>
          <cell r="AF2625">
            <v>-8518261.4441666696</v>
          </cell>
          <cell r="AG2625">
            <v>0</v>
          </cell>
          <cell r="AH2625">
            <v>0</v>
          </cell>
          <cell r="AI2625">
            <v>0</v>
          </cell>
          <cell r="AJ2625">
            <v>0</v>
          </cell>
          <cell r="AK2625">
            <v>0</v>
          </cell>
          <cell r="AL2625">
            <v>0</v>
          </cell>
          <cell r="AM2625">
            <v>0</v>
          </cell>
          <cell r="AN2625">
            <v>0</v>
          </cell>
          <cell r="AO2625">
            <v>0</v>
          </cell>
          <cell r="AP2625">
            <v>-8518261.4441666696</v>
          </cell>
          <cell r="AQ2625">
            <v>0</v>
          </cell>
        </row>
        <row r="2626">
          <cell r="H2626" t="str">
            <v>S</v>
          </cell>
        </row>
        <row r="2627">
          <cell r="H2627" t="str">
            <v>SE</v>
          </cell>
          <cell r="J2627">
            <v>0</v>
          </cell>
          <cell r="K2627">
            <v>0</v>
          </cell>
          <cell r="L2627">
            <v>0</v>
          </cell>
          <cell r="M2627">
            <v>0</v>
          </cell>
          <cell r="N2627">
            <v>0</v>
          </cell>
          <cell r="O2627">
            <v>0</v>
          </cell>
          <cell r="P2627">
            <v>0</v>
          </cell>
          <cell r="Q2627">
            <v>0</v>
          </cell>
          <cell r="R2627">
            <v>0</v>
          </cell>
          <cell r="S2627">
            <v>0</v>
          </cell>
          <cell r="T2627">
            <v>0</v>
          </cell>
          <cell r="U2627">
            <v>0</v>
          </cell>
          <cell r="AF2627">
            <v>0</v>
          </cell>
          <cell r="AG2627">
            <v>0</v>
          </cell>
          <cell r="AH2627">
            <v>0</v>
          </cell>
          <cell r="AI2627">
            <v>0</v>
          </cell>
          <cell r="AJ2627">
            <v>0</v>
          </cell>
          <cell r="AK2627">
            <v>0</v>
          </cell>
          <cell r="AL2627">
            <v>0</v>
          </cell>
          <cell r="AM2627">
            <v>0</v>
          </cell>
          <cell r="AN2627">
            <v>0</v>
          </cell>
          <cell r="AO2627">
            <v>0</v>
          </cell>
          <cell r="AP2627">
            <v>0</v>
          </cell>
          <cell r="AQ2627">
            <v>0</v>
          </cell>
        </row>
        <row r="2628">
          <cell r="H2628" t="str">
            <v>CAGE</v>
          </cell>
          <cell r="J2628">
            <v>-19802.830000000002</v>
          </cell>
          <cell r="K2628">
            <v>0</v>
          </cell>
          <cell r="L2628">
            <v>0</v>
          </cell>
          <cell r="M2628">
            <v>0</v>
          </cell>
          <cell r="N2628">
            <v>0</v>
          </cell>
          <cell r="O2628">
            <v>-3760.7545135584683</v>
          </cell>
          <cell r="P2628">
            <v>-13408.881315426435</v>
          </cell>
          <cell r="Q2628">
            <v>-1723.423492051219</v>
          </cell>
          <cell r="R2628">
            <v>-800.36221037889879</v>
          </cell>
          <cell r="S2628">
            <v>-109.40846858498324</v>
          </cell>
          <cell r="T2628">
            <v>0</v>
          </cell>
          <cell r="U2628">
            <v>0</v>
          </cell>
          <cell r="AF2628">
            <v>-19802.830000000002</v>
          </cell>
          <cell r="AG2628">
            <v>0</v>
          </cell>
          <cell r="AH2628">
            <v>0</v>
          </cell>
          <cell r="AI2628">
            <v>0</v>
          </cell>
          <cell r="AJ2628">
            <v>0</v>
          </cell>
          <cell r="AK2628">
            <v>-3760.7545135584683</v>
          </cell>
          <cell r="AL2628">
            <v>-13408.881315426435</v>
          </cell>
          <cell r="AM2628">
            <v>-1723.423492051219</v>
          </cell>
          <cell r="AN2628">
            <v>-800.36221037889879</v>
          </cell>
          <cell r="AO2628">
            <v>-109.40846858498324</v>
          </cell>
          <cell r="AP2628">
            <v>0</v>
          </cell>
          <cell r="AQ2628">
            <v>0</v>
          </cell>
        </row>
        <row r="2629">
          <cell r="H2629" t="str">
            <v>CAEE</v>
          </cell>
          <cell r="J2629">
            <v>19802.830000000034</v>
          </cell>
          <cell r="K2629">
            <v>0</v>
          </cell>
          <cell r="L2629">
            <v>0</v>
          </cell>
          <cell r="M2629">
            <v>0</v>
          </cell>
          <cell r="N2629">
            <v>0</v>
          </cell>
          <cell r="O2629">
            <v>4123.8622795580959</v>
          </cell>
          <cell r="P2629">
            <v>12808.500864098633</v>
          </cell>
          <cell r="Q2629">
            <v>1863.3527375580543</v>
          </cell>
          <cell r="R2629">
            <v>903.68826177023948</v>
          </cell>
          <cell r="S2629">
            <v>103.42585701501254</v>
          </cell>
          <cell r="T2629">
            <v>0</v>
          </cell>
          <cell r="U2629">
            <v>0</v>
          </cell>
          <cell r="AF2629">
            <v>19802.830000000034</v>
          </cell>
          <cell r="AG2629">
            <v>0</v>
          </cell>
          <cell r="AH2629">
            <v>0</v>
          </cell>
          <cell r="AI2629">
            <v>0</v>
          </cell>
          <cell r="AJ2629">
            <v>0</v>
          </cell>
          <cell r="AK2629">
            <v>4123.8622795580959</v>
          </cell>
          <cell r="AL2629">
            <v>12808.500864098633</v>
          </cell>
          <cell r="AM2629">
            <v>1863.3527375580543</v>
          </cell>
          <cell r="AN2629">
            <v>903.68826177023948</v>
          </cell>
          <cell r="AO2629">
            <v>103.42585701501254</v>
          </cell>
          <cell r="AP2629">
            <v>0</v>
          </cell>
          <cell r="AQ2629">
            <v>0</v>
          </cell>
        </row>
        <row r="2630">
          <cell r="H2630" t="str">
            <v>CAEE</v>
          </cell>
          <cell r="J2630">
            <v>0</v>
          </cell>
          <cell r="K2630">
            <v>0</v>
          </cell>
          <cell r="L2630">
            <v>0</v>
          </cell>
          <cell r="M2630">
            <v>0</v>
          </cell>
          <cell r="N2630">
            <v>0</v>
          </cell>
          <cell r="O2630">
            <v>0</v>
          </cell>
          <cell r="P2630">
            <v>0</v>
          </cell>
          <cell r="Q2630">
            <v>0</v>
          </cell>
          <cell r="R2630">
            <v>0</v>
          </cell>
          <cell r="S2630">
            <v>0</v>
          </cell>
          <cell r="T2630">
            <v>0</v>
          </cell>
          <cell r="U2630">
            <v>0</v>
          </cell>
          <cell r="AF2630">
            <v>0</v>
          </cell>
          <cell r="AG2630">
            <v>0</v>
          </cell>
          <cell r="AH2630">
            <v>0</v>
          </cell>
          <cell r="AI2630">
            <v>0</v>
          </cell>
          <cell r="AJ2630">
            <v>0</v>
          </cell>
          <cell r="AK2630">
            <v>0</v>
          </cell>
          <cell r="AL2630">
            <v>0</v>
          </cell>
          <cell r="AM2630">
            <v>0</v>
          </cell>
          <cell r="AN2630">
            <v>0</v>
          </cell>
          <cell r="AO2630">
            <v>0</v>
          </cell>
          <cell r="AP2630">
            <v>0</v>
          </cell>
          <cell r="AQ2630">
            <v>0</v>
          </cell>
        </row>
        <row r="2636">
          <cell r="H2636" t="str">
            <v>S</v>
          </cell>
          <cell r="J2636">
            <v>0</v>
          </cell>
          <cell r="K2636">
            <v>0</v>
          </cell>
          <cell r="L2636">
            <v>0</v>
          </cell>
          <cell r="M2636">
            <v>0</v>
          </cell>
          <cell r="N2636">
            <v>0</v>
          </cell>
          <cell r="O2636">
            <v>0</v>
          </cell>
          <cell r="P2636">
            <v>0</v>
          </cell>
          <cell r="Q2636">
            <v>0</v>
          </cell>
          <cell r="R2636">
            <v>0</v>
          </cell>
          <cell r="S2636">
            <v>0</v>
          </cell>
          <cell r="T2636">
            <v>0</v>
          </cell>
          <cell r="U2636">
            <v>0</v>
          </cell>
          <cell r="AF2636">
            <v>0</v>
          </cell>
          <cell r="AG2636">
            <v>0</v>
          </cell>
          <cell r="AH2636">
            <v>0</v>
          </cell>
          <cell r="AI2636">
            <v>0</v>
          </cell>
          <cell r="AJ2636">
            <v>0</v>
          </cell>
          <cell r="AK2636">
            <v>0</v>
          </cell>
          <cell r="AL2636">
            <v>0</v>
          </cell>
          <cell r="AM2636">
            <v>0</v>
          </cell>
          <cell r="AN2636">
            <v>0</v>
          </cell>
          <cell r="AO2636">
            <v>0</v>
          </cell>
          <cell r="AP2636">
            <v>0</v>
          </cell>
          <cell r="AQ2636">
            <v>0</v>
          </cell>
        </row>
        <row r="2641">
          <cell r="H2641" t="str">
            <v>S</v>
          </cell>
          <cell r="J2641">
            <v>0</v>
          </cell>
          <cell r="K2641">
            <v>0</v>
          </cell>
          <cell r="L2641">
            <v>0</v>
          </cell>
          <cell r="M2641">
            <v>0</v>
          </cell>
          <cell r="N2641">
            <v>0</v>
          </cell>
          <cell r="O2641">
            <v>0</v>
          </cell>
          <cell r="P2641">
            <v>0</v>
          </cell>
          <cell r="Q2641">
            <v>0</v>
          </cell>
          <cell r="R2641">
            <v>0</v>
          </cell>
          <cell r="S2641">
            <v>0</v>
          </cell>
          <cell r="T2641">
            <v>0</v>
          </cell>
          <cell r="U2641">
            <v>0</v>
          </cell>
          <cell r="AF2641">
            <v>0</v>
          </cell>
          <cell r="AG2641">
            <v>0</v>
          </cell>
          <cell r="AH2641">
            <v>0</v>
          </cell>
          <cell r="AI2641">
            <v>0</v>
          </cell>
          <cell r="AJ2641">
            <v>0</v>
          </cell>
          <cell r="AK2641">
            <v>0</v>
          </cell>
          <cell r="AL2641">
            <v>0</v>
          </cell>
          <cell r="AM2641">
            <v>0</v>
          </cell>
          <cell r="AN2641">
            <v>0</v>
          </cell>
          <cell r="AO2641">
            <v>0</v>
          </cell>
          <cell r="AP2641">
            <v>0</v>
          </cell>
          <cell r="AQ2641">
            <v>0</v>
          </cell>
        </row>
        <row r="2642">
          <cell r="H2642" t="str">
            <v>TROJP</v>
          </cell>
          <cell r="J2642">
            <v>0</v>
          </cell>
          <cell r="K2642">
            <v>0</v>
          </cell>
          <cell r="L2642">
            <v>0</v>
          </cell>
          <cell r="M2642">
            <v>0</v>
          </cell>
          <cell r="N2642">
            <v>0</v>
          </cell>
          <cell r="O2642">
            <v>0</v>
          </cell>
          <cell r="P2642">
            <v>0</v>
          </cell>
          <cell r="Q2642">
            <v>0</v>
          </cell>
          <cell r="R2642">
            <v>0</v>
          </cell>
          <cell r="S2642">
            <v>0</v>
          </cell>
          <cell r="T2642">
            <v>0</v>
          </cell>
          <cell r="U2642">
            <v>0</v>
          </cell>
          <cell r="AF2642">
            <v>0</v>
          </cell>
          <cell r="AG2642">
            <v>0</v>
          </cell>
          <cell r="AH2642">
            <v>0</v>
          </cell>
          <cell r="AI2642">
            <v>0</v>
          </cell>
          <cell r="AJ2642">
            <v>0</v>
          </cell>
          <cell r="AK2642">
            <v>0</v>
          </cell>
          <cell r="AL2642">
            <v>0</v>
          </cell>
          <cell r="AM2642">
            <v>0</v>
          </cell>
          <cell r="AN2642">
            <v>0</v>
          </cell>
          <cell r="AO2642">
            <v>0</v>
          </cell>
          <cell r="AP2642">
            <v>0</v>
          </cell>
          <cell r="AQ2642">
            <v>0</v>
          </cell>
        </row>
        <row r="2643">
          <cell r="H2643" t="str">
            <v>TROJD</v>
          </cell>
          <cell r="J2643">
            <v>0</v>
          </cell>
          <cell r="K2643">
            <v>0</v>
          </cell>
          <cell r="L2643">
            <v>0</v>
          </cell>
          <cell r="M2643">
            <v>0</v>
          </cell>
          <cell r="N2643">
            <v>0</v>
          </cell>
          <cell r="O2643">
            <v>0</v>
          </cell>
          <cell r="P2643">
            <v>0</v>
          </cell>
          <cell r="Q2643">
            <v>0</v>
          </cell>
          <cell r="R2643">
            <v>0</v>
          </cell>
          <cell r="S2643">
            <v>0</v>
          </cell>
          <cell r="T2643">
            <v>0</v>
          </cell>
          <cell r="U2643">
            <v>0</v>
          </cell>
          <cell r="AF2643">
            <v>0</v>
          </cell>
          <cell r="AG2643">
            <v>0</v>
          </cell>
          <cell r="AH2643">
            <v>0</v>
          </cell>
          <cell r="AI2643">
            <v>0</v>
          </cell>
          <cell r="AJ2643">
            <v>0</v>
          </cell>
          <cell r="AK2643">
            <v>0</v>
          </cell>
          <cell r="AL2643">
            <v>0</v>
          </cell>
          <cell r="AM2643">
            <v>0</v>
          </cell>
          <cell r="AN2643">
            <v>0</v>
          </cell>
          <cell r="AO2643">
            <v>0</v>
          </cell>
          <cell r="AP2643">
            <v>0</v>
          </cell>
          <cell r="AQ2643">
            <v>0</v>
          </cell>
        </row>
        <row r="2649">
          <cell r="H2649" t="str">
            <v>S</v>
          </cell>
          <cell r="J2649">
            <v>0</v>
          </cell>
          <cell r="K2649">
            <v>0</v>
          </cell>
          <cell r="L2649">
            <v>0</v>
          </cell>
          <cell r="M2649">
            <v>0</v>
          </cell>
          <cell r="N2649">
            <v>0</v>
          </cell>
          <cell r="O2649">
            <v>0</v>
          </cell>
          <cell r="P2649">
            <v>0</v>
          </cell>
          <cell r="Q2649">
            <v>0</v>
          </cell>
          <cell r="R2649">
            <v>0</v>
          </cell>
          <cell r="S2649">
            <v>0</v>
          </cell>
          <cell r="T2649">
            <v>0</v>
          </cell>
          <cell r="U2649">
            <v>0</v>
          </cell>
          <cell r="AF2649">
            <v>0</v>
          </cell>
          <cell r="AG2649">
            <v>0</v>
          </cell>
          <cell r="AH2649">
            <v>0</v>
          </cell>
          <cell r="AI2649">
            <v>0</v>
          </cell>
          <cell r="AJ2649">
            <v>0</v>
          </cell>
          <cell r="AK2649">
            <v>0</v>
          </cell>
          <cell r="AL2649">
            <v>0</v>
          </cell>
          <cell r="AM2649">
            <v>0</v>
          </cell>
          <cell r="AN2649">
            <v>0</v>
          </cell>
          <cell r="AO2649">
            <v>0</v>
          </cell>
          <cell r="AP2649">
            <v>0</v>
          </cell>
          <cell r="AQ2649">
            <v>0</v>
          </cell>
        </row>
        <row r="2650">
          <cell r="H2650" t="str">
            <v>SNPPN</v>
          </cell>
          <cell r="J2650">
            <v>0</v>
          </cell>
          <cell r="K2650">
            <v>0</v>
          </cell>
          <cell r="L2650">
            <v>0</v>
          </cell>
          <cell r="M2650">
            <v>0</v>
          </cell>
          <cell r="N2650">
            <v>0</v>
          </cell>
          <cell r="O2650">
            <v>0</v>
          </cell>
          <cell r="P2650">
            <v>0</v>
          </cell>
          <cell r="Q2650">
            <v>0</v>
          </cell>
          <cell r="R2650">
            <v>0</v>
          </cell>
          <cell r="S2650">
            <v>0</v>
          </cell>
          <cell r="T2650">
            <v>0</v>
          </cell>
          <cell r="U2650">
            <v>0</v>
          </cell>
          <cell r="AF2650">
            <v>0</v>
          </cell>
          <cell r="AG2650">
            <v>0</v>
          </cell>
          <cell r="AH2650">
            <v>0</v>
          </cell>
          <cell r="AI2650">
            <v>0</v>
          </cell>
          <cell r="AJ2650">
            <v>0</v>
          </cell>
          <cell r="AK2650">
            <v>0</v>
          </cell>
          <cell r="AL2650">
            <v>0</v>
          </cell>
          <cell r="AM2650">
            <v>0</v>
          </cell>
          <cell r="AN2650">
            <v>0</v>
          </cell>
          <cell r="AO2650">
            <v>0</v>
          </cell>
          <cell r="AP2650">
            <v>0</v>
          </cell>
          <cell r="AQ2650">
            <v>0</v>
          </cell>
        </row>
        <row r="2657">
          <cell r="H2657" t="str">
            <v>S</v>
          </cell>
          <cell r="J2657">
            <v>0</v>
          </cell>
          <cell r="K2657">
            <v>0</v>
          </cell>
          <cell r="L2657">
            <v>0</v>
          </cell>
          <cell r="M2657">
            <v>0</v>
          </cell>
          <cell r="N2657">
            <v>0</v>
          </cell>
          <cell r="O2657">
            <v>0</v>
          </cell>
          <cell r="P2657">
            <v>0</v>
          </cell>
          <cell r="Q2657">
            <v>0</v>
          </cell>
          <cell r="R2657">
            <v>0</v>
          </cell>
          <cell r="S2657">
            <v>0</v>
          </cell>
          <cell r="T2657">
            <v>0</v>
          </cell>
          <cell r="U2657">
            <v>0</v>
          </cell>
          <cell r="AF2657">
            <v>0</v>
          </cell>
          <cell r="AG2657">
            <v>0</v>
          </cell>
          <cell r="AH2657">
            <v>0</v>
          </cell>
          <cell r="AI2657">
            <v>0</v>
          </cell>
          <cell r="AJ2657">
            <v>0</v>
          </cell>
          <cell r="AK2657">
            <v>0</v>
          </cell>
          <cell r="AL2657">
            <v>0</v>
          </cell>
          <cell r="AM2657">
            <v>0</v>
          </cell>
          <cell r="AN2657">
            <v>0</v>
          </cell>
          <cell r="AO2657">
            <v>0</v>
          </cell>
          <cell r="AP2657">
            <v>0</v>
          </cell>
          <cell r="AQ2657">
            <v>0</v>
          </cell>
        </row>
        <row r="2658">
          <cell r="H2658" t="str">
            <v>CN</v>
          </cell>
          <cell r="J2658">
            <v>0</v>
          </cell>
          <cell r="K2658">
            <v>0</v>
          </cell>
          <cell r="L2658">
            <v>0</v>
          </cell>
          <cell r="M2658">
            <v>0</v>
          </cell>
          <cell r="N2658">
            <v>0</v>
          </cell>
          <cell r="O2658">
            <v>0</v>
          </cell>
          <cell r="P2658">
            <v>0</v>
          </cell>
          <cell r="Q2658">
            <v>0</v>
          </cell>
          <cell r="R2658">
            <v>0</v>
          </cell>
          <cell r="S2658">
            <v>0</v>
          </cell>
          <cell r="T2658">
            <v>0</v>
          </cell>
          <cell r="U2658">
            <v>0</v>
          </cell>
          <cell r="AF2658">
            <v>0</v>
          </cell>
          <cell r="AG2658">
            <v>0</v>
          </cell>
          <cell r="AH2658">
            <v>0</v>
          </cell>
          <cell r="AI2658">
            <v>0</v>
          </cell>
          <cell r="AJ2658">
            <v>0</v>
          </cell>
          <cell r="AK2658">
            <v>0</v>
          </cell>
          <cell r="AL2658">
            <v>0</v>
          </cell>
          <cell r="AM2658">
            <v>0</v>
          </cell>
          <cell r="AN2658">
            <v>0</v>
          </cell>
          <cell r="AO2658">
            <v>0</v>
          </cell>
          <cell r="AP2658">
            <v>0</v>
          </cell>
          <cell r="AQ2658">
            <v>0</v>
          </cell>
        </row>
        <row r="2661">
          <cell r="H2661" t="str">
            <v>SO</v>
          </cell>
          <cell r="J2661">
            <v>0</v>
          </cell>
          <cell r="K2661">
            <v>0</v>
          </cell>
          <cell r="L2661">
            <v>0</v>
          </cell>
          <cell r="M2661">
            <v>0</v>
          </cell>
          <cell r="N2661">
            <v>0</v>
          </cell>
          <cell r="O2661">
            <v>0</v>
          </cell>
          <cell r="P2661">
            <v>0</v>
          </cell>
          <cell r="Q2661">
            <v>0</v>
          </cell>
          <cell r="R2661">
            <v>0</v>
          </cell>
          <cell r="S2661">
            <v>0</v>
          </cell>
          <cell r="T2661">
            <v>0</v>
          </cell>
          <cell r="U2661">
            <v>0</v>
          </cell>
          <cell r="AF2661">
            <v>0</v>
          </cell>
          <cell r="AG2661">
            <v>0</v>
          </cell>
          <cell r="AH2661">
            <v>0</v>
          </cell>
          <cell r="AI2661">
            <v>0</v>
          </cell>
          <cell r="AJ2661">
            <v>0</v>
          </cell>
          <cell r="AK2661">
            <v>0</v>
          </cell>
          <cell r="AL2661">
            <v>0</v>
          </cell>
          <cell r="AM2661">
            <v>0</v>
          </cell>
          <cell r="AN2661">
            <v>0</v>
          </cell>
          <cell r="AO2661">
            <v>0</v>
          </cell>
          <cell r="AP2661">
            <v>0</v>
          </cell>
          <cell r="AQ2661">
            <v>0</v>
          </cell>
        </row>
        <row r="2662">
          <cell r="H2662" t="str">
            <v>SO</v>
          </cell>
          <cell r="J2662">
            <v>-14586926.6679167</v>
          </cell>
          <cell r="K2662">
            <v>-290208.8294809864</v>
          </cell>
          <cell r="L2662">
            <v>-3427963.3546702527</v>
          </cell>
          <cell r="M2662">
            <v>-970731.47653979179</v>
          </cell>
          <cell r="N2662">
            <v>0</v>
          </cell>
          <cell r="O2662">
            <v>-1810392.5291466857</v>
          </cell>
          <cell r="P2662">
            <v>-6794910.7795432061</v>
          </cell>
          <cell r="Q2662">
            <v>-868571.69167842087</v>
          </cell>
          <cell r="R2662">
            <v>-382401.49746716116</v>
          </cell>
          <cell r="S2662">
            <v>-41746.509390195002</v>
          </cell>
          <cell r="T2662">
            <v>0</v>
          </cell>
          <cell r="U2662">
            <v>0</v>
          </cell>
          <cell r="AF2662">
            <v>-14586926.6679167</v>
          </cell>
          <cell r="AG2662">
            <v>-290208.8294809864</v>
          </cell>
          <cell r="AH2662">
            <v>-3427963.3546702527</v>
          </cell>
          <cell r="AI2662">
            <v>-970731.47653979179</v>
          </cell>
          <cell r="AJ2662">
            <v>0</v>
          </cell>
          <cell r="AK2662">
            <v>-1810392.5291466857</v>
          </cell>
          <cell r="AL2662">
            <v>-6794910.7795432061</v>
          </cell>
          <cell r="AM2662">
            <v>-868571.69167842087</v>
          </cell>
          <cell r="AN2662">
            <v>-382401.49746716116</v>
          </cell>
          <cell r="AO2662">
            <v>-41746.509390195002</v>
          </cell>
          <cell r="AP2662">
            <v>0</v>
          </cell>
          <cell r="AQ2662">
            <v>0</v>
          </cell>
        </row>
        <row r="2663">
          <cell r="H2663" t="str">
            <v>SO</v>
          </cell>
          <cell r="J2663">
            <v>-3167951.0766666699</v>
          </cell>
          <cell r="K2663">
            <v>-63026.804394278115</v>
          </cell>
          <cell r="L2663">
            <v>-744476.23186361592</v>
          </cell>
          <cell r="M2663">
            <v>-210820.95607036207</v>
          </cell>
          <cell r="N2663">
            <v>0</v>
          </cell>
          <cell r="O2663">
            <v>-393176.37583754596</v>
          </cell>
          <cell r="P2663">
            <v>-1475701.1816103267</v>
          </cell>
          <cell r="Q2663">
            <v>-188634.15772609939</v>
          </cell>
          <cell r="R2663">
            <v>-83048.97002632673</v>
          </cell>
          <cell r="S2663">
            <v>-9066.3991381147825</v>
          </cell>
          <cell r="T2663">
            <v>0</v>
          </cell>
          <cell r="U2663">
            <v>0</v>
          </cell>
          <cell r="AF2663">
            <v>-3167951.0766666699</v>
          </cell>
          <cell r="AG2663">
            <v>-63026.804394278115</v>
          </cell>
          <cell r="AH2663">
            <v>-744476.23186361592</v>
          </cell>
          <cell r="AI2663">
            <v>-210820.95607036207</v>
          </cell>
          <cell r="AJ2663">
            <v>0</v>
          </cell>
          <cell r="AK2663">
            <v>-393176.37583754596</v>
          </cell>
          <cell r="AL2663">
            <v>-1475701.1816103267</v>
          </cell>
          <cell r="AM2663">
            <v>-188634.15772609939</v>
          </cell>
          <cell r="AN2663">
            <v>-83048.97002632673</v>
          </cell>
          <cell r="AO2663">
            <v>-9066.3991381147825</v>
          </cell>
          <cell r="AP2663">
            <v>0</v>
          </cell>
          <cell r="AQ2663">
            <v>0</v>
          </cell>
        </row>
        <row r="2664">
          <cell r="H2664" t="str">
            <v>S</v>
          </cell>
          <cell r="J2664">
            <v>0</v>
          </cell>
          <cell r="K2664">
            <v>0</v>
          </cell>
          <cell r="L2664">
            <v>0</v>
          </cell>
          <cell r="M2664">
            <v>0</v>
          </cell>
          <cell r="N2664">
            <v>0</v>
          </cell>
          <cell r="O2664">
            <v>0</v>
          </cell>
          <cell r="P2664">
            <v>0</v>
          </cell>
          <cell r="Q2664">
            <v>0</v>
          </cell>
          <cell r="R2664">
            <v>0</v>
          </cell>
          <cell r="S2664">
            <v>0</v>
          </cell>
          <cell r="T2664">
            <v>0</v>
          </cell>
          <cell r="U2664">
            <v>0</v>
          </cell>
          <cell r="AF2664">
            <v>0</v>
          </cell>
          <cell r="AG2664">
            <v>0</v>
          </cell>
          <cell r="AH2664">
            <v>0</v>
          </cell>
          <cell r="AI2664">
            <v>0</v>
          </cell>
          <cell r="AJ2664">
            <v>0</v>
          </cell>
          <cell r="AK2664">
            <v>0</v>
          </cell>
          <cell r="AL2664">
            <v>0</v>
          </cell>
          <cell r="AM2664">
            <v>0</v>
          </cell>
          <cell r="AN2664">
            <v>0</v>
          </cell>
          <cell r="AO2664">
            <v>0</v>
          </cell>
          <cell r="AP2664">
            <v>0</v>
          </cell>
          <cell r="AQ2664">
            <v>0</v>
          </cell>
        </row>
        <row r="2665">
          <cell r="H2665" t="str">
            <v>SO</v>
          </cell>
          <cell r="J2665">
            <v>0</v>
          </cell>
          <cell r="K2665">
            <v>0</v>
          </cell>
          <cell r="L2665">
            <v>0</v>
          </cell>
          <cell r="M2665">
            <v>0</v>
          </cell>
          <cell r="N2665">
            <v>0</v>
          </cell>
          <cell r="O2665">
            <v>0</v>
          </cell>
          <cell r="P2665">
            <v>0</v>
          </cell>
          <cell r="Q2665">
            <v>0</v>
          </cell>
          <cell r="R2665">
            <v>0</v>
          </cell>
          <cell r="S2665">
            <v>0</v>
          </cell>
          <cell r="T2665">
            <v>0</v>
          </cell>
          <cell r="U2665">
            <v>0</v>
          </cell>
          <cell r="AF2665">
            <v>0</v>
          </cell>
          <cell r="AG2665">
            <v>0</v>
          </cell>
          <cell r="AH2665">
            <v>0</v>
          </cell>
          <cell r="AI2665">
            <v>0</v>
          </cell>
          <cell r="AJ2665">
            <v>0</v>
          </cell>
          <cell r="AK2665">
            <v>0</v>
          </cell>
          <cell r="AL2665">
            <v>0</v>
          </cell>
          <cell r="AM2665">
            <v>0</v>
          </cell>
          <cell r="AN2665">
            <v>0</v>
          </cell>
          <cell r="AO2665">
            <v>0</v>
          </cell>
          <cell r="AP2665">
            <v>0</v>
          </cell>
          <cell r="AQ2665">
            <v>0</v>
          </cell>
        </row>
        <row r="2669">
          <cell r="H2669" t="str">
            <v>S</v>
          </cell>
          <cell r="J2669">
            <v>0</v>
          </cell>
          <cell r="K2669">
            <v>0</v>
          </cell>
          <cell r="L2669">
            <v>0</v>
          </cell>
          <cell r="M2669">
            <v>0</v>
          </cell>
          <cell r="N2669">
            <v>0</v>
          </cell>
          <cell r="O2669">
            <v>0</v>
          </cell>
          <cell r="P2669">
            <v>0</v>
          </cell>
          <cell r="Q2669">
            <v>0</v>
          </cell>
          <cell r="R2669">
            <v>0</v>
          </cell>
          <cell r="S2669">
            <v>0</v>
          </cell>
          <cell r="T2669">
            <v>0</v>
          </cell>
          <cell r="U2669">
            <v>0</v>
          </cell>
          <cell r="AF2669">
            <v>0</v>
          </cell>
          <cell r="AG2669">
            <v>0</v>
          </cell>
          <cell r="AH2669">
            <v>0</v>
          </cell>
          <cell r="AI2669">
            <v>0</v>
          </cell>
          <cell r="AJ2669">
            <v>0</v>
          </cell>
          <cell r="AK2669">
            <v>0</v>
          </cell>
          <cell r="AL2669">
            <v>0</v>
          </cell>
          <cell r="AM2669">
            <v>0</v>
          </cell>
          <cell r="AN2669">
            <v>0</v>
          </cell>
          <cell r="AO2669">
            <v>0</v>
          </cell>
          <cell r="AP2669">
            <v>0</v>
          </cell>
          <cell r="AQ2669">
            <v>0</v>
          </cell>
        </row>
        <row r="2670">
          <cell r="H2670" t="str">
            <v>CAGW</v>
          </cell>
          <cell r="J2670">
            <v>-1339391.71</v>
          </cell>
          <cell r="K2670">
            <v>-59319.777144438965</v>
          </cell>
          <cell r="L2670">
            <v>-977837.49168959144</v>
          </cell>
          <cell r="M2670">
            <v>-302234.44116596971</v>
          </cell>
          <cell r="N2670">
            <v>0</v>
          </cell>
          <cell r="O2670">
            <v>0</v>
          </cell>
          <cell r="P2670">
            <v>0</v>
          </cell>
          <cell r="Q2670">
            <v>0</v>
          </cell>
          <cell r="R2670">
            <v>0</v>
          </cell>
          <cell r="S2670">
            <v>0</v>
          </cell>
          <cell r="T2670">
            <v>0</v>
          </cell>
          <cell r="U2670">
            <v>0</v>
          </cell>
          <cell r="AF2670">
            <v>-1339391.71</v>
          </cell>
          <cell r="AG2670">
            <v>-59319.777144438965</v>
          </cell>
          <cell r="AH2670">
            <v>-977837.49168959144</v>
          </cell>
          <cell r="AI2670">
            <v>-302234.44116596971</v>
          </cell>
          <cell r="AJ2670">
            <v>0</v>
          </cell>
          <cell r="AK2670">
            <v>0</v>
          </cell>
          <cell r="AL2670">
            <v>0</v>
          </cell>
          <cell r="AM2670">
            <v>0</v>
          </cell>
          <cell r="AN2670">
            <v>0</v>
          </cell>
          <cell r="AO2670">
            <v>0</v>
          </cell>
          <cell r="AP2670">
            <v>0</v>
          </cell>
          <cell r="AQ2670">
            <v>0</v>
          </cell>
        </row>
        <row r="2673">
          <cell r="H2673" t="str">
            <v>TROJD</v>
          </cell>
          <cell r="J2673">
            <v>0</v>
          </cell>
          <cell r="K2673">
            <v>0</v>
          </cell>
          <cell r="L2673">
            <v>0</v>
          </cell>
          <cell r="M2673">
            <v>0</v>
          </cell>
          <cell r="N2673">
            <v>0</v>
          </cell>
          <cell r="O2673">
            <v>0</v>
          </cell>
          <cell r="P2673">
            <v>0</v>
          </cell>
          <cell r="Q2673">
            <v>0</v>
          </cell>
          <cell r="R2673">
            <v>0</v>
          </cell>
          <cell r="S2673">
            <v>0</v>
          </cell>
          <cell r="T2673">
            <v>0</v>
          </cell>
          <cell r="U2673">
            <v>0</v>
          </cell>
          <cell r="AF2673">
            <v>0</v>
          </cell>
          <cell r="AG2673">
            <v>0</v>
          </cell>
          <cell r="AH2673">
            <v>0</v>
          </cell>
          <cell r="AI2673">
            <v>0</v>
          </cell>
          <cell r="AJ2673">
            <v>0</v>
          </cell>
          <cell r="AK2673">
            <v>0</v>
          </cell>
          <cell r="AL2673">
            <v>0</v>
          </cell>
          <cell r="AM2673">
            <v>0</v>
          </cell>
          <cell r="AN2673">
            <v>0</v>
          </cell>
          <cell r="AO2673">
            <v>0</v>
          </cell>
          <cell r="AP2673">
            <v>0</v>
          </cell>
          <cell r="AQ2673">
            <v>0</v>
          </cell>
        </row>
        <row r="2674">
          <cell r="H2674" t="str">
            <v>TROJP</v>
          </cell>
          <cell r="J2674">
            <v>0</v>
          </cell>
          <cell r="K2674">
            <v>0</v>
          </cell>
          <cell r="L2674">
            <v>0</v>
          </cell>
          <cell r="M2674">
            <v>0</v>
          </cell>
          <cell r="N2674">
            <v>0</v>
          </cell>
          <cell r="O2674">
            <v>0</v>
          </cell>
          <cell r="P2674">
            <v>0</v>
          </cell>
          <cell r="Q2674">
            <v>0</v>
          </cell>
          <cell r="R2674">
            <v>0</v>
          </cell>
          <cell r="S2674">
            <v>0</v>
          </cell>
          <cell r="T2674">
            <v>0</v>
          </cell>
          <cell r="U2674">
            <v>0</v>
          </cell>
          <cell r="AF2674">
            <v>0</v>
          </cell>
          <cell r="AG2674">
            <v>0</v>
          </cell>
          <cell r="AH2674">
            <v>0</v>
          </cell>
          <cell r="AI2674">
            <v>0</v>
          </cell>
          <cell r="AJ2674">
            <v>0</v>
          </cell>
          <cell r="AK2674">
            <v>0</v>
          </cell>
          <cell r="AL2674">
            <v>0</v>
          </cell>
          <cell r="AM2674">
            <v>0</v>
          </cell>
          <cell r="AN2674">
            <v>0</v>
          </cell>
          <cell r="AO2674">
            <v>0</v>
          </cell>
          <cell r="AP2674">
            <v>0</v>
          </cell>
          <cell r="AQ2674">
            <v>0</v>
          </cell>
        </row>
        <row r="2675">
          <cell r="H2675" t="str">
            <v>S</v>
          </cell>
          <cell r="J2675">
            <v>277123.73666666698</v>
          </cell>
          <cell r="K2675">
            <v>0</v>
          </cell>
          <cell r="L2675">
            <v>0</v>
          </cell>
          <cell r="M2675">
            <v>277123.73666666698</v>
          </cell>
          <cell r="N2675">
            <v>0</v>
          </cell>
          <cell r="O2675">
            <v>0</v>
          </cell>
          <cell r="P2675">
            <v>0</v>
          </cell>
          <cell r="Q2675">
            <v>0</v>
          </cell>
          <cell r="R2675">
            <v>0</v>
          </cell>
          <cell r="S2675">
            <v>0</v>
          </cell>
          <cell r="T2675">
            <v>0</v>
          </cell>
          <cell r="U2675">
            <v>0</v>
          </cell>
          <cell r="AF2675">
            <v>277123.73666666698</v>
          </cell>
          <cell r="AG2675">
            <v>0</v>
          </cell>
          <cell r="AH2675">
            <v>0</v>
          </cell>
          <cell r="AI2675">
            <v>277123.73666666698</v>
          </cell>
          <cell r="AJ2675">
            <v>0</v>
          </cell>
          <cell r="AK2675">
            <v>0</v>
          </cell>
          <cell r="AL2675">
            <v>0</v>
          </cell>
          <cell r="AM2675">
            <v>0</v>
          </cell>
          <cell r="AN2675">
            <v>0</v>
          </cell>
          <cell r="AO2675">
            <v>0</v>
          </cell>
          <cell r="AP2675">
            <v>0</v>
          </cell>
          <cell r="AQ2675">
            <v>0</v>
          </cell>
        </row>
        <row r="2676">
          <cell r="H2676" t="str">
            <v>CAEE</v>
          </cell>
          <cell r="J2676">
            <v>-59952022.541666701</v>
          </cell>
          <cell r="K2676">
            <v>0</v>
          </cell>
          <cell r="L2676">
            <v>0</v>
          </cell>
          <cell r="M2676">
            <v>0</v>
          </cell>
          <cell r="N2676">
            <v>0</v>
          </cell>
          <cell r="O2676">
            <v>-12484775.375175951</v>
          </cell>
          <cell r="P2676">
            <v>-38777060.275192857</v>
          </cell>
          <cell r="Q2676">
            <v>-5641202.0567341456</v>
          </cell>
          <cell r="R2676">
            <v>-2735868.5117374081</v>
          </cell>
          <cell r="S2676">
            <v>-313116.3228263444</v>
          </cell>
          <cell r="T2676">
            <v>0</v>
          </cell>
          <cell r="U2676">
            <v>0</v>
          </cell>
          <cell r="AF2676">
            <v>-59952022.541666701</v>
          </cell>
          <cell r="AG2676">
            <v>0</v>
          </cell>
          <cell r="AH2676">
            <v>0</v>
          </cell>
          <cell r="AI2676">
            <v>0</v>
          </cell>
          <cell r="AJ2676">
            <v>0</v>
          </cell>
          <cell r="AK2676">
            <v>-12484775.375175951</v>
          </cell>
          <cell r="AL2676">
            <v>-38777060.275192857</v>
          </cell>
          <cell r="AM2676">
            <v>-5641202.0567341456</v>
          </cell>
          <cell r="AN2676">
            <v>-2735868.5117374081</v>
          </cell>
          <cell r="AO2676">
            <v>-313116.3228263444</v>
          </cell>
          <cell r="AP2676">
            <v>0</v>
          </cell>
          <cell r="AQ2676">
            <v>0</v>
          </cell>
        </row>
        <row r="2677">
          <cell r="H2677" t="str">
            <v>SE</v>
          </cell>
          <cell r="J2677">
            <v>0</v>
          </cell>
          <cell r="K2677">
            <v>0</v>
          </cell>
          <cell r="L2677">
            <v>0</v>
          </cell>
          <cell r="M2677">
            <v>0</v>
          </cell>
          <cell r="N2677">
            <v>0</v>
          </cell>
          <cell r="O2677">
            <v>0</v>
          </cell>
          <cell r="P2677">
            <v>0</v>
          </cell>
          <cell r="Q2677">
            <v>0</v>
          </cell>
          <cell r="R2677">
            <v>0</v>
          </cell>
          <cell r="S2677">
            <v>0</v>
          </cell>
          <cell r="T2677">
            <v>0</v>
          </cell>
          <cell r="U2677">
            <v>0</v>
          </cell>
          <cell r="AF2677">
            <v>0</v>
          </cell>
          <cell r="AG2677">
            <v>0</v>
          </cell>
          <cell r="AH2677">
            <v>0</v>
          </cell>
          <cell r="AI2677">
            <v>0</v>
          </cell>
          <cell r="AJ2677">
            <v>0</v>
          </cell>
          <cell r="AK2677">
            <v>0</v>
          </cell>
          <cell r="AL2677">
            <v>0</v>
          </cell>
          <cell r="AM2677">
            <v>0</v>
          </cell>
          <cell r="AN2677">
            <v>0</v>
          </cell>
          <cell r="AO2677">
            <v>0</v>
          </cell>
          <cell r="AP2677">
            <v>0</v>
          </cell>
          <cell r="AQ2677">
            <v>0</v>
          </cell>
        </row>
        <row r="2678">
          <cell r="H2678" t="str">
            <v>S</v>
          </cell>
          <cell r="J2678">
            <v>-34032256.887083292</v>
          </cell>
          <cell r="K2678">
            <v>0</v>
          </cell>
          <cell r="L2678">
            <v>-4354762.6012500003</v>
          </cell>
          <cell r="M2678">
            <v>-638324.53749999998</v>
          </cell>
          <cell r="N2678">
            <v>0</v>
          </cell>
          <cell r="O2678">
            <v>471533.20541666698</v>
          </cell>
          <cell r="P2678">
            <v>-3311026.5795833301</v>
          </cell>
          <cell r="Q2678">
            <v>-381465.152083333</v>
          </cell>
          <cell r="R2678">
            <v>0</v>
          </cell>
          <cell r="S2678">
            <v>0</v>
          </cell>
          <cell r="T2678">
            <v>-25818211.2220833</v>
          </cell>
          <cell r="U2678">
            <v>0</v>
          </cell>
          <cell r="AF2678">
            <v>-34032256.887083292</v>
          </cell>
          <cell r="AG2678">
            <v>0</v>
          </cell>
          <cell r="AH2678">
            <v>-4354762.6012500003</v>
          </cell>
          <cell r="AI2678">
            <v>-638324.53749999998</v>
          </cell>
          <cell r="AJ2678">
            <v>0</v>
          </cell>
          <cell r="AK2678">
            <v>471533.20541666698</v>
          </cell>
          <cell r="AL2678">
            <v>-3311026.5795833301</v>
          </cell>
          <cell r="AM2678">
            <v>-381465.152083333</v>
          </cell>
          <cell r="AN2678">
            <v>0</v>
          </cell>
          <cell r="AO2678">
            <v>0</v>
          </cell>
          <cell r="AP2678">
            <v>-25818211.2220833</v>
          </cell>
          <cell r="AQ2678">
            <v>0</v>
          </cell>
        </row>
        <row r="2682">
          <cell r="H2682" t="str">
            <v>S</v>
          </cell>
          <cell r="J2682">
            <v>-2336890.4587499965</v>
          </cell>
          <cell r="K2682">
            <v>-8643.7345833333293</v>
          </cell>
          <cell r="L2682">
            <v>-1142006.1583333299</v>
          </cell>
          <cell r="M2682">
            <v>-1294.6666666666699</v>
          </cell>
          <cell r="N2682">
            <v>0</v>
          </cell>
          <cell r="O2682">
            <v>-20964.633750000001</v>
          </cell>
          <cell r="P2682">
            <v>-1393964.0387500001</v>
          </cell>
          <cell r="Q2682">
            <v>-4747.6016666666701</v>
          </cell>
          <cell r="R2682">
            <v>234730.375</v>
          </cell>
          <cell r="S2682">
            <v>0</v>
          </cell>
          <cell r="T2682">
            <v>0</v>
          </cell>
          <cell r="U2682">
            <v>0</v>
          </cell>
          <cell r="AF2682">
            <v>-2336890.4587499965</v>
          </cell>
          <cell r="AG2682">
            <v>-8643.7345833333293</v>
          </cell>
          <cell r="AH2682">
            <v>-1142006.1583333299</v>
          </cell>
          <cell r="AI2682">
            <v>-1294.6666666666699</v>
          </cell>
          <cell r="AJ2682">
            <v>0</v>
          </cell>
          <cell r="AK2682">
            <v>-20964.633750000001</v>
          </cell>
          <cell r="AL2682">
            <v>-1393964.0387500001</v>
          </cell>
          <cell r="AM2682">
            <v>-4747.6016666666701</v>
          </cell>
          <cell r="AN2682">
            <v>234730.375</v>
          </cell>
          <cell r="AO2682">
            <v>0</v>
          </cell>
          <cell r="AP2682">
            <v>0</v>
          </cell>
          <cell r="AQ2682">
            <v>0</v>
          </cell>
        </row>
        <row r="2683">
          <cell r="H2683" t="str">
            <v>SG</v>
          </cell>
          <cell r="J2683">
            <v>322408.98</v>
          </cell>
          <cell r="K2683">
            <v>5056.1475095528785</v>
          </cell>
          <cell r="L2683">
            <v>82513.100364892598</v>
          </cell>
          <cell r="M2683">
            <v>26529.496095736384</v>
          </cell>
          <cell r="N2683">
            <v>0</v>
          </cell>
          <cell r="O2683">
            <v>40755.337526862757</v>
          </cell>
          <cell r="P2683">
            <v>139588.1067231698</v>
          </cell>
          <cell r="Q2683">
            <v>18188.111056903505</v>
          </cell>
          <cell r="R2683">
            <v>8607.6079879841054</v>
          </cell>
          <cell r="S2683">
            <v>1171.0727348980136</v>
          </cell>
          <cell r="T2683">
            <v>0</v>
          </cell>
          <cell r="U2683">
            <v>0</v>
          </cell>
          <cell r="AF2683">
            <v>322408.98</v>
          </cell>
          <cell r="AG2683">
            <v>5056.1475095528785</v>
          </cell>
          <cell r="AH2683">
            <v>82513.100364892598</v>
          </cell>
          <cell r="AI2683">
            <v>26529.496095736384</v>
          </cell>
          <cell r="AJ2683">
            <v>0</v>
          </cell>
          <cell r="AK2683">
            <v>40755.337526862757</v>
          </cell>
          <cell r="AL2683">
            <v>139588.1067231698</v>
          </cell>
          <cell r="AM2683">
            <v>18188.111056903505</v>
          </cell>
          <cell r="AN2683">
            <v>8607.6079879841054</v>
          </cell>
          <cell r="AO2683">
            <v>1171.0727348980136</v>
          </cell>
          <cell r="AP2683">
            <v>0</v>
          </cell>
          <cell r="AQ2683">
            <v>0</v>
          </cell>
        </row>
        <row r="2684">
          <cell r="H2684" t="str">
            <v>CAGE</v>
          </cell>
          <cell r="J2684">
            <v>-27427634.092916701</v>
          </cell>
          <cell r="K2684">
            <v>0</v>
          </cell>
          <cell r="L2684">
            <v>0</v>
          </cell>
          <cell r="M2684">
            <v>0</v>
          </cell>
          <cell r="N2684">
            <v>0</v>
          </cell>
          <cell r="O2684">
            <v>-5208780.700090169</v>
          </cell>
          <cell r="P2684">
            <v>-18571784.452770833</v>
          </cell>
          <cell r="Q2684">
            <v>-2387003.7225546837</v>
          </cell>
          <cell r="R2684">
            <v>-1108530.5407394019</v>
          </cell>
          <cell r="S2684">
            <v>-151534.67676161902</v>
          </cell>
          <cell r="T2684">
            <v>0</v>
          </cell>
          <cell r="U2684">
            <v>0</v>
          </cell>
          <cell r="AF2684">
            <v>-27427634.092916701</v>
          </cell>
          <cell r="AG2684">
            <v>0</v>
          </cell>
          <cell r="AH2684">
            <v>0</v>
          </cell>
          <cell r="AI2684">
            <v>0</v>
          </cell>
          <cell r="AJ2684">
            <v>0</v>
          </cell>
          <cell r="AK2684">
            <v>-5208780.700090169</v>
          </cell>
          <cell r="AL2684">
            <v>-18571784.452770833</v>
          </cell>
          <cell r="AM2684">
            <v>-2387003.7225546837</v>
          </cell>
          <cell r="AN2684">
            <v>-1108530.5407394019</v>
          </cell>
          <cell r="AO2684">
            <v>-151534.67676161902</v>
          </cell>
          <cell r="AP2684">
            <v>0</v>
          </cell>
          <cell r="AQ2684">
            <v>0</v>
          </cell>
        </row>
        <row r="2685">
          <cell r="H2685" t="str">
            <v>CAGW</v>
          </cell>
          <cell r="J2685">
            <v>0</v>
          </cell>
          <cell r="K2685">
            <v>0</v>
          </cell>
          <cell r="L2685">
            <v>0</v>
          </cell>
          <cell r="M2685">
            <v>0</v>
          </cell>
          <cell r="N2685">
            <v>0</v>
          </cell>
          <cell r="O2685">
            <v>0</v>
          </cell>
          <cell r="P2685">
            <v>0</v>
          </cell>
          <cell r="Q2685">
            <v>0</v>
          </cell>
          <cell r="R2685">
            <v>0</v>
          </cell>
          <cell r="S2685">
            <v>0</v>
          </cell>
          <cell r="T2685">
            <v>0</v>
          </cell>
          <cell r="U2685">
            <v>0</v>
          </cell>
          <cell r="AF2685">
            <v>0</v>
          </cell>
          <cell r="AG2685">
            <v>0</v>
          </cell>
          <cell r="AH2685">
            <v>0</v>
          </cell>
          <cell r="AI2685">
            <v>0</v>
          </cell>
          <cell r="AJ2685">
            <v>0</v>
          </cell>
          <cell r="AK2685">
            <v>0</v>
          </cell>
          <cell r="AL2685">
            <v>0</v>
          </cell>
          <cell r="AM2685">
            <v>0</v>
          </cell>
          <cell r="AN2685">
            <v>0</v>
          </cell>
          <cell r="AO2685">
            <v>0</v>
          </cell>
          <cell r="AP2685">
            <v>0</v>
          </cell>
          <cell r="AQ2685">
            <v>0</v>
          </cell>
        </row>
        <row r="2686">
          <cell r="H2686" t="str">
            <v>CN</v>
          </cell>
          <cell r="J2686">
            <v>0</v>
          </cell>
          <cell r="K2686">
            <v>0</v>
          </cell>
          <cell r="L2686">
            <v>0</v>
          </cell>
          <cell r="M2686">
            <v>0</v>
          </cell>
          <cell r="N2686">
            <v>0</v>
          </cell>
          <cell r="O2686">
            <v>0</v>
          </cell>
          <cell r="P2686">
            <v>0</v>
          </cell>
          <cell r="Q2686">
            <v>0</v>
          </cell>
          <cell r="R2686">
            <v>0</v>
          </cell>
          <cell r="S2686">
            <v>0</v>
          </cell>
          <cell r="T2686">
            <v>0</v>
          </cell>
          <cell r="U2686">
            <v>0</v>
          </cell>
          <cell r="AF2686">
            <v>0</v>
          </cell>
          <cell r="AG2686">
            <v>0</v>
          </cell>
          <cell r="AH2686">
            <v>0</v>
          </cell>
          <cell r="AI2686">
            <v>0</v>
          </cell>
          <cell r="AJ2686">
            <v>0</v>
          </cell>
          <cell r="AK2686">
            <v>0</v>
          </cell>
          <cell r="AL2686">
            <v>0</v>
          </cell>
          <cell r="AM2686">
            <v>0</v>
          </cell>
          <cell r="AN2686">
            <v>0</v>
          </cell>
          <cell r="AO2686">
            <v>0</v>
          </cell>
          <cell r="AP2686">
            <v>0</v>
          </cell>
          <cell r="AQ2686">
            <v>0</v>
          </cell>
        </row>
        <row r="2690">
          <cell r="H2690" t="str">
            <v>S</v>
          </cell>
          <cell r="J2690">
            <v>0</v>
          </cell>
          <cell r="K2690">
            <v>0</v>
          </cell>
          <cell r="L2690">
            <v>0</v>
          </cell>
          <cell r="M2690">
            <v>0</v>
          </cell>
          <cell r="N2690">
            <v>0</v>
          </cell>
          <cell r="O2690">
            <v>0</v>
          </cell>
          <cell r="P2690">
            <v>0</v>
          </cell>
          <cell r="Q2690">
            <v>0</v>
          </cell>
          <cell r="R2690">
            <v>0</v>
          </cell>
          <cell r="S2690">
            <v>0</v>
          </cell>
          <cell r="T2690">
            <v>0</v>
          </cell>
          <cell r="U2690">
            <v>0</v>
          </cell>
          <cell r="AF2690">
            <v>0</v>
          </cell>
          <cell r="AG2690">
            <v>0</v>
          </cell>
          <cell r="AH2690">
            <v>0</v>
          </cell>
          <cell r="AI2690">
            <v>0</v>
          </cell>
          <cell r="AJ2690">
            <v>0</v>
          </cell>
          <cell r="AK2690">
            <v>0</v>
          </cell>
          <cell r="AL2690">
            <v>0</v>
          </cell>
          <cell r="AM2690">
            <v>0</v>
          </cell>
          <cell r="AN2690">
            <v>0</v>
          </cell>
          <cell r="AO2690">
            <v>0</v>
          </cell>
          <cell r="AP2690">
            <v>0</v>
          </cell>
          <cell r="AQ2690">
            <v>0</v>
          </cell>
        </row>
        <row r="2694">
          <cell r="H2694" t="str">
            <v>S</v>
          </cell>
          <cell r="J2694">
            <v>-4934342.6812499976</v>
          </cell>
          <cell r="K2694">
            <v>-246876.16583333301</v>
          </cell>
          <cell r="L2694">
            <v>-1076883.4037500001</v>
          </cell>
          <cell r="M2694">
            <v>-372886.90625</v>
          </cell>
          <cell r="N2694">
            <v>0</v>
          </cell>
          <cell r="O2694">
            <v>-2329213.0058333301</v>
          </cell>
          <cell r="P2694">
            <v>-852035.53291666706</v>
          </cell>
          <cell r="Q2694">
            <v>-56447.666666666701</v>
          </cell>
          <cell r="R2694">
            <v>0</v>
          </cell>
          <cell r="S2694">
            <v>0</v>
          </cell>
          <cell r="T2694">
            <v>0</v>
          </cell>
          <cell r="U2694">
            <v>0</v>
          </cell>
          <cell r="AF2694">
            <v>-4934342.6812499976</v>
          </cell>
          <cell r="AG2694">
            <v>-246876.16583333301</v>
          </cell>
          <cell r="AH2694">
            <v>-1076883.4037500001</v>
          </cell>
          <cell r="AI2694">
            <v>-372886.90625</v>
          </cell>
          <cell r="AJ2694">
            <v>0</v>
          </cell>
          <cell r="AK2694">
            <v>-2329213.0058333301</v>
          </cell>
          <cell r="AL2694">
            <v>-852035.53291666706</v>
          </cell>
          <cell r="AM2694">
            <v>-56447.666666666701</v>
          </cell>
          <cell r="AN2694">
            <v>0</v>
          </cell>
          <cell r="AO2694">
            <v>0</v>
          </cell>
          <cell r="AP2694">
            <v>0</v>
          </cell>
          <cell r="AQ2694">
            <v>0</v>
          </cell>
        </row>
        <row r="2695">
          <cell r="H2695" t="str">
            <v>GPS</v>
          </cell>
          <cell r="J2695">
            <v>0</v>
          </cell>
          <cell r="K2695">
            <v>0</v>
          </cell>
          <cell r="L2695">
            <v>0</v>
          </cell>
          <cell r="M2695">
            <v>0</v>
          </cell>
          <cell r="N2695">
            <v>0</v>
          </cell>
          <cell r="O2695">
            <v>0</v>
          </cell>
          <cell r="P2695">
            <v>0</v>
          </cell>
          <cell r="Q2695">
            <v>0</v>
          </cell>
          <cell r="R2695">
            <v>0</v>
          </cell>
          <cell r="S2695">
            <v>0</v>
          </cell>
          <cell r="T2695">
            <v>0</v>
          </cell>
          <cell r="U2695">
            <v>0</v>
          </cell>
          <cell r="AF2695">
            <v>0</v>
          </cell>
          <cell r="AG2695">
            <v>0</v>
          </cell>
          <cell r="AH2695">
            <v>0</v>
          </cell>
          <cell r="AI2695">
            <v>0</v>
          </cell>
          <cell r="AJ2695">
            <v>0</v>
          </cell>
          <cell r="AK2695">
            <v>0</v>
          </cell>
          <cell r="AL2695">
            <v>0</v>
          </cell>
          <cell r="AM2695">
            <v>0</v>
          </cell>
          <cell r="AN2695">
            <v>0</v>
          </cell>
          <cell r="AO2695">
            <v>0</v>
          </cell>
          <cell r="AP2695">
            <v>0</v>
          </cell>
          <cell r="AQ2695">
            <v>0</v>
          </cell>
        </row>
        <row r="2696">
          <cell r="H2696" t="str">
            <v>SO</v>
          </cell>
          <cell r="J2696">
            <v>-21479665.807916701</v>
          </cell>
          <cell r="K2696">
            <v>-427340.78354344337</v>
          </cell>
          <cell r="L2696">
            <v>-5047773.8687787671</v>
          </cell>
          <cell r="M2696">
            <v>-1429429.802451882</v>
          </cell>
          <cell r="N2696">
            <v>0</v>
          </cell>
          <cell r="O2696">
            <v>-2665854.6651056604</v>
          </cell>
          <cell r="P2696">
            <v>-10005700.039626215</v>
          </cell>
          <cell r="Q2696">
            <v>-1278996.6037536731</v>
          </cell>
          <cell r="R2696">
            <v>-563097.11819608579</v>
          </cell>
          <cell r="S2696">
            <v>-61472.926460972711</v>
          </cell>
          <cell r="T2696">
            <v>0</v>
          </cell>
          <cell r="U2696">
            <v>0</v>
          </cell>
          <cell r="AF2696">
            <v>-21479665.807916701</v>
          </cell>
          <cell r="AG2696">
            <v>-427340.78354344337</v>
          </cell>
          <cell r="AH2696">
            <v>-5047773.8687787671</v>
          </cell>
          <cell r="AI2696">
            <v>-1429429.802451882</v>
          </cell>
          <cell r="AJ2696">
            <v>0</v>
          </cell>
          <cell r="AK2696">
            <v>-2665854.6651056604</v>
          </cell>
          <cell r="AL2696">
            <v>-10005700.039626215</v>
          </cell>
          <cell r="AM2696">
            <v>-1278996.6037536731</v>
          </cell>
          <cell r="AN2696">
            <v>-563097.11819608579</v>
          </cell>
          <cell r="AO2696">
            <v>-61472.926460972711</v>
          </cell>
          <cell r="AP2696">
            <v>0</v>
          </cell>
          <cell r="AQ2696">
            <v>0</v>
          </cell>
        </row>
        <row r="2697">
          <cell r="H2697" t="str">
            <v>CAGW</v>
          </cell>
          <cell r="J2697">
            <v>-1100</v>
          </cell>
          <cell r="K2697">
            <v>-48.717454626386228</v>
          </cell>
          <cell r="L2697">
            <v>-803.06696900382531</v>
          </cell>
          <cell r="M2697">
            <v>-248.21557636978855</v>
          </cell>
          <cell r="N2697">
            <v>0</v>
          </cell>
          <cell r="O2697">
            <v>0</v>
          </cell>
          <cell r="P2697">
            <v>0</v>
          </cell>
          <cell r="Q2697">
            <v>0</v>
          </cell>
          <cell r="R2697">
            <v>0</v>
          </cell>
          <cell r="S2697">
            <v>0</v>
          </cell>
          <cell r="T2697">
            <v>0</v>
          </cell>
          <cell r="U2697">
            <v>0</v>
          </cell>
          <cell r="AF2697">
            <v>-1100</v>
          </cell>
          <cell r="AG2697">
            <v>-48.717454626386228</v>
          </cell>
          <cell r="AH2697">
            <v>-803.06696900382531</v>
          </cell>
          <cell r="AI2697">
            <v>-248.21557636978855</v>
          </cell>
          <cell r="AJ2697">
            <v>0</v>
          </cell>
          <cell r="AK2697">
            <v>0</v>
          </cell>
          <cell r="AL2697">
            <v>0</v>
          </cell>
          <cell r="AM2697">
            <v>0</v>
          </cell>
          <cell r="AN2697">
            <v>0</v>
          </cell>
          <cell r="AO2697">
            <v>0</v>
          </cell>
          <cell r="AP2697">
            <v>0</v>
          </cell>
          <cell r="AQ2697">
            <v>0</v>
          </cell>
        </row>
        <row r="2698">
          <cell r="H2698" t="str">
            <v>CAGE</v>
          </cell>
          <cell r="J2698">
            <v>3974864.03166667</v>
          </cell>
          <cell r="K2698">
            <v>0</v>
          </cell>
          <cell r="L2698">
            <v>0</v>
          </cell>
          <cell r="M2698">
            <v>0</v>
          </cell>
          <cell r="N2698">
            <v>0</v>
          </cell>
          <cell r="O2698">
            <v>754866.24123277515</v>
          </cell>
          <cell r="P2698">
            <v>2691457.7383927349</v>
          </cell>
          <cell r="Q2698">
            <v>345929.04397420766</v>
          </cell>
          <cell r="R2698">
            <v>160650.31928973368</v>
          </cell>
          <cell r="S2698">
            <v>21960.688777219348</v>
          </cell>
          <cell r="T2698">
            <v>0</v>
          </cell>
          <cell r="U2698">
            <v>0</v>
          </cell>
          <cell r="AF2698">
            <v>3974864.03166667</v>
          </cell>
          <cell r="AG2698">
            <v>0</v>
          </cell>
          <cell r="AH2698">
            <v>0</v>
          </cell>
          <cell r="AI2698">
            <v>0</v>
          </cell>
          <cell r="AJ2698">
            <v>0</v>
          </cell>
          <cell r="AK2698">
            <v>754866.24123277515</v>
          </cell>
          <cell r="AL2698">
            <v>2691457.7383927349</v>
          </cell>
          <cell r="AM2698">
            <v>345929.04397420766</v>
          </cell>
          <cell r="AN2698">
            <v>160650.31928973368</v>
          </cell>
          <cell r="AO2698">
            <v>21960.688777219348</v>
          </cell>
          <cell r="AP2698">
            <v>0</v>
          </cell>
          <cell r="AQ2698">
            <v>0</v>
          </cell>
        </row>
        <row r="2699">
          <cell r="H2699" t="str">
            <v>SG</v>
          </cell>
          <cell r="J2699">
            <v>-7365114.4791666698</v>
          </cell>
          <cell r="K2699">
            <v>-115502.69236114454</v>
          </cell>
          <cell r="L2699">
            <v>-1884930.2219138036</v>
          </cell>
          <cell r="M2699">
            <v>-606040.11656159104</v>
          </cell>
          <cell r="N2699">
            <v>0</v>
          </cell>
          <cell r="O2699">
            <v>-931015.40323852526</v>
          </cell>
          <cell r="P2699">
            <v>-3188752.3292505075</v>
          </cell>
          <cell r="Q2699">
            <v>-415489.41997177439</v>
          </cell>
          <cell r="R2699">
            <v>-196632.29672849816</v>
          </cell>
          <cell r="S2699">
            <v>-26751.999140826261</v>
          </cell>
          <cell r="T2699">
            <v>0</v>
          </cell>
          <cell r="U2699">
            <v>0</v>
          </cell>
          <cell r="AF2699">
            <v>-7365114.4791666698</v>
          </cell>
          <cell r="AG2699">
            <v>-115502.69236114454</v>
          </cell>
          <cell r="AH2699">
            <v>-1884930.2219138036</v>
          </cell>
          <cell r="AI2699">
            <v>-606040.11656159104</v>
          </cell>
          <cell r="AJ2699">
            <v>0</v>
          </cell>
          <cell r="AK2699">
            <v>-931015.40323852526</v>
          </cell>
          <cell r="AL2699">
            <v>-3188752.3292505075</v>
          </cell>
          <cell r="AM2699">
            <v>-415489.41997177439</v>
          </cell>
          <cell r="AN2699">
            <v>-196632.29672849816</v>
          </cell>
          <cell r="AO2699">
            <v>-26751.999140826261</v>
          </cell>
          <cell r="AP2699">
            <v>0</v>
          </cell>
          <cell r="AQ2699">
            <v>0</v>
          </cell>
        </row>
        <row r="2700">
          <cell r="H2700" t="str">
            <v>CAEW</v>
          </cell>
          <cell r="J2700">
            <v>0</v>
          </cell>
          <cell r="K2700">
            <v>0</v>
          </cell>
          <cell r="L2700">
            <v>0</v>
          </cell>
          <cell r="M2700">
            <v>0</v>
          </cell>
          <cell r="N2700">
            <v>0</v>
          </cell>
          <cell r="O2700">
            <v>0</v>
          </cell>
          <cell r="P2700">
            <v>0</v>
          </cell>
          <cell r="Q2700">
            <v>0</v>
          </cell>
          <cell r="R2700">
            <v>0</v>
          </cell>
          <cell r="S2700">
            <v>0</v>
          </cell>
          <cell r="T2700">
            <v>0</v>
          </cell>
          <cell r="U2700">
            <v>0</v>
          </cell>
          <cell r="AF2700">
            <v>0</v>
          </cell>
          <cell r="AG2700">
            <v>0</v>
          </cell>
          <cell r="AH2700">
            <v>0</v>
          </cell>
          <cell r="AI2700">
            <v>0</v>
          </cell>
          <cell r="AJ2700">
            <v>0</v>
          </cell>
          <cell r="AK2700">
            <v>0</v>
          </cell>
          <cell r="AL2700">
            <v>0</v>
          </cell>
          <cell r="AM2700">
            <v>0</v>
          </cell>
          <cell r="AN2700">
            <v>0</v>
          </cell>
          <cell r="AO2700">
            <v>0</v>
          </cell>
          <cell r="AP2700">
            <v>0</v>
          </cell>
          <cell r="AQ2700">
            <v>0</v>
          </cell>
        </row>
        <row r="2701">
          <cell r="H2701" t="str">
            <v>CAEE</v>
          </cell>
          <cell r="J2701">
            <v>0</v>
          </cell>
          <cell r="K2701">
            <v>0</v>
          </cell>
          <cell r="L2701">
            <v>0</v>
          </cell>
          <cell r="M2701">
            <v>0</v>
          </cell>
          <cell r="N2701">
            <v>0</v>
          </cell>
          <cell r="O2701">
            <v>0</v>
          </cell>
          <cell r="P2701">
            <v>0</v>
          </cell>
          <cell r="Q2701">
            <v>0</v>
          </cell>
          <cell r="R2701">
            <v>0</v>
          </cell>
          <cell r="S2701">
            <v>0</v>
          </cell>
          <cell r="T2701">
            <v>0</v>
          </cell>
          <cell r="U2701">
            <v>0</v>
          </cell>
          <cell r="AF2701">
            <v>0</v>
          </cell>
          <cell r="AG2701">
            <v>0</v>
          </cell>
          <cell r="AH2701">
            <v>0</v>
          </cell>
          <cell r="AI2701">
            <v>0</v>
          </cell>
          <cell r="AJ2701">
            <v>0</v>
          </cell>
          <cell r="AK2701">
            <v>0</v>
          </cell>
          <cell r="AL2701">
            <v>0</v>
          </cell>
          <cell r="AM2701">
            <v>0</v>
          </cell>
          <cell r="AN2701">
            <v>0</v>
          </cell>
          <cell r="AO2701">
            <v>0</v>
          </cell>
          <cell r="AP2701">
            <v>0</v>
          </cell>
          <cell r="AQ2701">
            <v>0</v>
          </cell>
        </row>
        <row r="2702">
          <cell r="H2702" t="str">
            <v>SE</v>
          </cell>
          <cell r="J2702">
            <v>0</v>
          </cell>
          <cell r="K2702">
            <v>0</v>
          </cell>
          <cell r="L2702">
            <v>0</v>
          </cell>
          <cell r="M2702">
            <v>0</v>
          </cell>
          <cell r="N2702">
            <v>0</v>
          </cell>
          <cell r="O2702">
            <v>0</v>
          </cell>
          <cell r="P2702">
            <v>0</v>
          </cell>
          <cell r="Q2702">
            <v>0</v>
          </cell>
          <cell r="R2702">
            <v>0</v>
          </cell>
          <cell r="S2702">
            <v>0</v>
          </cell>
          <cell r="T2702">
            <v>0</v>
          </cell>
          <cell r="U2702">
            <v>0</v>
          </cell>
          <cell r="AF2702">
            <v>0</v>
          </cell>
          <cell r="AG2702">
            <v>0</v>
          </cell>
          <cell r="AH2702">
            <v>0</v>
          </cell>
          <cell r="AI2702">
            <v>0</v>
          </cell>
          <cell r="AJ2702">
            <v>0</v>
          </cell>
          <cell r="AK2702">
            <v>0</v>
          </cell>
          <cell r="AL2702">
            <v>0</v>
          </cell>
          <cell r="AM2702">
            <v>0</v>
          </cell>
          <cell r="AN2702">
            <v>0</v>
          </cell>
          <cell r="AO2702">
            <v>0</v>
          </cell>
          <cell r="AP2702">
            <v>0</v>
          </cell>
          <cell r="AQ2702">
            <v>0</v>
          </cell>
        </row>
        <row r="2706">
          <cell r="H2706" t="str">
            <v>S</v>
          </cell>
          <cell r="J2706">
            <v>31687395.136666629</v>
          </cell>
          <cell r="K2706">
            <v>9108.0045833333297</v>
          </cell>
          <cell r="L2706">
            <v>2408374.6487500002</v>
          </cell>
          <cell r="M2706">
            <v>882316.80083333305</v>
          </cell>
          <cell r="N2706">
            <v>0</v>
          </cell>
          <cell r="O2706">
            <v>0</v>
          </cell>
          <cell r="P2706">
            <v>1256567.3045833299</v>
          </cell>
          <cell r="Q2706">
            <v>144769.49083333299</v>
          </cell>
          <cell r="R2706">
            <v>0</v>
          </cell>
          <cell r="S2706">
            <v>0</v>
          </cell>
          <cell r="T2706">
            <v>26986258.887083299</v>
          </cell>
          <cell r="U2706">
            <v>0</v>
          </cell>
          <cell r="AF2706">
            <v>31687395.136666629</v>
          </cell>
          <cell r="AG2706">
            <v>9108.0045833333297</v>
          </cell>
          <cell r="AH2706">
            <v>2408374.6487500002</v>
          </cell>
          <cell r="AI2706">
            <v>882316.80083333305</v>
          </cell>
          <cell r="AJ2706">
            <v>0</v>
          </cell>
          <cell r="AK2706">
            <v>0</v>
          </cell>
          <cell r="AL2706">
            <v>1256567.3045833299</v>
          </cell>
          <cell r="AM2706">
            <v>144769.49083333299</v>
          </cell>
          <cell r="AN2706">
            <v>0</v>
          </cell>
          <cell r="AO2706">
            <v>0</v>
          </cell>
          <cell r="AP2706">
            <v>26986258.887083299</v>
          </cell>
          <cell r="AQ2706">
            <v>0</v>
          </cell>
        </row>
        <row r="2707">
          <cell r="H2707" t="str">
            <v>CN</v>
          </cell>
          <cell r="J2707">
            <v>0</v>
          </cell>
          <cell r="K2707">
            <v>0</v>
          </cell>
          <cell r="L2707">
            <v>0</v>
          </cell>
          <cell r="M2707">
            <v>0</v>
          </cell>
          <cell r="N2707">
            <v>0</v>
          </cell>
          <cell r="O2707">
            <v>0</v>
          </cell>
          <cell r="P2707">
            <v>0</v>
          </cell>
          <cell r="Q2707">
            <v>0</v>
          </cell>
          <cell r="R2707">
            <v>0</v>
          </cell>
          <cell r="S2707">
            <v>0</v>
          </cell>
          <cell r="T2707">
            <v>0</v>
          </cell>
          <cell r="U2707">
            <v>0</v>
          </cell>
          <cell r="AF2707">
            <v>0</v>
          </cell>
          <cell r="AG2707">
            <v>0</v>
          </cell>
          <cell r="AH2707">
            <v>0</v>
          </cell>
          <cell r="AI2707">
            <v>0</v>
          </cell>
          <cell r="AJ2707">
            <v>0</v>
          </cell>
          <cell r="AK2707">
            <v>0</v>
          </cell>
          <cell r="AL2707">
            <v>0</v>
          </cell>
          <cell r="AM2707">
            <v>0</v>
          </cell>
          <cell r="AN2707">
            <v>0</v>
          </cell>
          <cell r="AO2707">
            <v>0</v>
          </cell>
          <cell r="AP2707">
            <v>0</v>
          </cell>
          <cell r="AQ2707">
            <v>0</v>
          </cell>
        </row>
        <row r="2708">
          <cell r="H2708" t="str">
            <v>SO</v>
          </cell>
          <cell r="J2708">
            <v>31564480.8675</v>
          </cell>
          <cell r="K2708">
            <v>627979.50893109106</v>
          </cell>
          <cell r="L2708">
            <v>7417730.0116936592</v>
          </cell>
          <cell r="M2708">
            <v>2100554.5456064437</v>
          </cell>
          <cell r="N2708">
            <v>0</v>
          </cell>
          <cell r="O2708">
            <v>3917487.3261412503</v>
          </cell>
          <cell r="P2708">
            <v>14703428.362946086</v>
          </cell>
          <cell r="Q2708">
            <v>1879492.1759863188</v>
          </cell>
          <cell r="R2708">
            <v>827474.15033309651</v>
          </cell>
          <cell r="S2708">
            <v>90334.78586205258</v>
          </cell>
          <cell r="T2708">
            <v>0</v>
          </cell>
          <cell r="U2708">
            <v>0</v>
          </cell>
          <cell r="AF2708">
            <v>31564480.8675</v>
          </cell>
          <cell r="AG2708">
            <v>627979.50893109106</v>
          </cell>
          <cell r="AH2708">
            <v>7417730.0116936592</v>
          </cell>
          <cell r="AI2708">
            <v>2100554.5456064437</v>
          </cell>
          <cell r="AJ2708">
            <v>0</v>
          </cell>
          <cell r="AK2708">
            <v>3917487.3261412503</v>
          </cell>
          <cell r="AL2708">
            <v>14703428.362946086</v>
          </cell>
          <cell r="AM2708">
            <v>1879492.1759863188</v>
          </cell>
          <cell r="AN2708">
            <v>827474.15033309651</v>
          </cell>
          <cell r="AO2708">
            <v>90334.78586205258</v>
          </cell>
          <cell r="AP2708">
            <v>0</v>
          </cell>
          <cell r="AQ2708">
            <v>0</v>
          </cell>
        </row>
        <row r="2709">
          <cell r="H2709" t="str">
            <v>IBT</v>
          </cell>
          <cell r="J2709">
            <v>0</v>
          </cell>
          <cell r="K2709">
            <v>0</v>
          </cell>
          <cell r="L2709">
            <v>0</v>
          </cell>
          <cell r="M2709">
            <v>0</v>
          </cell>
          <cell r="N2709">
            <v>0</v>
          </cell>
          <cell r="O2709">
            <v>0</v>
          </cell>
          <cell r="P2709">
            <v>0</v>
          </cell>
          <cell r="Q2709">
            <v>0</v>
          </cell>
          <cell r="R2709">
            <v>0</v>
          </cell>
          <cell r="S2709">
            <v>0</v>
          </cell>
          <cell r="T2709">
            <v>0</v>
          </cell>
          <cell r="U2709">
            <v>0</v>
          </cell>
          <cell r="AF2709">
            <v>0</v>
          </cell>
          <cell r="AG2709">
            <v>0</v>
          </cell>
          <cell r="AH2709">
            <v>0</v>
          </cell>
          <cell r="AI2709">
            <v>0</v>
          </cell>
          <cell r="AJ2709">
            <v>0</v>
          </cell>
          <cell r="AK2709">
            <v>0</v>
          </cell>
          <cell r="AL2709">
            <v>0</v>
          </cell>
          <cell r="AM2709">
            <v>0</v>
          </cell>
          <cell r="AN2709">
            <v>0</v>
          </cell>
          <cell r="AO2709">
            <v>0</v>
          </cell>
          <cell r="AP2709">
            <v>0</v>
          </cell>
          <cell r="AQ2709">
            <v>0</v>
          </cell>
        </row>
        <row r="2710">
          <cell r="H2710" t="str">
            <v>BADDEBT</v>
          </cell>
          <cell r="J2710">
            <v>3287998.8312499998</v>
          </cell>
          <cell r="K2710">
            <v>118722.97100479942</v>
          </cell>
          <cell r="L2710">
            <v>1265885.1340263323</v>
          </cell>
          <cell r="M2710">
            <v>464537.0868508264</v>
          </cell>
          <cell r="N2710">
            <v>0</v>
          </cell>
          <cell r="O2710">
            <v>208823.56269842648</v>
          </cell>
          <cell r="P2710">
            <v>1106411.7447293596</v>
          </cell>
          <cell r="Q2710">
            <v>123551.87356977233</v>
          </cell>
          <cell r="R2710">
            <v>66.458370482546869</v>
          </cell>
          <cell r="S2710">
            <v>0</v>
          </cell>
          <cell r="T2710">
            <v>0</v>
          </cell>
          <cell r="U2710">
            <v>0</v>
          </cell>
          <cell r="AF2710">
            <v>3287998.8312499998</v>
          </cell>
          <cell r="AG2710">
            <v>118722.97100479942</v>
          </cell>
          <cell r="AH2710">
            <v>1265885.1340263323</v>
          </cell>
          <cell r="AI2710">
            <v>464537.0868508264</v>
          </cell>
          <cell r="AJ2710">
            <v>0</v>
          </cell>
          <cell r="AK2710">
            <v>208823.56269842648</v>
          </cell>
          <cell r="AL2710">
            <v>1106411.7447293596</v>
          </cell>
          <cell r="AM2710">
            <v>123551.87356977233</v>
          </cell>
          <cell r="AN2710">
            <v>66.458370482546869</v>
          </cell>
          <cell r="AO2710">
            <v>0</v>
          </cell>
          <cell r="AP2710">
            <v>0</v>
          </cell>
          <cell r="AQ2710">
            <v>0</v>
          </cell>
        </row>
        <row r="2711">
          <cell r="H2711" t="str">
            <v>TROJD</v>
          </cell>
          <cell r="J2711">
            <v>2102925.9012500001</v>
          </cell>
          <cell r="K2711">
            <v>93737.967728280419</v>
          </cell>
          <cell r="L2711">
            <v>1533550.5082739396</v>
          </cell>
          <cell r="M2711">
            <v>475637.42524778016</v>
          </cell>
          <cell r="N2711">
            <v>0</v>
          </cell>
          <cell r="O2711">
            <v>0</v>
          </cell>
          <cell r="P2711">
            <v>0</v>
          </cell>
          <cell r="Q2711">
            <v>0</v>
          </cell>
          <cell r="R2711">
            <v>0</v>
          </cell>
          <cell r="S2711">
            <v>0</v>
          </cell>
          <cell r="T2711">
            <v>0</v>
          </cell>
          <cell r="U2711">
            <v>0</v>
          </cell>
          <cell r="AF2711">
            <v>2102925.9012500001</v>
          </cell>
          <cell r="AG2711">
            <v>93737.967728280419</v>
          </cell>
          <cell r="AH2711">
            <v>1533550.5082739396</v>
          </cell>
          <cell r="AI2711">
            <v>475637.42524778016</v>
          </cell>
          <cell r="AJ2711">
            <v>0</v>
          </cell>
          <cell r="AK2711">
            <v>0</v>
          </cell>
          <cell r="AL2711">
            <v>0</v>
          </cell>
          <cell r="AM2711">
            <v>0</v>
          </cell>
          <cell r="AN2711">
            <v>0</v>
          </cell>
          <cell r="AO2711">
            <v>0</v>
          </cell>
          <cell r="AP2711">
            <v>0</v>
          </cell>
          <cell r="AQ2711">
            <v>0</v>
          </cell>
        </row>
        <row r="2712">
          <cell r="H2712" t="str">
            <v>SG</v>
          </cell>
          <cell r="J2712">
            <v>7942087.3795833299</v>
          </cell>
          <cell r="K2712">
            <v>124551.01382390653</v>
          </cell>
          <cell r="L2712">
            <v>2032593.0532651609</v>
          </cell>
          <cell r="M2712">
            <v>653516.46262660914</v>
          </cell>
          <cell r="N2712">
            <v>0</v>
          </cell>
          <cell r="O2712">
            <v>1003949.8646183974</v>
          </cell>
          <cell r="P2712">
            <v>3438554.7845038865</v>
          </cell>
          <cell r="Q2712">
            <v>448038.28752999788</v>
          </cell>
          <cell r="R2712">
            <v>212036.19939422666</v>
          </cell>
          <cell r="S2712">
            <v>28847.713821146201</v>
          </cell>
          <cell r="T2712">
            <v>0</v>
          </cell>
          <cell r="U2712">
            <v>0</v>
          </cell>
          <cell r="AF2712">
            <v>7942087.3795833299</v>
          </cell>
          <cell r="AG2712">
            <v>124551.01382390653</v>
          </cell>
          <cell r="AH2712">
            <v>2032593.0532651609</v>
          </cell>
          <cell r="AI2712">
            <v>653516.46262660914</v>
          </cell>
          <cell r="AJ2712">
            <v>0</v>
          </cell>
          <cell r="AK2712">
            <v>1003949.8646183974</v>
          </cell>
          <cell r="AL2712">
            <v>3438554.7845038865</v>
          </cell>
          <cell r="AM2712">
            <v>448038.28752999788</v>
          </cell>
          <cell r="AN2712">
            <v>212036.19939422666</v>
          </cell>
          <cell r="AO2712">
            <v>28847.713821146201</v>
          </cell>
          <cell r="AP2712">
            <v>0</v>
          </cell>
          <cell r="AQ2712">
            <v>0</v>
          </cell>
        </row>
        <row r="2713">
          <cell r="H2713" t="str">
            <v>SE</v>
          </cell>
          <cell r="J2713">
            <v>822355.16416666703</v>
          </cell>
          <cell r="K2713">
            <v>12678.372369956629</v>
          </cell>
          <cell r="L2713">
            <v>200435.16657852349</v>
          </cell>
          <cell r="M2713">
            <v>63157.336434994475</v>
          </cell>
          <cell r="N2713">
            <v>0</v>
          </cell>
          <cell r="O2713">
            <v>113719.92790789569</v>
          </cell>
          <cell r="P2713">
            <v>353208.15685183363</v>
          </cell>
          <cell r="Q2713">
            <v>51383.951407026318</v>
          </cell>
          <cell r="R2713">
            <v>24920.173617130473</v>
          </cell>
          <cell r="S2713">
            <v>2852.0789993064213</v>
          </cell>
          <cell r="T2713">
            <v>0</v>
          </cell>
          <cell r="U2713">
            <v>0</v>
          </cell>
          <cell r="AF2713">
            <v>822355.16416666703</v>
          </cell>
          <cell r="AG2713">
            <v>12678.372369956629</v>
          </cell>
          <cell r="AH2713">
            <v>200435.16657852349</v>
          </cell>
          <cell r="AI2713">
            <v>63157.336434994475</v>
          </cell>
          <cell r="AJ2713">
            <v>0</v>
          </cell>
          <cell r="AK2713">
            <v>113719.92790789569</v>
          </cell>
          <cell r="AL2713">
            <v>353208.15685183363</v>
          </cell>
          <cell r="AM2713">
            <v>51383.951407026318</v>
          </cell>
          <cell r="AN2713">
            <v>24920.173617130473</v>
          </cell>
          <cell r="AO2713">
            <v>2852.0789993064213</v>
          </cell>
          <cell r="AP2713">
            <v>0</v>
          </cell>
          <cell r="AQ2713">
            <v>0</v>
          </cell>
        </row>
        <row r="2714">
          <cell r="H2714" t="str">
            <v>SNP</v>
          </cell>
          <cell r="J2714">
            <v>0</v>
          </cell>
          <cell r="K2714">
            <v>0</v>
          </cell>
          <cell r="L2714">
            <v>0</v>
          </cell>
          <cell r="M2714">
            <v>0</v>
          </cell>
          <cell r="N2714">
            <v>0</v>
          </cell>
          <cell r="O2714">
            <v>0</v>
          </cell>
          <cell r="P2714">
            <v>0</v>
          </cell>
          <cell r="Q2714">
            <v>0</v>
          </cell>
          <cell r="R2714">
            <v>0</v>
          </cell>
          <cell r="S2714">
            <v>0</v>
          </cell>
          <cell r="T2714">
            <v>0</v>
          </cell>
          <cell r="U2714">
            <v>0</v>
          </cell>
          <cell r="AF2714">
            <v>0</v>
          </cell>
          <cell r="AG2714">
            <v>0</v>
          </cell>
          <cell r="AH2714">
            <v>0</v>
          </cell>
          <cell r="AI2714">
            <v>0</v>
          </cell>
          <cell r="AJ2714">
            <v>0</v>
          </cell>
          <cell r="AK2714">
            <v>0</v>
          </cell>
          <cell r="AL2714">
            <v>0</v>
          </cell>
          <cell r="AM2714">
            <v>0</v>
          </cell>
          <cell r="AN2714">
            <v>0</v>
          </cell>
          <cell r="AO2714">
            <v>0</v>
          </cell>
          <cell r="AP2714">
            <v>0</v>
          </cell>
          <cell r="AQ2714">
            <v>0</v>
          </cell>
        </row>
        <row r="2715">
          <cell r="H2715" t="str">
            <v>CAGW</v>
          </cell>
          <cell r="J2715">
            <v>356990.23791666701</v>
          </cell>
          <cell r="K2715">
            <v>15810.596107061863</v>
          </cell>
          <cell r="L2715">
            <v>260624.60757062933</v>
          </cell>
          <cell r="M2715">
            <v>80555.034238975859</v>
          </cell>
          <cell r="N2715">
            <v>0</v>
          </cell>
          <cell r="O2715">
            <v>0</v>
          </cell>
          <cell r="P2715">
            <v>0</v>
          </cell>
          <cell r="Q2715">
            <v>0</v>
          </cell>
          <cell r="R2715">
            <v>0</v>
          </cell>
          <cell r="S2715">
            <v>0</v>
          </cell>
          <cell r="T2715">
            <v>0</v>
          </cell>
          <cell r="U2715">
            <v>0</v>
          </cell>
          <cell r="AF2715">
            <v>356990.23791666701</v>
          </cell>
          <cell r="AG2715">
            <v>15810.596107061863</v>
          </cell>
          <cell r="AH2715">
            <v>260624.60757062933</v>
          </cell>
          <cell r="AI2715">
            <v>80555.034238975859</v>
          </cell>
          <cell r="AJ2715">
            <v>0</v>
          </cell>
          <cell r="AK2715">
            <v>0</v>
          </cell>
          <cell r="AL2715">
            <v>0</v>
          </cell>
          <cell r="AM2715">
            <v>0</v>
          </cell>
          <cell r="AN2715">
            <v>0</v>
          </cell>
          <cell r="AO2715">
            <v>0</v>
          </cell>
          <cell r="AP2715">
            <v>0</v>
          </cell>
          <cell r="AQ2715">
            <v>0</v>
          </cell>
        </row>
        <row r="2716">
          <cell r="H2716" t="str">
            <v>CAGE</v>
          </cell>
          <cell r="J2716">
            <v>37890662.942500003</v>
          </cell>
          <cell r="K2716">
            <v>0</v>
          </cell>
          <cell r="L2716">
            <v>0</v>
          </cell>
          <cell r="M2716">
            <v>0</v>
          </cell>
          <cell r="N2716">
            <v>0</v>
          </cell>
          <cell r="O2716">
            <v>7195814.0166193144</v>
          </cell>
          <cell r="P2716">
            <v>25656504.770217646</v>
          </cell>
          <cell r="Q2716">
            <v>3297592.2453759927</v>
          </cell>
          <cell r="R2716">
            <v>1531410.1441754096</v>
          </cell>
          <cell r="S2716">
            <v>209341.76611164666</v>
          </cell>
          <cell r="T2716">
            <v>0</v>
          </cell>
          <cell r="U2716">
            <v>0</v>
          </cell>
          <cell r="AF2716">
            <v>37890662.942500003</v>
          </cell>
          <cell r="AG2716">
            <v>0</v>
          </cell>
          <cell r="AH2716">
            <v>0</v>
          </cell>
          <cell r="AI2716">
            <v>0</v>
          </cell>
          <cell r="AJ2716">
            <v>0</v>
          </cell>
          <cell r="AK2716">
            <v>7195814.0166193144</v>
          </cell>
          <cell r="AL2716">
            <v>25656504.770217646</v>
          </cell>
          <cell r="AM2716">
            <v>3297592.2453759927</v>
          </cell>
          <cell r="AN2716">
            <v>1531410.1441754096</v>
          </cell>
          <cell r="AO2716">
            <v>209341.76611164666</v>
          </cell>
          <cell r="AP2716">
            <v>0</v>
          </cell>
          <cell r="AQ2716">
            <v>0</v>
          </cell>
        </row>
        <row r="2717">
          <cell r="H2717" t="str">
            <v>CAEW</v>
          </cell>
          <cell r="J2717">
            <v>0</v>
          </cell>
          <cell r="K2717">
            <v>0</v>
          </cell>
          <cell r="L2717">
            <v>0</v>
          </cell>
          <cell r="M2717">
            <v>0</v>
          </cell>
          <cell r="N2717">
            <v>0</v>
          </cell>
          <cell r="O2717">
            <v>0</v>
          </cell>
          <cell r="P2717">
            <v>0</v>
          </cell>
          <cell r="Q2717">
            <v>0</v>
          </cell>
          <cell r="R2717">
            <v>0</v>
          </cell>
          <cell r="S2717">
            <v>0</v>
          </cell>
          <cell r="T2717">
            <v>0</v>
          </cell>
          <cell r="U2717">
            <v>0</v>
          </cell>
          <cell r="AF2717">
            <v>0</v>
          </cell>
          <cell r="AG2717">
            <v>0</v>
          </cell>
          <cell r="AH2717">
            <v>0</v>
          </cell>
          <cell r="AI2717">
            <v>0</v>
          </cell>
          <cell r="AJ2717">
            <v>0</v>
          </cell>
          <cell r="AK2717">
            <v>0</v>
          </cell>
          <cell r="AL2717">
            <v>0</v>
          </cell>
          <cell r="AM2717">
            <v>0</v>
          </cell>
          <cell r="AN2717">
            <v>0</v>
          </cell>
          <cell r="AO2717">
            <v>0</v>
          </cell>
          <cell r="AP2717">
            <v>0</v>
          </cell>
          <cell r="AQ2717">
            <v>0</v>
          </cell>
        </row>
        <row r="2718">
          <cell r="H2718" t="str">
            <v>CAEE</v>
          </cell>
          <cell r="J2718">
            <v>24199100.440000001</v>
          </cell>
          <cell r="K2718">
            <v>0</v>
          </cell>
          <cell r="L2718">
            <v>0</v>
          </cell>
          <cell r="M2718">
            <v>0</v>
          </cell>
          <cell r="N2718">
            <v>0</v>
          </cell>
          <cell r="O2718">
            <v>5039368.4894408304</v>
          </cell>
          <cell r="P2718">
            <v>15652015.338017298</v>
          </cell>
          <cell r="Q2718">
            <v>2277021.0142346444</v>
          </cell>
          <cell r="R2718">
            <v>1104308.9807379551</v>
          </cell>
          <cell r="S2718">
            <v>126386.61756927482</v>
          </cell>
          <cell r="T2718">
            <v>0</v>
          </cell>
          <cell r="U2718">
            <v>0</v>
          </cell>
          <cell r="AF2718">
            <v>24199100.440000001</v>
          </cell>
          <cell r="AG2718">
            <v>0</v>
          </cell>
          <cell r="AH2718">
            <v>0</v>
          </cell>
          <cell r="AI2718">
            <v>0</v>
          </cell>
          <cell r="AJ2718">
            <v>0</v>
          </cell>
          <cell r="AK2718">
            <v>5039368.4894408304</v>
          </cell>
          <cell r="AL2718">
            <v>15652015.338017298</v>
          </cell>
          <cell r="AM2718">
            <v>2277021.0142346444</v>
          </cell>
          <cell r="AN2718">
            <v>1104308.9807379551</v>
          </cell>
          <cell r="AO2718">
            <v>126386.61756927482</v>
          </cell>
          <cell r="AP2718">
            <v>0</v>
          </cell>
          <cell r="AQ2718">
            <v>0</v>
          </cell>
        </row>
        <row r="2719">
          <cell r="H2719" t="str">
            <v>JBE</v>
          </cell>
          <cell r="J2719">
            <v>-19623131.51083333</v>
          </cell>
          <cell r="K2719">
            <v>-895416.79499114479</v>
          </cell>
          <cell r="L2719">
            <v>-14155840.294338323</v>
          </cell>
          <cell r="M2719">
            <v>-4460520.492741582</v>
          </cell>
          <cell r="N2719">
            <v>0</v>
          </cell>
          <cell r="O2719">
            <v>-23189.022301528163</v>
          </cell>
          <cell r="P2719">
            <v>-72023.892179676172</v>
          </cell>
          <cell r="Q2719">
            <v>-10477.878565691937</v>
          </cell>
          <cell r="R2719">
            <v>-5081.5584603045618</v>
          </cell>
          <cell r="S2719">
            <v>-581.5772550805915</v>
          </cell>
          <cell r="T2719">
            <v>0</v>
          </cell>
          <cell r="U2719">
            <v>0</v>
          </cell>
          <cell r="AF2719">
            <v>-19623131.51083333</v>
          </cell>
          <cell r="AG2719">
            <v>-895416.79499114479</v>
          </cell>
          <cell r="AH2719">
            <v>-14155840.294338323</v>
          </cell>
          <cell r="AI2719">
            <v>-4460520.492741582</v>
          </cell>
          <cell r="AJ2719">
            <v>0</v>
          </cell>
          <cell r="AK2719">
            <v>-23189.022301528163</v>
          </cell>
          <cell r="AL2719">
            <v>-72023.892179676172</v>
          </cell>
          <cell r="AM2719">
            <v>-10477.878565691937</v>
          </cell>
          <cell r="AN2719">
            <v>-5081.5584603045618</v>
          </cell>
          <cell r="AO2719">
            <v>-581.5772550805915</v>
          </cell>
          <cell r="AP2719">
            <v>0</v>
          </cell>
          <cell r="AQ2719">
            <v>0</v>
          </cell>
        </row>
        <row r="2720">
          <cell r="H2720" t="str">
            <v>SNPD</v>
          </cell>
          <cell r="J2720">
            <v>1037847.91833333</v>
          </cell>
          <cell r="K2720">
            <v>37113.080655132479</v>
          </cell>
          <cell r="L2720">
            <v>274631.71973732929</v>
          </cell>
          <cell r="M2720">
            <v>65704.981613383716</v>
          </cell>
          <cell r="N2720">
            <v>0</v>
          </cell>
          <cell r="O2720">
            <v>95299.888753896521</v>
          </cell>
          <cell r="P2720">
            <v>496764.04488004366</v>
          </cell>
          <cell r="Q2720">
            <v>49770.828262145733</v>
          </cell>
          <cell r="R2720">
            <v>18563.374431398519</v>
          </cell>
          <cell r="S2720">
            <v>0</v>
          </cell>
          <cell r="T2720">
            <v>0</v>
          </cell>
          <cell r="U2720">
            <v>0</v>
          </cell>
          <cell r="AF2720">
            <v>1037847.91833333</v>
          </cell>
          <cell r="AG2720">
            <v>37113.080655132479</v>
          </cell>
          <cell r="AH2720">
            <v>274631.71973732929</v>
          </cell>
          <cell r="AI2720">
            <v>65704.981613383716</v>
          </cell>
          <cell r="AJ2720">
            <v>0</v>
          </cell>
          <cell r="AK2720">
            <v>95299.888753896521</v>
          </cell>
          <cell r="AL2720">
            <v>496764.04488004366</v>
          </cell>
          <cell r="AM2720">
            <v>49770.828262145733</v>
          </cell>
          <cell r="AN2720">
            <v>18563.374431398519</v>
          </cell>
          <cell r="AO2720">
            <v>0</v>
          </cell>
          <cell r="AP2720">
            <v>0</v>
          </cell>
          <cell r="AQ2720">
            <v>0</v>
          </cell>
        </row>
        <row r="2725">
          <cell r="J2725">
            <v>0</v>
          </cell>
          <cell r="K2725">
            <v>0</v>
          </cell>
          <cell r="L2725">
            <v>0</v>
          </cell>
          <cell r="M2725">
            <v>0</v>
          </cell>
          <cell r="N2725">
            <v>0</v>
          </cell>
          <cell r="O2725">
            <v>0</v>
          </cell>
          <cell r="P2725">
            <v>0</v>
          </cell>
          <cell r="Q2725">
            <v>0</v>
          </cell>
          <cell r="R2725">
            <v>0</v>
          </cell>
          <cell r="S2725">
            <v>0</v>
          </cell>
          <cell r="T2725">
            <v>0</v>
          </cell>
          <cell r="U2725">
            <v>0</v>
          </cell>
          <cell r="AF2725">
            <v>0</v>
          </cell>
          <cell r="AG2725">
            <v>0</v>
          </cell>
          <cell r="AH2725">
            <v>0</v>
          </cell>
          <cell r="AI2725">
            <v>0</v>
          </cell>
          <cell r="AJ2725">
            <v>0</v>
          </cell>
          <cell r="AK2725">
            <v>0</v>
          </cell>
          <cell r="AL2725">
            <v>0</v>
          </cell>
          <cell r="AM2725">
            <v>0</v>
          </cell>
          <cell r="AN2725">
            <v>0</v>
          </cell>
          <cell r="AO2725">
            <v>0</v>
          </cell>
          <cell r="AP2725">
            <v>0</v>
          </cell>
          <cell r="AQ2725">
            <v>0</v>
          </cell>
        </row>
        <row r="2726">
          <cell r="H2726" t="str">
            <v>SG</v>
          </cell>
          <cell r="J2726">
            <v>-248400800.215</v>
          </cell>
          <cell r="K2726">
            <v>-3895521.4193414045</v>
          </cell>
          <cell r="L2726">
            <v>-63572423.32040482</v>
          </cell>
          <cell r="M2726">
            <v>-20439716.22465862</v>
          </cell>
          <cell r="N2726">
            <v>0</v>
          </cell>
          <cell r="O2726">
            <v>-31400051.12359193</v>
          </cell>
          <cell r="P2726">
            <v>-107546003.86916085</v>
          </cell>
          <cell r="Q2726">
            <v>-14013075.383117802</v>
          </cell>
          <cell r="R2726">
            <v>-6631752.9745985307</v>
          </cell>
          <cell r="S2726">
            <v>-902255.90012609179</v>
          </cell>
          <cell r="T2726">
            <v>0</v>
          </cell>
          <cell r="U2726">
            <v>0</v>
          </cell>
          <cell r="AF2726">
            <v>-248400800.215</v>
          </cell>
          <cell r="AG2726">
            <v>-3895521.4193414045</v>
          </cell>
          <cell r="AH2726">
            <v>-63572423.32040482</v>
          </cell>
          <cell r="AI2726">
            <v>-20439716.22465862</v>
          </cell>
          <cell r="AJ2726">
            <v>0</v>
          </cell>
          <cell r="AK2726">
            <v>-31400051.12359193</v>
          </cell>
          <cell r="AL2726">
            <v>-107546003.86916085</v>
          </cell>
          <cell r="AM2726">
            <v>-14013075.383117802</v>
          </cell>
          <cell r="AN2726">
            <v>-6631752.9745985307</v>
          </cell>
          <cell r="AO2726">
            <v>-902255.90012609179</v>
          </cell>
          <cell r="AP2726">
            <v>0</v>
          </cell>
          <cell r="AQ2726">
            <v>0</v>
          </cell>
        </row>
        <row r="2727">
          <cell r="H2727" t="str">
            <v>CAGW</v>
          </cell>
          <cell r="J2727">
            <v>0</v>
          </cell>
          <cell r="K2727">
            <v>0</v>
          </cell>
          <cell r="L2727">
            <v>0</v>
          </cell>
          <cell r="M2727">
            <v>0</v>
          </cell>
          <cell r="N2727">
            <v>0</v>
          </cell>
          <cell r="O2727">
            <v>0</v>
          </cell>
          <cell r="P2727">
            <v>0</v>
          </cell>
          <cell r="Q2727">
            <v>0</v>
          </cell>
          <cell r="R2727">
            <v>0</v>
          </cell>
          <cell r="S2727">
            <v>0</v>
          </cell>
          <cell r="T2727">
            <v>0</v>
          </cell>
          <cell r="U2727">
            <v>0</v>
          </cell>
          <cell r="AF2727">
            <v>0</v>
          </cell>
          <cell r="AG2727">
            <v>0</v>
          </cell>
          <cell r="AH2727">
            <v>0</v>
          </cell>
          <cell r="AI2727">
            <v>0</v>
          </cell>
          <cell r="AJ2727">
            <v>0</v>
          </cell>
          <cell r="AK2727">
            <v>0</v>
          </cell>
          <cell r="AL2727">
            <v>0</v>
          </cell>
          <cell r="AM2727">
            <v>0</v>
          </cell>
          <cell r="AN2727">
            <v>0</v>
          </cell>
          <cell r="AO2727">
            <v>0</v>
          </cell>
          <cell r="AP2727">
            <v>0</v>
          </cell>
          <cell r="AQ2727">
            <v>0</v>
          </cell>
        </row>
        <row r="2728">
          <cell r="H2728" t="str">
            <v>CAGE</v>
          </cell>
          <cell r="J2728">
            <v>0</v>
          </cell>
          <cell r="K2728">
            <v>0</v>
          </cell>
          <cell r="L2728">
            <v>0</v>
          </cell>
          <cell r="M2728">
            <v>0</v>
          </cell>
          <cell r="N2728">
            <v>0</v>
          </cell>
          <cell r="O2728">
            <v>0</v>
          </cell>
          <cell r="P2728">
            <v>0</v>
          </cell>
          <cell r="Q2728">
            <v>0</v>
          </cell>
          <cell r="R2728">
            <v>0</v>
          </cell>
          <cell r="S2728">
            <v>0</v>
          </cell>
          <cell r="T2728">
            <v>0</v>
          </cell>
          <cell r="U2728">
            <v>0</v>
          </cell>
          <cell r="AF2728">
            <v>0</v>
          </cell>
          <cell r="AG2728">
            <v>0</v>
          </cell>
          <cell r="AH2728">
            <v>0</v>
          </cell>
          <cell r="AI2728">
            <v>0</v>
          </cell>
          <cell r="AJ2728">
            <v>0</v>
          </cell>
          <cell r="AK2728">
            <v>0</v>
          </cell>
          <cell r="AL2728">
            <v>0</v>
          </cell>
          <cell r="AM2728">
            <v>0</v>
          </cell>
          <cell r="AN2728">
            <v>0</v>
          </cell>
          <cell r="AO2728">
            <v>0</v>
          </cell>
          <cell r="AP2728">
            <v>0</v>
          </cell>
          <cell r="AQ2728">
            <v>0</v>
          </cell>
        </row>
        <row r="2729">
          <cell r="H2729" t="str">
            <v>SNPT</v>
          </cell>
          <cell r="J2729">
            <v>0</v>
          </cell>
          <cell r="K2729">
            <v>0</v>
          </cell>
          <cell r="L2729">
            <v>0</v>
          </cell>
          <cell r="M2729">
            <v>0</v>
          </cell>
          <cell r="N2729">
            <v>0</v>
          </cell>
          <cell r="O2729">
            <v>0</v>
          </cell>
          <cell r="P2729">
            <v>0</v>
          </cell>
          <cell r="Q2729">
            <v>0</v>
          </cell>
          <cell r="R2729">
            <v>0</v>
          </cell>
          <cell r="S2729">
            <v>0</v>
          </cell>
          <cell r="T2729">
            <v>0</v>
          </cell>
          <cell r="U2729">
            <v>0</v>
          </cell>
          <cell r="AF2729">
            <v>0</v>
          </cell>
          <cell r="AG2729">
            <v>0</v>
          </cell>
          <cell r="AH2729">
            <v>0</v>
          </cell>
          <cell r="AI2729">
            <v>0</v>
          </cell>
          <cell r="AJ2729">
            <v>0</v>
          </cell>
          <cell r="AK2729">
            <v>0</v>
          </cell>
          <cell r="AL2729">
            <v>0</v>
          </cell>
          <cell r="AM2729">
            <v>0</v>
          </cell>
          <cell r="AN2729">
            <v>0</v>
          </cell>
          <cell r="AO2729">
            <v>0</v>
          </cell>
          <cell r="AP2729">
            <v>0</v>
          </cell>
          <cell r="AQ2729">
            <v>0</v>
          </cell>
        </row>
        <row r="2733">
          <cell r="H2733" t="str">
            <v>S</v>
          </cell>
          <cell r="J2733">
            <v>1459489.9420833369</v>
          </cell>
          <cell r="K2733">
            <v>0</v>
          </cell>
          <cell r="L2733">
            <v>0</v>
          </cell>
          <cell r="M2733">
            <v>0</v>
          </cell>
          <cell r="N2733">
            <v>0</v>
          </cell>
          <cell r="O2733">
            <v>-871494.87375000003</v>
          </cell>
          <cell r="P2733">
            <v>-2473179.4087499999</v>
          </cell>
          <cell r="Q2733">
            <v>-350860.26458333299</v>
          </cell>
          <cell r="R2733">
            <v>0</v>
          </cell>
          <cell r="S2733">
            <v>0</v>
          </cell>
          <cell r="T2733">
            <v>5155024.4891666695</v>
          </cell>
          <cell r="U2733">
            <v>0</v>
          </cell>
          <cell r="AF2733">
            <v>1459489.9420833369</v>
          </cell>
          <cell r="AG2733">
            <v>0</v>
          </cell>
          <cell r="AH2733">
            <v>0</v>
          </cell>
          <cell r="AI2733">
            <v>0</v>
          </cell>
          <cell r="AJ2733">
            <v>0</v>
          </cell>
          <cell r="AK2733">
            <v>-871494.87375000003</v>
          </cell>
          <cell r="AL2733">
            <v>-2473179.4087499999</v>
          </cell>
          <cell r="AM2733">
            <v>-350860.26458333299</v>
          </cell>
          <cell r="AN2733">
            <v>0</v>
          </cell>
          <cell r="AO2733">
            <v>0</v>
          </cell>
          <cell r="AP2733">
            <v>5155024.4891666695</v>
          </cell>
          <cell r="AQ2733">
            <v>0</v>
          </cell>
        </row>
        <row r="2734">
          <cell r="H2734" t="str">
            <v>CIAC</v>
          </cell>
          <cell r="J2734">
            <v>0</v>
          </cell>
          <cell r="K2734">
            <v>0</v>
          </cell>
          <cell r="L2734">
            <v>0</v>
          </cell>
          <cell r="M2734">
            <v>0</v>
          </cell>
          <cell r="N2734">
            <v>0</v>
          </cell>
          <cell r="O2734">
            <v>0</v>
          </cell>
          <cell r="P2734">
            <v>0</v>
          </cell>
          <cell r="Q2734">
            <v>0</v>
          </cell>
          <cell r="R2734">
            <v>0</v>
          </cell>
          <cell r="S2734">
            <v>0</v>
          </cell>
          <cell r="T2734">
            <v>0</v>
          </cell>
          <cell r="U2734">
            <v>0</v>
          </cell>
          <cell r="AF2734">
            <v>0</v>
          </cell>
          <cell r="AG2734">
            <v>0</v>
          </cell>
          <cell r="AH2734">
            <v>0</v>
          </cell>
          <cell r="AI2734">
            <v>0</v>
          </cell>
          <cell r="AJ2734">
            <v>0</v>
          </cell>
          <cell r="AK2734">
            <v>0</v>
          </cell>
          <cell r="AL2734">
            <v>0</v>
          </cell>
          <cell r="AM2734">
            <v>0</v>
          </cell>
          <cell r="AN2734">
            <v>0</v>
          </cell>
          <cell r="AO2734">
            <v>0</v>
          </cell>
          <cell r="AP2734">
            <v>0</v>
          </cell>
          <cell r="AQ2734">
            <v>0</v>
          </cell>
        </row>
        <row r="2735">
          <cell r="H2735" t="str">
            <v>DITBAL</v>
          </cell>
          <cell r="J2735">
            <v>-3853789452.0275002</v>
          </cell>
          <cell r="K2735">
            <v>-83536819.553365305</v>
          </cell>
          <cell r="L2735">
            <v>-1026458533.0655966</v>
          </cell>
          <cell r="M2735">
            <v>-227552960.88349402</v>
          </cell>
          <cell r="N2735">
            <v>0</v>
          </cell>
          <cell r="O2735">
            <v>-449575561.11371404</v>
          </cell>
          <cell r="P2735">
            <v>-1677485591.7490909</v>
          </cell>
          <cell r="Q2735">
            <v>-216591960.08583379</v>
          </cell>
          <cell r="R2735">
            <v>-94651874.475881606</v>
          </cell>
          <cell r="S2735">
            <v>-11157842.996625734</v>
          </cell>
          <cell r="T2735">
            <v>0</v>
          </cell>
          <cell r="U2735">
            <v>-66778308.103898324</v>
          </cell>
          <cell r="AF2735">
            <v>-3853789452.0275002</v>
          </cell>
          <cell r="AG2735">
            <v>-83536819.553365305</v>
          </cell>
          <cell r="AH2735">
            <v>-1026458533.0655966</v>
          </cell>
          <cell r="AI2735">
            <v>-227552960.88349402</v>
          </cell>
          <cell r="AJ2735">
            <v>0</v>
          </cell>
          <cell r="AK2735">
            <v>-449575561.11371404</v>
          </cell>
          <cell r="AL2735">
            <v>-1677485591.7490909</v>
          </cell>
          <cell r="AM2735">
            <v>-216591960.08583379</v>
          </cell>
          <cell r="AN2735">
            <v>-94651874.475881606</v>
          </cell>
          <cell r="AO2735">
            <v>-11157842.996625734</v>
          </cell>
          <cell r="AP2735">
            <v>0</v>
          </cell>
          <cell r="AQ2735">
            <v>-66778308.103898324</v>
          </cell>
        </row>
        <row r="2736">
          <cell r="H2736" t="str">
            <v>JBE</v>
          </cell>
          <cell r="J2736">
            <v>0</v>
          </cell>
          <cell r="K2736">
            <v>0</v>
          </cell>
          <cell r="L2736">
            <v>0</v>
          </cell>
          <cell r="M2736">
            <v>0</v>
          </cell>
          <cell r="N2736">
            <v>0</v>
          </cell>
          <cell r="O2736">
            <v>0</v>
          </cell>
          <cell r="P2736">
            <v>0</v>
          </cell>
          <cell r="Q2736">
            <v>0</v>
          </cell>
          <cell r="R2736">
            <v>0</v>
          </cell>
          <cell r="S2736">
            <v>0</v>
          </cell>
          <cell r="T2736">
            <v>0</v>
          </cell>
          <cell r="U2736">
            <v>0</v>
          </cell>
          <cell r="AF2736">
            <v>0</v>
          </cell>
          <cell r="AG2736">
            <v>0</v>
          </cell>
          <cell r="AH2736">
            <v>0</v>
          </cell>
          <cell r="AI2736">
            <v>0</v>
          </cell>
          <cell r="AJ2736">
            <v>0</v>
          </cell>
          <cell r="AK2736">
            <v>0</v>
          </cell>
          <cell r="AL2736">
            <v>0</v>
          </cell>
          <cell r="AM2736">
            <v>0</v>
          </cell>
          <cell r="AN2736">
            <v>0</v>
          </cell>
          <cell r="AO2736">
            <v>0</v>
          </cell>
          <cell r="AP2736">
            <v>0</v>
          </cell>
          <cell r="AQ2736">
            <v>0</v>
          </cell>
        </row>
        <row r="2737">
          <cell r="H2737" t="str">
            <v>SO</v>
          </cell>
          <cell r="J2737">
            <v>-1134416.4229166701</v>
          </cell>
          <cell r="K2737">
            <v>-22569.364317348231</v>
          </cell>
          <cell r="L2737">
            <v>-266590.62701998517</v>
          </cell>
          <cell r="M2737">
            <v>-75493.19704547216</v>
          </cell>
          <cell r="N2737">
            <v>0</v>
          </cell>
          <cell r="O2737">
            <v>-140793.12686933257</v>
          </cell>
          <cell r="P2737">
            <v>-528436.08225722413</v>
          </cell>
          <cell r="Q2737">
            <v>-67548.292656306221</v>
          </cell>
          <cell r="R2737">
            <v>-29739.132083854547</v>
          </cell>
          <cell r="S2737">
            <v>-3246.6006671469636</v>
          </cell>
          <cell r="T2737">
            <v>0</v>
          </cell>
          <cell r="U2737">
            <v>0</v>
          </cell>
          <cell r="AF2737">
            <v>-1134416.4229166701</v>
          </cell>
          <cell r="AG2737">
            <v>-22569.364317348231</v>
          </cell>
          <cell r="AH2737">
            <v>-266590.62701998517</v>
          </cell>
          <cell r="AI2737">
            <v>-75493.19704547216</v>
          </cell>
          <cell r="AJ2737">
            <v>0</v>
          </cell>
          <cell r="AK2737">
            <v>-140793.12686933257</v>
          </cell>
          <cell r="AL2737">
            <v>-528436.08225722413</v>
          </cell>
          <cell r="AM2737">
            <v>-67548.292656306221</v>
          </cell>
          <cell r="AN2737">
            <v>-29739.132083854547</v>
          </cell>
          <cell r="AO2737">
            <v>-3246.6006671469636</v>
          </cell>
          <cell r="AP2737">
            <v>0</v>
          </cell>
          <cell r="AQ2737">
            <v>0</v>
          </cell>
        </row>
        <row r="2738">
          <cell r="H2738" t="str">
            <v>SNPD</v>
          </cell>
          <cell r="J2738">
            <v>0</v>
          </cell>
          <cell r="K2738">
            <v>0</v>
          </cell>
          <cell r="L2738">
            <v>0</v>
          </cell>
          <cell r="M2738">
            <v>0</v>
          </cell>
          <cell r="N2738">
            <v>0</v>
          </cell>
          <cell r="O2738">
            <v>0</v>
          </cell>
          <cell r="P2738">
            <v>0</v>
          </cell>
          <cell r="Q2738">
            <v>0</v>
          </cell>
          <cell r="R2738">
            <v>0</v>
          </cell>
          <cell r="S2738">
            <v>0</v>
          </cell>
          <cell r="T2738">
            <v>0</v>
          </cell>
          <cell r="U2738">
            <v>0</v>
          </cell>
          <cell r="AF2738">
            <v>0</v>
          </cell>
          <cell r="AG2738">
            <v>0</v>
          </cell>
          <cell r="AH2738">
            <v>0</v>
          </cell>
          <cell r="AI2738">
            <v>0</v>
          </cell>
          <cell r="AJ2738">
            <v>0</v>
          </cell>
          <cell r="AK2738">
            <v>0</v>
          </cell>
          <cell r="AL2738">
            <v>0</v>
          </cell>
          <cell r="AM2738">
            <v>0</v>
          </cell>
          <cell r="AN2738">
            <v>0</v>
          </cell>
          <cell r="AO2738">
            <v>0</v>
          </cell>
          <cell r="AP2738">
            <v>0</v>
          </cell>
          <cell r="AQ2738">
            <v>0</v>
          </cell>
        </row>
        <row r="2739">
          <cell r="H2739" t="str">
            <v>SNP</v>
          </cell>
          <cell r="J2739">
            <v>0</v>
          </cell>
          <cell r="K2739">
            <v>0</v>
          </cell>
          <cell r="L2739">
            <v>0</v>
          </cell>
          <cell r="M2739">
            <v>0</v>
          </cell>
          <cell r="N2739">
            <v>0</v>
          </cell>
          <cell r="O2739">
            <v>0</v>
          </cell>
          <cell r="P2739">
            <v>0</v>
          </cell>
          <cell r="Q2739">
            <v>0</v>
          </cell>
          <cell r="R2739">
            <v>0</v>
          </cell>
          <cell r="S2739">
            <v>0</v>
          </cell>
          <cell r="T2739">
            <v>0</v>
          </cell>
          <cell r="U2739">
            <v>0</v>
          </cell>
          <cell r="AF2739">
            <v>0</v>
          </cell>
          <cell r="AG2739">
            <v>0</v>
          </cell>
          <cell r="AH2739">
            <v>0</v>
          </cell>
          <cell r="AI2739">
            <v>0</v>
          </cell>
          <cell r="AJ2739">
            <v>0</v>
          </cell>
          <cell r="AK2739">
            <v>0</v>
          </cell>
          <cell r="AL2739">
            <v>0</v>
          </cell>
          <cell r="AM2739">
            <v>0</v>
          </cell>
          <cell r="AN2739">
            <v>0</v>
          </cell>
          <cell r="AO2739">
            <v>0</v>
          </cell>
          <cell r="AP2739">
            <v>0</v>
          </cell>
          <cell r="AQ2739">
            <v>0</v>
          </cell>
        </row>
        <row r="2740">
          <cell r="H2740" t="str">
            <v>CAGW</v>
          </cell>
          <cell r="J2740">
            <v>0</v>
          </cell>
          <cell r="K2740">
            <v>0</v>
          </cell>
          <cell r="L2740">
            <v>0</v>
          </cell>
          <cell r="M2740">
            <v>0</v>
          </cell>
          <cell r="N2740">
            <v>0</v>
          </cell>
          <cell r="O2740">
            <v>0</v>
          </cell>
          <cell r="P2740">
            <v>0</v>
          </cell>
          <cell r="Q2740">
            <v>0</v>
          </cell>
          <cell r="R2740">
            <v>0</v>
          </cell>
          <cell r="S2740">
            <v>0</v>
          </cell>
          <cell r="T2740">
            <v>0</v>
          </cell>
          <cell r="U2740">
            <v>0</v>
          </cell>
          <cell r="AF2740">
            <v>0</v>
          </cell>
          <cell r="AG2740">
            <v>0</v>
          </cell>
          <cell r="AH2740">
            <v>0</v>
          </cell>
          <cell r="AI2740">
            <v>0</v>
          </cell>
          <cell r="AJ2740">
            <v>0</v>
          </cell>
          <cell r="AK2740">
            <v>0</v>
          </cell>
          <cell r="AL2740">
            <v>0</v>
          </cell>
          <cell r="AM2740">
            <v>0</v>
          </cell>
          <cell r="AN2740">
            <v>0</v>
          </cell>
          <cell r="AO2740">
            <v>0</v>
          </cell>
          <cell r="AP2740">
            <v>0</v>
          </cell>
          <cell r="AQ2740">
            <v>0</v>
          </cell>
        </row>
        <row r="2741">
          <cell r="H2741" t="str">
            <v>CAGE</v>
          </cell>
          <cell r="J2741">
            <v>-3246161.8179166699</v>
          </cell>
          <cell r="K2741">
            <v>0</v>
          </cell>
          <cell r="L2741">
            <v>0</v>
          </cell>
          <cell r="M2741">
            <v>0</v>
          </cell>
          <cell r="N2741">
            <v>0</v>
          </cell>
          <cell r="O2741">
            <v>-616478.43810562824</v>
          </cell>
          <cell r="P2741">
            <v>-2198039.2977727698</v>
          </cell>
          <cell r="Q2741">
            <v>-282510.70862080221</v>
          </cell>
          <cell r="R2741">
            <v>-131198.68462413552</v>
          </cell>
          <cell r="S2741">
            <v>-17934.688793334488</v>
          </cell>
          <cell r="T2741">
            <v>0</v>
          </cell>
          <cell r="U2741">
            <v>0</v>
          </cell>
          <cell r="AF2741">
            <v>-3246161.8179166699</v>
          </cell>
          <cell r="AG2741">
            <v>0</v>
          </cell>
          <cell r="AH2741">
            <v>0</v>
          </cell>
          <cell r="AI2741">
            <v>0</v>
          </cell>
          <cell r="AJ2741">
            <v>0</v>
          </cell>
          <cell r="AK2741">
            <v>-616478.43810562824</v>
          </cell>
          <cell r="AL2741">
            <v>-2198039.2977727698</v>
          </cell>
          <cell r="AM2741">
            <v>-282510.70862080221</v>
          </cell>
          <cell r="AN2741">
            <v>-131198.68462413552</v>
          </cell>
          <cell r="AO2741">
            <v>-17934.688793334488</v>
          </cell>
          <cell r="AP2741">
            <v>0</v>
          </cell>
          <cell r="AQ2741">
            <v>0</v>
          </cell>
        </row>
        <row r="2742">
          <cell r="H2742" t="str">
            <v>SE</v>
          </cell>
          <cell r="J2742">
            <v>0</v>
          </cell>
          <cell r="K2742">
            <v>0</v>
          </cell>
          <cell r="L2742">
            <v>0</v>
          </cell>
          <cell r="M2742">
            <v>0</v>
          </cell>
          <cell r="N2742">
            <v>0</v>
          </cell>
          <cell r="O2742">
            <v>0</v>
          </cell>
          <cell r="P2742">
            <v>0</v>
          </cell>
          <cell r="Q2742">
            <v>0</v>
          </cell>
          <cell r="R2742">
            <v>0</v>
          </cell>
          <cell r="S2742">
            <v>0</v>
          </cell>
          <cell r="T2742">
            <v>0</v>
          </cell>
          <cell r="U2742">
            <v>0</v>
          </cell>
          <cell r="AF2742">
            <v>0</v>
          </cell>
          <cell r="AG2742">
            <v>0</v>
          </cell>
          <cell r="AH2742">
            <v>0</v>
          </cell>
          <cell r="AI2742">
            <v>0</v>
          </cell>
          <cell r="AJ2742">
            <v>0</v>
          </cell>
          <cell r="AK2742">
            <v>0</v>
          </cell>
          <cell r="AL2742">
            <v>0</v>
          </cell>
          <cell r="AM2742">
            <v>0</v>
          </cell>
          <cell r="AN2742">
            <v>0</v>
          </cell>
          <cell r="AO2742">
            <v>0</v>
          </cell>
          <cell r="AP2742">
            <v>0</v>
          </cell>
          <cell r="AQ2742">
            <v>0</v>
          </cell>
        </row>
        <row r="2743">
          <cell r="H2743" t="str">
            <v>CAEE</v>
          </cell>
          <cell r="J2743">
            <v>-4969392.2445833301</v>
          </cell>
          <cell r="K2743">
            <v>0</v>
          </cell>
          <cell r="L2743">
            <v>0</v>
          </cell>
          <cell r="M2743">
            <v>0</v>
          </cell>
          <cell r="N2743">
            <v>0</v>
          </cell>
          <cell r="O2743">
            <v>-1034856.5952323835</v>
          </cell>
          <cell r="P2743">
            <v>-3214210.5375237032</v>
          </cell>
          <cell r="Q2743">
            <v>-467596.33057215036</v>
          </cell>
          <cell r="R2743">
            <v>-226774.73066031522</v>
          </cell>
          <cell r="S2743">
            <v>-25954.050594777957</v>
          </cell>
          <cell r="T2743">
            <v>0</v>
          </cell>
          <cell r="U2743">
            <v>0</v>
          </cell>
          <cell r="AF2743">
            <v>-4969392.2445833301</v>
          </cell>
          <cell r="AG2743">
            <v>0</v>
          </cell>
          <cell r="AH2743">
            <v>0</v>
          </cell>
          <cell r="AI2743">
            <v>0</v>
          </cell>
          <cell r="AJ2743">
            <v>0</v>
          </cell>
          <cell r="AK2743">
            <v>-1034856.5952323835</v>
          </cell>
          <cell r="AL2743">
            <v>-3214210.5375237032</v>
          </cell>
          <cell r="AM2743">
            <v>-467596.33057215036</v>
          </cell>
          <cell r="AN2743">
            <v>-226774.73066031522</v>
          </cell>
          <cell r="AO2743">
            <v>-25954.050594777957</v>
          </cell>
          <cell r="AP2743">
            <v>0</v>
          </cell>
          <cell r="AQ2743">
            <v>0</v>
          </cell>
        </row>
        <row r="2744">
          <cell r="H2744" t="str">
            <v>CN</v>
          </cell>
          <cell r="J2744">
            <v>0</v>
          </cell>
          <cell r="K2744">
            <v>0</v>
          </cell>
          <cell r="L2744">
            <v>0</v>
          </cell>
          <cell r="M2744">
            <v>0</v>
          </cell>
          <cell r="N2744">
            <v>0</v>
          </cell>
          <cell r="O2744">
            <v>0</v>
          </cell>
          <cell r="P2744">
            <v>0</v>
          </cell>
          <cell r="Q2744">
            <v>0</v>
          </cell>
          <cell r="R2744">
            <v>0</v>
          </cell>
          <cell r="S2744">
            <v>0</v>
          </cell>
          <cell r="T2744">
            <v>0</v>
          </cell>
          <cell r="U2744">
            <v>0</v>
          </cell>
          <cell r="AF2744">
            <v>0</v>
          </cell>
          <cell r="AG2744">
            <v>0</v>
          </cell>
          <cell r="AH2744">
            <v>0</v>
          </cell>
          <cell r="AI2744">
            <v>0</v>
          </cell>
          <cell r="AJ2744">
            <v>0</v>
          </cell>
          <cell r="AK2744">
            <v>0</v>
          </cell>
          <cell r="AL2744">
            <v>0</v>
          </cell>
          <cell r="AM2744">
            <v>0</v>
          </cell>
          <cell r="AN2744">
            <v>0</v>
          </cell>
          <cell r="AO2744">
            <v>0</v>
          </cell>
          <cell r="AP2744">
            <v>0</v>
          </cell>
          <cell r="AQ2744">
            <v>0</v>
          </cell>
        </row>
        <row r="2745">
          <cell r="H2745" t="str">
            <v>JBG</v>
          </cell>
          <cell r="J2745">
            <v>0</v>
          </cell>
          <cell r="K2745">
            <v>0</v>
          </cell>
          <cell r="L2745">
            <v>0</v>
          </cell>
          <cell r="M2745">
            <v>0</v>
          </cell>
          <cell r="N2745">
            <v>0</v>
          </cell>
          <cell r="O2745">
            <v>0</v>
          </cell>
          <cell r="P2745">
            <v>0</v>
          </cell>
          <cell r="Q2745">
            <v>0</v>
          </cell>
          <cell r="R2745">
            <v>0</v>
          </cell>
          <cell r="S2745">
            <v>0</v>
          </cell>
          <cell r="T2745">
            <v>0</v>
          </cell>
          <cell r="U2745">
            <v>0</v>
          </cell>
          <cell r="AF2745">
            <v>0</v>
          </cell>
          <cell r="AG2745">
            <v>0</v>
          </cell>
          <cell r="AH2745">
            <v>0</v>
          </cell>
          <cell r="AI2745">
            <v>0</v>
          </cell>
          <cell r="AJ2745">
            <v>0</v>
          </cell>
          <cell r="AK2745">
            <v>0</v>
          </cell>
          <cell r="AL2745">
            <v>0</v>
          </cell>
          <cell r="AM2745">
            <v>0</v>
          </cell>
          <cell r="AN2745">
            <v>0</v>
          </cell>
          <cell r="AO2745">
            <v>0</v>
          </cell>
          <cell r="AP2745">
            <v>0</v>
          </cell>
          <cell r="AQ2745">
            <v>0</v>
          </cell>
        </row>
        <row r="2746">
          <cell r="H2746" t="str">
            <v>SG</v>
          </cell>
          <cell r="J2746">
            <v>0</v>
          </cell>
          <cell r="K2746">
            <v>0</v>
          </cell>
          <cell r="L2746">
            <v>0</v>
          </cell>
          <cell r="M2746">
            <v>0</v>
          </cell>
          <cell r="N2746">
            <v>0</v>
          </cell>
          <cell r="O2746">
            <v>0</v>
          </cell>
          <cell r="P2746">
            <v>0</v>
          </cell>
          <cell r="Q2746">
            <v>0</v>
          </cell>
          <cell r="R2746">
            <v>0</v>
          </cell>
          <cell r="S2746">
            <v>0</v>
          </cell>
          <cell r="T2746">
            <v>0</v>
          </cell>
          <cell r="U2746">
            <v>0</v>
          </cell>
          <cell r="AF2746">
            <v>0</v>
          </cell>
          <cell r="AG2746">
            <v>0</v>
          </cell>
          <cell r="AH2746">
            <v>0</v>
          </cell>
          <cell r="AI2746">
            <v>0</v>
          </cell>
          <cell r="AJ2746">
            <v>0</v>
          </cell>
          <cell r="AK2746">
            <v>0</v>
          </cell>
          <cell r="AL2746">
            <v>0</v>
          </cell>
          <cell r="AM2746">
            <v>0</v>
          </cell>
          <cell r="AN2746">
            <v>0</v>
          </cell>
          <cell r="AO2746">
            <v>0</v>
          </cell>
          <cell r="AP2746">
            <v>0</v>
          </cell>
          <cell r="AQ2746">
            <v>0</v>
          </cell>
        </row>
        <row r="2750">
          <cell r="H2750" t="str">
            <v>S</v>
          </cell>
          <cell r="J2750">
            <v>-93820464.015000045</v>
          </cell>
          <cell r="K2750">
            <v>-490008.8775</v>
          </cell>
          <cell r="L2750">
            <v>207162.21041666699</v>
          </cell>
          <cell r="M2750">
            <v>-788865.90749999997</v>
          </cell>
          <cell r="N2750">
            <v>0</v>
          </cell>
          <cell r="O2750">
            <v>-5088110.9441666696</v>
          </cell>
          <cell r="P2750">
            <v>-8251071.9129166696</v>
          </cell>
          <cell r="Q2750">
            <v>-1530610.6516666701</v>
          </cell>
          <cell r="R2750">
            <v>-342117.26750000002</v>
          </cell>
          <cell r="S2750">
            <v>0</v>
          </cell>
          <cell r="T2750">
            <v>-77536840.664166704</v>
          </cell>
          <cell r="U2750">
            <v>0</v>
          </cell>
          <cell r="AF2750">
            <v>-93820464.015000045</v>
          </cell>
          <cell r="AG2750">
            <v>-490008.8775</v>
          </cell>
          <cell r="AH2750">
            <v>207162.21041666699</v>
          </cell>
          <cell r="AI2750">
            <v>-788865.90749999997</v>
          </cell>
          <cell r="AJ2750">
            <v>0</v>
          </cell>
          <cell r="AK2750">
            <v>-5088110.9441666696</v>
          </cell>
          <cell r="AL2750">
            <v>-8251071.9129166696</v>
          </cell>
          <cell r="AM2750">
            <v>-1530610.6516666701</v>
          </cell>
          <cell r="AN2750">
            <v>-342117.26750000002</v>
          </cell>
          <cell r="AO2750">
            <v>0</v>
          </cell>
          <cell r="AP2750">
            <v>-77536840.664166704</v>
          </cell>
          <cell r="AQ2750">
            <v>0</v>
          </cell>
        </row>
        <row r="2751">
          <cell r="H2751" t="str">
            <v>SG</v>
          </cell>
          <cell r="J2751">
            <v>-257104.593333333</v>
          </cell>
          <cell r="K2751">
            <v>-4032.0178094200023</v>
          </cell>
          <cell r="L2751">
            <v>-65799.957290234917</v>
          </cell>
          <cell r="M2751">
            <v>-21155.90981688087</v>
          </cell>
          <cell r="N2751">
            <v>0</v>
          </cell>
          <cell r="O2751">
            <v>-32500.287309015945</v>
          </cell>
          <cell r="P2751">
            <v>-111314.3418437987</v>
          </cell>
          <cell r="Q2751">
            <v>-14504.083902336322</v>
          </cell>
          <cell r="R2751">
            <v>-6864.125035609748</v>
          </cell>
          <cell r="S2751">
            <v>-933.8703260365387</v>
          </cell>
          <cell r="T2751">
            <v>0</v>
          </cell>
          <cell r="U2751">
            <v>0</v>
          </cell>
          <cell r="AF2751">
            <v>-257104.593333333</v>
          </cell>
          <cell r="AG2751">
            <v>-4032.0178094200023</v>
          </cell>
          <cell r="AH2751">
            <v>-65799.957290234917</v>
          </cell>
          <cell r="AI2751">
            <v>-21155.90981688087</v>
          </cell>
          <cell r="AJ2751">
            <v>0</v>
          </cell>
          <cell r="AK2751">
            <v>-32500.287309015945</v>
          </cell>
          <cell r="AL2751">
            <v>-111314.3418437987</v>
          </cell>
          <cell r="AM2751">
            <v>-14504.083902336322</v>
          </cell>
          <cell r="AN2751">
            <v>-6864.125035609748</v>
          </cell>
          <cell r="AO2751">
            <v>-933.8703260365387</v>
          </cell>
          <cell r="AP2751">
            <v>0</v>
          </cell>
          <cell r="AQ2751">
            <v>0</v>
          </cell>
        </row>
        <row r="2752">
          <cell r="H2752" t="str">
            <v>SE</v>
          </cell>
          <cell r="J2752">
            <v>-269.58375000000001</v>
          </cell>
          <cell r="K2752">
            <v>-4.1562129312494855</v>
          </cell>
          <cell r="L2752">
            <v>-65.70648084014698</v>
          </cell>
          <cell r="M2752">
            <v>-20.704182740082771</v>
          </cell>
          <cell r="N2752">
            <v>0</v>
          </cell>
          <cell r="O2752">
            <v>-37.279567212551612</v>
          </cell>
          <cell r="P2752">
            <v>-115.78838876897647</v>
          </cell>
          <cell r="Q2752">
            <v>-16.844641967027869</v>
          </cell>
          <cell r="R2752">
            <v>-8.1693094992172295</v>
          </cell>
          <cell r="S2752">
            <v>-0.93496604074762579</v>
          </cell>
          <cell r="T2752">
            <v>0</v>
          </cell>
          <cell r="U2752">
            <v>0</v>
          </cell>
          <cell r="AF2752">
            <v>-269.58375000000001</v>
          </cell>
          <cell r="AG2752">
            <v>-4.1562129312494855</v>
          </cell>
          <cell r="AH2752">
            <v>-65.70648084014698</v>
          </cell>
          <cell r="AI2752">
            <v>-20.704182740082771</v>
          </cell>
          <cell r="AJ2752">
            <v>0</v>
          </cell>
          <cell r="AK2752">
            <v>-37.279567212551612</v>
          </cell>
          <cell r="AL2752">
            <v>-115.78838876897647</v>
          </cell>
          <cell r="AM2752">
            <v>-16.844641967027869</v>
          </cell>
          <cell r="AN2752">
            <v>-8.1693094992172295</v>
          </cell>
          <cell r="AO2752">
            <v>-0.93496604074762579</v>
          </cell>
          <cell r="AP2752">
            <v>0</v>
          </cell>
          <cell r="AQ2752">
            <v>0</v>
          </cell>
        </row>
        <row r="2753">
          <cell r="H2753" t="str">
            <v>SO</v>
          </cell>
          <cell r="J2753">
            <v>-23427964.946666636</v>
          </cell>
          <cell r="K2753">
            <v>-466102.45181034668</v>
          </cell>
          <cell r="L2753">
            <v>-5505628.9196483856</v>
          </cell>
          <cell r="M2753">
            <v>-1559085.3044473575</v>
          </cell>
          <cell r="N2753">
            <v>0</v>
          </cell>
          <cell r="O2753">
            <v>-2907659.2813647999</v>
          </cell>
          <cell r="P2753">
            <v>-10913260.564269437</v>
          </cell>
          <cell r="Q2753">
            <v>-1395007.1601487801</v>
          </cell>
          <cell r="R2753">
            <v>-614172.47664089256</v>
          </cell>
          <cell r="S2753">
            <v>-67048.788336636018</v>
          </cell>
          <cell r="T2753">
            <v>0</v>
          </cell>
          <cell r="U2753">
            <v>0</v>
          </cell>
          <cell r="AF2753">
            <v>-23427964.946666636</v>
          </cell>
          <cell r="AG2753">
            <v>-466102.45181034668</v>
          </cell>
          <cell r="AH2753">
            <v>-5505628.9196483856</v>
          </cell>
          <cell r="AI2753">
            <v>-1559085.3044473575</v>
          </cell>
          <cell r="AJ2753">
            <v>0</v>
          </cell>
          <cell r="AK2753">
            <v>-2907659.2813647999</v>
          </cell>
          <cell r="AL2753">
            <v>-10913260.564269437</v>
          </cell>
          <cell r="AM2753">
            <v>-1395007.1601487801</v>
          </cell>
          <cell r="AN2753">
            <v>-614172.47664089256</v>
          </cell>
          <cell r="AO2753">
            <v>-67048.788336636018</v>
          </cell>
          <cell r="AP2753">
            <v>0</v>
          </cell>
          <cell r="AQ2753">
            <v>0</v>
          </cell>
        </row>
        <row r="2754">
          <cell r="H2754" t="str">
            <v>GPS</v>
          </cell>
          <cell r="J2754">
            <v>-8350443.7091666702</v>
          </cell>
          <cell r="K2754">
            <v>-166133.17867801627</v>
          </cell>
          <cell r="L2754">
            <v>-1962374.6442230036</v>
          </cell>
          <cell r="M2754">
            <v>-555705.7175992151</v>
          </cell>
          <cell r="N2754">
            <v>0</v>
          </cell>
          <cell r="O2754">
            <v>-1036378.7554636665</v>
          </cell>
          <cell r="P2754">
            <v>-3889820.0604643901</v>
          </cell>
          <cell r="Q2754">
            <v>-497223.24543448107</v>
          </cell>
          <cell r="R2754">
            <v>-218909.86714315365</v>
          </cell>
          <cell r="S2754">
            <v>-23898.240160743091</v>
          </cell>
          <cell r="T2754">
            <v>0</v>
          </cell>
          <cell r="U2754">
            <v>0</v>
          </cell>
          <cell r="AF2754">
            <v>-8350443.7091666702</v>
          </cell>
          <cell r="AG2754">
            <v>-166133.17867801627</v>
          </cell>
          <cell r="AH2754">
            <v>-1962374.6442230036</v>
          </cell>
          <cell r="AI2754">
            <v>-555705.7175992151</v>
          </cell>
          <cell r="AJ2754">
            <v>0</v>
          </cell>
          <cell r="AK2754">
            <v>-1036378.7554636665</v>
          </cell>
          <cell r="AL2754">
            <v>-3889820.0604643901</v>
          </cell>
          <cell r="AM2754">
            <v>-497223.24543448107</v>
          </cell>
          <cell r="AN2754">
            <v>-218909.86714315365</v>
          </cell>
          <cell r="AO2754">
            <v>-23898.240160743091</v>
          </cell>
          <cell r="AP2754">
            <v>0</v>
          </cell>
          <cell r="AQ2754">
            <v>0</v>
          </cell>
        </row>
        <row r="2755">
          <cell r="H2755" t="str">
            <v>SNP</v>
          </cell>
          <cell r="J2755">
            <v>-2726402.3083333299</v>
          </cell>
          <cell r="K2755">
            <v>-47564.612506878817</v>
          </cell>
          <cell r="L2755">
            <v>-571207.58812477358</v>
          </cell>
          <cell r="M2755">
            <v>-163273.30435798466</v>
          </cell>
          <cell r="N2755">
            <v>0</v>
          </cell>
          <cell r="O2755">
            <v>-352428.44777089561</v>
          </cell>
          <cell r="P2755">
            <v>-1342644.4960981694</v>
          </cell>
          <cell r="Q2755">
            <v>-166787.92789217751</v>
          </cell>
          <cell r="R2755">
            <v>-74026.246357560332</v>
          </cell>
          <cell r="S2755">
            <v>-8389.2203538499271</v>
          </cell>
          <cell r="T2755">
            <v>-80.464871039439501</v>
          </cell>
          <cell r="U2755">
            <v>0</v>
          </cell>
          <cell r="AF2755">
            <v>-2726402.3083333299</v>
          </cell>
          <cell r="AG2755">
            <v>-47564.612506878817</v>
          </cell>
          <cell r="AH2755">
            <v>-571207.58812477358</v>
          </cell>
          <cell r="AI2755">
            <v>-163273.30435798466</v>
          </cell>
          <cell r="AJ2755">
            <v>0</v>
          </cell>
          <cell r="AK2755">
            <v>-352428.44777089561</v>
          </cell>
          <cell r="AL2755">
            <v>-1342644.4960981694</v>
          </cell>
          <cell r="AM2755">
            <v>-166787.92789217751</v>
          </cell>
          <cell r="AN2755">
            <v>-74026.246357560332</v>
          </cell>
          <cell r="AO2755">
            <v>-8389.2203538499271</v>
          </cell>
          <cell r="AP2755">
            <v>0</v>
          </cell>
          <cell r="AQ2755">
            <v>0</v>
          </cell>
        </row>
        <row r="2756">
          <cell r="H2756" t="str">
            <v>TROJD</v>
          </cell>
          <cell r="J2756">
            <v>0</v>
          </cell>
          <cell r="K2756">
            <v>0</v>
          </cell>
          <cell r="L2756">
            <v>0</v>
          </cell>
          <cell r="M2756">
            <v>0</v>
          </cell>
          <cell r="N2756">
            <v>0</v>
          </cell>
          <cell r="O2756">
            <v>0</v>
          </cell>
          <cell r="P2756">
            <v>0</v>
          </cell>
          <cell r="Q2756">
            <v>0</v>
          </cell>
          <cell r="R2756">
            <v>0</v>
          </cell>
          <cell r="S2756">
            <v>0</v>
          </cell>
          <cell r="T2756">
            <v>0</v>
          </cell>
          <cell r="U2756">
            <v>0</v>
          </cell>
          <cell r="AF2756">
            <v>0</v>
          </cell>
          <cell r="AG2756">
            <v>0</v>
          </cell>
          <cell r="AH2756">
            <v>0</v>
          </cell>
          <cell r="AI2756">
            <v>0</v>
          </cell>
          <cell r="AJ2756">
            <v>0</v>
          </cell>
          <cell r="AK2756">
            <v>0</v>
          </cell>
          <cell r="AL2756">
            <v>0</v>
          </cell>
          <cell r="AM2756">
            <v>0</v>
          </cell>
          <cell r="AN2756">
            <v>0</v>
          </cell>
          <cell r="AO2756">
            <v>0</v>
          </cell>
          <cell r="AP2756">
            <v>0</v>
          </cell>
          <cell r="AQ2756">
            <v>0</v>
          </cell>
        </row>
        <row r="2757">
          <cell r="H2757" t="str">
            <v>SGCT</v>
          </cell>
          <cell r="J2757">
            <v>0</v>
          </cell>
          <cell r="K2757">
            <v>0</v>
          </cell>
          <cell r="L2757">
            <v>0</v>
          </cell>
          <cell r="M2757">
            <v>0</v>
          </cell>
          <cell r="N2757">
            <v>0</v>
          </cell>
          <cell r="O2757">
            <v>0</v>
          </cell>
          <cell r="P2757">
            <v>0</v>
          </cell>
          <cell r="Q2757">
            <v>0</v>
          </cell>
          <cell r="R2757">
            <v>0</v>
          </cell>
          <cell r="S2757">
            <v>0</v>
          </cell>
          <cell r="T2757">
            <v>0</v>
          </cell>
          <cell r="U2757">
            <v>0</v>
          </cell>
          <cell r="AF2757">
            <v>0</v>
          </cell>
          <cell r="AG2757">
            <v>0</v>
          </cell>
          <cell r="AH2757">
            <v>0</v>
          </cell>
          <cell r="AI2757">
            <v>0</v>
          </cell>
          <cell r="AJ2757">
            <v>0</v>
          </cell>
          <cell r="AK2757">
            <v>0</v>
          </cell>
          <cell r="AL2757">
            <v>0</v>
          </cell>
          <cell r="AM2757">
            <v>0</v>
          </cell>
          <cell r="AN2757">
            <v>0</v>
          </cell>
          <cell r="AO2757">
            <v>0</v>
          </cell>
          <cell r="AP2757">
            <v>0</v>
          </cell>
          <cell r="AQ2757">
            <v>0</v>
          </cell>
        </row>
        <row r="2758">
          <cell r="H2758" t="str">
            <v>CAGW</v>
          </cell>
          <cell r="J2758">
            <v>-2501612.4937499999</v>
          </cell>
          <cell r="K2758">
            <v>-110792.90287006047</v>
          </cell>
          <cell r="L2758">
            <v>-1826329.420889012</v>
          </cell>
          <cell r="M2758">
            <v>-564490.16999092756</v>
          </cell>
          <cell r="N2758">
            <v>0</v>
          </cell>
          <cell r="O2758">
            <v>0</v>
          </cell>
          <cell r="P2758">
            <v>0</v>
          </cell>
          <cell r="Q2758">
            <v>0</v>
          </cell>
          <cell r="R2758">
            <v>0</v>
          </cell>
          <cell r="S2758">
            <v>0</v>
          </cell>
          <cell r="T2758">
            <v>0</v>
          </cell>
          <cell r="U2758">
            <v>0</v>
          </cell>
          <cell r="AF2758">
            <v>-2501612.4937499999</v>
          </cell>
          <cell r="AG2758">
            <v>-110792.90287006047</v>
          </cell>
          <cell r="AH2758">
            <v>-1826329.420889012</v>
          </cell>
          <cell r="AI2758">
            <v>-564490.16999092756</v>
          </cell>
          <cell r="AJ2758">
            <v>0</v>
          </cell>
          <cell r="AK2758">
            <v>0</v>
          </cell>
          <cell r="AL2758">
            <v>0</v>
          </cell>
          <cell r="AM2758">
            <v>0</v>
          </cell>
          <cell r="AN2758">
            <v>0</v>
          </cell>
          <cell r="AO2758">
            <v>0</v>
          </cell>
          <cell r="AP2758">
            <v>0</v>
          </cell>
          <cell r="AQ2758">
            <v>0</v>
          </cell>
        </row>
        <row r="2759">
          <cell r="H2759" t="str">
            <v>CAGE</v>
          </cell>
          <cell r="J2759">
            <v>-1130278.3049999999</v>
          </cell>
          <cell r="K2759">
            <v>0</v>
          </cell>
          <cell r="L2759">
            <v>0</v>
          </cell>
          <cell r="M2759">
            <v>0</v>
          </cell>
          <cell r="N2759">
            <v>0</v>
          </cell>
          <cell r="O2759">
            <v>-214651.09972190662</v>
          </cell>
          <cell r="P2759">
            <v>-765333.42179609474</v>
          </cell>
          <cell r="Q2759">
            <v>-98367.161834587911</v>
          </cell>
          <cell r="R2759">
            <v>-45681.957706707319</v>
          </cell>
          <cell r="S2759">
            <v>-6244.6639407034545</v>
          </cell>
          <cell r="T2759">
            <v>0</v>
          </cell>
          <cell r="U2759">
            <v>0</v>
          </cell>
          <cell r="AF2759">
            <v>-1130278.3049999999</v>
          </cell>
          <cell r="AG2759">
            <v>0</v>
          </cell>
          <cell r="AH2759">
            <v>0</v>
          </cell>
          <cell r="AI2759">
            <v>0</v>
          </cell>
          <cell r="AJ2759">
            <v>0</v>
          </cell>
          <cell r="AK2759">
            <v>-214651.09972190662</v>
          </cell>
          <cell r="AL2759">
            <v>-765333.42179609474</v>
          </cell>
          <cell r="AM2759">
            <v>-98367.161834587911</v>
          </cell>
          <cell r="AN2759">
            <v>-45681.957706707319</v>
          </cell>
          <cell r="AO2759">
            <v>-6244.6639407034545</v>
          </cell>
          <cell r="AP2759">
            <v>0</v>
          </cell>
          <cell r="AQ2759">
            <v>0</v>
          </cell>
        </row>
        <row r="2760">
          <cell r="H2760" t="str">
            <v>CAEW</v>
          </cell>
          <cell r="J2760">
            <v>0</v>
          </cell>
          <cell r="K2760">
            <v>0</v>
          </cell>
          <cell r="L2760">
            <v>0</v>
          </cell>
          <cell r="M2760">
            <v>0</v>
          </cell>
          <cell r="N2760">
            <v>0</v>
          </cell>
          <cell r="O2760">
            <v>0</v>
          </cell>
          <cell r="P2760">
            <v>0</v>
          </cell>
          <cell r="Q2760">
            <v>0</v>
          </cell>
          <cell r="R2760">
            <v>0</v>
          </cell>
          <cell r="S2760">
            <v>0</v>
          </cell>
          <cell r="T2760">
            <v>0</v>
          </cell>
          <cell r="U2760">
            <v>0</v>
          </cell>
          <cell r="AF2760">
            <v>0</v>
          </cell>
          <cell r="AG2760">
            <v>0</v>
          </cell>
          <cell r="AH2760">
            <v>0</v>
          </cell>
          <cell r="AI2760">
            <v>0</v>
          </cell>
          <cell r="AJ2760">
            <v>0</v>
          </cell>
          <cell r="AK2760">
            <v>0</v>
          </cell>
          <cell r="AL2760">
            <v>0</v>
          </cell>
          <cell r="AM2760">
            <v>0</v>
          </cell>
          <cell r="AN2760">
            <v>0</v>
          </cell>
          <cell r="AO2760">
            <v>0</v>
          </cell>
          <cell r="AP2760">
            <v>0</v>
          </cell>
          <cell r="AQ2760">
            <v>0</v>
          </cell>
        </row>
        <row r="2761">
          <cell r="H2761" t="str">
            <v>CAEE</v>
          </cell>
          <cell r="J2761">
            <v>-26268894.1216667</v>
          </cell>
          <cell r="K2761">
            <v>0</v>
          </cell>
          <cell r="L2761">
            <v>0</v>
          </cell>
          <cell r="M2761">
            <v>0</v>
          </cell>
          <cell r="N2761">
            <v>0</v>
          </cell>
          <cell r="O2761">
            <v>-5470394.9684992759</v>
          </cell>
          <cell r="P2761">
            <v>-16990761.07083093</v>
          </cell>
          <cell r="Q2761">
            <v>-2471778.8202105579</v>
          </cell>
          <cell r="R2761">
            <v>-1198762.5641100488</v>
          </cell>
          <cell r="S2761">
            <v>-137196.69801588959</v>
          </cell>
          <cell r="T2761">
            <v>0</v>
          </cell>
          <cell r="U2761">
            <v>0</v>
          </cell>
          <cell r="AF2761">
            <v>-26268894.1216667</v>
          </cell>
          <cell r="AG2761">
            <v>0</v>
          </cell>
          <cell r="AH2761">
            <v>0</v>
          </cell>
          <cell r="AI2761">
            <v>0</v>
          </cell>
          <cell r="AJ2761">
            <v>0</v>
          </cell>
          <cell r="AK2761">
            <v>-5470394.9684992759</v>
          </cell>
          <cell r="AL2761">
            <v>-16990761.07083093</v>
          </cell>
          <cell r="AM2761">
            <v>-2471778.8202105579</v>
          </cell>
          <cell r="AN2761">
            <v>-1198762.5641100488</v>
          </cell>
          <cell r="AO2761">
            <v>-137196.69801588959</v>
          </cell>
          <cell r="AP2761">
            <v>0</v>
          </cell>
          <cell r="AQ2761">
            <v>0</v>
          </cell>
        </row>
        <row r="2762">
          <cell r="H2762" t="str">
            <v>JBE</v>
          </cell>
          <cell r="J2762">
            <v>-13951148.42375</v>
          </cell>
          <cell r="K2762">
            <v>-636600.36121877306</v>
          </cell>
          <cell r="L2762">
            <v>-10064154.587160898</v>
          </cell>
          <cell r="M2762">
            <v>-3171225.9282908724</v>
          </cell>
          <cell r="N2762">
            <v>0</v>
          </cell>
          <cell r="O2762">
            <v>-16486.333577883139</v>
          </cell>
          <cell r="P2762">
            <v>-51205.691064145445</v>
          </cell>
          <cell r="Q2762">
            <v>-7449.2921252296728</v>
          </cell>
          <cell r="R2762">
            <v>-3612.7555005445124</v>
          </cell>
          <cell r="S2762">
            <v>-413.47481165415098</v>
          </cell>
          <cell r="T2762">
            <v>0</v>
          </cell>
          <cell r="U2762">
            <v>0</v>
          </cell>
          <cell r="AF2762">
            <v>-13951148.42375</v>
          </cell>
          <cell r="AG2762">
            <v>-636600.36121877306</v>
          </cell>
          <cell r="AH2762">
            <v>-10064154.587160898</v>
          </cell>
          <cell r="AI2762">
            <v>-3171225.9282908724</v>
          </cell>
          <cell r="AJ2762">
            <v>0</v>
          </cell>
          <cell r="AK2762">
            <v>-16486.333577883139</v>
          </cell>
          <cell r="AL2762">
            <v>-51205.691064145445</v>
          </cell>
          <cell r="AM2762">
            <v>-7449.2921252296728</v>
          </cell>
          <cell r="AN2762">
            <v>-3612.7555005445124</v>
          </cell>
          <cell r="AO2762">
            <v>-413.47481165415098</v>
          </cell>
          <cell r="AP2762">
            <v>0</v>
          </cell>
          <cell r="AQ2762">
            <v>0</v>
          </cell>
        </row>
        <row r="2763">
          <cell r="H2763" t="str">
            <v>SGCT</v>
          </cell>
          <cell r="J2763">
            <v>0</v>
          </cell>
          <cell r="K2763">
            <v>0</v>
          </cell>
          <cell r="L2763">
            <v>0</v>
          </cell>
          <cell r="M2763">
            <v>0</v>
          </cell>
          <cell r="N2763">
            <v>0</v>
          </cell>
          <cell r="O2763">
            <v>0</v>
          </cell>
          <cell r="P2763">
            <v>0</v>
          </cell>
          <cell r="Q2763">
            <v>0</v>
          </cell>
          <cell r="R2763">
            <v>0</v>
          </cell>
          <cell r="S2763">
            <v>0</v>
          </cell>
          <cell r="T2763">
            <v>0</v>
          </cell>
          <cell r="U2763">
            <v>0</v>
          </cell>
          <cell r="AF2763">
            <v>0</v>
          </cell>
          <cell r="AG2763">
            <v>0</v>
          </cell>
          <cell r="AH2763">
            <v>0</v>
          </cell>
          <cell r="AI2763">
            <v>0</v>
          </cell>
          <cell r="AJ2763">
            <v>0</v>
          </cell>
          <cell r="AK2763">
            <v>0</v>
          </cell>
          <cell r="AL2763">
            <v>0</v>
          </cell>
          <cell r="AM2763">
            <v>0</v>
          </cell>
          <cell r="AN2763">
            <v>0</v>
          </cell>
          <cell r="AO2763">
            <v>0</v>
          </cell>
          <cell r="AP2763">
            <v>0</v>
          </cell>
          <cell r="AQ2763">
            <v>0</v>
          </cell>
        </row>
        <row r="2769">
          <cell r="H2769" t="str">
            <v>S</v>
          </cell>
          <cell r="J2769">
            <v>0</v>
          </cell>
          <cell r="K2769">
            <v>0</v>
          </cell>
          <cell r="L2769">
            <v>0</v>
          </cell>
          <cell r="M2769">
            <v>0</v>
          </cell>
          <cell r="N2769">
            <v>0</v>
          </cell>
          <cell r="O2769">
            <v>0</v>
          </cell>
          <cell r="P2769">
            <v>0</v>
          </cell>
          <cell r="Q2769">
            <v>0</v>
          </cell>
          <cell r="R2769">
            <v>0</v>
          </cell>
          <cell r="S2769">
            <v>0</v>
          </cell>
          <cell r="T2769">
            <v>0</v>
          </cell>
          <cell r="U2769">
            <v>0</v>
          </cell>
          <cell r="AF2769">
            <v>0</v>
          </cell>
          <cell r="AG2769">
            <v>0</v>
          </cell>
          <cell r="AH2769">
            <v>0</v>
          </cell>
          <cell r="AI2769">
            <v>0</v>
          </cell>
          <cell r="AJ2769">
            <v>0</v>
          </cell>
          <cell r="AK2769">
            <v>0</v>
          </cell>
          <cell r="AL2769">
            <v>0</v>
          </cell>
          <cell r="AM2769">
            <v>0</v>
          </cell>
          <cell r="AN2769">
            <v>0</v>
          </cell>
          <cell r="AO2769">
            <v>0</v>
          </cell>
          <cell r="AP2769">
            <v>0</v>
          </cell>
          <cell r="AQ2769">
            <v>0</v>
          </cell>
        </row>
        <row r="2770">
          <cell r="H2770" t="str">
            <v>ITC84</v>
          </cell>
          <cell r="J2770">
            <v>0</v>
          </cell>
          <cell r="K2770">
            <v>0</v>
          </cell>
          <cell r="L2770">
            <v>0</v>
          </cell>
          <cell r="M2770">
            <v>0</v>
          </cell>
          <cell r="N2770">
            <v>0</v>
          </cell>
          <cell r="O2770">
            <v>0</v>
          </cell>
          <cell r="P2770">
            <v>0</v>
          </cell>
          <cell r="Q2770">
            <v>0</v>
          </cell>
          <cell r="R2770">
            <v>0</v>
          </cell>
          <cell r="S2770">
            <v>0</v>
          </cell>
          <cell r="T2770">
            <v>0</v>
          </cell>
          <cell r="U2770">
            <v>0</v>
          </cell>
          <cell r="AF2770">
            <v>0</v>
          </cell>
          <cell r="AG2770">
            <v>0</v>
          </cell>
          <cell r="AH2770">
            <v>0</v>
          </cell>
          <cell r="AI2770">
            <v>0</v>
          </cell>
          <cell r="AJ2770">
            <v>0</v>
          </cell>
          <cell r="AK2770">
            <v>0</v>
          </cell>
          <cell r="AL2770">
            <v>0</v>
          </cell>
          <cell r="AM2770">
            <v>0</v>
          </cell>
          <cell r="AN2770">
            <v>0</v>
          </cell>
          <cell r="AO2770">
            <v>0</v>
          </cell>
          <cell r="AP2770">
            <v>0</v>
          </cell>
          <cell r="AQ2770">
            <v>0</v>
          </cell>
        </row>
        <row r="2771">
          <cell r="H2771" t="str">
            <v>ITC85</v>
          </cell>
          <cell r="J2771">
            <v>-41173.166666666701</v>
          </cell>
          <cell r="K2771">
            <v>-2231.585633333335</v>
          </cell>
          <cell r="L2771">
            <v>-27870.116516666687</v>
          </cell>
          <cell r="M2771">
            <v>-5500.7350666666707</v>
          </cell>
          <cell r="N2771">
            <v>0</v>
          </cell>
          <cell r="O2771">
            <v>-4780.2046500000033</v>
          </cell>
          <cell r="P2771">
            <v>0</v>
          </cell>
          <cell r="Q2771">
            <v>0</v>
          </cell>
          <cell r="R2771">
            <v>0</v>
          </cell>
          <cell r="S2771">
            <v>0</v>
          </cell>
          <cell r="T2771">
            <v>0</v>
          </cell>
          <cell r="U2771">
            <v>-790.5248000000006</v>
          </cell>
          <cell r="AF2771">
            <v>-41173.166666666701</v>
          </cell>
          <cell r="AG2771">
            <v>-2231.585633333335</v>
          </cell>
          <cell r="AH2771">
            <v>-27870.116516666687</v>
          </cell>
          <cell r="AI2771">
            <v>-5500.7350666666707</v>
          </cell>
          <cell r="AJ2771">
            <v>0</v>
          </cell>
          <cell r="AK2771">
            <v>-4780.2046500000033</v>
          </cell>
          <cell r="AL2771">
            <v>0</v>
          </cell>
          <cell r="AM2771">
            <v>0</v>
          </cell>
          <cell r="AN2771">
            <v>0</v>
          </cell>
          <cell r="AO2771">
            <v>0</v>
          </cell>
          <cell r="AP2771">
            <v>0</v>
          </cell>
          <cell r="AQ2771">
            <v>-790.5248000000006</v>
          </cell>
        </row>
        <row r="2772">
          <cell r="H2772" t="str">
            <v>ITC86</v>
          </cell>
          <cell r="J2772">
            <v>-246639</v>
          </cell>
          <cell r="K2772">
            <v>-11811.541710000001</v>
          </cell>
          <cell r="L2772">
            <v>-159348.52512000001</v>
          </cell>
          <cell r="M2772">
            <v>-32373.835139999996</v>
          </cell>
          <cell r="N2772">
            <v>0</v>
          </cell>
          <cell r="O2772">
            <v>-38229.044999999998</v>
          </cell>
          <cell r="P2772">
            <v>0</v>
          </cell>
          <cell r="Q2772">
            <v>0</v>
          </cell>
          <cell r="R2772">
            <v>0</v>
          </cell>
          <cell r="S2772">
            <v>0</v>
          </cell>
          <cell r="T2772">
            <v>0</v>
          </cell>
          <cell r="U2772">
            <v>-4876.05303</v>
          </cell>
          <cell r="AF2772">
            <v>-246639</v>
          </cell>
          <cell r="AG2772">
            <v>-11811.541710000001</v>
          </cell>
          <cell r="AH2772">
            <v>-159348.52512000001</v>
          </cell>
          <cell r="AI2772">
            <v>-32373.835139999996</v>
          </cell>
          <cell r="AJ2772">
            <v>0</v>
          </cell>
          <cell r="AK2772">
            <v>-38229.044999999998</v>
          </cell>
          <cell r="AL2772">
            <v>0</v>
          </cell>
          <cell r="AM2772">
            <v>0</v>
          </cell>
          <cell r="AN2772">
            <v>0</v>
          </cell>
          <cell r="AO2772">
            <v>0</v>
          </cell>
          <cell r="AP2772">
            <v>0</v>
          </cell>
          <cell r="AQ2772">
            <v>-4876.05303</v>
          </cell>
        </row>
        <row r="2773">
          <cell r="H2773" t="str">
            <v>ITC88</v>
          </cell>
          <cell r="J2773">
            <v>-74106</v>
          </cell>
          <cell r="K2773">
            <v>-3164.3262</v>
          </cell>
          <cell r="L2773">
            <v>-45352.871999999996</v>
          </cell>
          <cell r="M2773">
            <v>-11086.257600000001</v>
          </cell>
          <cell r="N2773">
            <v>0</v>
          </cell>
          <cell r="O2773">
            <v>-12383.1126</v>
          </cell>
          <cell r="P2773">
            <v>0</v>
          </cell>
          <cell r="Q2773">
            <v>0</v>
          </cell>
          <cell r="R2773">
            <v>0</v>
          </cell>
          <cell r="S2773">
            <v>0</v>
          </cell>
          <cell r="T2773">
            <v>0</v>
          </cell>
          <cell r="U2773">
            <v>-2119.4315999999999</v>
          </cell>
          <cell r="AF2773">
            <v>-74106</v>
          </cell>
          <cell r="AG2773">
            <v>-3164.3262</v>
          </cell>
          <cell r="AH2773">
            <v>-45352.871999999996</v>
          </cell>
          <cell r="AI2773">
            <v>-11086.257600000001</v>
          </cell>
          <cell r="AJ2773">
            <v>0</v>
          </cell>
          <cell r="AK2773">
            <v>-12383.1126</v>
          </cell>
          <cell r="AL2773">
            <v>0</v>
          </cell>
          <cell r="AM2773">
            <v>0</v>
          </cell>
          <cell r="AN2773">
            <v>0</v>
          </cell>
          <cell r="AO2773">
            <v>0</v>
          </cell>
          <cell r="AP2773">
            <v>0</v>
          </cell>
          <cell r="AQ2773">
            <v>-2119.4315999999999</v>
          </cell>
        </row>
        <row r="2774">
          <cell r="H2774" t="str">
            <v>ITC89</v>
          </cell>
          <cell r="J2774">
            <v>-192232</v>
          </cell>
          <cell r="K2774">
            <v>-9382.0749919999998</v>
          </cell>
          <cell r="L2774">
            <v>-108333.881456</v>
          </cell>
          <cell r="M2774">
            <v>-29351.519615999998</v>
          </cell>
          <cell r="N2774">
            <v>0</v>
          </cell>
          <cell r="O2774">
            <v>-39748.964031999996</v>
          </cell>
          <cell r="P2774">
            <v>0</v>
          </cell>
          <cell r="Q2774">
            <v>0</v>
          </cell>
          <cell r="R2774">
            <v>0</v>
          </cell>
          <cell r="S2774">
            <v>0</v>
          </cell>
          <cell r="T2774">
            <v>0</v>
          </cell>
          <cell r="U2774">
            <v>-5415.5599039999997</v>
          </cell>
          <cell r="AF2774">
            <v>-192232</v>
          </cell>
          <cell r="AG2774">
            <v>-9382.0749919999998</v>
          </cell>
          <cell r="AH2774">
            <v>-108333.881456</v>
          </cell>
          <cell r="AI2774">
            <v>-29351.519615999998</v>
          </cell>
          <cell r="AJ2774">
            <v>0</v>
          </cell>
          <cell r="AK2774">
            <v>-39748.964031999996</v>
          </cell>
          <cell r="AL2774">
            <v>0</v>
          </cell>
          <cell r="AM2774">
            <v>0</v>
          </cell>
          <cell r="AN2774">
            <v>0</v>
          </cell>
          <cell r="AO2774">
            <v>0</v>
          </cell>
          <cell r="AP2774">
            <v>0</v>
          </cell>
          <cell r="AQ2774">
            <v>-5415.5599039999997</v>
          </cell>
        </row>
        <row r="2775">
          <cell r="H2775" t="str">
            <v>ITC90</v>
          </cell>
          <cell r="J2775">
            <v>-172026</v>
          </cell>
          <cell r="K2775">
            <v>-2588.475222</v>
          </cell>
          <cell r="L2775">
            <v>-27413.375255999999</v>
          </cell>
          <cell r="M2775">
            <v>-6731.7214320000003</v>
          </cell>
          <cell r="N2775">
            <v>0</v>
          </cell>
          <cell r="O2775">
            <v>-6545.7613259999998</v>
          </cell>
          <cell r="P2775">
            <v>-80741.263229999997</v>
          </cell>
          <cell r="Q2775">
            <v>-24051.815189999998</v>
          </cell>
          <cell r="R2775">
            <v>-23289.567984000001</v>
          </cell>
          <cell r="S2775">
            <v>0</v>
          </cell>
          <cell r="T2775">
            <v>0</v>
          </cell>
          <cell r="U2775">
            <v>-664.02035999999998</v>
          </cell>
          <cell r="AF2775">
            <v>-172026</v>
          </cell>
          <cell r="AG2775">
            <v>-2588.475222</v>
          </cell>
          <cell r="AH2775">
            <v>-27413.375255999999</v>
          </cell>
          <cell r="AI2775">
            <v>-6731.7214320000003</v>
          </cell>
          <cell r="AJ2775">
            <v>0</v>
          </cell>
          <cell r="AK2775">
            <v>-6545.7613259999998</v>
          </cell>
          <cell r="AL2775">
            <v>-80741.263229999997</v>
          </cell>
          <cell r="AM2775">
            <v>-24051.815189999998</v>
          </cell>
          <cell r="AN2775">
            <v>-23289.567984000001</v>
          </cell>
          <cell r="AO2775">
            <v>0</v>
          </cell>
          <cell r="AP2775">
            <v>0</v>
          </cell>
          <cell r="AQ2775">
            <v>-664.02035999999998</v>
          </cell>
        </row>
        <row r="2776">
          <cell r="H2776" t="str">
            <v>SG</v>
          </cell>
          <cell r="J2776">
            <v>-269158.27416666702</v>
          </cell>
          <cell r="K2776">
            <v>-4221.0484881759321</v>
          </cell>
          <cell r="L2776">
            <v>-68884.817322257819</v>
          </cell>
          <cell r="M2776">
            <v>-22147.749680048415</v>
          </cell>
          <cell r="N2776">
            <v>0</v>
          </cell>
          <cell r="O2776">
            <v>-34023.978835237096</v>
          </cell>
          <cell r="P2776">
            <v>-116533.02553731883</v>
          </cell>
          <cell r="Q2776">
            <v>-15184.070190687062</v>
          </cell>
          <cell r="R2776">
            <v>-7185.9317031089495</v>
          </cell>
          <cell r="S2776">
            <v>-977.65240983296462</v>
          </cell>
          <cell r="T2776">
            <v>0</v>
          </cell>
          <cell r="U2776">
            <v>0</v>
          </cell>
          <cell r="AF2776">
            <v>-269158.27416666702</v>
          </cell>
          <cell r="AG2776">
            <v>-4221.0484881759321</v>
          </cell>
          <cell r="AH2776">
            <v>-68884.817322257819</v>
          </cell>
          <cell r="AI2776">
            <v>-22147.749680048415</v>
          </cell>
          <cell r="AJ2776">
            <v>0</v>
          </cell>
          <cell r="AK2776">
            <v>-34023.978835237096</v>
          </cell>
          <cell r="AL2776">
            <v>-116533.02553731883</v>
          </cell>
          <cell r="AM2776">
            <v>-15184.070190687062</v>
          </cell>
          <cell r="AN2776">
            <v>-7185.9317031089495</v>
          </cell>
          <cell r="AO2776">
            <v>-977.65240983296462</v>
          </cell>
          <cell r="AP2776">
            <v>0</v>
          </cell>
          <cell r="AQ2776">
            <v>0</v>
          </cell>
        </row>
        <row r="2784">
          <cell r="H2784" t="str">
            <v>S</v>
          </cell>
          <cell r="J2784">
            <v>9737647.3604166601</v>
          </cell>
          <cell r="K2784">
            <v>0</v>
          </cell>
          <cell r="L2784">
            <v>0</v>
          </cell>
          <cell r="M2784">
            <v>0</v>
          </cell>
          <cell r="N2784">
            <v>0</v>
          </cell>
          <cell r="O2784">
            <v>2296368.6708333301</v>
          </cell>
          <cell r="P2784">
            <v>6516770.0770833297</v>
          </cell>
          <cell r="Q2784">
            <v>924508.61250000005</v>
          </cell>
          <cell r="R2784">
            <v>0</v>
          </cell>
          <cell r="S2784">
            <v>0</v>
          </cell>
          <cell r="T2784">
            <v>0</v>
          </cell>
          <cell r="U2784">
            <v>0</v>
          </cell>
          <cell r="AF2784">
            <v>9737647.3604166601</v>
          </cell>
          <cell r="AG2784">
            <v>0</v>
          </cell>
          <cell r="AH2784">
            <v>0</v>
          </cell>
          <cell r="AI2784">
            <v>0</v>
          </cell>
          <cell r="AJ2784">
            <v>0</v>
          </cell>
          <cell r="AK2784">
            <v>2296368.6708333301</v>
          </cell>
          <cell r="AL2784">
            <v>6516770.0770833297</v>
          </cell>
          <cell r="AM2784">
            <v>924508.61250000005</v>
          </cell>
          <cell r="AN2784">
            <v>0</v>
          </cell>
          <cell r="AO2784">
            <v>0</v>
          </cell>
          <cell r="AP2784">
            <v>0</v>
          </cell>
          <cell r="AQ2784">
            <v>0</v>
          </cell>
        </row>
        <row r="2785">
          <cell r="H2785" t="str">
            <v>DGP</v>
          </cell>
          <cell r="J2785">
            <v>0</v>
          </cell>
          <cell r="K2785">
            <v>0</v>
          </cell>
          <cell r="L2785">
            <v>0</v>
          </cell>
          <cell r="M2785">
            <v>0</v>
          </cell>
          <cell r="N2785">
            <v>0</v>
          </cell>
          <cell r="O2785">
            <v>0</v>
          </cell>
          <cell r="P2785">
            <v>0</v>
          </cell>
          <cell r="Q2785">
            <v>0</v>
          </cell>
          <cell r="R2785">
            <v>0</v>
          </cell>
          <cell r="S2785">
            <v>0</v>
          </cell>
          <cell r="T2785">
            <v>0</v>
          </cell>
          <cell r="U2785">
            <v>0</v>
          </cell>
          <cell r="AF2785">
            <v>0</v>
          </cell>
          <cell r="AG2785">
            <v>0</v>
          </cell>
          <cell r="AH2785">
            <v>0</v>
          </cell>
          <cell r="AI2785">
            <v>0</v>
          </cell>
          <cell r="AJ2785">
            <v>0</v>
          </cell>
          <cell r="AK2785">
            <v>0</v>
          </cell>
          <cell r="AL2785">
            <v>0</v>
          </cell>
          <cell r="AM2785">
            <v>0</v>
          </cell>
          <cell r="AN2785">
            <v>0</v>
          </cell>
          <cell r="AO2785">
            <v>0</v>
          </cell>
          <cell r="AP2785">
            <v>0</v>
          </cell>
          <cell r="AQ2785">
            <v>0</v>
          </cell>
        </row>
        <row r="2786">
          <cell r="H2786" t="str">
            <v>DGU</v>
          </cell>
          <cell r="J2786">
            <v>0</v>
          </cell>
          <cell r="K2786">
            <v>0</v>
          </cell>
          <cell r="L2786">
            <v>0</v>
          </cell>
          <cell r="M2786">
            <v>0</v>
          </cell>
          <cell r="N2786">
            <v>0</v>
          </cell>
          <cell r="O2786">
            <v>0</v>
          </cell>
          <cell r="P2786">
            <v>0</v>
          </cell>
          <cell r="Q2786">
            <v>0</v>
          </cell>
          <cell r="R2786">
            <v>0</v>
          </cell>
          <cell r="S2786">
            <v>0</v>
          </cell>
          <cell r="T2786">
            <v>0</v>
          </cell>
          <cell r="U2786">
            <v>0</v>
          </cell>
          <cell r="AF2786">
            <v>0</v>
          </cell>
          <cell r="AG2786">
            <v>0</v>
          </cell>
          <cell r="AH2786">
            <v>0</v>
          </cell>
          <cell r="AI2786">
            <v>0</v>
          </cell>
          <cell r="AJ2786">
            <v>0</v>
          </cell>
          <cell r="AK2786">
            <v>0</v>
          </cell>
          <cell r="AL2786">
            <v>0</v>
          </cell>
          <cell r="AM2786">
            <v>0</v>
          </cell>
          <cell r="AN2786">
            <v>0</v>
          </cell>
          <cell r="AO2786">
            <v>0</v>
          </cell>
          <cell r="AP2786">
            <v>0</v>
          </cell>
          <cell r="AQ2786">
            <v>0</v>
          </cell>
        </row>
        <row r="2787">
          <cell r="H2787" t="str">
            <v>SG</v>
          </cell>
          <cell r="J2787">
            <v>0</v>
          </cell>
          <cell r="K2787">
            <v>0</v>
          </cell>
          <cell r="L2787">
            <v>0</v>
          </cell>
          <cell r="M2787">
            <v>0</v>
          </cell>
          <cell r="N2787">
            <v>0</v>
          </cell>
          <cell r="O2787">
            <v>0</v>
          </cell>
          <cell r="P2787">
            <v>0</v>
          </cell>
          <cell r="Q2787">
            <v>0</v>
          </cell>
          <cell r="R2787">
            <v>0</v>
          </cell>
          <cell r="S2787">
            <v>0</v>
          </cell>
          <cell r="T2787">
            <v>0</v>
          </cell>
          <cell r="U2787">
            <v>0</v>
          </cell>
          <cell r="AF2787">
            <v>0</v>
          </cell>
          <cell r="AG2787">
            <v>0</v>
          </cell>
          <cell r="AH2787">
            <v>0</v>
          </cell>
          <cell r="AI2787">
            <v>0</v>
          </cell>
          <cell r="AJ2787">
            <v>0</v>
          </cell>
          <cell r="AK2787">
            <v>0</v>
          </cell>
          <cell r="AL2787">
            <v>0</v>
          </cell>
          <cell r="AM2787">
            <v>0</v>
          </cell>
          <cell r="AN2787">
            <v>0</v>
          </cell>
          <cell r="AO2787">
            <v>0</v>
          </cell>
          <cell r="AP2787">
            <v>0</v>
          </cell>
          <cell r="AQ2787">
            <v>0</v>
          </cell>
        </row>
        <row r="2788">
          <cell r="H2788" t="str">
            <v>CAGW</v>
          </cell>
          <cell r="J2788">
            <v>-155075454.95041701</v>
          </cell>
          <cell r="K2788">
            <v>-6868074.0365574025</v>
          </cell>
          <cell r="L2788">
            <v>-113214523.24901877</v>
          </cell>
          <cell r="M2788">
            <v>-34992857.664840855</v>
          </cell>
          <cell r="N2788">
            <v>0</v>
          </cell>
          <cell r="O2788">
            <v>0</v>
          </cell>
          <cell r="P2788">
            <v>0</v>
          </cell>
          <cell r="Q2788">
            <v>0</v>
          </cell>
          <cell r="R2788">
            <v>0</v>
          </cell>
          <cell r="S2788">
            <v>0</v>
          </cell>
          <cell r="T2788">
            <v>0</v>
          </cell>
          <cell r="U2788">
            <v>0</v>
          </cell>
          <cell r="AF2788">
            <v>-155075454.95041701</v>
          </cell>
          <cell r="AG2788">
            <v>-6868074.0365574025</v>
          </cell>
          <cell r="AH2788">
            <v>-113214523.24901877</v>
          </cell>
          <cell r="AI2788">
            <v>-34992857.664840855</v>
          </cell>
          <cell r="AJ2788">
            <v>0</v>
          </cell>
          <cell r="AK2788">
            <v>0</v>
          </cell>
          <cell r="AL2788">
            <v>0</v>
          </cell>
          <cell r="AM2788">
            <v>0</v>
          </cell>
          <cell r="AN2788">
            <v>0</v>
          </cell>
          <cell r="AO2788">
            <v>0</v>
          </cell>
          <cell r="AP2788">
            <v>0</v>
          </cell>
          <cell r="AQ2788">
            <v>0</v>
          </cell>
        </row>
        <row r="2789">
          <cell r="H2789" t="str">
            <v>CAGE</v>
          </cell>
          <cell r="J2789">
            <v>-2076964526.6300001</v>
          </cell>
          <cell r="K2789">
            <v>0</v>
          </cell>
          <cell r="L2789">
            <v>0</v>
          </cell>
          <cell r="M2789">
            <v>0</v>
          </cell>
          <cell r="N2789">
            <v>0</v>
          </cell>
          <cell r="O2789">
            <v>-394436235.52919453</v>
          </cell>
          <cell r="P2789">
            <v>-1406353073.4714441</v>
          </cell>
          <cell r="Q2789">
            <v>-180756460.4327352</v>
          </cell>
          <cell r="R2789">
            <v>-83943755.484046966</v>
          </cell>
          <cell r="S2789">
            <v>-11475001.712579612</v>
          </cell>
          <cell r="T2789">
            <v>0</v>
          </cell>
          <cell r="U2789">
            <v>0</v>
          </cell>
          <cell r="AF2789">
            <v>-2076964526.6300001</v>
          </cell>
          <cell r="AG2789">
            <v>0</v>
          </cell>
          <cell r="AH2789">
            <v>0</v>
          </cell>
          <cell r="AI2789">
            <v>0</v>
          </cell>
          <cell r="AJ2789">
            <v>0</v>
          </cell>
          <cell r="AK2789">
            <v>-394436235.52919453</v>
          </cell>
          <cell r="AL2789">
            <v>-1406353073.4714441</v>
          </cell>
          <cell r="AM2789">
            <v>-180756460.4327352</v>
          </cell>
          <cell r="AN2789">
            <v>-83943755.484046966</v>
          </cell>
          <cell r="AO2789">
            <v>-11475001.712579612</v>
          </cell>
          <cell r="AP2789">
            <v>0</v>
          </cell>
          <cell r="AQ2789">
            <v>0</v>
          </cell>
        </row>
        <row r="2790">
          <cell r="H2790" t="str">
            <v>JBG</v>
          </cell>
          <cell r="J2790">
            <v>-517782348.86083299</v>
          </cell>
          <cell r="K2790">
            <v>-22801723.122276977</v>
          </cell>
          <cell r="L2790">
            <v>-375867557.45555073</v>
          </cell>
          <cell r="M2790">
            <v>-116174847.19644812</v>
          </cell>
          <cell r="N2790">
            <v>0</v>
          </cell>
          <cell r="O2790">
            <v>-557997.42830205243</v>
          </cell>
          <cell r="P2790">
            <v>-1989526.6397847717</v>
          </cell>
          <cell r="Q2790">
            <v>-255710.88806059395</v>
          </cell>
          <cell r="R2790">
            <v>-118752.78045707743</v>
          </cell>
          <cell r="S2790">
            <v>-16233.349952725495</v>
          </cell>
          <cell r="T2790">
            <v>0</v>
          </cell>
          <cell r="U2790">
            <v>0</v>
          </cell>
          <cell r="AF2790">
            <v>-517782348.86083299</v>
          </cell>
          <cell r="AG2790">
            <v>-22801723.122276977</v>
          </cell>
          <cell r="AH2790">
            <v>-375867557.45555073</v>
          </cell>
          <cell r="AI2790">
            <v>-116174847.19644812</v>
          </cell>
          <cell r="AJ2790">
            <v>0</v>
          </cell>
          <cell r="AK2790">
            <v>-557997.42830205243</v>
          </cell>
          <cell r="AL2790">
            <v>-1989526.6397847717</v>
          </cell>
          <cell r="AM2790">
            <v>-255710.88806059395</v>
          </cell>
          <cell r="AN2790">
            <v>-118752.78045707743</v>
          </cell>
          <cell r="AO2790">
            <v>-16233.349952725495</v>
          </cell>
          <cell r="AP2790">
            <v>0</v>
          </cell>
          <cell r="AQ2790">
            <v>0</v>
          </cell>
        </row>
        <row r="2791">
          <cell r="H2791" t="str">
            <v>CAGE</v>
          </cell>
          <cell r="J2791">
            <v>0</v>
          </cell>
          <cell r="K2791">
            <v>0</v>
          </cell>
          <cell r="L2791">
            <v>0</v>
          </cell>
          <cell r="M2791">
            <v>0</v>
          </cell>
          <cell r="N2791">
            <v>0</v>
          </cell>
          <cell r="O2791">
            <v>0</v>
          </cell>
          <cell r="P2791">
            <v>0</v>
          </cell>
          <cell r="Q2791">
            <v>0</v>
          </cell>
          <cell r="R2791">
            <v>0</v>
          </cell>
          <cell r="S2791">
            <v>0</v>
          </cell>
          <cell r="T2791">
            <v>0</v>
          </cell>
          <cell r="U2791">
            <v>0</v>
          </cell>
          <cell r="AF2791">
            <v>0</v>
          </cell>
          <cell r="AG2791">
            <v>0</v>
          </cell>
          <cell r="AH2791">
            <v>0</v>
          </cell>
          <cell r="AI2791">
            <v>0</v>
          </cell>
          <cell r="AJ2791">
            <v>0</v>
          </cell>
          <cell r="AK2791">
            <v>0</v>
          </cell>
          <cell r="AL2791">
            <v>0</v>
          </cell>
          <cell r="AM2791">
            <v>0</v>
          </cell>
          <cell r="AN2791">
            <v>0</v>
          </cell>
          <cell r="AO2791">
            <v>0</v>
          </cell>
          <cell r="AP2791">
            <v>0</v>
          </cell>
          <cell r="AQ2791">
            <v>0</v>
          </cell>
        </row>
        <row r="2795">
          <cell r="H2795" t="str">
            <v>DGP</v>
          </cell>
          <cell r="J2795">
            <v>0</v>
          </cell>
          <cell r="K2795">
            <v>0</v>
          </cell>
          <cell r="L2795">
            <v>0</v>
          </cell>
          <cell r="M2795">
            <v>0</v>
          </cell>
          <cell r="N2795">
            <v>0</v>
          </cell>
          <cell r="O2795">
            <v>0</v>
          </cell>
          <cell r="P2795">
            <v>0</v>
          </cell>
          <cell r="Q2795">
            <v>0</v>
          </cell>
          <cell r="R2795">
            <v>0</v>
          </cell>
          <cell r="S2795">
            <v>0</v>
          </cell>
          <cell r="T2795">
            <v>0</v>
          </cell>
          <cell r="U2795">
            <v>0</v>
          </cell>
          <cell r="AF2795">
            <v>0</v>
          </cell>
          <cell r="AG2795">
            <v>0</v>
          </cell>
          <cell r="AH2795">
            <v>0</v>
          </cell>
          <cell r="AI2795">
            <v>0</v>
          </cell>
          <cell r="AJ2795">
            <v>0</v>
          </cell>
          <cell r="AK2795">
            <v>0</v>
          </cell>
          <cell r="AL2795">
            <v>0</v>
          </cell>
          <cell r="AM2795">
            <v>0</v>
          </cell>
          <cell r="AN2795">
            <v>0</v>
          </cell>
          <cell r="AO2795">
            <v>0</v>
          </cell>
          <cell r="AP2795">
            <v>0</v>
          </cell>
          <cell r="AQ2795">
            <v>0</v>
          </cell>
        </row>
        <row r="2796">
          <cell r="H2796" t="str">
            <v>DGU</v>
          </cell>
          <cell r="J2796">
            <v>0</v>
          </cell>
          <cell r="K2796">
            <v>0</v>
          </cell>
          <cell r="L2796">
            <v>0</v>
          </cell>
          <cell r="M2796">
            <v>0</v>
          </cell>
          <cell r="N2796">
            <v>0</v>
          </cell>
          <cell r="O2796">
            <v>0</v>
          </cell>
          <cell r="P2796">
            <v>0</v>
          </cell>
          <cell r="Q2796">
            <v>0</v>
          </cell>
          <cell r="R2796">
            <v>0</v>
          </cell>
          <cell r="S2796">
            <v>0</v>
          </cell>
          <cell r="T2796">
            <v>0</v>
          </cell>
          <cell r="U2796">
            <v>0</v>
          </cell>
          <cell r="AF2796">
            <v>0</v>
          </cell>
          <cell r="AG2796">
            <v>0</v>
          </cell>
          <cell r="AH2796">
            <v>0</v>
          </cell>
          <cell r="AI2796">
            <v>0</v>
          </cell>
          <cell r="AJ2796">
            <v>0</v>
          </cell>
          <cell r="AK2796">
            <v>0</v>
          </cell>
          <cell r="AL2796">
            <v>0</v>
          </cell>
          <cell r="AM2796">
            <v>0</v>
          </cell>
          <cell r="AN2796">
            <v>0</v>
          </cell>
          <cell r="AO2796">
            <v>0</v>
          </cell>
          <cell r="AP2796">
            <v>0</v>
          </cell>
          <cell r="AQ2796">
            <v>0</v>
          </cell>
        </row>
        <row r="2797">
          <cell r="H2797" t="str">
            <v>SG</v>
          </cell>
          <cell r="J2797">
            <v>0</v>
          </cell>
          <cell r="K2797">
            <v>0</v>
          </cell>
          <cell r="L2797">
            <v>0</v>
          </cell>
          <cell r="M2797">
            <v>0</v>
          </cell>
          <cell r="N2797">
            <v>0</v>
          </cell>
          <cell r="O2797">
            <v>0</v>
          </cell>
          <cell r="P2797">
            <v>0</v>
          </cell>
          <cell r="Q2797">
            <v>0</v>
          </cell>
          <cell r="R2797">
            <v>0</v>
          </cell>
          <cell r="S2797">
            <v>0</v>
          </cell>
          <cell r="T2797">
            <v>0</v>
          </cell>
          <cell r="U2797">
            <v>0</v>
          </cell>
          <cell r="AF2797">
            <v>0</v>
          </cell>
          <cell r="AG2797">
            <v>0</v>
          </cell>
          <cell r="AH2797">
            <v>0</v>
          </cell>
          <cell r="AI2797">
            <v>0</v>
          </cell>
          <cell r="AJ2797">
            <v>0</v>
          </cell>
          <cell r="AK2797">
            <v>0</v>
          </cell>
          <cell r="AL2797">
            <v>0</v>
          </cell>
          <cell r="AM2797">
            <v>0</v>
          </cell>
          <cell r="AN2797">
            <v>0</v>
          </cell>
          <cell r="AO2797">
            <v>0</v>
          </cell>
          <cell r="AP2797">
            <v>0</v>
          </cell>
          <cell r="AQ2797">
            <v>0</v>
          </cell>
        </row>
        <row r="2802">
          <cell r="H2802" t="str">
            <v>S</v>
          </cell>
          <cell r="J2802">
            <v>497504.39333333302</v>
          </cell>
          <cell r="K2802">
            <v>0</v>
          </cell>
          <cell r="L2802">
            <v>0</v>
          </cell>
          <cell r="M2802">
            <v>0</v>
          </cell>
          <cell r="N2802">
            <v>0</v>
          </cell>
          <cell r="O2802">
            <v>0</v>
          </cell>
          <cell r="P2802">
            <v>0</v>
          </cell>
          <cell r="Q2802">
            <v>0</v>
          </cell>
          <cell r="R2802">
            <v>0</v>
          </cell>
          <cell r="S2802">
            <v>0</v>
          </cell>
          <cell r="T2802">
            <v>497504.39333333302</v>
          </cell>
          <cell r="U2802">
            <v>0</v>
          </cell>
          <cell r="AF2802">
            <v>497504.39333333302</v>
          </cell>
          <cell r="AG2802">
            <v>0</v>
          </cell>
          <cell r="AH2802">
            <v>0</v>
          </cell>
          <cell r="AI2802">
            <v>0</v>
          </cell>
          <cell r="AJ2802">
            <v>0</v>
          </cell>
          <cell r="AK2802">
            <v>0</v>
          </cell>
          <cell r="AL2802">
            <v>0</v>
          </cell>
          <cell r="AM2802">
            <v>0</v>
          </cell>
          <cell r="AN2802">
            <v>0</v>
          </cell>
          <cell r="AO2802">
            <v>0</v>
          </cell>
          <cell r="AP2802">
            <v>497504.39333333302</v>
          </cell>
          <cell r="AQ2802">
            <v>0</v>
          </cell>
        </row>
        <row r="2803">
          <cell r="H2803" t="str">
            <v>DGP</v>
          </cell>
          <cell r="J2803">
            <v>0</v>
          </cell>
          <cell r="K2803">
            <v>0</v>
          </cell>
          <cell r="L2803">
            <v>0</v>
          </cell>
          <cell r="M2803">
            <v>0</v>
          </cell>
          <cell r="N2803">
            <v>0</v>
          </cell>
          <cell r="O2803">
            <v>0</v>
          </cell>
          <cell r="P2803">
            <v>0</v>
          </cell>
          <cell r="Q2803">
            <v>0</v>
          </cell>
          <cell r="R2803">
            <v>0</v>
          </cell>
          <cell r="S2803">
            <v>0</v>
          </cell>
          <cell r="T2803">
            <v>0</v>
          </cell>
          <cell r="U2803">
            <v>0</v>
          </cell>
          <cell r="AF2803">
            <v>0</v>
          </cell>
          <cell r="AG2803">
            <v>0</v>
          </cell>
          <cell r="AH2803">
            <v>0</v>
          </cell>
          <cell r="AI2803">
            <v>0</v>
          </cell>
          <cell r="AJ2803">
            <v>0</v>
          </cell>
          <cell r="AK2803">
            <v>0</v>
          </cell>
          <cell r="AL2803">
            <v>0</v>
          </cell>
          <cell r="AM2803">
            <v>0</v>
          </cell>
          <cell r="AN2803">
            <v>0</v>
          </cell>
          <cell r="AO2803">
            <v>0</v>
          </cell>
          <cell r="AP2803">
            <v>0</v>
          </cell>
          <cell r="AQ2803">
            <v>0</v>
          </cell>
        </row>
        <row r="2804">
          <cell r="H2804" t="str">
            <v>DGU</v>
          </cell>
          <cell r="J2804">
            <v>0</v>
          </cell>
          <cell r="K2804">
            <v>0</v>
          </cell>
          <cell r="L2804">
            <v>0</v>
          </cell>
          <cell r="M2804">
            <v>0</v>
          </cell>
          <cell r="N2804">
            <v>0</v>
          </cell>
          <cell r="O2804">
            <v>0</v>
          </cell>
          <cell r="P2804">
            <v>0</v>
          </cell>
          <cell r="Q2804">
            <v>0</v>
          </cell>
          <cell r="R2804">
            <v>0</v>
          </cell>
          <cell r="S2804">
            <v>0</v>
          </cell>
          <cell r="T2804">
            <v>0</v>
          </cell>
          <cell r="U2804">
            <v>0</v>
          </cell>
          <cell r="AF2804">
            <v>0</v>
          </cell>
          <cell r="AG2804">
            <v>0</v>
          </cell>
          <cell r="AH2804">
            <v>0</v>
          </cell>
          <cell r="AI2804">
            <v>0</v>
          </cell>
          <cell r="AJ2804">
            <v>0</v>
          </cell>
          <cell r="AK2804">
            <v>0</v>
          </cell>
          <cell r="AL2804">
            <v>0</v>
          </cell>
          <cell r="AM2804">
            <v>0</v>
          </cell>
          <cell r="AN2804">
            <v>0</v>
          </cell>
          <cell r="AO2804">
            <v>0</v>
          </cell>
          <cell r="AP2804">
            <v>0</v>
          </cell>
          <cell r="AQ2804">
            <v>0</v>
          </cell>
        </row>
        <row r="2805">
          <cell r="H2805" t="str">
            <v>CAGW</v>
          </cell>
          <cell r="J2805">
            <v>-244817262.78749999</v>
          </cell>
          <cell r="K2805">
            <v>-10842612.628732823</v>
          </cell>
          <cell r="L2805">
            <v>-178731506.53324601</v>
          </cell>
          <cell r="M2805">
            <v>-55243143.625521176</v>
          </cell>
          <cell r="N2805">
            <v>0</v>
          </cell>
          <cell r="O2805">
            <v>0</v>
          </cell>
          <cell r="P2805">
            <v>0</v>
          </cell>
          <cell r="Q2805">
            <v>0</v>
          </cell>
          <cell r="R2805">
            <v>0</v>
          </cell>
          <cell r="S2805">
            <v>0</v>
          </cell>
          <cell r="T2805">
            <v>0</v>
          </cell>
          <cell r="U2805">
            <v>0</v>
          </cell>
          <cell r="AF2805">
            <v>-244817262.78749999</v>
          </cell>
          <cell r="AG2805">
            <v>-10842612.628732823</v>
          </cell>
          <cell r="AH2805">
            <v>-178731506.53324601</v>
          </cell>
          <cell r="AI2805">
            <v>-55243143.625521176</v>
          </cell>
          <cell r="AJ2805">
            <v>0</v>
          </cell>
          <cell r="AK2805">
            <v>0</v>
          </cell>
          <cell r="AL2805">
            <v>0</v>
          </cell>
          <cell r="AM2805">
            <v>0</v>
          </cell>
          <cell r="AN2805">
            <v>0</v>
          </cell>
          <cell r="AO2805">
            <v>0</v>
          </cell>
          <cell r="AP2805">
            <v>0</v>
          </cell>
          <cell r="AQ2805">
            <v>0</v>
          </cell>
        </row>
        <row r="2806">
          <cell r="H2806" t="str">
            <v>CAGE</v>
          </cell>
          <cell r="J2806">
            <v>-61041917.161250003</v>
          </cell>
          <cell r="K2806">
            <v>0</v>
          </cell>
          <cell r="L2806">
            <v>0</v>
          </cell>
          <cell r="M2806">
            <v>0</v>
          </cell>
          <cell r="N2806">
            <v>0</v>
          </cell>
          <cell r="O2806">
            <v>-11592467.616014127</v>
          </cell>
          <cell r="P2806">
            <v>-41332669.243804716</v>
          </cell>
          <cell r="Q2806">
            <v>-5312426.2560221292</v>
          </cell>
          <cell r="R2806">
            <v>-2467104.1333457734</v>
          </cell>
          <cell r="S2806">
            <v>-337249.91206326417</v>
          </cell>
          <cell r="T2806">
            <v>0</v>
          </cell>
          <cell r="U2806">
            <v>0</v>
          </cell>
          <cell r="AF2806">
            <v>-61041917.161250003</v>
          </cell>
          <cell r="AG2806">
            <v>0</v>
          </cell>
          <cell r="AH2806">
            <v>0</v>
          </cell>
          <cell r="AI2806">
            <v>0</v>
          </cell>
          <cell r="AJ2806">
            <v>0</v>
          </cell>
          <cell r="AK2806">
            <v>-11592467.616014127</v>
          </cell>
          <cell r="AL2806">
            <v>-41332669.243804716</v>
          </cell>
          <cell r="AM2806">
            <v>-5312426.2560221292</v>
          </cell>
          <cell r="AN2806">
            <v>-2467104.1333457734</v>
          </cell>
          <cell r="AO2806">
            <v>-337249.91206326417</v>
          </cell>
          <cell r="AP2806">
            <v>0</v>
          </cell>
          <cell r="AQ2806">
            <v>0</v>
          </cell>
        </row>
        <row r="2807">
          <cell r="H2807" t="str">
            <v>CAGW</v>
          </cell>
          <cell r="J2807">
            <v>0</v>
          </cell>
          <cell r="K2807">
            <v>0</v>
          </cell>
          <cell r="L2807">
            <v>0</v>
          </cell>
          <cell r="M2807">
            <v>0</v>
          </cell>
          <cell r="N2807">
            <v>0</v>
          </cell>
          <cell r="O2807">
            <v>0</v>
          </cell>
          <cell r="P2807">
            <v>0</v>
          </cell>
          <cell r="Q2807">
            <v>0</v>
          </cell>
          <cell r="R2807">
            <v>0</v>
          </cell>
          <cell r="S2807">
            <v>0</v>
          </cell>
          <cell r="T2807">
            <v>0</v>
          </cell>
          <cell r="U2807">
            <v>0</v>
          </cell>
          <cell r="AF2807">
            <v>0</v>
          </cell>
          <cell r="AG2807">
            <v>0</v>
          </cell>
          <cell r="AH2807">
            <v>0</v>
          </cell>
          <cell r="AI2807">
            <v>0</v>
          </cell>
          <cell r="AJ2807">
            <v>0</v>
          </cell>
          <cell r="AK2807">
            <v>0</v>
          </cell>
          <cell r="AL2807">
            <v>0</v>
          </cell>
          <cell r="AM2807">
            <v>0</v>
          </cell>
          <cell r="AN2807">
            <v>0</v>
          </cell>
          <cell r="AO2807">
            <v>0</v>
          </cell>
          <cell r="AP2807">
            <v>0</v>
          </cell>
          <cell r="AQ2807">
            <v>0</v>
          </cell>
        </row>
        <row r="2808">
          <cell r="H2808" t="str">
            <v>CAGE</v>
          </cell>
          <cell r="J2808">
            <v>0</v>
          </cell>
          <cell r="K2808">
            <v>0</v>
          </cell>
          <cell r="L2808">
            <v>0</v>
          </cell>
          <cell r="M2808">
            <v>0</v>
          </cell>
          <cell r="N2808">
            <v>0</v>
          </cell>
          <cell r="O2808">
            <v>0</v>
          </cell>
          <cell r="P2808">
            <v>0</v>
          </cell>
          <cell r="Q2808">
            <v>0</v>
          </cell>
          <cell r="R2808">
            <v>0</v>
          </cell>
          <cell r="S2808">
            <v>0</v>
          </cell>
          <cell r="T2808">
            <v>0</v>
          </cell>
          <cell r="U2808">
            <v>0</v>
          </cell>
          <cell r="AF2808">
            <v>0</v>
          </cell>
          <cell r="AG2808">
            <v>0</v>
          </cell>
          <cell r="AH2808">
            <v>0</v>
          </cell>
          <cell r="AI2808">
            <v>0</v>
          </cell>
          <cell r="AJ2808">
            <v>0</v>
          </cell>
          <cell r="AK2808">
            <v>0</v>
          </cell>
          <cell r="AL2808">
            <v>0</v>
          </cell>
          <cell r="AM2808">
            <v>0</v>
          </cell>
          <cell r="AN2808">
            <v>0</v>
          </cell>
          <cell r="AO2808">
            <v>0</v>
          </cell>
          <cell r="AP2808">
            <v>0</v>
          </cell>
          <cell r="AQ2808">
            <v>0</v>
          </cell>
        </row>
        <row r="2812">
          <cell r="H2812" t="str">
            <v>S</v>
          </cell>
          <cell r="J2812">
            <v>0</v>
          </cell>
          <cell r="K2812">
            <v>0</v>
          </cell>
          <cell r="L2812">
            <v>0</v>
          </cell>
          <cell r="M2812">
            <v>0</v>
          </cell>
          <cell r="N2812">
            <v>0</v>
          </cell>
          <cell r="O2812">
            <v>0</v>
          </cell>
          <cell r="P2812">
            <v>0</v>
          </cell>
          <cell r="Q2812">
            <v>0</v>
          </cell>
          <cell r="R2812">
            <v>0</v>
          </cell>
          <cell r="S2812">
            <v>0</v>
          </cell>
          <cell r="T2812">
            <v>0</v>
          </cell>
          <cell r="U2812">
            <v>0</v>
          </cell>
          <cell r="AF2812">
            <v>0</v>
          </cell>
          <cell r="AG2812">
            <v>0</v>
          </cell>
          <cell r="AH2812">
            <v>0</v>
          </cell>
          <cell r="AI2812">
            <v>0</v>
          </cell>
          <cell r="AJ2812">
            <v>0</v>
          </cell>
          <cell r="AK2812">
            <v>0</v>
          </cell>
          <cell r="AL2812">
            <v>0</v>
          </cell>
          <cell r="AM2812">
            <v>0</v>
          </cell>
          <cell r="AN2812">
            <v>0</v>
          </cell>
          <cell r="AO2812">
            <v>0</v>
          </cell>
          <cell r="AP2812">
            <v>0</v>
          </cell>
          <cell r="AQ2812">
            <v>0</v>
          </cell>
        </row>
        <row r="2813">
          <cell r="H2813" t="str">
            <v>DGU</v>
          </cell>
          <cell r="J2813">
            <v>0</v>
          </cell>
          <cell r="K2813">
            <v>0</v>
          </cell>
          <cell r="L2813">
            <v>0</v>
          </cell>
          <cell r="M2813">
            <v>0</v>
          </cell>
          <cell r="N2813">
            <v>0</v>
          </cell>
          <cell r="O2813">
            <v>0</v>
          </cell>
          <cell r="P2813">
            <v>0</v>
          </cell>
          <cell r="Q2813">
            <v>0</v>
          </cell>
          <cell r="R2813">
            <v>0</v>
          </cell>
          <cell r="S2813">
            <v>0</v>
          </cell>
          <cell r="T2813">
            <v>0</v>
          </cell>
          <cell r="U2813">
            <v>0</v>
          </cell>
          <cell r="AF2813">
            <v>0</v>
          </cell>
          <cell r="AG2813">
            <v>0</v>
          </cell>
          <cell r="AH2813">
            <v>0</v>
          </cell>
          <cell r="AI2813">
            <v>0</v>
          </cell>
          <cell r="AJ2813">
            <v>0</v>
          </cell>
          <cell r="AK2813">
            <v>0</v>
          </cell>
          <cell r="AL2813">
            <v>0</v>
          </cell>
          <cell r="AM2813">
            <v>0</v>
          </cell>
          <cell r="AN2813">
            <v>0</v>
          </cell>
          <cell r="AO2813">
            <v>0</v>
          </cell>
          <cell r="AP2813">
            <v>0</v>
          </cell>
          <cell r="AQ2813">
            <v>0</v>
          </cell>
        </row>
        <row r="2814">
          <cell r="H2814" t="str">
            <v>DGP</v>
          </cell>
          <cell r="J2814">
            <v>0</v>
          </cell>
          <cell r="K2814">
            <v>0</v>
          </cell>
          <cell r="L2814">
            <v>0</v>
          </cell>
          <cell r="M2814">
            <v>0</v>
          </cell>
          <cell r="N2814">
            <v>0</v>
          </cell>
          <cell r="O2814">
            <v>0</v>
          </cell>
          <cell r="P2814">
            <v>0</v>
          </cell>
          <cell r="Q2814">
            <v>0</v>
          </cell>
          <cell r="R2814">
            <v>0</v>
          </cell>
          <cell r="S2814">
            <v>0</v>
          </cell>
          <cell r="T2814">
            <v>0</v>
          </cell>
          <cell r="U2814">
            <v>0</v>
          </cell>
          <cell r="AF2814">
            <v>0</v>
          </cell>
          <cell r="AG2814">
            <v>0</v>
          </cell>
          <cell r="AH2814">
            <v>0</v>
          </cell>
          <cell r="AI2814">
            <v>0</v>
          </cell>
          <cell r="AJ2814">
            <v>0</v>
          </cell>
          <cell r="AK2814">
            <v>0</v>
          </cell>
          <cell r="AL2814">
            <v>0</v>
          </cell>
          <cell r="AM2814">
            <v>0</v>
          </cell>
          <cell r="AN2814">
            <v>0</v>
          </cell>
          <cell r="AO2814">
            <v>0</v>
          </cell>
          <cell r="AP2814">
            <v>0</v>
          </cell>
          <cell r="AQ2814">
            <v>0</v>
          </cell>
        </row>
        <row r="2815">
          <cell r="H2815" t="str">
            <v>SG</v>
          </cell>
          <cell r="J2815">
            <v>0</v>
          </cell>
          <cell r="K2815">
            <v>0</v>
          </cell>
          <cell r="L2815">
            <v>0</v>
          </cell>
          <cell r="M2815">
            <v>0</v>
          </cell>
          <cell r="N2815">
            <v>0</v>
          </cell>
          <cell r="O2815">
            <v>0</v>
          </cell>
          <cell r="P2815">
            <v>0</v>
          </cell>
          <cell r="Q2815">
            <v>0</v>
          </cell>
          <cell r="R2815">
            <v>0</v>
          </cell>
          <cell r="S2815">
            <v>0</v>
          </cell>
          <cell r="T2815">
            <v>0</v>
          </cell>
          <cell r="U2815">
            <v>0</v>
          </cell>
          <cell r="AF2815">
            <v>0</v>
          </cell>
          <cell r="AG2815">
            <v>0</v>
          </cell>
          <cell r="AH2815">
            <v>0</v>
          </cell>
          <cell r="AI2815">
            <v>0</v>
          </cell>
          <cell r="AJ2815">
            <v>0</v>
          </cell>
          <cell r="AK2815">
            <v>0</v>
          </cell>
          <cell r="AL2815">
            <v>0</v>
          </cell>
          <cell r="AM2815">
            <v>0</v>
          </cell>
          <cell r="AN2815">
            <v>0</v>
          </cell>
          <cell r="AO2815">
            <v>0</v>
          </cell>
          <cell r="AP2815">
            <v>0</v>
          </cell>
          <cell r="AQ2815">
            <v>0</v>
          </cell>
        </row>
        <row r="2816">
          <cell r="H2816" t="str">
            <v>CAGW</v>
          </cell>
          <cell r="J2816">
            <v>-354157367.56791699</v>
          </cell>
          <cell r="K2816">
            <v>-15685132.259173078</v>
          </cell>
          <cell r="L2816">
            <v>-258556439.74830979</v>
          </cell>
          <cell r="M2816">
            <v>-79915795.560434163</v>
          </cell>
          <cell r="N2816">
            <v>0</v>
          </cell>
          <cell r="O2816">
            <v>0</v>
          </cell>
          <cell r="P2816">
            <v>0</v>
          </cell>
          <cell r="Q2816">
            <v>0</v>
          </cell>
          <cell r="R2816">
            <v>0</v>
          </cell>
          <cell r="S2816">
            <v>0</v>
          </cell>
          <cell r="T2816">
            <v>0</v>
          </cell>
          <cell r="U2816">
            <v>0</v>
          </cell>
          <cell r="AF2816">
            <v>-354157367.56791699</v>
          </cell>
          <cell r="AG2816">
            <v>-15685132.259173078</v>
          </cell>
          <cell r="AH2816">
            <v>-258556439.74830979</v>
          </cell>
          <cell r="AI2816">
            <v>-79915795.560434163</v>
          </cell>
          <cell r="AJ2816">
            <v>0</v>
          </cell>
          <cell r="AK2816">
            <v>0</v>
          </cell>
          <cell r="AL2816">
            <v>0</v>
          </cell>
          <cell r="AM2816">
            <v>0</v>
          </cell>
          <cell r="AN2816">
            <v>0</v>
          </cell>
          <cell r="AO2816">
            <v>0</v>
          </cell>
          <cell r="AP2816">
            <v>0</v>
          </cell>
          <cell r="AQ2816">
            <v>0</v>
          </cell>
        </row>
        <row r="2817">
          <cell r="H2817" t="str">
            <v>CAGE</v>
          </cell>
          <cell r="J2817">
            <v>-427384985.48374999</v>
          </cell>
          <cell r="K2817">
            <v>0</v>
          </cell>
          <cell r="L2817">
            <v>0</v>
          </cell>
          <cell r="M2817">
            <v>0</v>
          </cell>
          <cell r="N2817">
            <v>0</v>
          </cell>
          <cell r="O2817">
            <v>-81164662.484358698</v>
          </cell>
          <cell r="P2817">
            <v>-289390685.3892526</v>
          </cell>
          <cell r="Q2817">
            <v>-37194952.647306666</v>
          </cell>
          <cell r="R2817">
            <v>-17273429.689823508</v>
          </cell>
          <cell r="S2817">
            <v>-2361255.2730085738</v>
          </cell>
          <cell r="T2817">
            <v>0</v>
          </cell>
          <cell r="U2817">
            <v>0</v>
          </cell>
          <cell r="AF2817">
            <v>-427384985.48374999</v>
          </cell>
          <cell r="AG2817">
            <v>0</v>
          </cell>
          <cell r="AH2817">
            <v>0</v>
          </cell>
          <cell r="AI2817">
            <v>0</v>
          </cell>
          <cell r="AJ2817">
            <v>0</v>
          </cell>
          <cell r="AK2817">
            <v>-81164662.484358698</v>
          </cell>
          <cell r="AL2817">
            <v>-289390685.3892526</v>
          </cell>
          <cell r="AM2817">
            <v>-37194952.647306666</v>
          </cell>
          <cell r="AN2817">
            <v>-17273429.689823508</v>
          </cell>
          <cell r="AO2817">
            <v>-2361255.2730085738</v>
          </cell>
          <cell r="AP2817">
            <v>0</v>
          </cell>
          <cell r="AQ2817">
            <v>0</v>
          </cell>
        </row>
        <row r="2818">
          <cell r="H2818" t="str">
            <v>CAGE</v>
          </cell>
          <cell r="J2818">
            <v>0</v>
          </cell>
          <cell r="K2818">
            <v>0</v>
          </cell>
          <cell r="L2818">
            <v>0</v>
          </cell>
          <cell r="M2818">
            <v>0</v>
          </cell>
          <cell r="N2818">
            <v>0</v>
          </cell>
          <cell r="O2818">
            <v>0</v>
          </cell>
          <cell r="P2818">
            <v>0</v>
          </cell>
          <cell r="Q2818">
            <v>0</v>
          </cell>
          <cell r="R2818">
            <v>0</v>
          </cell>
          <cell r="S2818">
            <v>0</v>
          </cell>
          <cell r="T2818">
            <v>0</v>
          </cell>
          <cell r="U2818">
            <v>0</v>
          </cell>
          <cell r="AF2818">
            <v>0</v>
          </cell>
          <cell r="AG2818">
            <v>0</v>
          </cell>
          <cell r="AH2818">
            <v>0</v>
          </cell>
          <cell r="AI2818">
            <v>0</v>
          </cell>
          <cell r="AJ2818">
            <v>0</v>
          </cell>
          <cell r="AK2818">
            <v>0</v>
          </cell>
          <cell r="AL2818">
            <v>0</v>
          </cell>
          <cell r="AM2818">
            <v>0</v>
          </cell>
          <cell r="AN2818">
            <v>0</v>
          </cell>
          <cell r="AO2818">
            <v>0</v>
          </cell>
          <cell r="AP2818">
            <v>0</v>
          </cell>
          <cell r="AQ2818">
            <v>0</v>
          </cell>
        </row>
        <row r="2822">
          <cell r="H2822" t="str">
            <v>DGP</v>
          </cell>
          <cell r="J2822">
            <v>0</v>
          </cell>
          <cell r="K2822">
            <v>0</v>
          </cell>
          <cell r="L2822">
            <v>0</v>
          </cell>
          <cell r="M2822">
            <v>0</v>
          </cell>
          <cell r="N2822">
            <v>0</v>
          </cell>
          <cell r="O2822">
            <v>0</v>
          </cell>
          <cell r="P2822">
            <v>0</v>
          </cell>
          <cell r="Q2822">
            <v>0</v>
          </cell>
          <cell r="R2822">
            <v>0</v>
          </cell>
          <cell r="S2822">
            <v>0</v>
          </cell>
          <cell r="T2822">
            <v>0</v>
          </cell>
          <cell r="U2822">
            <v>0</v>
          </cell>
          <cell r="AF2822">
            <v>0</v>
          </cell>
          <cell r="AG2822">
            <v>0</v>
          </cell>
          <cell r="AH2822">
            <v>0</v>
          </cell>
          <cell r="AI2822">
            <v>0</v>
          </cell>
          <cell r="AJ2822">
            <v>0</v>
          </cell>
          <cell r="AK2822">
            <v>0</v>
          </cell>
          <cell r="AL2822">
            <v>0</v>
          </cell>
          <cell r="AM2822">
            <v>0</v>
          </cell>
          <cell r="AN2822">
            <v>0</v>
          </cell>
          <cell r="AO2822">
            <v>0</v>
          </cell>
          <cell r="AP2822">
            <v>0</v>
          </cell>
          <cell r="AQ2822">
            <v>0</v>
          </cell>
        </row>
        <row r="2823">
          <cell r="H2823" t="str">
            <v>SG</v>
          </cell>
          <cell r="J2823">
            <v>0</v>
          </cell>
          <cell r="K2823">
            <v>0</v>
          </cell>
          <cell r="L2823">
            <v>0</v>
          </cell>
          <cell r="M2823">
            <v>0</v>
          </cell>
          <cell r="N2823">
            <v>0</v>
          </cell>
          <cell r="O2823">
            <v>0</v>
          </cell>
          <cell r="P2823">
            <v>0</v>
          </cell>
          <cell r="Q2823">
            <v>0</v>
          </cell>
          <cell r="R2823">
            <v>0</v>
          </cell>
          <cell r="S2823">
            <v>0</v>
          </cell>
          <cell r="T2823">
            <v>0</v>
          </cell>
          <cell r="U2823">
            <v>0</v>
          </cell>
          <cell r="AF2823">
            <v>0</v>
          </cell>
          <cell r="AG2823">
            <v>0</v>
          </cell>
          <cell r="AH2823">
            <v>0</v>
          </cell>
          <cell r="AI2823">
            <v>0</v>
          </cell>
          <cell r="AJ2823">
            <v>0</v>
          </cell>
          <cell r="AK2823">
            <v>0</v>
          </cell>
          <cell r="AL2823">
            <v>0</v>
          </cell>
          <cell r="AM2823">
            <v>0</v>
          </cell>
          <cell r="AN2823">
            <v>0</v>
          </cell>
          <cell r="AO2823">
            <v>0</v>
          </cell>
          <cell r="AP2823">
            <v>0</v>
          </cell>
          <cell r="AQ2823">
            <v>0</v>
          </cell>
        </row>
        <row r="2829">
          <cell r="E2829" t="str">
            <v>S</v>
          </cell>
          <cell r="J2829">
            <v>10235151.753749993</v>
          </cell>
          <cell r="K2829">
            <v>0</v>
          </cell>
          <cell r="L2829">
            <v>0</v>
          </cell>
          <cell r="M2829">
            <v>0</v>
          </cell>
          <cell r="N2829">
            <v>0</v>
          </cell>
          <cell r="O2829">
            <v>2296368.6708333301</v>
          </cell>
          <cell r="P2829">
            <v>6516770.0770833297</v>
          </cell>
          <cell r="Q2829">
            <v>924508.61250000005</v>
          </cell>
          <cell r="R2829">
            <v>0</v>
          </cell>
          <cell r="S2829">
            <v>0</v>
          </cell>
          <cell r="T2829">
            <v>497504.39333333302</v>
          </cell>
          <cell r="U2829">
            <v>0</v>
          </cell>
          <cell r="AF2829">
            <v>10235151.753749993</v>
          </cell>
          <cell r="AG2829">
            <v>0</v>
          </cell>
          <cell r="AH2829">
            <v>0</v>
          </cell>
          <cell r="AI2829">
            <v>0</v>
          </cell>
          <cell r="AJ2829">
            <v>0</v>
          </cell>
          <cell r="AK2829">
            <v>2296368.6708333301</v>
          </cell>
          <cell r="AL2829">
            <v>6516770.0770833297</v>
          </cell>
          <cell r="AM2829">
            <v>924508.61250000005</v>
          </cell>
          <cell r="AN2829">
            <v>0</v>
          </cell>
          <cell r="AO2829">
            <v>0</v>
          </cell>
          <cell r="AP2829">
            <v>497504.39333333302</v>
          </cell>
          <cell r="AQ2829">
            <v>0</v>
          </cell>
        </row>
        <row r="2830">
          <cell r="E2830" t="str">
            <v>DGP</v>
          </cell>
          <cell r="J2830">
            <v>0</v>
          </cell>
          <cell r="K2830">
            <v>0</v>
          </cell>
          <cell r="L2830">
            <v>0</v>
          </cell>
          <cell r="M2830">
            <v>0</v>
          </cell>
          <cell r="N2830">
            <v>0</v>
          </cell>
          <cell r="O2830">
            <v>0</v>
          </cell>
          <cell r="P2830">
            <v>0</v>
          </cell>
          <cell r="Q2830">
            <v>0</v>
          </cell>
          <cell r="R2830">
            <v>0</v>
          </cell>
          <cell r="S2830">
            <v>0</v>
          </cell>
          <cell r="T2830">
            <v>0</v>
          </cell>
          <cell r="U2830">
            <v>0</v>
          </cell>
          <cell r="AF2830">
            <v>0</v>
          </cell>
          <cell r="AG2830">
            <v>0</v>
          </cell>
          <cell r="AH2830">
            <v>0</v>
          </cell>
          <cell r="AI2830">
            <v>0</v>
          </cell>
          <cell r="AJ2830">
            <v>0</v>
          </cell>
          <cell r="AK2830">
            <v>0</v>
          </cell>
          <cell r="AL2830">
            <v>0</v>
          </cell>
          <cell r="AM2830">
            <v>0</v>
          </cell>
          <cell r="AN2830">
            <v>0</v>
          </cell>
          <cell r="AO2830">
            <v>0</v>
          </cell>
          <cell r="AP2830">
            <v>0</v>
          </cell>
          <cell r="AQ2830">
            <v>0</v>
          </cell>
        </row>
        <row r="2831">
          <cell r="E2831" t="str">
            <v>DGU</v>
          </cell>
          <cell r="J2831">
            <v>0</v>
          </cell>
          <cell r="K2831">
            <v>0</v>
          </cell>
          <cell r="L2831">
            <v>0</v>
          </cell>
          <cell r="M2831">
            <v>0</v>
          </cell>
          <cell r="N2831">
            <v>0</v>
          </cell>
          <cell r="O2831">
            <v>0</v>
          </cell>
          <cell r="P2831">
            <v>0</v>
          </cell>
          <cell r="Q2831">
            <v>0</v>
          </cell>
          <cell r="R2831">
            <v>0</v>
          </cell>
          <cell r="S2831">
            <v>0</v>
          </cell>
          <cell r="T2831">
            <v>0</v>
          </cell>
          <cell r="U2831">
            <v>0</v>
          </cell>
          <cell r="AF2831">
            <v>0</v>
          </cell>
          <cell r="AG2831">
            <v>0</v>
          </cell>
          <cell r="AH2831">
            <v>0</v>
          </cell>
          <cell r="AI2831">
            <v>0</v>
          </cell>
          <cell r="AJ2831">
            <v>0</v>
          </cell>
          <cell r="AK2831">
            <v>0</v>
          </cell>
          <cell r="AL2831">
            <v>0</v>
          </cell>
          <cell r="AM2831">
            <v>0</v>
          </cell>
          <cell r="AN2831">
            <v>0</v>
          </cell>
          <cell r="AO2831">
            <v>0</v>
          </cell>
          <cell r="AP2831">
            <v>0</v>
          </cell>
          <cell r="AQ2831">
            <v>0</v>
          </cell>
        </row>
        <row r="2832">
          <cell r="E2832" t="str">
            <v>SG</v>
          </cell>
          <cell r="J2832">
            <v>0</v>
          </cell>
          <cell r="K2832">
            <v>0</v>
          </cell>
          <cell r="L2832">
            <v>0</v>
          </cell>
          <cell r="M2832">
            <v>0</v>
          </cell>
          <cell r="N2832">
            <v>0</v>
          </cell>
          <cell r="O2832">
            <v>0</v>
          </cell>
          <cell r="P2832">
            <v>0</v>
          </cell>
          <cell r="Q2832">
            <v>0</v>
          </cell>
          <cell r="R2832">
            <v>0</v>
          </cell>
          <cell r="S2832">
            <v>0</v>
          </cell>
          <cell r="T2832">
            <v>0</v>
          </cell>
          <cell r="U2832">
            <v>0</v>
          </cell>
          <cell r="AF2832">
            <v>0</v>
          </cell>
          <cell r="AG2832">
            <v>0</v>
          </cell>
          <cell r="AH2832">
            <v>0</v>
          </cell>
          <cell r="AI2832">
            <v>0</v>
          </cell>
          <cell r="AJ2832">
            <v>0</v>
          </cell>
          <cell r="AK2832">
            <v>0</v>
          </cell>
          <cell r="AL2832">
            <v>0</v>
          </cell>
          <cell r="AM2832">
            <v>0</v>
          </cell>
          <cell r="AN2832">
            <v>0</v>
          </cell>
          <cell r="AO2832">
            <v>0</v>
          </cell>
          <cell r="AP2832">
            <v>0</v>
          </cell>
          <cell r="AQ2832">
            <v>0</v>
          </cell>
        </row>
        <row r="2833">
          <cell r="E2833" t="str">
            <v>CAGW</v>
          </cell>
          <cell r="J2833">
            <v>-754050085.30583405</v>
          </cell>
          <cell r="K2833">
            <v>-33395818.924463302</v>
          </cell>
          <cell r="L2833">
            <v>-550502469.53057456</v>
          </cell>
          <cell r="M2833">
            <v>-170151796.85079619</v>
          </cell>
          <cell r="N2833">
            <v>0</v>
          </cell>
          <cell r="O2833">
            <v>0</v>
          </cell>
          <cell r="P2833">
            <v>0</v>
          </cell>
          <cell r="Q2833">
            <v>0</v>
          </cell>
          <cell r="R2833">
            <v>0</v>
          </cell>
          <cell r="S2833">
            <v>0</v>
          </cell>
          <cell r="T2833">
            <v>0</v>
          </cell>
          <cell r="U2833">
            <v>0</v>
          </cell>
          <cell r="AF2833">
            <v>-754050085.30583405</v>
          </cell>
          <cell r="AG2833">
            <v>-33395818.924463302</v>
          </cell>
          <cell r="AH2833">
            <v>-550502469.53057456</v>
          </cell>
          <cell r="AI2833">
            <v>-170151796.85079619</v>
          </cell>
          <cell r="AJ2833">
            <v>0</v>
          </cell>
          <cell r="AK2833">
            <v>0</v>
          </cell>
          <cell r="AL2833">
            <v>0</v>
          </cell>
          <cell r="AM2833">
            <v>0</v>
          </cell>
          <cell r="AN2833">
            <v>0</v>
          </cell>
          <cell r="AO2833">
            <v>0</v>
          </cell>
          <cell r="AP2833">
            <v>0</v>
          </cell>
          <cell r="AQ2833">
            <v>0</v>
          </cell>
        </row>
        <row r="2834">
          <cell r="E2834" t="str">
            <v>CAGE</v>
          </cell>
          <cell r="J2834">
            <v>-2565391429.2750001</v>
          </cell>
          <cell r="K2834">
            <v>0</v>
          </cell>
          <cell r="L2834">
            <v>0</v>
          </cell>
          <cell r="M2834">
            <v>0</v>
          </cell>
          <cell r="N2834">
            <v>0</v>
          </cell>
          <cell r="O2834">
            <v>-487193365.62956738</v>
          </cell>
          <cell r="P2834">
            <v>-1737076428.1045015</v>
          </cell>
          <cell r="Q2834">
            <v>-223263839.33606398</v>
          </cell>
          <cell r="R2834">
            <v>-103684289.30721624</v>
          </cell>
          <cell r="S2834">
            <v>-14173506.897651449</v>
          </cell>
          <cell r="T2834">
            <v>0</v>
          </cell>
          <cell r="U2834">
            <v>0</v>
          </cell>
          <cell r="AF2834">
            <v>-2565391429.2750001</v>
          </cell>
          <cell r="AG2834">
            <v>0</v>
          </cell>
          <cell r="AH2834">
            <v>0</v>
          </cell>
          <cell r="AI2834">
            <v>0</v>
          </cell>
          <cell r="AJ2834">
            <v>0</v>
          </cell>
          <cell r="AK2834">
            <v>-487193365.62956738</v>
          </cell>
          <cell r="AL2834">
            <v>-1737076428.1045015</v>
          </cell>
          <cell r="AM2834">
            <v>-223263839.33606398</v>
          </cell>
          <cell r="AN2834">
            <v>-103684289.30721624</v>
          </cell>
          <cell r="AO2834">
            <v>-14173506.897651449</v>
          </cell>
          <cell r="AP2834">
            <v>0</v>
          </cell>
          <cell r="AQ2834">
            <v>0</v>
          </cell>
        </row>
        <row r="2835">
          <cell r="E2835" t="str">
            <v>JBG</v>
          </cell>
          <cell r="J2835">
            <v>-517782348.86083299</v>
          </cell>
          <cell r="K2835">
            <v>-22801723.122276977</v>
          </cell>
          <cell r="L2835">
            <v>-375867557.45555073</v>
          </cell>
          <cell r="M2835">
            <v>-116174847.19644812</v>
          </cell>
          <cell r="N2835">
            <v>0</v>
          </cell>
          <cell r="O2835">
            <v>-557997.42830205243</v>
          </cell>
          <cell r="P2835">
            <v>-1989526.6397847717</v>
          </cell>
          <cell r="Q2835">
            <v>-255710.88806059395</v>
          </cell>
          <cell r="R2835">
            <v>-118752.78045707743</v>
          </cell>
          <cell r="S2835">
            <v>-16233.349952725495</v>
          </cell>
          <cell r="T2835">
            <v>0</v>
          </cell>
          <cell r="U2835">
            <v>0</v>
          </cell>
          <cell r="AF2835">
            <v>-517782348.86083299</v>
          </cell>
          <cell r="AG2835">
            <v>-22801723.122276977</v>
          </cell>
          <cell r="AH2835">
            <v>-375867557.45555073</v>
          </cell>
          <cell r="AI2835">
            <v>-116174847.19644812</v>
          </cell>
          <cell r="AJ2835">
            <v>0</v>
          </cell>
          <cell r="AK2835">
            <v>-557997.42830205243</v>
          </cell>
          <cell r="AL2835">
            <v>-1989526.6397847717</v>
          </cell>
          <cell r="AM2835">
            <v>-255710.88806059395</v>
          </cell>
          <cell r="AN2835">
            <v>-118752.78045707743</v>
          </cell>
          <cell r="AO2835">
            <v>-16233.349952725495</v>
          </cell>
          <cell r="AP2835">
            <v>0</v>
          </cell>
          <cell r="AQ2835">
            <v>0</v>
          </cell>
        </row>
        <row r="2836">
          <cell r="E2836" t="str">
            <v>SSGCT</v>
          </cell>
          <cell r="J2836">
            <v>0</v>
          </cell>
          <cell r="K2836">
            <v>0</v>
          </cell>
          <cell r="L2836">
            <v>0</v>
          </cell>
          <cell r="M2836">
            <v>0</v>
          </cell>
          <cell r="N2836">
            <v>0</v>
          </cell>
          <cell r="O2836">
            <v>0</v>
          </cell>
          <cell r="P2836">
            <v>0</v>
          </cell>
          <cell r="Q2836">
            <v>0</v>
          </cell>
          <cell r="R2836">
            <v>0</v>
          </cell>
          <cell r="S2836">
            <v>0</v>
          </cell>
          <cell r="T2836">
            <v>0</v>
          </cell>
          <cell r="U2836">
            <v>0</v>
          </cell>
          <cell r="AF2836">
            <v>0</v>
          </cell>
          <cell r="AG2836">
            <v>0</v>
          </cell>
          <cell r="AH2836">
            <v>0</v>
          </cell>
          <cell r="AI2836">
            <v>0</v>
          </cell>
          <cell r="AJ2836">
            <v>0</v>
          </cell>
          <cell r="AK2836">
            <v>0</v>
          </cell>
          <cell r="AL2836">
            <v>0</v>
          </cell>
          <cell r="AM2836">
            <v>0</v>
          </cell>
          <cell r="AN2836">
            <v>0</v>
          </cell>
          <cell r="AO2836">
            <v>0</v>
          </cell>
          <cell r="AP2836">
            <v>0</v>
          </cell>
          <cell r="AQ2836">
            <v>0</v>
          </cell>
        </row>
        <row r="2841">
          <cell r="H2841" t="str">
            <v>DGP</v>
          </cell>
          <cell r="J2841">
            <v>0</v>
          </cell>
          <cell r="K2841">
            <v>0</v>
          </cell>
          <cell r="L2841">
            <v>0</v>
          </cell>
          <cell r="M2841">
            <v>0</v>
          </cell>
          <cell r="N2841">
            <v>0</v>
          </cell>
          <cell r="O2841">
            <v>0</v>
          </cell>
          <cell r="P2841">
            <v>0</v>
          </cell>
          <cell r="Q2841">
            <v>0</v>
          </cell>
          <cell r="R2841">
            <v>0</v>
          </cell>
          <cell r="S2841">
            <v>0</v>
          </cell>
          <cell r="T2841">
            <v>0</v>
          </cell>
          <cell r="U2841">
            <v>0</v>
          </cell>
          <cell r="AF2841">
            <v>0</v>
          </cell>
          <cell r="AG2841">
            <v>0</v>
          </cell>
          <cell r="AH2841">
            <v>0</v>
          </cell>
          <cell r="AI2841">
            <v>0</v>
          </cell>
          <cell r="AJ2841">
            <v>0</v>
          </cell>
          <cell r="AK2841">
            <v>0</v>
          </cell>
          <cell r="AL2841">
            <v>0</v>
          </cell>
          <cell r="AM2841">
            <v>0</v>
          </cell>
          <cell r="AN2841">
            <v>0</v>
          </cell>
          <cell r="AO2841">
            <v>0</v>
          </cell>
          <cell r="AP2841">
            <v>0</v>
          </cell>
          <cell r="AQ2841">
            <v>0</v>
          </cell>
        </row>
        <row r="2842">
          <cell r="H2842" t="str">
            <v>DGU</v>
          </cell>
          <cell r="J2842">
            <v>0</v>
          </cell>
          <cell r="K2842">
            <v>0</v>
          </cell>
          <cell r="L2842">
            <v>0</v>
          </cell>
          <cell r="M2842">
            <v>0</v>
          </cell>
          <cell r="N2842">
            <v>0</v>
          </cell>
          <cell r="O2842">
            <v>0</v>
          </cell>
          <cell r="P2842">
            <v>0</v>
          </cell>
          <cell r="Q2842">
            <v>0</v>
          </cell>
          <cell r="R2842">
            <v>0</v>
          </cell>
          <cell r="S2842">
            <v>0</v>
          </cell>
          <cell r="T2842">
            <v>0</v>
          </cell>
          <cell r="U2842">
            <v>0</v>
          </cell>
          <cell r="AF2842">
            <v>0</v>
          </cell>
          <cell r="AG2842">
            <v>0</v>
          </cell>
          <cell r="AH2842">
            <v>0</v>
          </cell>
          <cell r="AI2842">
            <v>0</v>
          </cell>
          <cell r="AJ2842">
            <v>0</v>
          </cell>
          <cell r="AK2842">
            <v>0</v>
          </cell>
          <cell r="AL2842">
            <v>0</v>
          </cell>
          <cell r="AM2842">
            <v>0</v>
          </cell>
          <cell r="AN2842">
            <v>0</v>
          </cell>
          <cell r="AO2842">
            <v>0</v>
          </cell>
          <cell r="AP2842">
            <v>0</v>
          </cell>
          <cell r="AQ2842">
            <v>0</v>
          </cell>
        </row>
        <row r="2843">
          <cell r="H2843" t="str">
            <v>CAGW</v>
          </cell>
          <cell r="J2843">
            <v>-492538891.9439404</v>
          </cell>
          <cell r="K2843">
            <v>-21813855.563644968</v>
          </cell>
          <cell r="L2843">
            <v>-359583377.33629352</v>
          </cell>
          <cell r="M2843">
            <v>-111141659.04400197</v>
          </cell>
          <cell r="N2843">
            <v>0</v>
          </cell>
          <cell r="O2843">
            <v>0</v>
          </cell>
          <cell r="P2843">
            <v>0</v>
          </cell>
          <cell r="Q2843">
            <v>0</v>
          </cell>
          <cell r="R2843">
            <v>0</v>
          </cell>
          <cell r="S2843">
            <v>0</v>
          </cell>
          <cell r="T2843">
            <v>0</v>
          </cell>
          <cell r="U2843">
            <v>0</v>
          </cell>
          <cell r="AF2843">
            <v>-492538891.9439404</v>
          </cell>
          <cell r="AG2843">
            <v>-21813855.563644968</v>
          </cell>
          <cell r="AH2843">
            <v>-359583377.33629352</v>
          </cell>
          <cell r="AI2843">
            <v>-111141659.04400197</v>
          </cell>
          <cell r="AJ2843">
            <v>0</v>
          </cell>
          <cell r="AK2843">
            <v>0</v>
          </cell>
          <cell r="AL2843">
            <v>0</v>
          </cell>
          <cell r="AM2843">
            <v>0</v>
          </cell>
          <cell r="AN2843">
            <v>0</v>
          </cell>
          <cell r="AO2843">
            <v>0</v>
          </cell>
          <cell r="AP2843">
            <v>0</v>
          </cell>
          <cell r="AQ2843">
            <v>0</v>
          </cell>
        </row>
        <row r="2844">
          <cell r="H2844" t="str">
            <v>CAGE</v>
          </cell>
          <cell r="J2844">
            <v>-893838418.04272592</v>
          </cell>
          <cell r="K2844">
            <v>0</v>
          </cell>
          <cell r="L2844">
            <v>0</v>
          </cell>
          <cell r="M2844">
            <v>0</v>
          </cell>
          <cell r="N2844">
            <v>0</v>
          </cell>
          <cell r="O2844">
            <v>-169748811.91456687</v>
          </cell>
          <cell r="P2844">
            <v>-605235376.09035826</v>
          </cell>
          <cell r="Q2844">
            <v>-77789999.093701854</v>
          </cell>
          <cell r="R2844">
            <v>-36125871.503530264</v>
          </cell>
          <cell r="S2844">
            <v>-4938359.4405687815</v>
          </cell>
          <cell r="T2844">
            <v>0</v>
          </cell>
          <cell r="U2844">
            <v>0</v>
          </cell>
          <cell r="AF2844">
            <v>-893838418.04272592</v>
          </cell>
          <cell r="AG2844">
            <v>0</v>
          </cell>
          <cell r="AH2844">
            <v>0</v>
          </cell>
          <cell r="AI2844">
            <v>0</v>
          </cell>
          <cell r="AJ2844">
            <v>0</v>
          </cell>
          <cell r="AK2844">
            <v>-169748811.91456687</v>
          </cell>
          <cell r="AL2844">
            <v>-605235376.09035826</v>
          </cell>
          <cell r="AM2844">
            <v>-77789999.093701854</v>
          </cell>
          <cell r="AN2844">
            <v>-36125871.503530264</v>
          </cell>
          <cell r="AO2844">
            <v>-4938359.4405687815</v>
          </cell>
          <cell r="AP2844">
            <v>0</v>
          </cell>
          <cell r="AQ2844">
            <v>0</v>
          </cell>
        </row>
        <row r="2845">
          <cell r="H2845" t="str">
            <v>JBG</v>
          </cell>
          <cell r="J2845">
            <v>-46565209.50416667</v>
          </cell>
          <cell r="K2845">
            <v>-2050604.8855871782</v>
          </cell>
          <cell r="L2845">
            <v>-33802526.480950631</v>
          </cell>
          <cell r="M2845">
            <v>-10447837.997411439</v>
          </cell>
          <cell r="N2845">
            <v>0</v>
          </cell>
          <cell r="O2845">
            <v>-50181.832595948435</v>
          </cell>
          <cell r="P2845">
            <v>-178922.13784328653</v>
          </cell>
          <cell r="Q2845">
            <v>-22996.595193395511</v>
          </cell>
          <cell r="R2845">
            <v>-10679.676727783508</v>
          </cell>
          <cell r="S2845">
            <v>-1459.8978570169188</v>
          </cell>
          <cell r="T2845">
            <v>0</v>
          </cell>
          <cell r="U2845">
            <v>0</v>
          </cell>
          <cell r="AF2845">
            <v>-46565209.50416667</v>
          </cell>
          <cell r="AG2845">
            <v>-2050604.8855871782</v>
          </cell>
          <cell r="AH2845">
            <v>-33802526.480950631</v>
          </cell>
          <cell r="AI2845">
            <v>-10447837.997411439</v>
          </cell>
          <cell r="AJ2845">
            <v>0</v>
          </cell>
          <cell r="AK2845">
            <v>-50181.832595948435</v>
          </cell>
          <cell r="AL2845">
            <v>-178922.13784328653</v>
          </cell>
          <cell r="AM2845">
            <v>-22996.595193395511</v>
          </cell>
          <cell r="AN2845">
            <v>-10679.676727783508</v>
          </cell>
          <cell r="AO2845">
            <v>-1459.8978570169188</v>
          </cell>
          <cell r="AP2845">
            <v>0</v>
          </cell>
          <cell r="AQ2845">
            <v>0</v>
          </cell>
        </row>
        <row r="2846">
          <cell r="H2846" t="str">
            <v>SG</v>
          </cell>
          <cell r="J2846">
            <v>-1052224.86666667</v>
          </cell>
          <cell r="K2846">
            <v>-16501.414256781227</v>
          </cell>
          <cell r="L2846">
            <v>-269292.54895351449</v>
          </cell>
          <cell r="M2846">
            <v>-86582.561974763099</v>
          </cell>
          <cell r="N2846">
            <v>0</v>
          </cell>
          <cell r="O2846">
            <v>-133010.49987862713</v>
          </cell>
          <cell r="P2846">
            <v>-455564.47275457479</v>
          </cell>
          <cell r="Q2846">
            <v>-59359.335251049386</v>
          </cell>
          <cell r="R2846">
            <v>-28092.080957160499</v>
          </cell>
          <cell r="S2846">
            <v>-3821.9526401995222</v>
          </cell>
          <cell r="T2846">
            <v>0</v>
          </cell>
          <cell r="U2846">
            <v>0</v>
          </cell>
          <cell r="AF2846">
            <v>-1052224.86666667</v>
          </cell>
          <cell r="AG2846">
            <v>-16501.414256781227</v>
          </cell>
          <cell r="AH2846">
            <v>-269292.54895351449</v>
          </cell>
          <cell r="AI2846">
            <v>-86582.561974763099</v>
          </cell>
          <cell r="AJ2846">
            <v>0</v>
          </cell>
          <cell r="AK2846">
            <v>-133010.49987862713</v>
          </cell>
          <cell r="AL2846">
            <v>-455564.47275457479</v>
          </cell>
          <cell r="AM2846">
            <v>-59359.335251049386</v>
          </cell>
          <cell r="AN2846">
            <v>-28092.080957160499</v>
          </cell>
          <cell r="AO2846">
            <v>-3821.9526401995222</v>
          </cell>
          <cell r="AP2846">
            <v>0</v>
          </cell>
          <cell r="AQ2846">
            <v>0</v>
          </cell>
        </row>
        <row r="2849">
          <cell r="H2849" t="str">
            <v>S</v>
          </cell>
          <cell r="J2849">
            <v>-8913798.7074999921</v>
          </cell>
          <cell r="K2849">
            <v>-681356.35708333296</v>
          </cell>
          <cell r="L2849">
            <v>-2777343.2395833302</v>
          </cell>
          <cell r="M2849">
            <v>-157558.433333333</v>
          </cell>
          <cell r="N2849">
            <v>0</v>
          </cell>
          <cell r="O2849">
            <v>-1214178.1620833301</v>
          </cell>
          <cell r="P2849">
            <v>-2778204.3574999999</v>
          </cell>
          <cell r="Q2849">
            <v>-542431.12791666703</v>
          </cell>
          <cell r="R2849">
            <v>-762727.03</v>
          </cell>
          <cell r="S2849">
            <v>0</v>
          </cell>
          <cell r="T2849">
            <v>0</v>
          </cell>
          <cell r="U2849">
            <v>0</v>
          </cell>
          <cell r="AF2849">
            <v>-8913798.7074999921</v>
          </cell>
          <cell r="AG2849">
            <v>-681356.35708333296</v>
          </cell>
          <cell r="AH2849">
            <v>-2777343.2395833302</v>
          </cell>
          <cell r="AI2849">
            <v>-157558.433333333</v>
          </cell>
          <cell r="AJ2849">
            <v>0</v>
          </cell>
          <cell r="AK2849">
            <v>-1214178.1620833301</v>
          </cell>
          <cell r="AL2849">
            <v>-2778204.3574999999</v>
          </cell>
          <cell r="AM2849">
            <v>-542431.12791666703</v>
          </cell>
          <cell r="AN2849">
            <v>-762727.03</v>
          </cell>
          <cell r="AO2849">
            <v>0</v>
          </cell>
          <cell r="AP2849">
            <v>0</v>
          </cell>
          <cell r="AQ2849">
            <v>0</v>
          </cell>
        </row>
        <row r="2853">
          <cell r="H2853" t="str">
            <v>S</v>
          </cell>
          <cell r="J2853">
            <v>-21587535.491250008</v>
          </cell>
          <cell r="K2853">
            <v>-994256.75583333301</v>
          </cell>
          <cell r="L2853">
            <v>-5997813.3616666701</v>
          </cell>
          <cell r="M2853">
            <v>-881770.44125000003</v>
          </cell>
          <cell r="N2853">
            <v>0</v>
          </cell>
          <cell r="O2853">
            <v>-2980620.86416667</v>
          </cell>
          <cell r="P2853">
            <v>-9837777.4587500002</v>
          </cell>
          <cell r="Q2853">
            <v>-600027.64208333299</v>
          </cell>
          <cell r="R2853">
            <v>-295268.96750000003</v>
          </cell>
          <cell r="S2853">
            <v>0</v>
          </cell>
          <cell r="T2853">
            <v>0</v>
          </cell>
          <cell r="U2853">
            <v>0</v>
          </cell>
          <cell r="AF2853">
            <v>-21587535.491250008</v>
          </cell>
          <cell r="AG2853">
            <v>-994256.75583333301</v>
          </cell>
          <cell r="AH2853">
            <v>-5997813.3616666701</v>
          </cell>
          <cell r="AI2853">
            <v>-881770.44125000003</v>
          </cell>
          <cell r="AJ2853">
            <v>0</v>
          </cell>
          <cell r="AK2853">
            <v>-2980620.86416667</v>
          </cell>
          <cell r="AL2853">
            <v>-9837777.4587500002</v>
          </cell>
          <cell r="AM2853">
            <v>-600027.64208333299</v>
          </cell>
          <cell r="AN2853">
            <v>-295268.96750000003</v>
          </cell>
          <cell r="AO2853">
            <v>0</v>
          </cell>
          <cell r="AP2853">
            <v>0</v>
          </cell>
          <cell r="AQ2853">
            <v>0</v>
          </cell>
        </row>
        <row r="2857">
          <cell r="H2857" t="str">
            <v>S</v>
          </cell>
          <cell r="J2857">
            <v>-246212762.47458324</v>
          </cell>
          <cell r="K2857">
            <v>-6329308.1349999998</v>
          </cell>
          <cell r="L2857">
            <v>-72506418.338750005</v>
          </cell>
          <cell r="M2857">
            <v>-18733730.1758333</v>
          </cell>
          <cell r="N2857">
            <v>0</v>
          </cell>
          <cell r="O2857">
            <v>-35496362.813333303</v>
          </cell>
          <cell r="P2857">
            <v>-99413282.241249993</v>
          </cell>
          <cell r="Q2857">
            <v>-11299266.26</v>
          </cell>
          <cell r="R2857">
            <v>-2434394.5104166698</v>
          </cell>
          <cell r="S2857">
            <v>0</v>
          </cell>
          <cell r="T2857">
            <v>0</v>
          </cell>
          <cell r="U2857">
            <v>0</v>
          </cell>
          <cell r="AF2857">
            <v>-246212762.47458324</v>
          </cell>
          <cell r="AG2857">
            <v>-6329308.1349999998</v>
          </cell>
          <cell r="AH2857">
            <v>-72506418.338750005</v>
          </cell>
          <cell r="AI2857">
            <v>-18733730.1758333</v>
          </cell>
          <cell r="AJ2857">
            <v>0</v>
          </cell>
          <cell r="AK2857">
            <v>-35496362.813333303</v>
          </cell>
          <cell r="AL2857">
            <v>-99413282.241249993</v>
          </cell>
          <cell r="AM2857">
            <v>-11299266.26</v>
          </cell>
          <cell r="AN2857">
            <v>-2434394.5104166698</v>
          </cell>
          <cell r="AO2857">
            <v>0</v>
          </cell>
          <cell r="AP2857">
            <v>0</v>
          </cell>
          <cell r="AQ2857">
            <v>0</v>
          </cell>
        </row>
        <row r="2861">
          <cell r="H2861" t="str">
            <v>S</v>
          </cell>
          <cell r="J2861">
            <v>0</v>
          </cell>
          <cell r="K2861">
            <v>0</v>
          </cell>
          <cell r="L2861">
            <v>0</v>
          </cell>
          <cell r="M2861">
            <v>0</v>
          </cell>
          <cell r="N2861">
            <v>0</v>
          </cell>
          <cell r="O2861">
            <v>0</v>
          </cell>
          <cell r="P2861">
            <v>0</v>
          </cell>
          <cell r="Q2861">
            <v>0</v>
          </cell>
          <cell r="R2861">
            <v>0</v>
          </cell>
          <cell r="S2861">
            <v>0</v>
          </cell>
          <cell r="T2861">
            <v>0</v>
          </cell>
          <cell r="U2861">
            <v>0</v>
          </cell>
          <cell r="AF2861">
            <v>0</v>
          </cell>
          <cell r="AG2861">
            <v>0</v>
          </cell>
          <cell r="AH2861">
            <v>0</v>
          </cell>
          <cell r="AI2861">
            <v>0</v>
          </cell>
          <cell r="AJ2861">
            <v>0</v>
          </cell>
          <cell r="AK2861">
            <v>0</v>
          </cell>
          <cell r="AL2861">
            <v>0</v>
          </cell>
          <cell r="AM2861">
            <v>0</v>
          </cell>
          <cell r="AN2861">
            <v>0</v>
          </cell>
          <cell r="AO2861">
            <v>0</v>
          </cell>
          <cell r="AP2861">
            <v>0</v>
          </cell>
          <cell r="AQ2861">
            <v>0</v>
          </cell>
        </row>
        <row r="2865">
          <cell r="H2865" t="str">
            <v>S</v>
          </cell>
          <cell r="J2865">
            <v>-565131672.629583</v>
          </cell>
          <cell r="K2865">
            <v>-32288474.755833302</v>
          </cell>
          <cell r="L2865">
            <v>-229977459.258333</v>
          </cell>
          <cell r="M2865">
            <v>-58870819.752499998</v>
          </cell>
          <cell r="N2865">
            <v>0</v>
          </cell>
          <cell r="O2865">
            <v>-56218214.587083302</v>
          </cell>
          <cell r="P2865">
            <v>-139939205.32875001</v>
          </cell>
          <cell r="Q2865">
            <v>-35101223.464166701</v>
          </cell>
          <cell r="R2865">
            <v>-12736275.4829167</v>
          </cell>
          <cell r="S2865">
            <v>0</v>
          </cell>
          <cell r="T2865">
            <v>0</v>
          </cell>
          <cell r="U2865">
            <v>0</v>
          </cell>
          <cell r="AF2865">
            <v>-565131672.629583</v>
          </cell>
          <cell r="AG2865">
            <v>-32288474.755833302</v>
          </cell>
          <cell r="AH2865">
            <v>-229977459.258333</v>
          </cell>
          <cell r="AI2865">
            <v>-58870819.752499998</v>
          </cell>
          <cell r="AJ2865">
            <v>0</v>
          </cell>
          <cell r="AK2865">
            <v>-56218214.587083302</v>
          </cell>
          <cell r="AL2865">
            <v>-139939205.32875001</v>
          </cell>
          <cell r="AM2865">
            <v>-35101223.464166701</v>
          </cell>
          <cell r="AN2865">
            <v>-12736275.4829167</v>
          </cell>
          <cell r="AO2865">
            <v>0</v>
          </cell>
          <cell r="AP2865">
            <v>0</v>
          </cell>
          <cell r="AQ2865">
            <v>0</v>
          </cell>
        </row>
        <row r="2869">
          <cell r="H2869" t="str">
            <v>S</v>
          </cell>
          <cell r="J2869">
            <v>-296706955.91500032</v>
          </cell>
          <cell r="K2869">
            <v>-16882927.954166699</v>
          </cell>
          <cell r="L2869">
            <v>-119008487.90916701</v>
          </cell>
          <cell r="M2869">
            <v>-29439436.450833298</v>
          </cell>
          <cell r="N2869">
            <v>0</v>
          </cell>
          <cell r="O2869">
            <v>-32659005.973333299</v>
          </cell>
          <cell r="P2869">
            <v>-78253288.293750003</v>
          </cell>
          <cell r="Q2869">
            <v>-16110144.801666699</v>
          </cell>
          <cell r="R2869">
            <v>-4353664.5320833297</v>
          </cell>
          <cell r="S2869">
            <v>0</v>
          </cell>
          <cell r="T2869">
            <v>0</v>
          </cell>
          <cell r="U2869">
            <v>0</v>
          </cell>
          <cell r="AF2869">
            <v>-296706955.91500032</v>
          </cell>
          <cell r="AG2869">
            <v>-16882927.954166699</v>
          </cell>
          <cell r="AH2869">
            <v>-119008487.90916701</v>
          </cell>
          <cell r="AI2869">
            <v>-29439436.450833298</v>
          </cell>
          <cell r="AJ2869">
            <v>0</v>
          </cell>
          <cell r="AK2869">
            <v>-32659005.973333299</v>
          </cell>
          <cell r="AL2869">
            <v>-78253288.293750003</v>
          </cell>
          <cell r="AM2869">
            <v>-16110144.801666699</v>
          </cell>
          <cell r="AN2869">
            <v>-4353664.5320833297</v>
          </cell>
          <cell r="AO2869">
            <v>0</v>
          </cell>
          <cell r="AP2869">
            <v>0</v>
          </cell>
          <cell r="AQ2869">
            <v>0</v>
          </cell>
        </row>
        <row r="2873">
          <cell r="H2873" t="str">
            <v>S</v>
          </cell>
          <cell r="J2873">
            <v>-146157680.01166669</v>
          </cell>
          <cell r="K2873">
            <v>-10136245.5941667</v>
          </cell>
          <cell r="L2873">
            <v>-39304752.854999997</v>
          </cell>
          <cell r="M2873">
            <v>-9168835.9304166697</v>
          </cell>
          <cell r="N2873">
            <v>0</v>
          </cell>
          <cell r="O2873">
            <v>-7949418.0695833303</v>
          </cell>
          <cell r="P2873">
            <v>-73132860.920000002</v>
          </cell>
          <cell r="Q2873">
            <v>-3890785.5495833298</v>
          </cell>
          <cell r="R2873">
            <v>-2574781.0929166698</v>
          </cell>
          <cell r="S2873">
            <v>0</v>
          </cell>
          <cell r="T2873">
            <v>0</v>
          </cell>
          <cell r="U2873">
            <v>0</v>
          </cell>
          <cell r="AF2873">
            <v>-146157680.01166669</v>
          </cell>
          <cell r="AG2873">
            <v>-10136245.5941667</v>
          </cell>
          <cell r="AH2873">
            <v>-39304752.854999997</v>
          </cell>
          <cell r="AI2873">
            <v>-9168835.9304166697</v>
          </cell>
          <cell r="AJ2873">
            <v>0</v>
          </cell>
          <cell r="AK2873">
            <v>-7949418.0695833303</v>
          </cell>
          <cell r="AL2873">
            <v>-73132860.920000002</v>
          </cell>
          <cell r="AM2873">
            <v>-3890785.5495833298</v>
          </cell>
          <cell r="AN2873">
            <v>-2574781.0929166698</v>
          </cell>
          <cell r="AO2873">
            <v>0</v>
          </cell>
          <cell r="AP2873">
            <v>0</v>
          </cell>
          <cell r="AQ2873">
            <v>0</v>
          </cell>
        </row>
        <row r="2877">
          <cell r="H2877" t="str">
            <v>S</v>
          </cell>
          <cell r="J2877">
            <v>-345734542.95416623</v>
          </cell>
          <cell r="K2877">
            <v>-11775360.9729167</v>
          </cell>
          <cell r="L2877">
            <v>-74751653.250833303</v>
          </cell>
          <cell r="M2877">
            <v>-10806705.6079167</v>
          </cell>
          <cell r="N2877">
            <v>0</v>
          </cell>
          <cell r="O2877">
            <v>-20101503.494583301</v>
          </cell>
          <cell r="P2877">
            <v>-202210927.34333301</v>
          </cell>
          <cell r="Q2877">
            <v>-12718617.387499999</v>
          </cell>
          <cell r="R2877">
            <v>-13369774.897083299</v>
          </cell>
          <cell r="S2877">
            <v>0</v>
          </cell>
          <cell r="T2877">
            <v>0</v>
          </cell>
          <cell r="U2877">
            <v>0</v>
          </cell>
          <cell r="AF2877">
            <v>-345734542.95416623</v>
          </cell>
          <cell r="AG2877">
            <v>-11775360.9729167</v>
          </cell>
          <cell r="AH2877">
            <v>-74751653.250833303</v>
          </cell>
          <cell r="AI2877">
            <v>-10806705.6079167</v>
          </cell>
          <cell r="AJ2877">
            <v>0</v>
          </cell>
          <cell r="AK2877">
            <v>-20101503.494583301</v>
          </cell>
          <cell r="AL2877">
            <v>-202210927.34333301</v>
          </cell>
          <cell r="AM2877">
            <v>-12718617.387499999</v>
          </cell>
          <cell r="AN2877">
            <v>-13369774.897083299</v>
          </cell>
          <cell r="AO2877">
            <v>0</v>
          </cell>
          <cell r="AP2877">
            <v>0</v>
          </cell>
          <cell r="AQ2877">
            <v>0</v>
          </cell>
        </row>
        <row r="2881">
          <cell r="H2881" t="str">
            <v>S</v>
          </cell>
          <cell r="J2881">
            <v>-471519486.69625038</v>
          </cell>
          <cell r="K2881">
            <v>-26422931.977499999</v>
          </cell>
          <cell r="L2881">
            <v>-210055735.30875</v>
          </cell>
          <cell r="M2881">
            <v>-51946505.110416703</v>
          </cell>
          <cell r="N2881">
            <v>0</v>
          </cell>
          <cell r="O2881">
            <v>-35911085.499583296</v>
          </cell>
          <cell r="P2881">
            <v>-115234661.76541699</v>
          </cell>
          <cell r="Q2881">
            <v>-26251251.271666698</v>
          </cell>
          <cell r="R2881">
            <v>-5697315.7629166702</v>
          </cell>
          <cell r="S2881">
            <v>0</v>
          </cell>
          <cell r="T2881">
            <v>0</v>
          </cell>
          <cell r="U2881">
            <v>0</v>
          </cell>
          <cell r="AF2881">
            <v>-471519486.69625038</v>
          </cell>
          <cell r="AG2881">
            <v>-26422931.977499999</v>
          </cell>
          <cell r="AH2881">
            <v>-210055735.30875</v>
          </cell>
          <cell r="AI2881">
            <v>-51946505.110416703</v>
          </cell>
          <cell r="AJ2881">
            <v>0</v>
          </cell>
          <cell r="AK2881">
            <v>-35911085.499583296</v>
          </cell>
          <cell r="AL2881">
            <v>-115234661.76541699</v>
          </cell>
          <cell r="AM2881">
            <v>-26251251.271666698</v>
          </cell>
          <cell r="AN2881">
            <v>-5697315.7629166702</v>
          </cell>
          <cell r="AO2881">
            <v>0</v>
          </cell>
          <cell r="AP2881">
            <v>0</v>
          </cell>
          <cell r="AQ2881">
            <v>0</v>
          </cell>
        </row>
        <row r="2885">
          <cell r="H2885" t="str">
            <v>S</v>
          </cell>
          <cell r="J2885">
            <v>-260577880.71999994</v>
          </cell>
          <cell r="K2885">
            <v>-7614805.4745833296</v>
          </cell>
          <cell r="L2885">
            <v>-106405192.32625</v>
          </cell>
          <cell r="M2885">
            <v>-23157001.233333301</v>
          </cell>
          <cell r="N2885">
            <v>0</v>
          </cell>
          <cell r="O2885">
            <v>-16566431.7304167</v>
          </cell>
          <cell r="P2885">
            <v>-88184054.977083296</v>
          </cell>
          <cell r="Q2885">
            <v>-15062027.105833299</v>
          </cell>
          <cell r="R2885">
            <v>-3588367.8725000001</v>
          </cell>
          <cell r="S2885">
            <v>0</v>
          </cell>
          <cell r="T2885">
            <v>0</v>
          </cell>
          <cell r="U2885">
            <v>0</v>
          </cell>
          <cell r="AF2885">
            <v>-260577880.71999994</v>
          </cell>
          <cell r="AG2885">
            <v>-7614805.4745833296</v>
          </cell>
          <cell r="AH2885">
            <v>-106405192.32625</v>
          </cell>
          <cell r="AI2885">
            <v>-23157001.233333301</v>
          </cell>
          <cell r="AJ2885">
            <v>0</v>
          </cell>
          <cell r="AK2885">
            <v>-16566431.7304167</v>
          </cell>
          <cell r="AL2885">
            <v>-88184054.977083296</v>
          </cell>
          <cell r="AM2885">
            <v>-15062027.105833299</v>
          </cell>
          <cell r="AN2885">
            <v>-3588367.8725000001</v>
          </cell>
          <cell r="AO2885">
            <v>0</v>
          </cell>
          <cell r="AP2885">
            <v>0</v>
          </cell>
          <cell r="AQ2885">
            <v>0</v>
          </cell>
        </row>
        <row r="2889">
          <cell r="H2889" t="str">
            <v>S</v>
          </cell>
          <cell r="J2889">
            <v>-87254335.150416702</v>
          </cell>
          <cell r="K2889">
            <v>-2183929.9312499999</v>
          </cell>
          <cell r="L2889">
            <v>-32605500.815416701</v>
          </cell>
          <cell r="M2889">
            <v>-3333864.87458333</v>
          </cell>
          <cell r="N2889">
            <v>0</v>
          </cell>
          <cell r="O2889">
            <v>-3061057.0625</v>
          </cell>
          <cell r="P2889">
            <v>-35512755.520000003</v>
          </cell>
          <cell r="Q2889">
            <v>-9607485.6370833293</v>
          </cell>
          <cell r="R2889">
            <v>-949741.30958333297</v>
          </cell>
          <cell r="S2889">
            <v>0</v>
          </cell>
          <cell r="T2889">
            <v>0</v>
          </cell>
          <cell r="U2889">
            <v>0</v>
          </cell>
          <cell r="AF2889">
            <v>-87254335.150416702</v>
          </cell>
          <cell r="AG2889">
            <v>-2183929.9312499999</v>
          </cell>
          <cell r="AH2889">
            <v>-32605500.815416701</v>
          </cell>
          <cell r="AI2889">
            <v>-3333864.87458333</v>
          </cell>
          <cell r="AJ2889">
            <v>0</v>
          </cell>
          <cell r="AK2889">
            <v>-3061057.0625</v>
          </cell>
          <cell r="AL2889">
            <v>-35512755.520000003</v>
          </cell>
          <cell r="AM2889">
            <v>-9607485.6370833293</v>
          </cell>
          <cell r="AN2889">
            <v>-949741.30958333297</v>
          </cell>
          <cell r="AO2889">
            <v>0</v>
          </cell>
          <cell r="AP2889">
            <v>0</v>
          </cell>
          <cell r="AQ2889">
            <v>0</v>
          </cell>
        </row>
        <row r="2895">
          <cell r="H2895" t="str">
            <v>S</v>
          </cell>
          <cell r="J2895">
            <v>-7195723.2225000001</v>
          </cell>
          <cell r="K2895">
            <v>-199172.685833333</v>
          </cell>
          <cell r="L2895">
            <v>-2059027.73916667</v>
          </cell>
          <cell r="M2895">
            <v>-355371.21875</v>
          </cell>
          <cell r="N2895">
            <v>0</v>
          </cell>
          <cell r="O2895">
            <v>-843245.63208333298</v>
          </cell>
          <cell r="P2895">
            <v>-3463276.9295833302</v>
          </cell>
          <cell r="Q2895">
            <v>-142049.95374999999</v>
          </cell>
          <cell r="R2895">
            <v>-133579.063333333</v>
          </cell>
          <cell r="S2895">
            <v>0</v>
          </cell>
          <cell r="T2895">
            <v>0</v>
          </cell>
          <cell r="U2895">
            <v>0</v>
          </cell>
          <cell r="AF2895">
            <v>-7195723.2225000001</v>
          </cell>
          <cell r="AG2895">
            <v>-199172.685833333</v>
          </cell>
          <cell r="AH2895">
            <v>-2059027.73916667</v>
          </cell>
          <cell r="AI2895">
            <v>-355371.21875</v>
          </cell>
          <cell r="AJ2895">
            <v>0</v>
          </cell>
          <cell r="AK2895">
            <v>-843245.63208333298</v>
          </cell>
          <cell r="AL2895">
            <v>-3463276.9295833302</v>
          </cell>
          <cell r="AM2895">
            <v>-142049.95374999999</v>
          </cell>
          <cell r="AN2895">
            <v>-133579.063333333</v>
          </cell>
          <cell r="AO2895">
            <v>0</v>
          </cell>
          <cell r="AP2895">
            <v>0</v>
          </cell>
          <cell r="AQ2895">
            <v>0</v>
          </cell>
        </row>
        <row r="2899">
          <cell r="H2899" t="str">
            <v>S</v>
          </cell>
          <cell r="J2899">
            <v>0</v>
          </cell>
          <cell r="K2899">
            <v>0</v>
          </cell>
          <cell r="L2899">
            <v>0</v>
          </cell>
          <cell r="M2899">
            <v>0</v>
          </cell>
          <cell r="N2899">
            <v>0</v>
          </cell>
          <cell r="O2899">
            <v>0</v>
          </cell>
          <cell r="P2899">
            <v>0</v>
          </cell>
          <cell r="Q2899">
            <v>0</v>
          </cell>
          <cell r="R2899">
            <v>0</v>
          </cell>
          <cell r="S2899">
            <v>0</v>
          </cell>
          <cell r="T2899">
            <v>0</v>
          </cell>
          <cell r="U2899">
            <v>0</v>
          </cell>
          <cell r="AF2899">
            <v>0</v>
          </cell>
          <cell r="AG2899">
            <v>0</v>
          </cell>
          <cell r="AH2899">
            <v>0</v>
          </cell>
          <cell r="AI2899">
            <v>0</v>
          </cell>
          <cell r="AJ2899">
            <v>0</v>
          </cell>
          <cell r="AK2899">
            <v>0</v>
          </cell>
          <cell r="AL2899">
            <v>0</v>
          </cell>
          <cell r="AM2899">
            <v>0</v>
          </cell>
          <cell r="AN2899">
            <v>0</v>
          </cell>
          <cell r="AO2899">
            <v>0</v>
          </cell>
          <cell r="AP2899">
            <v>0</v>
          </cell>
          <cell r="AQ2899">
            <v>0</v>
          </cell>
        </row>
        <row r="2903">
          <cell r="H2903" t="str">
            <v>S</v>
          </cell>
          <cell r="J2903">
            <v>-29573981.0033333</v>
          </cell>
          <cell r="K2903">
            <v>-543910.62124999997</v>
          </cell>
          <cell r="L2903">
            <v>-10025692.83</v>
          </cell>
          <cell r="M2903">
            <v>-1914946.3704166701</v>
          </cell>
          <cell r="N2903">
            <v>0</v>
          </cell>
          <cell r="O2903">
            <v>-3159955.54208333</v>
          </cell>
          <cell r="P2903">
            <v>-12471265.4708333</v>
          </cell>
          <cell r="Q2903">
            <v>-426524.37208333297</v>
          </cell>
          <cell r="R2903">
            <v>-1031685.79666667</v>
          </cell>
          <cell r="S2903">
            <v>0</v>
          </cell>
          <cell r="T2903">
            <v>0</v>
          </cell>
          <cell r="U2903">
            <v>0</v>
          </cell>
          <cell r="AF2903">
            <v>-29573981.0033333</v>
          </cell>
          <cell r="AG2903">
            <v>-543910.62124999997</v>
          </cell>
          <cell r="AH2903">
            <v>-10025692.83</v>
          </cell>
          <cell r="AI2903">
            <v>-1914946.3704166701</v>
          </cell>
          <cell r="AJ2903">
            <v>0</v>
          </cell>
          <cell r="AK2903">
            <v>-3159955.54208333</v>
          </cell>
          <cell r="AL2903">
            <v>-12471265.4708333</v>
          </cell>
          <cell r="AM2903">
            <v>-426524.37208333297</v>
          </cell>
          <cell r="AN2903">
            <v>-1031685.79666667</v>
          </cell>
          <cell r="AO2903">
            <v>0</v>
          </cell>
          <cell r="AP2903">
            <v>0</v>
          </cell>
          <cell r="AQ2903">
            <v>0</v>
          </cell>
        </row>
        <row r="2907">
          <cell r="H2907" t="str">
            <v>S</v>
          </cell>
          <cell r="J2907">
            <v>0</v>
          </cell>
          <cell r="K2907">
            <v>0</v>
          </cell>
          <cell r="L2907">
            <v>0</v>
          </cell>
          <cell r="M2907">
            <v>0</v>
          </cell>
          <cell r="N2907">
            <v>0</v>
          </cell>
          <cell r="O2907">
            <v>0</v>
          </cell>
          <cell r="P2907">
            <v>0</v>
          </cell>
          <cell r="Q2907">
            <v>0</v>
          </cell>
          <cell r="R2907">
            <v>0</v>
          </cell>
          <cell r="S2907">
            <v>0</v>
          </cell>
          <cell r="T2907">
            <v>0</v>
          </cell>
          <cell r="U2907">
            <v>0</v>
          </cell>
          <cell r="AF2907">
            <v>0</v>
          </cell>
          <cell r="AG2907">
            <v>0</v>
          </cell>
          <cell r="AH2907">
            <v>0</v>
          </cell>
          <cell r="AI2907">
            <v>0</v>
          </cell>
          <cell r="AJ2907">
            <v>0</v>
          </cell>
          <cell r="AK2907">
            <v>0</v>
          </cell>
          <cell r="AL2907">
            <v>0</v>
          </cell>
          <cell r="AM2907">
            <v>0</v>
          </cell>
          <cell r="AN2907">
            <v>0</v>
          </cell>
          <cell r="AO2907">
            <v>0</v>
          </cell>
          <cell r="AP2907">
            <v>0</v>
          </cell>
          <cell r="AQ2907">
            <v>0</v>
          </cell>
        </row>
        <row r="2911">
          <cell r="H2911" t="str">
            <v>S</v>
          </cell>
          <cell r="J2911">
            <v>0</v>
          </cell>
          <cell r="K2911">
            <v>0</v>
          </cell>
          <cell r="L2911">
            <v>0</v>
          </cell>
          <cell r="M2911">
            <v>0</v>
          </cell>
          <cell r="N2911">
            <v>0</v>
          </cell>
          <cell r="O2911">
            <v>0</v>
          </cell>
          <cell r="P2911">
            <v>0</v>
          </cell>
          <cell r="Q2911">
            <v>0</v>
          </cell>
          <cell r="R2911">
            <v>0</v>
          </cell>
          <cell r="S2911">
            <v>0</v>
          </cell>
          <cell r="T2911">
            <v>0</v>
          </cell>
          <cell r="U2911">
            <v>0</v>
          </cell>
          <cell r="AF2911">
            <v>0</v>
          </cell>
          <cell r="AG2911">
            <v>0</v>
          </cell>
          <cell r="AH2911">
            <v>0</v>
          </cell>
          <cell r="AI2911">
            <v>0</v>
          </cell>
          <cell r="AJ2911">
            <v>0</v>
          </cell>
          <cell r="AK2911">
            <v>0</v>
          </cell>
          <cell r="AL2911">
            <v>0</v>
          </cell>
          <cell r="AM2911">
            <v>0</v>
          </cell>
          <cell r="AN2911">
            <v>0</v>
          </cell>
          <cell r="AO2911">
            <v>0</v>
          </cell>
          <cell r="AP2911">
            <v>0</v>
          </cell>
          <cell r="AQ2911">
            <v>0</v>
          </cell>
        </row>
        <row r="2915">
          <cell r="H2915" t="str">
            <v>S</v>
          </cell>
          <cell r="J2915">
            <v>4343165.0320833316</v>
          </cell>
          <cell r="K2915">
            <v>468804.45500000002</v>
          </cell>
          <cell r="L2915">
            <v>404062.9425</v>
          </cell>
          <cell r="M2915">
            <v>325899.78666666697</v>
          </cell>
          <cell r="N2915">
            <v>0</v>
          </cell>
          <cell r="O2915">
            <v>160570.46416666699</v>
          </cell>
          <cell r="P2915">
            <v>2393314.3920833301</v>
          </cell>
          <cell r="Q2915">
            <v>202981.11666666699</v>
          </cell>
          <cell r="R2915">
            <v>387531.875</v>
          </cell>
          <cell r="S2915">
            <v>0</v>
          </cell>
          <cell r="T2915">
            <v>0</v>
          </cell>
          <cell r="U2915">
            <v>0</v>
          </cell>
          <cell r="AF2915">
            <v>4343165.0320833316</v>
          </cell>
          <cell r="AG2915">
            <v>468804.45500000002</v>
          </cell>
          <cell r="AH2915">
            <v>404062.9425</v>
          </cell>
          <cell r="AI2915">
            <v>325899.78666666697</v>
          </cell>
          <cell r="AJ2915">
            <v>0</v>
          </cell>
          <cell r="AK2915">
            <v>160570.46416666699</v>
          </cell>
          <cell r="AL2915">
            <v>2393314.3920833301</v>
          </cell>
          <cell r="AM2915">
            <v>202981.11666666699</v>
          </cell>
          <cell r="AN2915">
            <v>387531.875</v>
          </cell>
          <cell r="AO2915">
            <v>0</v>
          </cell>
          <cell r="AP2915">
            <v>0</v>
          </cell>
          <cell r="AQ2915">
            <v>0</v>
          </cell>
        </row>
        <row r="2922">
          <cell r="E2922" t="str">
            <v>S</v>
          </cell>
          <cell r="J2922">
            <v>-2482223189.9441662</v>
          </cell>
          <cell r="K2922">
            <v>-115583876.76041673</v>
          </cell>
          <cell r="L2922">
            <v>-905071014.29041672</v>
          </cell>
          <cell r="M2922">
            <v>-208440645.81291664</v>
          </cell>
          <cell r="N2922">
            <v>0</v>
          </cell>
          <cell r="O2922">
            <v>-216000508.96666652</v>
          </cell>
          <cell r="P2922">
            <v>-858038246.21416664</v>
          </cell>
          <cell r="Q2922">
            <v>-131548853.45666671</v>
          </cell>
          <cell r="R2922">
            <v>-47540044.442916676</v>
          </cell>
          <cell r="S2922">
            <v>0</v>
          </cell>
          <cell r="T2922">
            <v>0</v>
          </cell>
          <cell r="U2922">
            <v>0</v>
          </cell>
          <cell r="AF2922">
            <v>-2482223189.9441662</v>
          </cell>
          <cell r="AG2922">
            <v>-115583876.76041673</v>
          </cell>
          <cell r="AH2922">
            <v>-905071014.29041672</v>
          </cell>
          <cell r="AI2922">
            <v>-208440645.81291664</v>
          </cell>
          <cell r="AJ2922">
            <v>0</v>
          </cell>
          <cell r="AK2922">
            <v>-216000508.96666652</v>
          </cell>
          <cell r="AL2922">
            <v>-858038246.21416664</v>
          </cell>
          <cell r="AM2922">
            <v>-131548853.45666671</v>
          </cell>
          <cell r="AN2922">
            <v>-47540044.442916676</v>
          </cell>
          <cell r="AO2922">
            <v>0</v>
          </cell>
          <cell r="AP2922">
            <v>0</v>
          </cell>
          <cell r="AQ2922">
            <v>0</v>
          </cell>
        </row>
        <row r="2926">
          <cell r="H2926" t="str">
            <v>S</v>
          </cell>
          <cell r="J2926">
            <v>-203118253.32125008</v>
          </cell>
          <cell r="K2926">
            <v>-5154368.2679166701</v>
          </cell>
          <cell r="L2926">
            <v>-62289581.719583303</v>
          </cell>
          <cell r="M2926">
            <v>-21478489.822500002</v>
          </cell>
          <cell r="N2926">
            <v>0</v>
          </cell>
          <cell r="O2926">
            <v>-23359704.399166699</v>
          </cell>
          <cell r="P2926">
            <v>-71807897.457916707</v>
          </cell>
          <cell r="Q2926">
            <v>-13539865.7154167</v>
          </cell>
          <cell r="R2926">
            <v>-5488345.9387499997</v>
          </cell>
          <cell r="S2926">
            <v>0</v>
          </cell>
          <cell r="T2926">
            <v>0</v>
          </cell>
          <cell r="U2926">
            <v>0</v>
          </cell>
          <cell r="AF2926">
            <v>-203118253.32125008</v>
          </cell>
          <cell r="AG2926">
            <v>-5154368.2679166701</v>
          </cell>
          <cell r="AH2926">
            <v>-62289581.719583303</v>
          </cell>
          <cell r="AI2926">
            <v>-21478489.822500002</v>
          </cell>
          <cell r="AJ2926">
            <v>0</v>
          </cell>
          <cell r="AK2926">
            <v>-23359704.399166699</v>
          </cell>
          <cell r="AL2926">
            <v>-71807897.457916707</v>
          </cell>
          <cell r="AM2926">
            <v>-13539865.7154167</v>
          </cell>
          <cell r="AN2926">
            <v>-5488345.9387499997</v>
          </cell>
          <cell r="AO2926">
            <v>0</v>
          </cell>
          <cell r="AP2926">
            <v>0</v>
          </cell>
          <cell r="AQ2926">
            <v>0</v>
          </cell>
        </row>
        <row r="2927">
          <cell r="H2927" t="str">
            <v>DGP</v>
          </cell>
          <cell r="J2927">
            <v>0</v>
          </cell>
          <cell r="K2927">
            <v>0</v>
          </cell>
          <cell r="L2927">
            <v>0</v>
          </cell>
          <cell r="M2927">
            <v>0</v>
          </cell>
          <cell r="N2927">
            <v>0</v>
          </cell>
          <cell r="O2927">
            <v>0</v>
          </cell>
          <cell r="P2927">
            <v>0</v>
          </cell>
          <cell r="Q2927">
            <v>0</v>
          </cell>
          <cell r="R2927">
            <v>0</v>
          </cell>
          <cell r="S2927">
            <v>0</v>
          </cell>
          <cell r="T2927">
            <v>0</v>
          </cell>
          <cell r="U2927">
            <v>0</v>
          </cell>
          <cell r="AF2927">
            <v>0</v>
          </cell>
          <cell r="AG2927">
            <v>0</v>
          </cell>
          <cell r="AH2927">
            <v>0</v>
          </cell>
          <cell r="AI2927">
            <v>0</v>
          </cell>
          <cell r="AJ2927">
            <v>0</v>
          </cell>
          <cell r="AK2927">
            <v>0</v>
          </cell>
          <cell r="AL2927">
            <v>0</v>
          </cell>
          <cell r="AM2927">
            <v>0</v>
          </cell>
          <cell r="AN2927">
            <v>0</v>
          </cell>
          <cell r="AO2927">
            <v>0</v>
          </cell>
          <cell r="AP2927">
            <v>0</v>
          </cell>
          <cell r="AQ2927">
            <v>0</v>
          </cell>
        </row>
        <row r="2928">
          <cell r="H2928" t="str">
            <v>DGU</v>
          </cell>
          <cell r="J2928">
            <v>0</v>
          </cell>
          <cell r="K2928">
            <v>0</v>
          </cell>
          <cell r="L2928">
            <v>0</v>
          </cell>
          <cell r="M2928">
            <v>0</v>
          </cell>
          <cell r="N2928">
            <v>0</v>
          </cell>
          <cell r="O2928">
            <v>0</v>
          </cell>
          <cell r="P2928">
            <v>0</v>
          </cell>
          <cell r="Q2928">
            <v>0</v>
          </cell>
          <cell r="R2928">
            <v>0</v>
          </cell>
          <cell r="S2928">
            <v>0</v>
          </cell>
          <cell r="T2928">
            <v>0</v>
          </cell>
          <cell r="U2928">
            <v>0</v>
          </cell>
          <cell r="AF2928">
            <v>0</v>
          </cell>
          <cell r="AG2928">
            <v>0</v>
          </cell>
          <cell r="AH2928">
            <v>0</v>
          </cell>
          <cell r="AI2928">
            <v>0</v>
          </cell>
          <cell r="AJ2928">
            <v>0</v>
          </cell>
          <cell r="AK2928">
            <v>0</v>
          </cell>
          <cell r="AL2928">
            <v>0</v>
          </cell>
          <cell r="AM2928">
            <v>0</v>
          </cell>
          <cell r="AN2928">
            <v>0</v>
          </cell>
          <cell r="AO2928">
            <v>0</v>
          </cell>
          <cell r="AP2928">
            <v>0</v>
          </cell>
          <cell r="AQ2928">
            <v>0</v>
          </cell>
        </row>
        <row r="2929">
          <cell r="H2929" t="str">
            <v>SG</v>
          </cell>
          <cell r="J2929">
            <v>0</v>
          </cell>
          <cell r="K2929">
            <v>0</v>
          </cell>
          <cell r="L2929">
            <v>0</v>
          </cell>
          <cell r="M2929">
            <v>0</v>
          </cell>
          <cell r="N2929">
            <v>0</v>
          </cell>
          <cell r="O2929">
            <v>0</v>
          </cell>
          <cell r="P2929">
            <v>0</v>
          </cell>
          <cell r="Q2929">
            <v>0</v>
          </cell>
          <cell r="R2929">
            <v>0</v>
          </cell>
          <cell r="S2929">
            <v>0</v>
          </cell>
          <cell r="T2929">
            <v>0</v>
          </cell>
          <cell r="U2929">
            <v>0</v>
          </cell>
          <cell r="AF2929">
            <v>0</v>
          </cell>
          <cell r="AG2929">
            <v>0</v>
          </cell>
          <cell r="AH2929">
            <v>0</v>
          </cell>
          <cell r="AI2929">
            <v>0</v>
          </cell>
          <cell r="AJ2929">
            <v>0</v>
          </cell>
          <cell r="AK2929">
            <v>0</v>
          </cell>
          <cell r="AL2929">
            <v>0</v>
          </cell>
          <cell r="AM2929">
            <v>0</v>
          </cell>
          <cell r="AN2929">
            <v>0</v>
          </cell>
          <cell r="AO2929">
            <v>0</v>
          </cell>
          <cell r="AP2929">
            <v>0</v>
          </cell>
          <cell r="AQ2929">
            <v>0</v>
          </cell>
        </row>
        <row r="2930">
          <cell r="H2930" t="str">
            <v>CN</v>
          </cell>
          <cell r="J2930">
            <v>-6980357.5341666704</v>
          </cell>
          <cell r="K2930">
            <v>-168480.35512200798</v>
          </cell>
          <cell r="L2930">
            <v>-2113313.1246571145</v>
          </cell>
          <cell r="M2930">
            <v>-480505.08581471659</v>
          </cell>
          <cell r="N2930">
            <v>0</v>
          </cell>
          <cell r="O2930">
            <v>-462891.29243977182</v>
          </cell>
          <cell r="P2930">
            <v>-3423303.1344001503</v>
          </cell>
          <cell r="Q2930">
            <v>-273568.84187242354</v>
          </cell>
          <cell r="R2930">
            <v>-58295.699860485234</v>
          </cell>
          <cell r="S2930">
            <v>0</v>
          </cell>
          <cell r="T2930">
            <v>0</v>
          </cell>
          <cell r="U2930">
            <v>0</v>
          </cell>
          <cell r="AF2930">
            <v>-6980357.5341666704</v>
          </cell>
          <cell r="AG2930">
            <v>-168480.35512200798</v>
          </cell>
          <cell r="AH2930">
            <v>-2113313.1246571145</v>
          </cell>
          <cell r="AI2930">
            <v>-480505.08581471659</v>
          </cell>
          <cell r="AJ2930">
            <v>0</v>
          </cell>
          <cell r="AK2930">
            <v>-462891.29243977182</v>
          </cell>
          <cell r="AL2930">
            <v>-3423303.1344001503</v>
          </cell>
          <cell r="AM2930">
            <v>-273568.84187242354</v>
          </cell>
          <cell r="AN2930">
            <v>-58295.699860485234</v>
          </cell>
          <cell r="AO2930">
            <v>0</v>
          </cell>
          <cell r="AP2930">
            <v>0</v>
          </cell>
          <cell r="AQ2930">
            <v>0</v>
          </cell>
        </row>
        <row r="2931">
          <cell r="H2931" t="str">
            <v>SO</v>
          </cell>
          <cell r="J2931">
            <v>-94088510.476249993</v>
          </cell>
          <cell r="K2931">
            <v>-1871903.3223755676</v>
          </cell>
          <cell r="L2931">
            <v>-22111029.509559948</v>
          </cell>
          <cell r="M2931">
            <v>-6261406.5854547964</v>
          </cell>
          <cell r="N2931">
            <v>0</v>
          </cell>
          <cell r="O2931">
            <v>-11677383.4764928</v>
          </cell>
          <cell r="P2931">
            <v>-43828494.419759966</v>
          </cell>
          <cell r="Q2931">
            <v>-5602456.1288571199</v>
          </cell>
          <cell r="R2931">
            <v>-2466563.9390446921</v>
          </cell>
          <cell r="S2931">
            <v>-269273.0947050965</v>
          </cell>
          <cell r="T2931">
            <v>0</v>
          </cell>
          <cell r="U2931">
            <v>0</v>
          </cell>
          <cell r="AF2931">
            <v>-94088510.476249993</v>
          </cell>
          <cell r="AG2931">
            <v>-1871903.3223755676</v>
          </cell>
          <cell r="AH2931">
            <v>-22111029.509559948</v>
          </cell>
          <cell r="AI2931">
            <v>-6261406.5854547964</v>
          </cell>
          <cell r="AJ2931">
            <v>0</v>
          </cell>
          <cell r="AK2931">
            <v>-11677383.4764928</v>
          </cell>
          <cell r="AL2931">
            <v>-43828494.419759966</v>
          </cell>
          <cell r="AM2931">
            <v>-5602456.1288571199</v>
          </cell>
          <cell r="AN2931">
            <v>-2466563.9390446921</v>
          </cell>
          <cell r="AO2931">
            <v>-269273.0947050965</v>
          </cell>
          <cell r="AP2931">
            <v>0</v>
          </cell>
          <cell r="AQ2931">
            <v>0</v>
          </cell>
        </row>
        <row r="2932">
          <cell r="H2932" t="str">
            <v>SE</v>
          </cell>
          <cell r="J2932">
            <v>0</v>
          </cell>
          <cell r="K2932">
            <v>0</v>
          </cell>
          <cell r="L2932">
            <v>0</v>
          </cell>
          <cell r="M2932">
            <v>0</v>
          </cell>
          <cell r="N2932">
            <v>0</v>
          </cell>
          <cell r="O2932">
            <v>0</v>
          </cell>
          <cell r="P2932">
            <v>0</v>
          </cell>
          <cell r="Q2932">
            <v>0</v>
          </cell>
          <cell r="R2932">
            <v>0</v>
          </cell>
          <cell r="S2932">
            <v>0</v>
          </cell>
          <cell r="T2932">
            <v>0</v>
          </cell>
          <cell r="U2932">
            <v>0</v>
          </cell>
          <cell r="AF2932">
            <v>0</v>
          </cell>
          <cell r="AG2932">
            <v>0</v>
          </cell>
          <cell r="AH2932">
            <v>0</v>
          </cell>
          <cell r="AI2932">
            <v>0</v>
          </cell>
          <cell r="AJ2932">
            <v>0</v>
          </cell>
          <cell r="AK2932">
            <v>0</v>
          </cell>
          <cell r="AL2932">
            <v>0</v>
          </cell>
          <cell r="AM2932">
            <v>0</v>
          </cell>
          <cell r="AN2932">
            <v>0</v>
          </cell>
          <cell r="AO2932">
            <v>0</v>
          </cell>
          <cell r="AP2932">
            <v>0</v>
          </cell>
          <cell r="AQ2932">
            <v>0</v>
          </cell>
        </row>
        <row r="2933">
          <cell r="H2933" t="str">
            <v>CAGW</v>
          </cell>
          <cell r="J2933">
            <v>-20698951.362499997</v>
          </cell>
          <cell r="K2933">
            <v>-916727.47619669908</v>
          </cell>
          <cell r="L2933">
            <v>-15111494.665673157</v>
          </cell>
          <cell r="M2933">
            <v>-4670729.2206301428</v>
          </cell>
          <cell r="N2933">
            <v>0</v>
          </cell>
          <cell r="O2933">
            <v>0</v>
          </cell>
          <cell r="P2933">
            <v>0</v>
          </cell>
          <cell r="Q2933">
            <v>0</v>
          </cell>
          <cell r="R2933">
            <v>0</v>
          </cell>
          <cell r="S2933">
            <v>0</v>
          </cell>
          <cell r="T2933">
            <v>0</v>
          </cell>
          <cell r="U2933">
            <v>0</v>
          </cell>
          <cell r="AF2933">
            <v>-20698951.362499997</v>
          </cell>
          <cell r="AG2933">
            <v>-916727.47619669908</v>
          </cell>
          <cell r="AH2933">
            <v>-15111494.665673157</v>
          </cell>
          <cell r="AI2933">
            <v>-4670729.2206301428</v>
          </cell>
          <cell r="AJ2933">
            <v>0</v>
          </cell>
          <cell r="AK2933">
            <v>0</v>
          </cell>
          <cell r="AL2933">
            <v>0</v>
          </cell>
          <cell r="AM2933">
            <v>0</v>
          </cell>
          <cell r="AN2933">
            <v>0</v>
          </cell>
          <cell r="AO2933">
            <v>0</v>
          </cell>
          <cell r="AP2933">
            <v>0</v>
          </cell>
          <cell r="AQ2933">
            <v>0</v>
          </cell>
        </row>
        <row r="2934">
          <cell r="H2934" t="str">
            <v>CAGE</v>
          </cell>
          <cell r="J2934">
            <v>-59972716.667500004</v>
          </cell>
          <cell r="K2934">
            <v>0</v>
          </cell>
          <cell r="L2934">
            <v>0</v>
          </cell>
          <cell r="M2934">
            <v>0</v>
          </cell>
          <cell r="N2934">
            <v>0</v>
          </cell>
          <cell r="O2934">
            <v>-11389415.80055294</v>
          </cell>
          <cell r="P2934">
            <v>-40608692.795837983</v>
          </cell>
          <cell r="Q2934">
            <v>-5219374.6442756513</v>
          </cell>
          <cell r="R2934">
            <v>-2423890.7304879013</v>
          </cell>
          <cell r="S2934">
            <v>-331342.69634553615</v>
          </cell>
          <cell r="T2934">
            <v>0</v>
          </cell>
          <cell r="U2934">
            <v>0</v>
          </cell>
          <cell r="AF2934">
            <v>-59972716.667500004</v>
          </cell>
          <cell r="AG2934">
            <v>0</v>
          </cell>
          <cell r="AH2934">
            <v>0</v>
          </cell>
          <cell r="AI2934">
            <v>0</v>
          </cell>
          <cell r="AJ2934">
            <v>0</v>
          </cell>
          <cell r="AK2934">
            <v>-11389415.80055294</v>
          </cell>
          <cell r="AL2934">
            <v>-40608692.795837983</v>
          </cell>
          <cell r="AM2934">
            <v>-5219374.6442756513</v>
          </cell>
          <cell r="AN2934">
            <v>-2423890.7304879013</v>
          </cell>
          <cell r="AO2934">
            <v>-331342.69634553615</v>
          </cell>
          <cell r="AP2934">
            <v>0</v>
          </cell>
          <cell r="AQ2934">
            <v>0</v>
          </cell>
        </row>
        <row r="2935">
          <cell r="H2935" t="str">
            <v>JBG</v>
          </cell>
          <cell r="J2935">
            <v>-6078390.1100000003</v>
          </cell>
          <cell r="K2935">
            <v>-267675.73020272719</v>
          </cell>
          <cell r="L2935">
            <v>-4412413.1479841908</v>
          </cell>
          <cell r="M2935">
            <v>-1363808.6423441381</v>
          </cell>
          <cell r="N2935">
            <v>0</v>
          </cell>
          <cell r="O2935">
            <v>-6550.4860431390289</v>
          </cell>
          <cell r="P2935">
            <v>-23355.6031360575</v>
          </cell>
          <cell r="Q2935">
            <v>-3001.8607942631729</v>
          </cell>
          <cell r="R2935">
            <v>-1394.0717134397905</v>
          </cell>
          <cell r="S2935">
            <v>-190.56778204568803</v>
          </cell>
          <cell r="T2935">
            <v>0</v>
          </cell>
          <cell r="U2935">
            <v>0</v>
          </cell>
          <cell r="AF2935">
            <v>-6078390.1100000003</v>
          </cell>
          <cell r="AG2935">
            <v>-267675.73020272719</v>
          </cell>
          <cell r="AH2935">
            <v>-4412413.1479841908</v>
          </cell>
          <cell r="AI2935">
            <v>-1363808.6423441381</v>
          </cell>
          <cell r="AJ2935">
            <v>0</v>
          </cell>
          <cell r="AK2935">
            <v>-6550.4860431390289</v>
          </cell>
          <cell r="AL2935">
            <v>-23355.6031360575</v>
          </cell>
          <cell r="AM2935">
            <v>-3001.8607942631729</v>
          </cell>
          <cell r="AN2935">
            <v>-1394.0717134397905</v>
          </cell>
          <cell r="AO2935">
            <v>-190.56778204568803</v>
          </cell>
          <cell r="AP2935">
            <v>0</v>
          </cell>
          <cell r="AQ2935">
            <v>0</v>
          </cell>
        </row>
        <row r="2936">
          <cell r="H2936" t="str">
            <v>CAEW</v>
          </cell>
          <cell r="J2936">
            <v>0</v>
          </cell>
          <cell r="K2936">
            <v>0</v>
          </cell>
          <cell r="L2936">
            <v>0</v>
          </cell>
          <cell r="M2936">
            <v>0</v>
          </cell>
          <cell r="N2936">
            <v>0</v>
          </cell>
          <cell r="O2936">
            <v>0</v>
          </cell>
          <cell r="P2936">
            <v>0</v>
          </cell>
          <cell r="Q2936">
            <v>0</v>
          </cell>
          <cell r="R2936">
            <v>0</v>
          </cell>
          <cell r="S2936">
            <v>0</v>
          </cell>
          <cell r="T2936">
            <v>0</v>
          </cell>
          <cell r="U2936">
            <v>0</v>
          </cell>
          <cell r="AF2936">
            <v>0</v>
          </cell>
          <cell r="AG2936">
            <v>0</v>
          </cell>
          <cell r="AH2936">
            <v>0</v>
          </cell>
          <cell r="AI2936">
            <v>0</v>
          </cell>
          <cell r="AJ2936">
            <v>0</v>
          </cell>
          <cell r="AK2936">
            <v>0</v>
          </cell>
          <cell r="AL2936">
            <v>0</v>
          </cell>
          <cell r="AM2936">
            <v>0</v>
          </cell>
          <cell r="AN2936">
            <v>0</v>
          </cell>
          <cell r="AO2936">
            <v>0</v>
          </cell>
          <cell r="AP2936">
            <v>0</v>
          </cell>
          <cell r="AQ2936">
            <v>0</v>
          </cell>
        </row>
        <row r="2937">
          <cell r="H2937" t="str">
            <v>CAEE</v>
          </cell>
          <cell r="J2937">
            <v>-404961.17208333302</v>
          </cell>
          <cell r="K2937">
            <v>0</v>
          </cell>
          <cell r="L2937">
            <v>0</v>
          </cell>
          <cell r="M2937">
            <v>0</v>
          </cell>
          <cell r="N2937">
            <v>0</v>
          </cell>
          <cell r="O2937">
            <v>-84331.588073022358</v>
          </cell>
          <cell r="P2937">
            <v>-261929.50818422201</v>
          </cell>
          <cell r="Q2937">
            <v>-38104.932911416981</v>
          </cell>
          <cell r="R2937">
            <v>-18480.119138750644</v>
          </cell>
          <cell r="S2937">
            <v>-2115.0237759210481</v>
          </cell>
          <cell r="T2937">
            <v>0</v>
          </cell>
          <cell r="U2937">
            <v>0</v>
          </cell>
          <cell r="AF2937">
            <v>-404961.17208333302</v>
          </cell>
          <cell r="AG2937">
            <v>0</v>
          </cell>
          <cell r="AH2937">
            <v>0</v>
          </cell>
          <cell r="AI2937">
            <v>0</v>
          </cell>
          <cell r="AJ2937">
            <v>0</v>
          </cell>
          <cell r="AK2937">
            <v>-84331.588073022358</v>
          </cell>
          <cell r="AL2937">
            <v>-261929.50818422201</v>
          </cell>
          <cell r="AM2937">
            <v>-38104.932911416981</v>
          </cell>
          <cell r="AN2937">
            <v>-18480.119138750644</v>
          </cell>
          <cell r="AO2937">
            <v>-2115.0237759210481</v>
          </cell>
          <cell r="AP2937">
            <v>0</v>
          </cell>
          <cell r="AQ2937">
            <v>0</v>
          </cell>
        </row>
        <row r="2938">
          <cell r="H2938" t="str">
            <v>CAGE</v>
          </cell>
          <cell r="J2938">
            <v>0</v>
          </cell>
          <cell r="K2938">
            <v>0</v>
          </cell>
          <cell r="L2938">
            <v>0</v>
          </cell>
          <cell r="M2938">
            <v>0</v>
          </cell>
          <cell r="N2938">
            <v>0</v>
          </cell>
          <cell r="O2938">
            <v>0</v>
          </cell>
          <cell r="P2938">
            <v>0</v>
          </cell>
          <cell r="Q2938">
            <v>0</v>
          </cell>
          <cell r="R2938">
            <v>0</v>
          </cell>
          <cell r="S2938">
            <v>0</v>
          </cell>
          <cell r="T2938">
            <v>0</v>
          </cell>
          <cell r="U2938">
            <v>0</v>
          </cell>
          <cell r="AF2938">
            <v>0</v>
          </cell>
          <cell r="AG2938">
            <v>0</v>
          </cell>
          <cell r="AH2938">
            <v>0</v>
          </cell>
          <cell r="AI2938">
            <v>0</v>
          </cell>
          <cell r="AJ2938">
            <v>0</v>
          </cell>
          <cell r="AK2938">
            <v>0</v>
          </cell>
          <cell r="AL2938">
            <v>0</v>
          </cell>
          <cell r="AM2938">
            <v>0</v>
          </cell>
          <cell r="AN2938">
            <v>0</v>
          </cell>
          <cell r="AO2938">
            <v>0</v>
          </cell>
          <cell r="AP2938">
            <v>0</v>
          </cell>
          <cell r="AQ2938">
            <v>0</v>
          </cell>
        </row>
        <row r="2939">
          <cell r="H2939" t="str">
            <v>CAGE</v>
          </cell>
          <cell r="J2939">
            <v>0</v>
          </cell>
          <cell r="K2939">
            <v>0</v>
          </cell>
          <cell r="L2939">
            <v>0</v>
          </cell>
          <cell r="M2939">
            <v>0</v>
          </cell>
          <cell r="N2939">
            <v>0</v>
          </cell>
          <cell r="O2939">
            <v>0</v>
          </cell>
          <cell r="P2939">
            <v>0</v>
          </cell>
          <cell r="Q2939">
            <v>0</v>
          </cell>
          <cell r="R2939">
            <v>0</v>
          </cell>
          <cell r="S2939">
            <v>0</v>
          </cell>
          <cell r="T2939">
            <v>0</v>
          </cell>
          <cell r="U2939">
            <v>0</v>
          </cell>
          <cell r="AF2939">
            <v>0</v>
          </cell>
          <cell r="AG2939">
            <v>0</v>
          </cell>
          <cell r="AH2939">
            <v>0</v>
          </cell>
          <cell r="AI2939">
            <v>0</v>
          </cell>
          <cell r="AJ2939">
            <v>0</v>
          </cell>
          <cell r="AK2939">
            <v>0</v>
          </cell>
          <cell r="AL2939">
            <v>0</v>
          </cell>
          <cell r="AM2939">
            <v>0</v>
          </cell>
          <cell r="AN2939">
            <v>0</v>
          </cell>
          <cell r="AO2939">
            <v>0</v>
          </cell>
          <cell r="AP2939">
            <v>0</v>
          </cell>
          <cell r="AQ2939">
            <v>0</v>
          </cell>
        </row>
        <row r="2944">
          <cell r="H2944" t="str">
            <v>S</v>
          </cell>
          <cell r="J2944">
            <v>0</v>
          </cell>
          <cell r="K2944">
            <v>0</v>
          </cell>
          <cell r="L2944">
            <v>0</v>
          </cell>
          <cell r="M2944">
            <v>0</v>
          </cell>
          <cell r="N2944">
            <v>0</v>
          </cell>
          <cell r="O2944">
            <v>0</v>
          </cell>
          <cell r="P2944">
            <v>0</v>
          </cell>
          <cell r="Q2944">
            <v>0</v>
          </cell>
          <cell r="R2944">
            <v>0</v>
          </cell>
          <cell r="S2944">
            <v>0</v>
          </cell>
          <cell r="T2944">
            <v>0</v>
          </cell>
          <cell r="U2944">
            <v>0</v>
          </cell>
          <cell r="AF2944">
            <v>0</v>
          </cell>
          <cell r="AG2944">
            <v>0</v>
          </cell>
          <cell r="AH2944">
            <v>0</v>
          </cell>
          <cell r="AI2944">
            <v>0</v>
          </cell>
          <cell r="AJ2944">
            <v>0</v>
          </cell>
          <cell r="AK2944">
            <v>0</v>
          </cell>
          <cell r="AL2944">
            <v>0</v>
          </cell>
          <cell r="AM2944">
            <v>0</v>
          </cell>
          <cell r="AN2944">
            <v>0</v>
          </cell>
          <cell r="AO2944">
            <v>0</v>
          </cell>
          <cell r="AP2944">
            <v>0</v>
          </cell>
          <cell r="AQ2944">
            <v>0</v>
          </cell>
        </row>
        <row r="2945">
          <cell r="H2945" t="str">
            <v>CAEW</v>
          </cell>
          <cell r="J2945">
            <v>0</v>
          </cell>
          <cell r="K2945">
            <v>0</v>
          </cell>
          <cell r="L2945">
            <v>0</v>
          </cell>
          <cell r="M2945">
            <v>0</v>
          </cell>
          <cell r="N2945">
            <v>0</v>
          </cell>
          <cell r="O2945">
            <v>0</v>
          </cell>
          <cell r="P2945">
            <v>0</v>
          </cell>
          <cell r="Q2945">
            <v>0</v>
          </cell>
          <cell r="R2945">
            <v>0</v>
          </cell>
          <cell r="S2945">
            <v>0</v>
          </cell>
          <cell r="T2945">
            <v>0</v>
          </cell>
          <cell r="U2945">
            <v>0</v>
          </cell>
          <cell r="AF2945">
            <v>0</v>
          </cell>
          <cell r="AG2945">
            <v>0</v>
          </cell>
          <cell r="AH2945">
            <v>0</v>
          </cell>
          <cell r="AI2945">
            <v>0</v>
          </cell>
          <cell r="AJ2945">
            <v>0</v>
          </cell>
          <cell r="AK2945">
            <v>0</v>
          </cell>
          <cell r="AL2945">
            <v>0</v>
          </cell>
          <cell r="AM2945">
            <v>0</v>
          </cell>
          <cell r="AN2945">
            <v>0</v>
          </cell>
          <cell r="AO2945">
            <v>0</v>
          </cell>
          <cell r="AP2945">
            <v>0</v>
          </cell>
          <cell r="AQ2945">
            <v>0</v>
          </cell>
        </row>
        <row r="2946">
          <cell r="H2946" t="str">
            <v>CAEE</v>
          </cell>
          <cell r="J2946">
            <v>-180500742.20750001</v>
          </cell>
          <cell r="K2946">
            <v>0</v>
          </cell>
          <cell r="L2946">
            <v>0</v>
          </cell>
          <cell r="M2946">
            <v>0</v>
          </cell>
          <cell r="N2946">
            <v>0</v>
          </cell>
          <cell r="O2946">
            <v>-37588577.098412097</v>
          </cell>
          <cell r="P2946">
            <v>-116748157.33585575</v>
          </cell>
          <cell r="Q2946">
            <v>-16984267.002423652</v>
          </cell>
          <cell r="R2946">
            <v>-8237024.8077539168</v>
          </cell>
          <cell r="S2946">
            <v>-942715.96305459877</v>
          </cell>
          <cell r="T2946">
            <v>0</v>
          </cell>
          <cell r="U2946">
            <v>0</v>
          </cell>
          <cell r="AF2946">
            <v>-180500742.20750001</v>
          </cell>
          <cell r="AG2946">
            <v>0</v>
          </cell>
          <cell r="AH2946">
            <v>0</v>
          </cell>
          <cell r="AI2946">
            <v>0</v>
          </cell>
          <cell r="AJ2946">
            <v>0</v>
          </cell>
          <cell r="AK2946">
            <v>-37588577.098412097</v>
          </cell>
          <cell r="AL2946">
            <v>-116748157.33585575</v>
          </cell>
          <cell r="AM2946">
            <v>-16984267.002423652</v>
          </cell>
          <cell r="AN2946">
            <v>-8237024.8077539168</v>
          </cell>
          <cell r="AO2946">
            <v>-942715.96305459877</v>
          </cell>
          <cell r="AP2946">
            <v>0</v>
          </cell>
          <cell r="AQ2946">
            <v>0</v>
          </cell>
        </row>
        <row r="2947">
          <cell r="H2947" t="str">
            <v>JBE</v>
          </cell>
          <cell r="J2947">
            <v>0</v>
          </cell>
          <cell r="K2947">
            <v>0</v>
          </cell>
          <cell r="L2947">
            <v>0</v>
          </cell>
          <cell r="M2947">
            <v>0</v>
          </cell>
          <cell r="N2947">
            <v>0</v>
          </cell>
          <cell r="O2947">
            <v>0</v>
          </cell>
          <cell r="P2947">
            <v>0</v>
          </cell>
          <cell r="Q2947">
            <v>0</v>
          </cell>
          <cell r="R2947">
            <v>0</v>
          </cell>
          <cell r="S2947">
            <v>0</v>
          </cell>
          <cell r="T2947">
            <v>0</v>
          </cell>
          <cell r="U2947">
            <v>0</v>
          </cell>
          <cell r="AF2947">
            <v>0</v>
          </cell>
          <cell r="AG2947">
            <v>0</v>
          </cell>
          <cell r="AH2947">
            <v>0</v>
          </cell>
          <cell r="AI2947">
            <v>0</v>
          </cell>
          <cell r="AJ2947">
            <v>0</v>
          </cell>
          <cell r="AK2947">
            <v>0</v>
          </cell>
          <cell r="AL2947">
            <v>0</v>
          </cell>
          <cell r="AM2947">
            <v>0</v>
          </cell>
          <cell r="AN2947">
            <v>0</v>
          </cell>
          <cell r="AO2947">
            <v>0</v>
          </cell>
          <cell r="AP2947">
            <v>0</v>
          </cell>
          <cell r="AQ2947">
            <v>0</v>
          </cell>
        </row>
        <row r="2950">
          <cell r="H2950" t="str">
            <v>S</v>
          </cell>
          <cell r="J2950">
            <v>0</v>
          </cell>
          <cell r="K2950">
            <v>0</v>
          </cell>
          <cell r="L2950">
            <v>0</v>
          </cell>
          <cell r="M2950">
            <v>0</v>
          </cell>
          <cell r="N2950">
            <v>0</v>
          </cell>
          <cell r="O2950">
            <v>0</v>
          </cell>
          <cell r="P2950">
            <v>0</v>
          </cell>
          <cell r="Q2950">
            <v>0</v>
          </cell>
          <cell r="R2950">
            <v>0</v>
          </cell>
          <cell r="S2950">
            <v>0</v>
          </cell>
          <cell r="T2950">
            <v>0</v>
          </cell>
          <cell r="U2950">
            <v>0</v>
          </cell>
          <cell r="AF2950">
            <v>0</v>
          </cell>
          <cell r="AG2950">
            <v>0</v>
          </cell>
          <cell r="AH2950">
            <v>0</v>
          </cell>
          <cell r="AI2950">
            <v>0</v>
          </cell>
          <cell r="AJ2950">
            <v>0</v>
          </cell>
          <cell r="AK2950">
            <v>0</v>
          </cell>
          <cell r="AL2950">
            <v>0</v>
          </cell>
          <cell r="AM2950">
            <v>0</v>
          </cell>
          <cell r="AN2950">
            <v>0</v>
          </cell>
          <cell r="AO2950">
            <v>0</v>
          </cell>
          <cell r="AP2950">
            <v>0</v>
          </cell>
          <cell r="AQ2950">
            <v>0</v>
          </cell>
        </row>
        <row r="2954">
          <cell r="H2954" t="str">
            <v>SO</v>
          </cell>
          <cell r="J2954">
            <v>0</v>
          </cell>
          <cell r="K2954">
            <v>0</v>
          </cell>
          <cell r="L2954">
            <v>0</v>
          </cell>
          <cell r="M2954">
            <v>0</v>
          </cell>
          <cell r="N2954">
            <v>0</v>
          </cell>
          <cell r="O2954">
            <v>0</v>
          </cell>
          <cell r="P2954">
            <v>0</v>
          </cell>
          <cell r="Q2954">
            <v>0</v>
          </cell>
          <cell r="R2954">
            <v>0</v>
          </cell>
          <cell r="S2954">
            <v>0</v>
          </cell>
          <cell r="T2954">
            <v>0</v>
          </cell>
          <cell r="U2954">
            <v>0</v>
          </cell>
          <cell r="AF2954">
            <v>0</v>
          </cell>
          <cell r="AG2954">
            <v>0</v>
          </cell>
          <cell r="AH2954">
            <v>0</v>
          </cell>
          <cell r="AI2954">
            <v>0</v>
          </cell>
          <cell r="AJ2954">
            <v>0</v>
          </cell>
          <cell r="AK2954">
            <v>0</v>
          </cell>
          <cell r="AL2954">
            <v>0</v>
          </cell>
          <cell r="AM2954">
            <v>0</v>
          </cell>
          <cell r="AN2954">
            <v>0</v>
          </cell>
          <cell r="AO2954">
            <v>0</v>
          </cell>
          <cell r="AP2954">
            <v>0</v>
          </cell>
          <cell r="AQ2954">
            <v>0</v>
          </cell>
        </row>
        <row r="2961">
          <cell r="H2961" t="str">
            <v>S</v>
          </cell>
          <cell r="J2961">
            <v>0</v>
          </cell>
          <cell r="K2961">
            <v>0</v>
          </cell>
          <cell r="L2961">
            <v>0</v>
          </cell>
          <cell r="M2961">
            <v>0</v>
          </cell>
          <cell r="N2961">
            <v>0</v>
          </cell>
          <cell r="O2961">
            <v>0</v>
          </cell>
          <cell r="P2961">
            <v>0</v>
          </cell>
          <cell r="Q2961">
            <v>0</v>
          </cell>
          <cell r="R2961">
            <v>0</v>
          </cell>
          <cell r="S2961">
            <v>0</v>
          </cell>
          <cell r="T2961">
            <v>0</v>
          </cell>
          <cell r="U2961">
            <v>0</v>
          </cell>
          <cell r="AF2961">
            <v>0</v>
          </cell>
          <cell r="AG2961">
            <v>0</v>
          </cell>
          <cell r="AH2961">
            <v>0</v>
          </cell>
          <cell r="AI2961">
            <v>0</v>
          </cell>
          <cell r="AJ2961">
            <v>0</v>
          </cell>
          <cell r="AK2961">
            <v>0</v>
          </cell>
          <cell r="AL2961">
            <v>0</v>
          </cell>
          <cell r="AM2961">
            <v>0</v>
          </cell>
          <cell r="AN2961">
            <v>0</v>
          </cell>
          <cell r="AO2961">
            <v>0</v>
          </cell>
          <cell r="AP2961">
            <v>0</v>
          </cell>
          <cell r="AQ2961">
            <v>0</v>
          </cell>
        </row>
        <row r="2962">
          <cell r="H2962" t="str">
            <v>SE</v>
          </cell>
          <cell r="J2962">
            <v>0</v>
          </cell>
          <cell r="K2962">
            <v>0</v>
          </cell>
          <cell r="L2962">
            <v>0</v>
          </cell>
          <cell r="M2962">
            <v>0</v>
          </cell>
          <cell r="N2962">
            <v>0</v>
          </cell>
          <cell r="O2962">
            <v>0</v>
          </cell>
          <cell r="P2962">
            <v>0</v>
          </cell>
          <cell r="Q2962">
            <v>0</v>
          </cell>
          <cell r="R2962">
            <v>0</v>
          </cell>
          <cell r="S2962">
            <v>0</v>
          </cell>
          <cell r="T2962">
            <v>0</v>
          </cell>
          <cell r="U2962">
            <v>0</v>
          </cell>
          <cell r="AF2962">
            <v>0</v>
          </cell>
          <cell r="AG2962">
            <v>0</v>
          </cell>
          <cell r="AH2962">
            <v>0</v>
          </cell>
          <cell r="AI2962">
            <v>0</v>
          </cell>
          <cell r="AJ2962">
            <v>0</v>
          </cell>
          <cell r="AK2962">
            <v>0</v>
          </cell>
          <cell r="AL2962">
            <v>0</v>
          </cell>
          <cell r="AM2962">
            <v>0</v>
          </cell>
          <cell r="AN2962">
            <v>0</v>
          </cell>
          <cell r="AO2962">
            <v>0</v>
          </cell>
          <cell r="AP2962">
            <v>0</v>
          </cell>
          <cell r="AQ2962">
            <v>0</v>
          </cell>
        </row>
        <row r="2965">
          <cell r="K2965">
            <v>0</v>
          </cell>
          <cell r="L2965">
            <v>0</v>
          </cell>
          <cell r="M2965">
            <v>0</v>
          </cell>
          <cell r="N2965">
            <v>0</v>
          </cell>
          <cell r="O2965">
            <v>0</v>
          </cell>
          <cell r="P2965">
            <v>0</v>
          </cell>
          <cell r="Q2965">
            <v>0</v>
          </cell>
          <cell r="R2965">
            <v>0</v>
          </cell>
          <cell r="S2965">
            <v>0</v>
          </cell>
          <cell r="T2965">
            <v>0</v>
          </cell>
          <cell r="U2965">
            <v>0</v>
          </cell>
          <cell r="AG2965">
            <v>0</v>
          </cell>
          <cell r="AH2965">
            <v>0</v>
          </cell>
          <cell r="AI2965">
            <v>0</v>
          </cell>
          <cell r="AJ2965">
            <v>0</v>
          </cell>
          <cell r="AK2965">
            <v>0</v>
          </cell>
          <cell r="AL2965">
            <v>0</v>
          </cell>
          <cell r="AM2965">
            <v>0</v>
          </cell>
          <cell r="AN2965">
            <v>0</v>
          </cell>
          <cell r="AO2965">
            <v>0</v>
          </cell>
          <cell r="AP2965">
            <v>0</v>
          </cell>
          <cell r="AQ2965">
            <v>0</v>
          </cell>
        </row>
        <row r="2974">
          <cell r="E2974" t="str">
            <v>S</v>
          </cell>
          <cell r="J2974">
            <v>-203118253.32125008</v>
          </cell>
          <cell r="K2974">
            <v>-5154368.2679166701</v>
          </cell>
          <cell r="L2974">
            <v>-62289581.719583303</v>
          </cell>
          <cell r="M2974">
            <v>-21478489.822500002</v>
          </cell>
          <cell r="N2974">
            <v>0</v>
          </cell>
          <cell r="O2974">
            <v>-23359704.399166699</v>
          </cell>
          <cell r="P2974">
            <v>-71807897.457916707</v>
          </cell>
          <cell r="Q2974">
            <v>-13539865.7154167</v>
          </cell>
          <cell r="R2974">
            <v>-5488345.9387499997</v>
          </cell>
          <cell r="S2974">
            <v>0</v>
          </cell>
          <cell r="T2974">
            <v>0</v>
          </cell>
          <cell r="U2974">
            <v>0</v>
          </cell>
          <cell r="AF2974">
            <v>-203118253.32125008</v>
          </cell>
          <cell r="AG2974">
            <v>-5154368.2679166701</v>
          </cell>
          <cell r="AH2974">
            <v>-62289581.719583303</v>
          </cell>
          <cell r="AI2974">
            <v>-21478489.822500002</v>
          </cell>
          <cell r="AJ2974">
            <v>0</v>
          </cell>
          <cell r="AK2974">
            <v>-23359704.399166699</v>
          </cell>
          <cell r="AL2974">
            <v>-71807897.457916707</v>
          </cell>
          <cell r="AM2974">
            <v>-13539865.7154167</v>
          </cell>
          <cell r="AN2974">
            <v>-5488345.9387499997</v>
          </cell>
          <cell r="AO2974">
            <v>0</v>
          </cell>
          <cell r="AP2974">
            <v>0</v>
          </cell>
          <cell r="AQ2974">
            <v>0</v>
          </cell>
        </row>
        <row r="2975">
          <cell r="E2975" t="str">
            <v>DGP</v>
          </cell>
          <cell r="J2975">
            <v>0</v>
          </cell>
          <cell r="K2975">
            <v>0</v>
          </cell>
          <cell r="L2975">
            <v>0</v>
          </cell>
          <cell r="M2975">
            <v>0</v>
          </cell>
          <cell r="N2975">
            <v>0</v>
          </cell>
          <cell r="O2975">
            <v>0</v>
          </cell>
          <cell r="P2975">
            <v>0</v>
          </cell>
          <cell r="Q2975">
            <v>0</v>
          </cell>
          <cell r="R2975">
            <v>0</v>
          </cell>
          <cell r="S2975">
            <v>0</v>
          </cell>
          <cell r="T2975">
            <v>0</v>
          </cell>
          <cell r="U2975">
            <v>0</v>
          </cell>
          <cell r="AF2975">
            <v>0</v>
          </cell>
          <cell r="AG2975">
            <v>0</v>
          </cell>
          <cell r="AH2975">
            <v>0</v>
          </cell>
          <cell r="AI2975">
            <v>0</v>
          </cell>
          <cell r="AJ2975">
            <v>0</v>
          </cell>
          <cell r="AK2975">
            <v>0</v>
          </cell>
          <cell r="AL2975">
            <v>0</v>
          </cell>
          <cell r="AM2975">
            <v>0</v>
          </cell>
          <cell r="AN2975">
            <v>0</v>
          </cell>
          <cell r="AO2975">
            <v>0</v>
          </cell>
          <cell r="AP2975">
            <v>0</v>
          </cell>
          <cell r="AQ2975">
            <v>0</v>
          </cell>
        </row>
        <row r="2976">
          <cell r="E2976" t="str">
            <v>DGU</v>
          </cell>
          <cell r="J2976">
            <v>0</v>
          </cell>
          <cell r="K2976">
            <v>0</v>
          </cell>
          <cell r="L2976">
            <v>0</v>
          </cell>
          <cell r="M2976">
            <v>0</v>
          </cell>
          <cell r="N2976">
            <v>0</v>
          </cell>
          <cell r="O2976">
            <v>0</v>
          </cell>
          <cell r="P2976">
            <v>0</v>
          </cell>
          <cell r="Q2976">
            <v>0</v>
          </cell>
          <cell r="R2976">
            <v>0</v>
          </cell>
          <cell r="S2976">
            <v>0</v>
          </cell>
          <cell r="T2976">
            <v>0</v>
          </cell>
          <cell r="U2976">
            <v>0</v>
          </cell>
          <cell r="AF2976">
            <v>0</v>
          </cell>
          <cell r="AG2976">
            <v>0</v>
          </cell>
          <cell r="AH2976">
            <v>0</v>
          </cell>
          <cell r="AI2976">
            <v>0</v>
          </cell>
          <cell r="AJ2976">
            <v>0</v>
          </cell>
          <cell r="AK2976">
            <v>0</v>
          </cell>
          <cell r="AL2976">
            <v>0</v>
          </cell>
          <cell r="AM2976">
            <v>0</v>
          </cell>
          <cell r="AN2976">
            <v>0</v>
          </cell>
          <cell r="AO2976">
            <v>0</v>
          </cell>
          <cell r="AP2976">
            <v>0</v>
          </cell>
          <cell r="AQ2976">
            <v>0</v>
          </cell>
        </row>
        <row r="2977">
          <cell r="E2977" t="str">
            <v>SE</v>
          </cell>
          <cell r="J2977">
            <v>0</v>
          </cell>
          <cell r="K2977">
            <v>0</v>
          </cell>
          <cell r="L2977">
            <v>0</v>
          </cell>
          <cell r="M2977">
            <v>0</v>
          </cell>
          <cell r="N2977">
            <v>0</v>
          </cell>
          <cell r="O2977">
            <v>0</v>
          </cell>
          <cell r="P2977">
            <v>0</v>
          </cell>
          <cell r="Q2977">
            <v>0</v>
          </cell>
          <cell r="R2977">
            <v>0</v>
          </cell>
          <cell r="S2977">
            <v>0</v>
          </cell>
          <cell r="T2977">
            <v>0</v>
          </cell>
          <cell r="U2977">
            <v>0</v>
          </cell>
          <cell r="AF2977">
            <v>0</v>
          </cell>
          <cell r="AG2977">
            <v>0</v>
          </cell>
          <cell r="AH2977">
            <v>0</v>
          </cell>
          <cell r="AI2977">
            <v>0</v>
          </cell>
          <cell r="AJ2977">
            <v>0</v>
          </cell>
          <cell r="AK2977">
            <v>0</v>
          </cell>
          <cell r="AL2977">
            <v>0</v>
          </cell>
          <cell r="AM2977">
            <v>0</v>
          </cell>
          <cell r="AN2977">
            <v>0</v>
          </cell>
          <cell r="AO2977">
            <v>0</v>
          </cell>
          <cell r="AP2977">
            <v>0</v>
          </cell>
          <cell r="AQ2977">
            <v>0</v>
          </cell>
        </row>
        <row r="2978">
          <cell r="E2978" t="str">
            <v>SO</v>
          </cell>
          <cell r="J2978">
            <v>-94088510.476249993</v>
          </cell>
          <cell r="K2978">
            <v>-1871903.3223755676</v>
          </cell>
          <cell r="L2978">
            <v>-22111029.509559948</v>
          </cell>
          <cell r="M2978">
            <v>-6261406.5854547964</v>
          </cell>
          <cell r="N2978">
            <v>0</v>
          </cell>
          <cell r="O2978">
            <v>-11677383.4764928</v>
          </cell>
          <cell r="P2978">
            <v>-43828494.419759966</v>
          </cell>
          <cell r="Q2978">
            <v>-5602456.1288571199</v>
          </cell>
          <cell r="R2978">
            <v>-2466563.9390446921</v>
          </cell>
          <cell r="S2978">
            <v>-269273.0947050965</v>
          </cell>
          <cell r="T2978">
            <v>0</v>
          </cell>
          <cell r="U2978">
            <v>0</v>
          </cell>
          <cell r="AF2978">
            <v>-94088510.476249993</v>
          </cell>
          <cell r="AG2978">
            <v>-1871903.3223755676</v>
          </cell>
          <cell r="AH2978">
            <v>-22111029.509559948</v>
          </cell>
          <cell r="AI2978">
            <v>-6261406.5854547964</v>
          </cell>
          <cell r="AJ2978">
            <v>0</v>
          </cell>
          <cell r="AK2978">
            <v>-11677383.4764928</v>
          </cell>
          <cell r="AL2978">
            <v>-43828494.419759966</v>
          </cell>
          <cell r="AM2978">
            <v>-5602456.1288571199</v>
          </cell>
          <cell r="AN2978">
            <v>-2466563.9390446921</v>
          </cell>
          <cell r="AO2978">
            <v>-269273.0947050965</v>
          </cell>
          <cell r="AP2978">
            <v>0</v>
          </cell>
          <cell r="AQ2978">
            <v>0</v>
          </cell>
        </row>
        <row r="2979">
          <cell r="E2979" t="str">
            <v>CN</v>
          </cell>
          <cell r="J2979">
            <v>-6980357.5341666704</v>
          </cell>
          <cell r="K2979">
            <v>-168480.35512200798</v>
          </cell>
          <cell r="L2979">
            <v>-2113313.1246571145</v>
          </cell>
          <cell r="M2979">
            <v>-480505.08581471659</v>
          </cell>
          <cell r="N2979">
            <v>0</v>
          </cell>
          <cell r="O2979">
            <v>-462891.29243977182</v>
          </cell>
          <cell r="P2979">
            <v>-3423303.1344001503</v>
          </cell>
          <cell r="Q2979">
            <v>-273568.84187242354</v>
          </cell>
          <cell r="R2979">
            <v>-58295.699860485234</v>
          </cell>
          <cell r="S2979">
            <v>0</v>
          </cell>
          <cell r="T2979">
            <v>0</v>
          </cell>
          <cell r="U2979">
            <v>0</v>
          </cell>
          <cell r="AF2979">
            <v>-6980357.5341666704</v>
          </cell>
          <cell r="AG2979">
            <v>-168480.35512200798</v>
          </cell>
          <cell r="AH2979">
            <v>-2113313.1246571145</v>
          </cell>
          <cell r="AI2979">
            <v>-480505.08581471659</v>
          </cell>
          <cell r="AJ2979">
            <v>0</v>
          </cell>
          <cell r="AK2979">
            <v>-462891.29243977182</v>
          </cell>
          <cell r="AL2979">
            <v>-3423303.1344001503</v>
          </cell>
          <cell r="AM2979">
            <v>-273568.84187242354</v>
          </cell>
          <cell r="AN2979">
            <v>-58295.699860485234</v>
          </cell>
          <cell r="AO2979">
            <v>0</v>
          </cell>
          <cell r="AP2979">
            <v>0</v>
          </cell>
          <cell r="AQ2979">
            <v>0</v>
          </cell>
        </row>
        <row r="2980">
          <cell r="E2980" t="str">
            <v>SG</v>
          </cell>
          <cell r="J2980">
            <v>0</v>
          </cell>
          <cell r="K2980">
            <v>0</v>
          </cell>
          <cell r="L2980">
            <v>0</v>
          </cell>
          <cell r="M2980">
            <v>0</v>
          </cell>
          <cell r="N2980">
            <v>0</v>
          </cell>
          <cell r="O2980">
            <v>0</v>
          </cell>
          <cell r="P2980">
            <v>0</v>
          </cell>
          <cell r="Q2980">
            <v>0</v>
          </cell>
          <cell r="R2980">
            <v>0</v>
          </cell>
          <cell r="S2980">
            <v>0</v>
          </cell>
          <cell r="T2980">
            <v>0</v>
          </cell>
          <cell r="U2980">
            <v>0</v>
          </cell>
          <cell r="AF2980">
            <v>0</v>
          </cell>
          <cell r="AG2980">
            <v>0</v>
          </cell>
          <cell r="AH2980">
            <v>0</v>
          </cell>
          <cell r="AI2980">
            <v>0</v>
          </cell>
          <cell r="AJ2980">
            <v>0</v>
          </cell>
          <cell r="AK2980">
            <v>0</v>
          </cell>
          <cell r="AL2980">
            <v>0</v>
          </cell>
          <cell r="AM2980">
            <v>0</v>
          </cell>
          <cell r="AN2980">
            <v>0</v>
          </cell>
          <cell r="AO2980">
            <v>0</v>
          </cell>
          <cell r="AP2980">
            <v>0</v>
          </cell>
          <cell r="AQ2980">
            <v>0</v>
          </cell>
        </row>
        <row r="2981">
          <cell r="E2981" t="str">
            <v>DEU</v>
          </cell>
          <cell r="J2981">
            <v>0</v>
          </cell>
          <cell r="K2981">
            <v>0</v>
          </cell>
          <cell r="L2981">
            <v>0</v>
          </cell>
          <cell r="M2981">
            <v>0</v>
          </cell>
          <cell r="N2981">
            <v>0</v>
          </cell>
          <cell r="O2981">
            <v>0</v>
          </cell>
          <cell r="P2981">
            <v>0</v>
          </cell>
          <cell r="Q2981">
            <v>0</v>
          </cell>
          <cell r="R2981">
            <v>0</v>
          </cell>
          <cell r="S2981">
            <v>0</v>
          </cell>
          <cell r="T2981">
            <v>0</v>
          </cell>
          <cell r="U2981">
            <v>0</v>
          </cell>
          <cell r="AF2981">
            <v>0</v>
          </cell>
          <cell r="AG2981">
            <v>0</v>
          </cell>
          <cell r="AH2981">
            <v>0</v>
          </cell>
          <cell r="AI2981">
            <v>0</v>
          </cell>
          <cell r="AJ2981">
            <v>0</v>
          </cell>
          <cell r="AK2981">
            <v>0</v>
          </cell>
          <cell r="AL2981">
            <v>0</v>
          </cell>
          <cell r="AM2981">
            <v>0</v>
          </cell>
          <cell r="AN2981">
            <v>0</v>
          </cell>
          <cell r="AO2981">
            <v>0</v>
          </cell>
          <cell r="AP2981">
            <v>0</v>
          </cell>
          <cell r="AQ2981">
            <v>0</v>
          </cell>
        </row>
        <row r="2982">
          <cell r="E2982" t="str">
            <v>CAGW</v>
          </cell>
          <cell r="J2982">
            <v>-20698951.362499997</v>
          </cell>
          <cell r="K2982">
            <v>-916727.47619669908</v>
          </cell>
          <cell r="L2982">
            <v>-15111494.665673157</v>
          </cell>
          <cell r="M2982">
            <v>-4670729.2206301428</v>
          </cell>
          <cell r="N2982">
            <v>0</v>
          </cell>
          <cell r="O2982">
            <v>0</v>
          </cell>
          <cell r="P2982">
            <v>0</v>
          </cell>
          <cell r="Q2982">
            <v>0</v>
          </cell>
          <cell r="R2982">
            <v>0</v>
          </cell>
          <cell r="S2982">
            <v>0</v>
          </cell>
          <cell r="T2982">
            <v>0</v>
          </cell>
          <cell r="U2982">
            <v>0</v>
          </cell>
          <cell r="AF2982">
            <v>-20698951.362499997</v>
          </cell>
          <cell r="AG2982">
            <v>-916727.47619669908</v>
          </cell>
          <cell r="AH2982">
            <v>-15111494.665673157</v>
          </cell>
          <cell r="AI2982">
            <v>-4670729.2206301428</v>
          </cell>
          <cell r="AJ2982">
            <v>0</v>
          </cell>
          <cell r="AK2982">
            <v>0</v>
          </cell>
          <cell r="AL2982">
            <v>0</v>
          </cell>
          <cell r="AM2982">
            <v>0</v>
          </cell>
          <cell r="AN2982">
            <v>0</v>
          </cell>
          <cell r="AO2982">
            <v>0</v>
          </cell>
          <cell r="AP2982">
            <v>0</v>
          </cell>
          <cell r="AQ2982">
            <v>0</v>
          </cell>
        </row>
        <row r="2983">
          <cell r="E2983" t="str">
            <v>CAGE</v>
          </cell>
          <cell r="J2983">
            <v>-59972716.667500004</v>
          </cell>
          <cell r="K2983">
            <v>0</v>
          </cell>
          <cell r="L2983">
            <v>0</v>
          </cell>
          <cell r="M2983">
            <v>0</v>
          </cell>
          <cell r="N2983">
            <v>0</v>
          </cell>
          <cell r="O2983">
            <v>-11389415.80055294</v>
          </cell>
          <cell r="P2983">
            <v>-40608692.795837983</v>
          </cell>
          <cell r="Q2983">
            <v>-5219374.6442756513</v>
          </cell>
          <cell r="R2983">
            <v>-2423890.7304879013</v>
          </cell>
          <cell r="S2983">
            <v>-331342.69634553615</v>
          </cell>
          <cell r="T2983">
            <v>0</v>
          </cell>
          <cell r="U2983">
            <v>0</v>
          </cell>
          <cell r="AF2983">
            <v>-59972716.667500004</v>
          </cell>
          <cell r="AG2983">
            <v>0</v>
          </cell>
          <cell r="AH2983">
            <v>0</v>
          </cell>
          <cell r="AI2983">
            <v>0</v>
          </cell>
          <cell r="AJ2983">
            <v>0</v>
          </cell>
          <cell r="AK2983">
            <v>-11389415.80055294</v>
          </cell>
          <cell r="AL2983">
            <v>-40608692.795837983</v>
          </cell>
          <cell r="AM2983">
            <v>-5219374.6442756513</v>
          </cell>
          <cell r="AN2983">
            <v>-2423890.7304879013</v>
          </cell>
          <cell r="AO2983">
            <v>-331342.69634553615</v>
          </cell>
          <cell r="AP2983">
            <v>0</v>
          </cell>
          <cell r="AQ2983">
            <v>0</v>
          </cell>
        </row>
        <row r="2984">
          <cell r="E2984" t="str">
            <v>CAEW</v>
          </cell>
          <cell r="J2984">
            <v>0</v>
          </cell>
          <cell r="K2984">
            <v>0</v>
          </cell>
          <cell r="L2984">
            <v>0</v>
          </cell>
          <cell r="M2984">
            <v>0</v>
          </cell>
          <cell r="N2984">
            <v>0</v>
          </cell>
          <cell r="O2984">
            <v>0</v>
          </cell>
          <cell r="P2984">
            <v>0</v>
          </cell>
          <cell r="Q2984">
            <v>0</v>
          </cell>
          <cell r="R2984">
            <v>0</v>
          </cell>
          <cell r="S2984">
            <v>0</v>
          </cell>
          <cell r="T2984">
            <v>0</v>
          </cell>
          <cell r="U2984">
            <v>0</v>
          </cell>
          <cell r="AF2984">
            <v>0</v>
          </cell>
          <cell r="AG2984">
            <v>0</v>
          </cell>
          <cell r="AH2984">
            <v>0</v>
          </cell>
          <cell r="AI2984">
            <v>0</v>
          </cell>
          <cell r="AJ2984">
            <v>0</v>
          </cell>
          <cell r="AK2984">
            <v>0</v>
          </cell>
          <cell r="AL2984">
            <v>0</v>
          </cell>
          <cell r="AM2984">
            <v>0</v>
          </cell>
          <cell r="AN2984">
            <v>0</v>
          </cell>
          <cell r="AO2984">
            <v>0</v>
          </cell>
          <cell r="AP2984">
            <v>0</v>
          </cell>
          <cell r="AQ2984">
            <v>0</v>
          </cell>
        </row>
        <row r="2985">
          <cell r="E2985" t="str">
            <v>CAEE</v>
          </cell>
          <cell r="J2985">
            <v>-180905703.37958333</v>
          </cell>
          <cell r="K2985">
            <v>0</v>
          </cell>
          <cell r="L2985">
            <v>0</v>
          </cell>
          <cell r="M2985">
            <v>0</v>
          </cell>
          <cell r="N2985">
            <v>0</v>
          </cell>
          <cell r="O2985">
            <v>-37672908.686485119</v>
          </cell>
          <cell r="P2985">
            <v>-117010086.84403998</v>
          </cell>
          <cell r="Q2985">
            <v>-17022371.93533507</v>
          </cell>
          <cell r="R2985">
            <v>-8255504.9268926671</v>
          </cell>
          <cell r="S2985">
            <v>-944830.98683051986</v>
          </cell>
          <cell r="T2985">
            <v>0</v>
          </cell>
          <cell r="U2985">
            <v>0</v>
          </cell>
          <cell r="AF2985">
            <v>-180905703.37958333</v>
          </cell>
          <cell r="AG2985">
            <v>0</v>
          </cell>
          <cell r="AH2985">
            <v>0</v>
          </cell>
          <cell r="AI2985">
            <v>0</v>
          </cell>
          <cell r="AJ2985">
            <v>0</v>
          </cell>
          <cell r="AK2985">
            <v>-37672908.686485119</v>
          </cell>
          <cell r="AL2985">
            <v>-117010086.84403998</v>
          </cell>
          <cell r="AM2985">
            <v>-17022371.93533507</v>
          </cell>
          <cell r="AN2985">
            <v>-8255504.9268926671</v>
          </cell>
          <cell r="AO2985">
            <v>-944830.98683051986</v>
          </cell>
          <cell r="AP2985">
            <v>0</v>
          </cell>
          <cell r="AQ2985">
            <v>0</v>
          </cell>
        </row>
        <row r="2986">
          <cell r="E2986" t="str">
            <v>SSGCT</v>
          </cell>
          <cell r="J2986">
            <v>0</v>
          </cell>
          <cell r="K2986">
            <v>0</v>
          </cell>
          <cell r="L2986">
            <v>0</v>
          </cell>
          <cell r="M2986">
            <v>0</v>
          </cell>
          <cell r="N2986">
            <v>0</v>
          </cell>
          <cell r="O2986">
            <v>0</v>
          </cell>
          <cell r="P2986">
            <v>0</v>
          </cell>
          <cell r="Q2986">
            <v>0</v>
          </cell>
          <cell r="R2986">
            <v>0</v>
          </cell>
          <cell r="S2986">
            <v>0</v>
          </cell>
          <cell r="T2986">
            <v>0</v>
          </cell>
          <cell r="U2986">
            <v>0</v>
          </cell>
          <cell r="AF2986">
            <v>0</v>
          </cell>
          <cell r="AG2986">
            <v>0</v>
          </cell>
          <cell r="AH2986">
            <v>0</v>
          </cell>
          <cell r="AI2986">
            <v>0</v>
          </cell>
          <cell r="AJ2986">
            <v>0</v>
          </cell>
          <cell r="AK2986">
            <v>0</v>
          </cell>
          <cell r="AL2986">
            <v>0</v>
          </cell>
          <cell r="AM2986">
            <v>0</v>
          </cell>
          <cell r="AN2986">
            <v>0</v>
          </cell>
          <cell r="AO2986">
            <v>0</v>
          </cell>
          <cell r="AP2986">
            <v>0</v>
          </cell>
          <cell r="AQ2986">
            <v>0</v>
          </cell>
        </row>
        <row r="2987">
          <cell r="E2987" t="str">
            <v>JBG</v>
          </cell>
          <cell r="J2987">
            <v>-6078390.1100000003</v>
          </cell>
          <cell r="K2987">
            <v>-267675.73020272719</v>
          </cell>
          <cell r="L2987">
            <v>-4412413.1479841908</v>
          </cell>
          <cell r="M2987">
            <v>-1363808.6423441381</v>
          </cell>
          <cell r="N2987">
            <v>0</v>
          </cell>
          <cell r="O2987">
            <v>-6550.4860431390289</v>
          </cell>
          <cell r="P2987">
            <v>-23355.6031360575</v>
          </cell>
          <cell r="Q2987">
            <v>-3001.8607942631729</v>
          </cell>
          <cell r="R2987">
            <v>-1394.0717134397905</v>
          </cell>
          <cell r="S2987">
            <v>-190.56778204568803</v>
          </cell>
          <cell r="T2987">
            <v>0</v>
          </cell>
          <cell r="U2987">
            <v>0</v>
          </cell>
          <cell r="AF2987">
            <v>-6078390.1100000003</v>
          </cell>
          <cell r="AG2987">
            <v>-267675.73020272719</v>
          </cell>
          <cell r="AH2987">
            <v>-4412413.1479841908</v>
          </cell>
          <cell r="AI2987">
            <v>-1363808.6423441381</v>
          </cell>
          <cell r="AJ2987">
            <v>0</v>
          </cell>
          <cell r="AK2987">
            <v>-6550.4860431390289</v>
          </cell>
          <cell r="AL2987">
            <v>-23355.6031360575</v>
          </cell>
          <cell r="AM2987">
            <v>-3001.8607942631729</v>
          </cell>
          <cell r="AN2987">
            <v>-1394.0717134397905</v>
          </cell>
          <cell r="AO2987">
            <v>-190.56778204568803</v>
          </cell>
          <cell r="AP2987">
            <v>0</v>
          </cell>
          <cell r="AQ2987">
            <v>0</v>
          </cell>
        </row>
        <row r="2988">
          <cell r="E2988" t="str">
            <v>Remove Capital Leases</v>
          </cell>
          <cell r="J2988">
            <v>0</v>
          </cell>
          <cell r="K2988">
            <v>0</v>
          </cell>
          <cell r="L2988">
            <v>0</v>
          </cell>
          <cell r="M2988">
            <v>0</v>
          </cell>
          <cell r="N2988">
            <v>0</v>
          </cell>
          <cell r="O2988">
            <v>0</v>
          </cell>
          <cell r="P2988">
            <v>0</v>
          </cell>
          <cell r="Q2988">
            <v>0</v>
          </cell>
          <cell r="R2988">
            <v>0</v>
          </cell>
          <cell r="S2988">
            <v>0</v>
          </cell>
          <cell r="T2988">
            <v>0</v>
          </cell>
          <cell r="U2988">
            <v>0</v>
          </cell>
          <cell r="AF2988">
            <v>0</v>
          </cell>
          <cell r="AG2988">
            <v>0</v>
          </cell>
          <cell r="AH2988">
            <v>0</v>
          </cell>
          <cell r="AI2988">
            <v>0</v>
          </cell>
          <cell r="AJ2988">
            <v>0</v>
          </cell>
          <cell r="AK2988">
            <v>0</v>
          </cell>
          <cell r="AL2988">
            <v>0</v>
          </cell>
          <cell r="AM2988">
            <v>0</v>
          </cell>
          <cell r="AN2988">
            <v>0</v>
          </cell>
          <cell r="AO2988">
            <v>0</v>
          </cell>
          <cell r="AP2988">
            <v>0</v>
          </cell>
          <cell r="AQ2988">
            <v>0</v>
          </cell>
        </row>
        <row r="2994">
          <cell r="H2994" t="str">
            <v>CAGW</v>
          </cell>
          <cell r="J2994">
            <v>0</v>
          </cell>
          <cell r="K2994">
            <v>0</v>
          </cell>
          <cell r="L2994">
            <v>0</v>
          </cell>
          <cell r="M2994">
            <v>0</v>
          </cell>
          <cell r="N2994">
            <v>0</v>
          </cell>
          <cell r="O2994">
            <v>0</v>
          </cell>
          <cell r="P2994">
            <v>0</v>
          </cell>
          <cell r="Q2994">
            <v>0</v>
          </cell>
          <cell r="R2994">
            <v>0</v>
          </cell>
          <cell r="S2994">
            <v>0</v>
          </cell>
          <cell r="T2994">
            <v>0</v>
          </cell>
          <cell r="U2994">
            <v>0</v>
          </cell>
          <cell r="AF2994">
            <v>0</v>
          </cell>
          <cell r="AG2994">
            <v>0</v>
          </cell>
          <cell r="AH2994">
            <v>0</v>
          </cell>
          <cell r="AI2994">
            <v>0</v>
          </cell>
          <cell r="AJ2994">
            <v>0</v>
          </cell>
          <cell r="AK2994">
            <v>0</v>
          </cell>
          <cell r="AL2994">
            <v>0</v>
          </cell>
          <cell r="AM2994">
            <v>0</v>
          </cell>
          <cell r="AN2994">
            <v>0</v>
          </cell>
          <cell r="AO2994">
            <v>0</v>
          </cell>
          <cell r="AP2994">
            <v>0</v>
          </cell>
          <cell r="AQ2994">
            <v>0</v>
          </cell>
        </row>
        <row r="2995">
          <cell r="H2995" t="str">
            <v>CAGW</v>
          </cell>
          <cell r="J2995">
            <v>0</v>
          </cell>
          <cell r="K2995">
            <v>0</v>
          </cell>
          <cell r="L2995">
            <v>0</v>
          </cell>
          <cell r="M2995">
            <v>0</v>
          </cell>
          <cell r="N2995">
            <v>0</v>
          </cell>
          <cell r="O2995">
            <v>0</v>
          </cell>
          <cell r="P2995">
            <v>0</v>
          </cell>
          <cell r="Q2995">
            <v>0</v>
          </cell>
          <cell r="R2995">
            <v>0</v>
          </cell>
          <cell r="S2995">
            <v>0</v>
          </cell>
          <cell r="T2995">
            <v>0</v>
          </cell>
          <cell r="U2995">
            <v>0</v>
          </cell>
          <cell r="AF2995">
            <v>0</v>
          </cell>
          <cell r="AG2995">
            <v>0</v>
          </cell>
          <cell r="AH2995">
            <v>0</v>
          </cell>
          <cell r="AI2995">
            <v>0</v>
          </cell>
          <cell r="AJ2995">
            <v>0</v>
          </cell>
          <cell r="AK2995">
            <v>0</v>
          </cell>
          <cell r="AL2995">
            <v>0</v>
          </cell>
          <cell r="AM2995">
            <v>0</v>
          </cell>
          <cell r="AN2995">
            <v>0</v>
          </cell>
          <cell r="AO2995">
            <v>0</v>
          </cell>
          <cell r="AP2995">
            <v>0</v>
          </cell>
          <cell r="AQ2995">
            <v>0</v>
          </cell>
        </row>
        <row r="2996">
          <cell r="H2996" t="str">
            <v>CAGE</v>
          </cell>
          <cell r="J2996">
            <v>0</v>
          </cell>
          <cell r="K2996">
            <v>0</v>
          </cell>
          <cell r="L2996">
            <v>0</v>
          </cell>
          <cell r="M2996">
            <v>0</v>
          </cell>
          <cell r="N2996">
            <v>0</v>
          </cell>
          <cell r="O2996">
            <v>0</v>
          </cell>
          <cell r="P2996">
            <v>0</v>
          </cell>
          <cell r="Q2996">
            <v>0</v>
          </cell>
          <cell r="R2996">
            <v>0</v>
          </cell>
          <cell r="S2996">
            <v>0</v>
          </cell>
          <cell r="T2996">
            <v>0</v>
          </cell>
          <cell r="U2996">
            <v>0</v>
          </cell>
          <cell r="AF2996">
            <v>0</v>
          </cell>
          <cell r="AG2996">
            <v>0</v>
          </cell>
          <cell r="AH2996">
            <v>0</v>
          </cell>
          <cell r="AI2996">
            <v>0</v>
          </cell>
          <cell r="AJ2996">
            <v>0</v>
          </cell>
          <cell r="AK2996">
            <v>0</v>
          </cell>
          <cell r="AL2996">
            <v>0</v>
          </cell>
          <cell r="AM2996">
            <v>0</v>
          </cell>
          <cell r="AN2996">
            <v>0</v>
          </cell>
          <cell r="AO2996">
            <v>0</v>
          </cell>
          <cell r="AP2996">
            <v>0</v>
          </cell>
          <cell r="AQ2996">
            <v>0</v>
          </cell>
        </row>
        <row r="2997">
          <cell r="H2997" t="str">
            <v>SG</v>
          </cell>
          <cell r="J2997">
            <v>0</v>
          </cell>
          <cell r="K2997">
            <v>0</v>
          </cell>
          <cell r="L2997">
            <v>0</v>
          </cell>
          <cell r="M2997">
            <v>0</v>
          </cell>
          <cell r="N2997">
            <v>0</v>
          </cell>
          <cell r="O2997">
            <v>0</v>
          </cell>
          <cell r="P2997">
            <v>0</v>
          </cell>
          <cell r="Q2997">
            <v>0</v>
          </cell>
          <cell r="R2997">
            <v>0</v>
          </cell>
          <cell r="S2997">
            <v>0</v>
          </cell>
          <cell r="T2997">
            <v>0</v>
          </cell>
          <cell r="U2997">
            <v>0</v>
          </cell>
          <cell r="AF2997">
            <v>0</v>
          </cell>
          <cell r="AG2997">
            <v>0</v>
          </cell>
          <cell r="AH2997">
            <v>0</v>
          </cell>
          <cell r="AI2997">
            <v>0</v>
          </cell>
          <cell r="AJ2997">
            <v>0</v>
          </cell>
          <cell r="AK2997">
            <v>0</v>
          </cell>
          <cell r="AL2997">
            <v>0</v>
          </cell>
          <cell r="AM2997">
            <v>0</v>
          </cell>
          <cell r="AN2997">
            <v>0</v>
          </cell>
          <cell r="AO2997">
            <v>0</v>
          </cell>
          <cell r="AP2997">
            <v>0</v>
          </cell>
          <cell r="AQ2997">
            <v>0</v>
          </cell>
        </row>
        <row r="3002">
          <cell r="H3002" t="str">
            <v>S</v>
          </cell>
          <cell r="J3002">
            <v>-11041986.979583338</v>
          </cell>
          <cell r="K3002">
            <v>-477460.82541666698</v>
          </cell>
          <cell r="L3002">
            <v>-4390808.50041667</v>
          </cell>
          <cell r="M3002">
            <v>-1354564.0787500001</v>
          </cell>
          <cell r="N3002">
            <v>0</v>
          </cell>
          <cell r="O3002">
            <v>-4583528.6174999997</v>
          </cell>
          <cell r="P3002">
            <v>-14668.0679166667</v>
          </cell>
          <cell r="Q3002">
            <v>-180344.22583333301</v>
          </cell>
          <cell r="R3002">
            <v>-40612.66375</v>
          </cell>
          <cell r="S3002">
            <v>0</v>
          </cell>
          <cell r="T3002">
            <v>0</v>
          </cell>
          <cell r="U3002">
            <v>0</v>
          </cell>
          <cell r="AF3002">
            <v>-11041986.979583338</v>
          </cell>
          <cell r="AG3002">
            <v>-477460.82541666698</v>
          </cell>
          <cell r="AH3002">
            <v>-4390808.50041667</v>
          </cell>
          <cell r="AI3002">
            <v>-1354564.0787500001</v>
          </cell>
          <cell r="AJ3002">
            <v>0</v>
          </cell>
          <cell r="AK3002">
            <v>-4583528.6174999997</v>
          </cell>
          <cell r="AL3002">
            <v>-14668.0679166667</v>
          </cell>
          <cell r="AM3002">
            <v>-180344.22583333301</v>
          </cell>
          <cell r="AN3002">
            <v>-40612.66375</v>
          </cell>
          <cell r="AO3002">
            <v>0</v>
          </cell>
          <cell r="AP3002">
            <v>0</v>
          </cell>
          <cell r="AQ3002">
            <v>0</v>
          </cell>
        </row>
        <row r="3003">
          <cell r="H3003" t="str">
            <v>CN</v>
          </cell>
          <cell r="J3003">
            <v>-1612920.6329166701</v>
          </cell>
          <cell r="K3003">
            <v>-38930.017508029552</v>
          </cell>
          <cell r="L3003">
            <v>-488314.0048183772</v>
          </cell>
          <cell r="M3003">
            <v>-111028.20497925607</v>
          </cell>
          <cell r="N3003">
            <v>0</v>
          </cell>
          <cell r="O3003">
            <v>-106958.26291406485</v>
          </cell>
          <cell r="P3003">
            <v>-791007.65701129392</v>
          </cell>
          <cell r="Q3003">
            <v>-63212.353725349196</v>
          </cell>
          <cell r="R3003">
            <v>-13470.131960299243</v>
          </cell>
          <cell r="S3003">
            <v>0</v>
          </cell>
          <cell r="T3003">
            <v>0</v>
          </cell>
          <cell r="U3003">
            <v>0</v>
          </cell>
          <cell r="AF3003">
            <v>-1612920.6329166701</v>
          </cell>
          <cell r="AG3003">
            <v>-38930.017508029552</v>
          </cell>
          <cell r="AH3003">
            <v>-488314.0048183772</v>
          </cell>
          <cell r="AI3003">
            <v>-111028.20497925607</v>
          </cell>
          <cell r="AJ3003">
            <v>0</v>
          </cell>
          <cell r="AK3003">
            <v>-106958.26291406485</v>
          </cell>
          <cell r="AL3003">
            <v>-791007.65701129392</v>
          </cell>
          <cell r="AM3003">
            <v>-63212.353725349196</v>
          </cell>
          <cell r="AN3003">
            <v>-13470.131960299243</v>
          </cell>
          <cell r="AO3003">
            <v>0</v>
          </cell>
          <cell r="AP3003">
            <v>0</v>
          </cell>
          <cell r="AQ3003">
            <v>0</v>
          </cell>
        </row>
        <row r="3004">
          <cell r="H3004" t="str">
            <v>SG</v>
          </cell>
          <cell r="J3004">
            <v>0</v>
          </cell>
          <cell r="K3004">
            <v>0</v>
          </cell>
          <cell r="L3004">
            <v>0</v>
          </cell>
          <cell r="M3004">
            <v>0</v>
          </cell>
          <cell r="N3004">
            <v>0</v>
          </cell>
          <cell r="O3004">
            <v>0</v>
          </cell>
          <cell r="P3004">
            <v>0</v>
          </cell>
          <cell r="Q3004">
            <v>0</v>
          </cell>
          <cell r="R3004">
            <v>0</v>
          </cell>
          <cell r="S3004">
            <v>0</v>
          </cell>
          <cell r="T3004">
            <v>0</v>
          </cell>
          <cell r="U3004">
            <v>0</v>
          </cell>
          <cell r="AF3004">
            <v>0</v>
          </cell>
          <cell r="AG3004">
            <v>0</v>
          </cell>
          <cell r="AH3004">
            <v>0</v>
          </cell>
          <cell r="AI3004">
            <v>0</v>
          </cell>
          <cell r="AJ3004">
            <v>0</v>
          </cell>
          <cell r="AK3004">
            <v>0</v>
          </cell>
          <cell r="AL3004">
            <v>0</v>
          </cell>
          <cell r="AM3004">
            <v>0</v>
          </cell>
          <cell r="AN3004">
            <v>0</v>
          </cell>
          <cell r="AO3004">
            <v>0</v>
          </cell>
          <cell r="AP3004">
            <v>0</v>
          </cell>
          <cell r="AQ3004">
            <v>0</v>
          </cell>
        </row>
        <row r="3005">
          <cell r="H3005" t="str">
            <v>SO</v>
          </cell>
          <cell r="J3005">
            <v>-5379373.9391666697</v>
          </cell>
          <cell r="K3005">
            <v>-107023.35384051423</v>
          </cell>
          <cell r="L3005">
            <v>-1264165.9997571746</v>
          </cell>
          <cell r="M3005">
            <v>-357986.82791162143</v>
          </cell>
          <cell r="N3005">
            <v>0</v>
          </cell>
          <cell r="O3005">
            <v>-667637.44088559307</v>
          </cell>
          <cell r="P3005">
            <v>-2505830.5151305599</v>
          </cell>
          <cell r="Q3005">
            <v>-320312.29256739048</v>
          </cell>
          <cell r="R3005">
            <v>-141022.21095672017</v>
          </cell>
          <cell r="S3005">
            <v>-15395.298117095743</v>
          </cell>
          <cell r="T3005">
            <v>0</v>
          </cell>
          <cell r="U3005">
            <v>0</v>
          </cell>
          <cell r="AF3005">
            <v>-5379373.9391666697</v>
          </cell>
          <cell r="AG3005">
            <v>-107023.35384051423</v>
          </cell>
          <cell r="AH3005">
            <v>-1264165.9997571746</v>
          </cell>
          <cell r="AI3005">
            <v>-357986.82791162143</v>
          </cell>
          <cell r="AJ3005">
            <v>0</v>
          </cell>
          <cell r="AK3005">
            <v>-667637.44088559307</v>
          </cell>
          <cell r="AL3005">
            <v>-2505830.5151305599</v>
          </cell>
          <cell r="AM3005">
            <v>-320312.29256739048</v>
          </cell>
          <cell r="AN3005">
            <v>-141022.21095672017</v>
          </cell>
          <cell r="AO3005">
            <v>-15395.298117095743</v>
          </cell>
          <cell r="AP3005">
            <v>0</v>
          </cell>
          <cell r="AQ3005">
            <v>0</v>
          </cell>
        </row>
        <row r="3006">
          <cell r="H3006" t="str">
            <v>CAGW</v>
          </cell>
          <cell r="J3006">
            <v>-117920.667083333</v>
          </cell>
          <cell r="K3006">
            <v>-5222.540680132247</v>
          </cell>
          <cell r="L3006">
            <v>-86089.266088655801</v>
          </cell>
          <cell r="M3006">
            <v>-26608.860314544956</v>
          </cell>
          <cell r="N3006">
            <v>0</v>
          </cell>
          <cell r="O3006">
            <v>0</v>
          </cell>
          <cell r="P3006">
            <v>0</v>
          </cell>
          <cell r="Q3006">
            <v>0</v>
          </cell>
          <cell r="R3006">
            <v>0</v>
          </cell>
          <cell r="S3006">
            <v>0</v>
          </cell>
          <cell r="T3006">
            <v>0</v>
          </cell>
          <cell r="U3006">
            <v>0</v>
          </cell>
          <cell r="AF3006">
            <v>-117920.667083333</v>
          </cell>
          <cell r="AG3006">
            <v>-5222.540680132247</v>
          </cell>
          <cell r="AH3006">
            <v>-86089.266088655801</v>
          </cell>
          <cell r="AI3006">
            <v>-26608.860314544956</v>
          </cell>
          <cell r="AJ3006">
            <v>0</v>
          </cell>
          <cell r="AK3006">
            <v>0</v>
          </cell>
          <cell r="AL3006">
            <v>0</v>
          </cell>
          <cell r="AM3006">
            <v>0</v>
          </cell>
          <cell r="AN3006">
            <v>0</v>
          </cell>
          <cell r="AO3006">
            <v>0</v>
          </cell>
          <cell r="AP3006">
            <v>0</v>
          </cell>
          <cell r="AQ3006">
            <v>0</v>
          </cell>
        </row>
        <row r="3007">
          <cell r="H3007" t="str">
            <v>CAGE</v>
          </cell>
          <cell r="J3007">
            <v>0</v>
          </cell>
          <cell r="K3007">
            <v>0</v>
          </cell>
          <cell r="L3007">
            <v>0</v>
          </cell>
          <cell r="M3007">
            <v>0</v>
          </cell>
          <cell r="N3007">
            <v>0</v>
          </cell>
          <cell r="O3007">
            <v>0</v>
          </cell>
          <cell r="P3007">
            <v>0</v>
          </cell>
          <cell r="Q3007">
            <v>0</v>
          </cell>
          <cell r="R3007">
            <v>0</v>
          </cell>
          <cell r="S3007">
            <v>0</v>
          </cell>
          <cell r="T3007">
            <v>0</v>
          </cell>
          <cell r="U3007">
            <v>0</v>
          </cell>
          <cell r="AF3007">
            <v>0</v>
          </cell>
          <cell r="AG3007">
            <v>0</v>
          </cell>
          <cell r="AH3007">
            <v>0</v>
          </cell>
          <cell r="AI3007">
            <v>0</v>
          </cell>
          <cell r="AJ3007">
            <v>0</v>
          </cell>
          <cell r="AK3007">
            <v>0</v>
          </cell>
          <cell r="AL3007">
            <v>0</v>
          </cell>
          <cell r="AM3007">
            <v>0</v>
          </cell>
          <cell r="AN3007">
            <v>0</v>
          </cell>
          <cell r="AO3007">
            <v>0</v>
          </cell>
          <cell r="AP3007">
            <v>0</v>
          </cell>
          <cell r="AQ3007">
            <v>0</v>
          </cell>
        </row>
        <row r="3008">
          <cell r="H3008" t="str">
            <v>CAEW</v>
          </cell>
          <cell r="J3008">
            <v>0</v>
          </cell>
          <cell r="K3008">
            <v>0</v>
          </cell>
          <cell r="L3008">
            <v>0</v>
          </cell>
          <cell r="M3008">
            <v>0</v>
          </cell>
          <cell r="N3008">
            <v>0</v>
          </cell>
          <cell r="O3008">
            <v>0</v>
          </cell>
          <cell r="P3008">
            <v>0</v>
          </cell>
          <cell r="Q3008">
            <v>0</v>
          </cell>
          <cell r="R3008">
            <v>0</v>
          </cell>
          <cell r="S3008">
            <v>0</v>
          </cell>
          <cell r="T3008">
            <v>0</v>
          </cell>
          <cell r="U3008">
            <v>0</v>
          </cell>
          <cell r="AF3008">
            <v>0</v>
          </cell>
          <cell r="AG3008">
            <v>0</v>
          </cell>
          <cell r="AH3008">
            <v>0</v>
          </cell>
          <cell r="AI3008">
            <v>0</v>
          </cell>
          <cell r="AJ3008">
            <v>0</v>
          </cell>
          <cell r="AK3008">
            <v>0</v>
          </cell>
          <cell r="AL3008">
            <v>0</v>
          </cell>
          <cell r="AM3008">
            <v>0</v>
          </cell>
          <cell r="AN3008">
            <v>0</v>
          </cell>
          <cell r="AO3008">
            <v>0</v>
          </cell>
          <cell r="AP3008">
            <v>0</v>
          </cell>
          <cell r="AQ3008">
            <v>0</v>
          </cell>
        </row>
        <row r="3009">
          <cell r="H3009" t="str">
            <v>CAEE</v>
          </cell>
          <cell r="J3009">
            <v>0</v>
          </cell>
          <cell r="K3009">
            <v>0</v>
          </cell>
          <cell r="L3009">
            <v>0</v>
          </cell>
          <cell r="M3009">
            <v>0</v>
          </cell>
          <cell r="N3009">
            <v>0</v>
          </cell>
          <cell r="O3009">
            <v>0</v>
          </cell>
          <cell r="P3009">
            <v>0</v>
          </cell>
          <cell r="Q3009">
            <v>0</v>
          </cell>
          <cell r="R3009">
            <v>0</v>
          </cell>
          <cell r="S3009">
            <v>0</v>
          </cell>
          <cell r="T3009">
            <v>0</v>
          </cell>
          <cell r="U3009">
            <v>0</v>
          </cell>
          <cell r="AF3009">
            <v>0</v>
          </cell>
          <cell r="AG3009">
            <v>0</v>
          </cell>
          <cell r="AH3009">
            <v>0</v>
          </cell>
          <cell r="AI3009">
            <v>0</v>
          </cell>
          <cell r="AJ3009">
            <v>0</v>
          </cell>
          <cell r="AK3009">
            <v>0</v>
          </cell>
          <cell r="AL3009">
            <v>0</v>
          </cell>
          <cell r="AM3009">
            <v>0</v>
          </cell>
          <cell r="AN3009">
            <v>0</v>
          </cell>
          <cell r="AO3009">
            <v>0</v>
          </cell>
          <cell r="AP3009">
            <v>0</v>
          </cell>
          <cell r="AQ3009">
            <v>0</v>
          </cell>
        </row>
        <row r="3010">
          <cell r="H3010" t="str">
            <v>SE</v>
          </cell>
          <cell r="J3010">
            <v>0</v>
          </cell>
          <cell r="K3010">
            <v>0</v>
          </cell>
          <cell r="L3010">
            <v>0</v>
          </cell>
          <cell r="M3010">
            <v>0</v>
          </cell>
          <cell r="N3010">
            <v>0</v>
          </cell>
          <cell r="O3010">
            <v>0</v>
          </cell>
          <cell r="P3010">
            <v>0</v>
          </cell>
          <cell r="Q3010">
            <v>0</v>
          </cell>
          <cell r="R3010">
            <v>0</v>
          </cell>
          <cell r="S3010">
            <v>0</v>
          </cell>
          <cell r="T3010">
            <v>0</v>
          </cell>
          <cell r="U3010">
            <v>0</v>
          </cell>
          <cell r="AF3010">
            <v>0</v>
          </cell>
          <cell r="AG3010">
            <v>0</v>
          </cell>
          <cell r="AH3010">
            <v>0</v>
          </cell>
          <cell r="AI3010">
            <v>0</v>
          </cell>
          <cell r="AJ3010">
            <v>0</v>
          </cell>
          <cell r="AK3010">
            <v>0</v>
          </cell>
          <cell r="AL3010">
            <v>0</v>
          </cell>
          <cell r="AM3010">
            <v>0</v>
          </cell>
          <cell r="AN3010">
            <v>0</v>
          </cell>
          <cell r="AO3010">
            <v>0</v>
          </cell>
          <cell r="AP3010">
            <v>0</v>
          </cell>
          <cell r="AQ3010">
            <v>0</v>
          </cell>
        </row>
        <row r="3015">
          <cell r="H3015" t="str">
            <v>DGP</v>
          </cell>
          <cell r="J3015">
            <v>0</v>
          </cell>
          <cell r="K3015">
            <v>0</v>
          </cell>
          <cell r="L3015">
            <v>0</v>
          </cell>
          <cell r="M3015">
            <v>0</v>
          </cell>
          <cell r="N3015">
            <v>0</v>
          </cell>
          <cell r="O3015">
            <v>0</v>
          </cell>
          <cell r="P3015">
            <v>0</v>
          </cell>
          <cell r="Q3015">
            <v>0</v>
          </cell>
          <cell r="R3015">
            <v>0</v>
          </cell>
          <cell r="S3015">
            <v>0</v>
          </cell>
          <cell r="T3015">
            <v>0</v>
          </cell>
          <cell r="U3015">
            <v>0</v>
          </cell>
          <cell r="AF3015">
            <v>0</v>
          </cell>
          <cell r="AG3015">
            <v>0</v>
          </cell>
          <cell r="AH3015">
            <v>0</v>
          </cell>
          <cell r="AI3015">
            <v>0</v>
          </cell>
          <cell r="AJ3015">
            <v>0</v>
          </cell>
          <cell r="AK3015">
            <v>0</v>
          </cell>
          <cell r="AL3015">
            <v>0</v>
          </cell>
          <cell r="AM3015">
            <v>0</v>
          </cell>
          <cell r="AN3015">
            <v>0</v>
          </cell>
          <cell r="AO3015">
            <v>0</v>
          </cell>
          <cell r="AP3015">
            <v>0</v>
          </cell>
          <cell r="AQ3015">
            <v>0</v>
          </cell>
        </row>
        <row r="3016">
          <cell r="H3016" t="str">
            <v>DGU</v>
          </cell>
          <cell r="J3016">
            <v>0</v>
          </cell>
          <cell r="K3016">
            <v>0</v>
          </cell>
          <cell r="L3016">
            <v>0</v>
          </cell>
          <cell r="M3016">
            <v>0</v>
          </cell>
          <cell r="N3016">
            <v>0</v>
          </cell>
          <cell r="O3016">
            <v>0</v>
          </cell>
          <cell r="P3016">
            <v>0</v>
          </cell>
          <cell r="Q3016">
            <v>0</v>
          </cell>
          <cell r="R3016">
            <v>0</v>
          </cell>
          <cell r="S3016">
            <v>0</v>
          </cell>
          <cell r="T3016">
            <v>0</v>
          </cell>
          <cell r="U3016">
            <v>0</v>
          </cell>
          <cell r="AF3016">
            <v>0</v>
          </cell>
          <cell r="AG3016">
            <v>0</v>
          </cell>
          <cell r="AH3016">
            <v>0</v>
          </cell>
          <cell r="AI3016">
            <v>0</v>
          </cell>
          <cell r="AJ3016">
            <v>0</v>
          </cell>
          <cell r="AK3016">
            <v>0</v>
          </cell>
          <cell r="AL3016">
            <v>0</v>
          </cell>
          <cell r="AM3016">
            <v>0</v>
          </cell>
          <cell r="AN3016">
            <v>0</v>
          </cell>
          <cell r="AO3016">
            <v>0</v>
          </cell>
          <cell r="AP3016">
            <v>0</v>
          </cell>
          <cell r="AQ3016">
            <v>0</v>
          </cell>
        </row>
        <row r="3017">
          <cell r="H3017" t="str">
            <v>SG</v>
          </cell>
          <cell r="J3017">
            <v>0</v>
          </cell>
          <cell r="K3017">
            <v>0</v>
          </cell>
          <cell r="L3017">
            <v>0</v>
          </cell>
          <cell r="M3017">
            <v>0</v>
          </cell>
          <cell r="N3017">
            <v>0</v>
          </cell>
          <cell r="O3017">
            <v>0</v>
          </cell>
          <cell r="P3017">
            <v>0</v>
          </cell>
          <cell r="Q3017">
            <v>0</v>
          </cell>
          <cell r="R3017">
            <v>0</v>
          </cell>
          <cell r="S3017">
            <v>0</v>
          </cell>
          <cell r="T3017">
            <v>0</v>
          </cell>
          <cell r="U3017">
            <v>0</v>
          </cell>
          <cell r="AF3017">
            <v>0</v>
          </cell>
          <cell r="AG3017">
            <v>0</v>
          </cell>
          <cell r="AH3017">
            <v>0</v>
          </cell>
          <cell r="AI3017">
            <v>0</v>
          </cell>
          <cell r="AJ3017">
            <v>0</v>
          </cell>
          <cell r="AK3017">
            <v>0</v>
          </cell>
          <cell r="AL3017">
            <v>0</v>
          </cell>
          <cell r="AM3017">
            <v>0</v>
          </cell>
          <cell r="AN3017">
            <v>0</v>
          </cell>
          <cell r="AO3017">
            <v>0</v>
          </cell>
          <cell r="AP3017">
            <v>0</v>
          </cell>
          <cell r="AQ3017">
            <v>0</v>
          </cell>
        </row>
        <row r="3018">
          <cell r="H3018" t="str">
            <v>CAGW</v>
          </cell>
          <cell r="J3018">
            <v>-1159357.65708333</v>
          </cell>
          <cell r="K3018">
            <v>-51346.321867918705</v>
          </cell>
          <cell r="L3018">
            <v>-846401.67242298741</v>
          </cell>
          <cell r="M3018">
            <v>-261609.662792424</v>
          </cell>
          <cell r="N3018">
            <v>0</v>
          </cell>
          <cell r="O3018">
            <v>0</v>
          </cell>
          <cell r="P3018">
            <v>0</v>
          </cell>
          <cell r="Q3018">
            <v>0</v>
          </cell>
          <cell r="R3018">
            <v>0</v>
          </cell>
          <cell r="S3018">
            <v>0</v>
          </cell>
          <cell r="T3018">
            <v>0</v>
          </cell>
          <cell r="U3018">
            <v>0</v>
          </cell>
          <cell r="AF3018">
            <v>-1159357.65708333</v>
          </cell>
          <cell r="AG3018">
            <v>-51346.321867918705</v>
          </cell>
          <cell r="AH3018">
            <v>-846401.67242298741</v>
          </cell>
          <cell r="AI3018">
            <v>-261609.662792424</v>
          </cell>
          <cell r="AJ3018">
            <v>0</v>
          </cell>
          <cell r="AK3018">
            <v>0</v>
          </cell>
          <cell r="AL3018">
            <v>0</v>
          </cell>
          <cell r="AM3018">
            <v>0</v>
          </cell>
          <cell r="AN3018">
            <v>0</v>
          </cell>
          <cell r="AO3018">
            <v>0</v>
          </cell>
          <cell r="AP3018">
            <v>0</v>
          </cell>
          <cell r="AQ3018">
            <v>0</v>
          </cell>
        </row>
        <row r="3019">
          <cell r="H3019" t="str">
            <v>CAGE</v>
          </cell>
          <cell r="J3019">
            <v>0</v>
          </cell>
          <cell r="K3019">
            <v>0</v>
          </cell>
          <cell r="L3019">
            <v>0</v>
          </cell>
          <cell r="M3019">
            <v>0</v>
          </cell>
          <cell r="N3019">
            <v>0</v>
          </cell>
          <cell r="O3019">
            <v>0</v>
          </cell>
          <cell r="P3019">
            <v>0</v>
          </cell>
          <cell r="Q3019">
            <v>0</v>
          </cell>
          <cell r="R3019">
            <v>0</v>
          </cell>
          <cell r="S3019">
            <v>0</v>
          </cell>
          <cell r="T3019">
            <v>0</v>
          </cell>
          <cell r="U3019">
            <v>0</v>
          </cell>
          <cell r="AF3019">
            <v>0</v>
          </cell>
          <cell r="AG3019">
            <v>0</v>
          </cell>
          <cell r="AH3019">
            <v>0</v>
          </cell>
          <cell r="AI3019">
            <v>0</v>
          </cell>
          <cell r="AJ3019">
            <v>0</v>
          </cell>
          <cell r="AK3019">
            <v>0</v>
          </cell>
          <cell r="AL3019">
            <v>0</v>
          </cell>
          <cell r="AM3019">
            <v>0</v>
          </cell>
          <cell r="AN3019">
            <v>0</v>
          </cell>
          <cell r="AO3019">
            <v>0</v>
          </cell>
          <cell r="AP3019">
            <v>0</v>
          </cell>
          <cell r="AQ3019">
            <v>0</v>
          </cell>
        </row>
        <row r="3020">
          <cell r="H3020" t="str">
            <v>CAGE</v>
          </cell>
          <cell r="J3020">
            <v>0</v>
          </cell>
          <cell r="K3020">
            <v>0</v>
          </cell>
          <cell r="L3020">
            <v>0</v>
          </cell>
          <cell r="M3020">
            <v>0</v>
          </cell>
          <cell r="N3020">
            <v>0</v>
          </cell>
          <cell r="O3020">
            <v>0</v>
          </cell>
          <cell r="P3020">
            <v>0</v>
          </cell>
          <cell r="Q3020">
            <v>0</v>
          </cell>
          <cell r="R3020">
            <v>0</v>
          </cell>
          <cell r="S3020">
            <v>0</v>
          </cell>
          <cell r="T3020">
            <v>0</v>
          </cell>
          <cell r="U3020">
            <v>0</v>
          </cell>
          <cell r="AF3020">
            <v>0</v>
          </cell>
          <cell r="AG3020">
            <v>0</v>
          </cell>
          <cell r="AH3020">
            <v>0</v>
          </cell>
          <cell r="AI3020">
            <v>0</v>
          </cell>
          <cell r="AJ3020">
            <v>0</v>
          </cell>
          <cell r="AK3020">
            <v>0</v>
          </cell>
          <cell r="AL3020">
            <v>0</v>
          </cell>
          <cell r="AM3020">
            <v>0</v>
          </cell>
          <cell r="AN3020">
            <v>0</v>
          </cell>
          <cell r="AO3020">
            <v>0</v>
          </cell>
          <cell r="AP3020">
            <v>0</v>
          </cell>
          <cell r="AQ3020">
            <v>0</v>
          </cell>
        </row>
        <row r="3025">
          <cell r="H3025" t="str">
            <v>S</v>
          </cell>
          <cell r="J3025">
            <v>12580507.016512569</v>
          </cell>
          <cell r="K3025">
            <v>0</v>
          </cell>
          <cell r="L3025">
            <v>-95323.711249999993</v>
          </cell>
          <cell r="M3025">
            <v>0</v>
          </cell>
          <cell r="N3025">
            <v>0</v>
          </cell>
          <cell r="O3025">
            <v>-690264.27833333297</v>
          </cell>
          <cell r="P3025">
            <v>14204497.393595902</v>
          </cell>
          <cell r="Q3025">
            <v>-838402.38749999995</v>
          </cell>
          <cell r="R3025">
            <v>0</v>
          </cell>
          <cell r="S3025">
            <v>0</v>
          </cell>
          <cell r="T3025">
            <v>0</v>
          </cell>
          <cell r="U3025">
            <v>0</v>
          </cell>
          <cell r="AF3025">
            <v>12580507.016512569</v>
          </cell>
          <cell r="AG3025">
            <v>0</v>
          </cell>
          <cell r="AH3025">
            <v>-95323.711249999993</v>
          </cell>
          <cell r="AI3025">
            <v>0</v>
          </cell>
          <cell r="AJ3025">
            <v>0</v>
          </cell>
          <cell r="AK3025">
            <v>-690264.27833333297</v>
          </cell>
          <cell r="AL3025">
            <v>14204497.393595902</v>
          </cell>
          <cell r="AM3025">
            <v>-838402.38749999995</v>
          </cell>
          <cell r="AN3025">
            <v>0</v>
          </cell>
          <cell r="AO3025">
            <v>0</v>
          </cell>
          <cell r="AP3025">
            <v>0</v>
          </cell>
          <cell r="AQ3025">
            <v>0</v>
          </cell>
        </row>
        <row r="3026">
          <cell r="H3026" t="str">
            <v>DGP</v>
          </cell>
          <cell r="J3026">
            <v>0</v>
          </cell>
          <cell r="K3026">
            <v>0</v>
          </cell>
          <cell r="L3026">
            <v>0</v>
          </cell>
          <cell r="M3026">
            <v>0</v>
          </cell>
          <cell r="N3026">
            <v>0</v>
          </cell>
          <cell r="O3026">
            <v>0</v>
          </cell>
          <cell r="P3026">
            <v>0</v>
          </cell>
          <cell r="Q3026">
            <v>0</v>
          </cell>
          <cell r="R3026">
            <v>0</v>
          </cell>
          <cell r="S3026">
            <v>0</v>
          </cell>
          <cell r="T3026">
            <v>0</v>
          </cell>
          <cell r="U3026">
            <v>0</v>
          </cell>
          <cell r="AF3026">
            <v>0</v>
          </cell>
          <cell r="AG3026">
            <v>0</v>
          </cell>
          <cell r="AH3026">
            <v>0</v>
          </cell>
          <cell r="AI3026">
            <v>0</v>
          </cell>
          <cell r="AJ3026">
            <v>0</v>
          </cell>
          <cell r="AK3026">
            <v>0</v>
          </cell>
          <cell r="AL3026">
            <v>0</v>
          </cell>
          <cell r="AM3026">
            <v>0</v>
          </cell>
          <cell r="AN3026">
            <v>0</v>
          </cell>
          <cell r="AO3026">
            <v>0</v>
          </cell>
          <cell r="AP3026">
            <v>0</v>
          </cell>
          <cell r="AQ3026">
            <v>0</v>
          </cell>
        </row>
        <row r="3027">
          <cell r="H3027" t="str">
            <v>DGU</v>
          </cell>
          <cell r="J3027">
            <v>0</v>
          </cell>
          <cell r="K3027">
            <v>0</v>
          </cell>
          <cell r="L3027">
            <v>0</v>
          </cell>
          <cell r="M3027">
            <v>0</v>
          </cell>
          <cell r="N3027">
            <v>0</v>
          </cell>
          <cell r="O3027">
            <v>0</v>
          </cell>
          <cell r="P3027">
            <v>0</v>
          </cell>
          <cell r="Q3027">
            <v>0</v>
          </cell>
          <cell r="R3027">
            <v>0</v>
          </cell>
          <cell r="S3027">
            <v>0</v>
          </cell>
          <cell r="T3027">
            <v>0</v>
          </cell>
          <cell r="U3027">
            <v>0</v>
          </cell>
          <cell r="AF3027">
            <v>0</v>
          </cell>
          <cell r="AG3027">
            <v>0</v>
          </cell>
          <cell r="AH3027">
            <v>0</v>
          </cell>
          <cell r="AI3027">
            <v>0</v>
          </cell>
          <cell r="AJ3027">
            <v>0</v>
          </cell>
          <cell r="AK3027">
            <v>0</v>
          </cell>
          <cell r="AL3027">
            <v>0</v>
          </cell>
          <cell r="AM3027">
            <v>0</v>
          </cell>
          <cell r="AN3027">
            <v>0</v>
          </cell>
          <cell r="AO3027">
            <v>0</v>
          </cell>
          <cell r="AP3027">
            <v>0</v>
          </cell>
          <cell r="AQ3027">
            <v>0</v>
          </cell>
        </row>
        <row r="3028">
          <cell r="H3028" t="str">
            <v>CAEW</v>
          </cell>
          <cell r="J3028">
            <v>0</v>
          </cell>
          <cell r="K3028">
            <v>0</v>
          </cell>
          <cell r="L3028">
            <v>0</v>
          </cell>
          <cell r="M3028">
            <v>0</v>
          </cell>
          <cell r="N3028">
            <v>0</v>
          </cell>
          <cell r="O3028">
            <v>0</v>
          </cell>
          <cell r="P3028">
            <v>0</v>
          </cell>
          <cell r="Q3028">
            <v>0</v>
          </cell>
          <cell r="R3028">
            <v>0</v>
          </cell>
          <cell r="S3028">
            <v>0</v>
          </cell>
          <cell r="T3028">
            <v>0</v>
          </cell>
          <cell r="U3028">
            <v>0</v>
          </cell>
          <cell r="AF3028">
            <v>0</v>
          </cell>
          <cell r="AG3028">
            <v>0</v>
          </cell>
          <cell r="AH3028">
            <v>0</v>
          </cell>
          <cell r="AI3028">
            <v>0</v>
          </cell>
          <cell r="AJ3028">
            <v>0</v>
          </cell>
          <cell r="AK3028">
            <v>0</v>
          </cell>
          <cell r="AL3028">
            <v>0</v>
          </cell>
          <cell r="AM3028">
            <v>0</v>
          </cell>
          <cell r="AN3028">
            <v>0</v>
          </cell>
          <cell r="AO3028">
            <v>0</v>
          </cell>
          <cell r="AP3028">
            <v>0</v>
          </cell>
          <cell r="AQ3028">
            <v>0</v>
          </cell>
        </row>
        <row r="3029">
          <cell r="H3029" t="str">
            <v>CAEE</v>
          </cell>
          <cell r="J3029">
            <v>-2423232.5858333302</v>
          </cell>
          <cell r="K3029">
            <v>0</v>
          </cell>
          <cell r="L3029">
            <v>0</v>
          </cell>
          <cell r="M3029">
            <v>0</v>
          </cell>
          <cell r="N3029">
            <v>0</v>
          </cell>
          <cell r="O3029">
            <v>-504628.75535032514</v>
          </cell>
          <cell r="P3029">
            <v>-1567350.5589634471</v>
          </cell>
          <cell r="Q3029">
            <v>-228014.73691146218</v>
          </cell>
          <cell r="R3029">
            <v>-110582.51994067115</v>
          </cell>
          <cell r="S3029">
            <v>-12656.014667424639</v>
          </cell>
          <cell r="T3029">
            <v>0</v>
          </cell>
          <cell r="U3029">
            <v>0</v>
          </cell>
          <cell r="AF3029">
            <v>-2423232.5858333302</v>
          </cell>
          <cell r="AG3029">
            <v>0</v>
          </cell>
          <cell r="AH3029">
            <v>0</v>
          </cell>
          <cell r="AI3029">
            <v>0</v>
          </cell>
          <cell r="AJ3029">
            <v>0</v>
          </cell>
          <cell r="AK3029">
            <v>-504628.75535032514</v>
          </cell>
          <cell r="AL3029">
            <v>-1567350.5589634471</v>
          </cell>
          <cell r="AM3029">
            <v>-228014.73691146218</v>
          </cell>
          <cell r="AN3029">
            <v>-110582.51994067115</v>
          </cell>
          <cell r="AO3029">
            <v>-12656.014667424639</v>
          </cell>
          <cell r="AP3029">
            <v>0</v>
          </cell>
          <cell r="AQ3029">
            <v>0</v>
          </cell>
        </row>
        <row r="3030">
          <cell r="H3030" t="str">
            <v>SE</v>
          </cell>
          <cell r="J3030">
            <v>0</v>
          </cell>
          <cell r="K3030">
            <v>0</v>
          </cell>
          <cell r="L3030">
            <v>0</v>
          </cell>
          <cell r="M3030">
            <v>0</v>
          </cell>
          <cell r="N3030">
            <v>0</v>
          </cell>
          <cell r="O3030">
            <v>0</v>
          </cell>
          <cell r="P3030">
            <v>0</v>
          </cell>
          <cell r="Q3030">
            <v>0</v>
          </cell>
          <cell r="R3030">
            <v>0</v>
          </cell>
          <cell r="S3030">
            <v>0</v>
          </cell>
          <cell r="T3030">
            <v>0</v>
          </cell>
          <cell r="U3030">
            <v>0</v>
          </cell>
          <cell r="AF3030">
            <v>0</v>
          </cell>
          <cell r="AG3030">
            <v>0</v>
          </cell>
          <cell r="AH3030">
            <v>0</v>
          </cell>
          <cell r="AI3030">
            <v>0</v>
          </cell>
          <cell r="AJ3030">
            <v>0</v>
          </cell>
          <cell r="AK3030">
            <v>0</v>
          </cell>
          <cell r="AL3030">
            <v>0</v>
          </cell>
          <cell r="AM3030">
            <v>0</v>
          </cell>
          <cell r="AN3030">
            <v>0</v>
          </cell>
          <cell r="AO3030">
            <v>0</v>
          </cell>
          <cell r="AP3030">
            <v>0</v>
          </cell>
          <cell r="AQ3030">
            <v>0</v>
          </cell>
        </row>
        <row r="3031">
          <cell r="H3031" t="str">
            <v>SG</v>
          </cell>
          <cell r="J3031">
            <v>-13371076.046250001</v>
          </cell>
          <cell r="K3031">
            <v>-209690.6012087166</v>
          </cell>
          <cell r="L3031">
            <v>-3422016.7806456187</v>
          </cell>
          <cell r="M3031">
            <v>-1100242.0272685448</v>
          </cell>
          <cell r="N3031">
            <v>0</v>
          </cell>
          <cell r="O3031">
            <v>-1690221.8956874846</v>
          </cell>
          <cell r="P3031">
            <v>-5789054.6043338012</v>
          </cell>
          <cell r="Q3031">
            <v>-754304.72215599334</v>
          </cell>
          <cell r="R3031">
            <v>-356978.21128817333</v>
          </cell>
          <cell r="S3031">
            <v>-48567.20366167005</v>
          </cell>
          <cell r="T3031">
            <v>0</v>
          </cell>
          <cell r="U3031">
            <v>0</v>
          </cell>
          <cell r="AF3031">
            <v>-13371076.046250001</v>
          </cell>
          <cell r="AG3031">
            <v>-209690.6012087166</v>
          </cell>
          <cell r="AH3031">
            <v>-3422016.7806456187</v>
          </cell>
          <cell r="AI3031">
            <v>-1100242.0272685448</v>
          </cell>
          <cell r="AJ3031">
            <v>0</v>
          </cell>
          <cell r="AK3031">
            <v>-1690221.8956874846</v>
          </cell>
          <cell r="AL3031">
            <v>-5789054.6043338012</v>
          </cell>
          <cell r="AM3031">
            <v>-754304.72215599334</v>
          </cell>
          <cell r="AN3031">
            <v>-356978.21128817333</v>
          </cell>
          <cell r="AO3031">
            <v>-48567.20366167005</v>
          </cell>
          <cell r="AP3031">
            <v>0</v>
          </cell>
          <cell r="AQ3031">
            <v>0</v>
          </cell>
        </row>
        <row r="3032">
          <cell r="H3032" t="str">
            <v>CAGW</v>
          </cell>
          <cell r="J3032">
            <v>0</v>
          </cell>
          <cell r="K3032">
            <v>0</v>
          </cell>
          <cell r="L3032">
            <v>0</v>
          </cell>
          <cell r="M3032">
            <v>0</v>
          </cell>
          <cell r="N3032">
            <v>0</v>
          </cell>
          <cell r="O3032">
            <v>0</v>
          </cell>
          <cell r="P3032">
            <v>0</v>
          </cell>
          <cell r="Q3032">
            <v>0</v>
          </cell>
          <cell r="R3032">
            <v>0</v>
          </cell>
          <cell r="S3032">
            <v>0</v>
          </cell>
          <cell r="T3032">
            <v>0</v>
          </cell>
          <cell r="U3032">
            <v>0</v>
          </cell>
          <cell r="AF3032">
            <v>0</v>
          </cell>
          <cell r="AG3032">
            <v>0</v>
          </cell>
          <cell r="AH3032">
            <v>0</v>
          </cell>
          <cell r="AI3032">
            <v>0</v>
          </cell>
          <cell r="AJ3032">
            <v>0</v>
          </cell>
          <cell r="AK3032">
            <v>0</v>
          </cell>
          <cell r="AL3032">
            <v>0</v>
          </cell>
          <cell r="AM3032">
            <v>0</v>
          </cell>
          <cell r="AN3032">
            <v>0</v>
          </cell>
          <cell r="AO3032">
            <v>0</v>
          </cell>
          <cell r="AP3032">
            <v>0</v>
          </cell>
          <cell r="AQ3032">
            <v>0</v>
          </cell>
        </row>
        <row r="3033">
          <cell r="H3033" t="str">
            <v>CAGE</v>
          </cell>
          <cell r="J3033">
            <v>0</v>
          </cell>
          <cell r="K3033">
            <v>0</v>
          </cell>
          <cell r="L3033">
            <v>0</v>
          </cell>
          <cell r="M3033">
            <v>0</v>
          </cell>
          <cell r="N3033">
            <v>0</v>
          </cell>
          <cell r="O3033">
            <v>0</v>
          </cell>
          <cell r="P3033">
            <v>0</v>
          </cell>
          <cell r="Q3033">
            <v>0</v>
          </cell>
          <cell r="R3033">
            <v>0</v>
          </cell>
          <cell r="S3033">
            <v>0</v>
          </cell>
          <cell r="T3033">
            <v>0</v>
          </cell>
          <cell r="U3033">
            <v>0</v>
          </cell>
          <cell r="AF3033">
            <v>0</v>
          </cell>
          <cell r="AG3033">
            <v>0</v>
          </cell>
          <cell r="AH3033">
            <v>0</v>
          </cell>
          <cell r="AI3033">
            <v>0</v>
          </cell>
          <cell r="AJ3033">
            <v>0</v>
          </cell>
          <cell r="AK3033">
            <v>0</v>
          </cell>
          <cell r="AL3033">
            <v>0</v>
          </cell>
          <cell r="AM3033">
            <v>0</v>
          </cell>
          <cell r="AN3033">
            <v>0</v>
          </cell>
          <cell r="AO3033">
            <v>0</v>
          </cell>
          <cell r="AP3033">
            <v>0</v>
          </cell>
          <cell r="AQ3033">
            <v>0</v>
          </cell>
        </row>
        <row r="3034">
          <cell r="H3034" t="str">
            <v>CN</v>
          </cell>
          <cell r="J3034">
            <v>-112754731.642083</v>
          </cell>
          <cell r="K3034">
            <v>-2721487.7082958403</v>
          </cell>
          <cell r="L3034">
            <v>-34136654.61691168</v>
          </cell>
          <cell r="M3034">
            <v>-7761668.6163286138</v>
          </cell>
          <cell r="N3034">
            <v>0</v>
          </cell>
          <cell r="O3034">
            <v>-7477150.4472420076</v>
          </cell>
          <cell r="P3034">
            <v>-55297113.988713659</v>
          </cell>
          <cell r="Q3034">
            <v>-4418997.3364513395</v>
          </cell>
          <cell r="R3034">
            <v>-941658.92813986645</v>
          </cell>
          <cell r="S3034">
            <v>0</v>
          </cell>
          <cell r="T3034">
            <v>0</v>
          </cell>
          <cell r="U3034">
            <v>0</v>
          </cell>
          <cell r="AF3034">
            <v>-112754731.642083</v>
          </cell>
          <cell r="AG3034">
            <v>-2721487.7082958403</v>
          </cell>
          <cell r="AH3034">
            <v>-34136654.61691168</v>
          </cell>
          <cell r="AI3034">
            <v>-7761668.6163286138</v>
          </cell>
          <cell r="AJ3034">
            <v>0</v>
          </cell>
          <cell r="AK3034">
            <v>-7477150.4472420076</v>
          </cell>
          <cell r="AL3034">
            <v>-55297113.988713659</v>
          </cell>
          <cell r="AM3034">
            <v>-4418997.3364513395</v>
          </cell>
          <cell r="AN3034">
            <v>-941658.92813986645</v>
          </cell>
          <cell r="AO3034">
            <v>0</v>
          </cell>
          <cell r="AP3034">
            <v>0</v>
          </cell>
          <cell r="AQ3034">
            <v>0</v>
          </cell>
        </row>
        <row r="3035">
          <cell r="H3035" t="str">
            <v>CAGE</v>
          </cell>
          <cell r="J3035">
            <v>0</v>
          </cell>
          <cell r="K3035">
            <v>0</v>
          </cell>
          <cell r="L3035">
            <v>0</v>
          </cell>
          <cell r="M3035">
            <v>0</v>
          </cell>
          <cell r="N3035">
            <v>0</v>
          </cell>
          <cell r="O3035">
            <v>0</v>
          </cell>
          <cell r="P3035">
            <v>0</v>
          </cell>
          <cell r="Q3035">
            <v>0</v>
          </cell>
          <cell r="R3035">
            <v>0</v>
          </cell>
          <cell r="S3035">
            <v>0</v>
          </cell>
          <cell r="T3035">
            <v>0</v>
          </cell>
          <cell r="U3035">
            <v>0</v>
          </cell>
          <cell r="AF3035">
            <v>0</v>
          </cell>
          <cell r="AG3035">
            <v>0</v>
          </cell>
          <cell r="AH3035">
            <v>0</v>
          </cell>
          <cell r="AI3035">
            <v>0</v>
          </cell>
          <cell r="AJ3035">
            <v>0</v>
          </cell>
          <cell r="AK3035">
            <v>0</v>
          </cell>
          <cell r="AL3035">
            <v>0</v>
          </cell>
          <cell r="AM3035">
            <v>0</v>
          </cell>
          <cell r="AN3035">
            <v>0</v>
          </cell>
          <cell r="AO3035">
            <v>0</v>
          </cell>
          <cell r="AP3035">
            <v>0</v>
          </cell>
          <cell r="AQ3035">
            <v>0</v>
          </cell>
        </row>
        <row r="3036">
          <cell r="H3036" t="str">
            <v>CAGE</v>
          </cell>
          <cell r="J3036">
            <v>0</v>
          </cell>
          <cell r="K3036">
            <v>0</v>
          </cell>
          <cell r="L3036">
            <v>0</v>
          </cell>
          <cell r="M3036">
            <v>0</v>
          </cell>
          <cell r="N3036">
            <v>0</v>
          </cell>
          <cell r="O3036">
            <v>0</v>
          </cell>
          <cell r="P3036">
            <v>0</v>
          </cell>
          <cell r="Q3036">
            <v>0</v>
          </cell>
          <cell r="R3036">
            <v>0</v>
          </cell>
          <cell r="S3036">
            <v>0</v>
          </cell>
          <cell r="T3036">
            <v>0</v>
          </cell>
          <cell r="U3036">
            <v>0</v>
          </cell>
          <cell r="AF3036">
            <v>0</v>
          </cell>
          <cell r="AG3036">
            <v>0</v>
          </cell>
          <cell r="AH3036">
            <v>0</v>
          </cell>
          <cell r="AI3036">
            <v>0</v>
          </cell>
          <cell r="AJ3036">
            <v>0</v>
          </cell>
          <cell r="AK3036">
            <v>0</v>
          </cell>
          <cell r="AL3036">
            <v>0</v>
          </cell>
          <cell r="AM3036">
            <v>0</v>
          </cell>
          <cell r="AN3036">
            <v>0</v>
          </cell>
          <cell r="AO3036">
            <v>0</v>
          </cell>
          <cell r="AP3036">
            <v>0</v>
          </cell>
          <cell r="AQ3036">
            <v>0</v>
          </cell>
        </row>
        <row r="3037">
          <cell r="H3037" t="str">
            <v>CAGW</v>
          </cell>
          <cell r="J3037">
            <v>-91649910.919012532</v>
          </cell>
          <cell r="K3037">
            <v>-4059045.7970084841</v>
          </cell>
          <cell r="L3037">
            <v>-66910014.70109272</v>
          </cell>
          <cell r="M3037">
            <v>-20680850.420911338</v>
          </cell>
          <cell r="N3037">
            <v>0</v>
          </cell>
          <cell r="O3037">
            <v>0</v>
          </cell>
          <cell r="P3037">
            <v>0</v>
          </cell>
          <cell r="Q3037">
            <v>0</v>
          </cell>
          <cell r="R3037">
            <v>0</v>
          </cell>
          <cell r="S3037">
            <v>0</v>
          </cell>
          <cell r="T3037">
            <v>0</v>
          </cell>
          <cell r="U3037">
            <v>0</v>
          </cell>
          <cell r="AF3037">
            <v>-91649910.919012532</v>
          </cell>
          <cell r="AG3037">
            <v>-4059045.7970084841</v>
          </cell>
          <cell r="AH3037">
            <v>-66910014.70109272</v>
          </cell>
          <cell r="AI3037">
            <v>-20680850.420911338</v>
          </cell>
          <cell r="AJ3037">
            <v>0</v>
          </cell>
          <cell r="AK3037">
            <v>0</v>
          </cell>
          <cell r="AL3037">
            <v>0</v>
          </cell>
          <cell r="AM3037">
            <v>0</v>
          </cell>
          <cell r="AN3037">
            <v>0</v>
          </cell>
          <cell r="AO3037">
            <v>0</v>
          </cell>
          <cell r="AP3037">
            <v>0</v>
          </cell>
          <cell r="AQ3037">
            <v>0</v>
          </cell>
        </row>
        <row r="3038">
          <cell r="H3038" t="str">
            <v>CAGE</v>
          </cell>
          <cell r="J3038">
            <v>-24407403.858333368</v>
          </cell>
          <cell r="K3038">
            <v>0</v>
          </cell>
          <cell r="L3038">
            <v>0</v>
          </cell>
          <cell r="M3038">
            <v>0</v>
          </cell>
          <cell r="N3038">
            <v>0</v>
          </cell>
          <cell r="O3038">
            <v>-4635208.9183450835</v>
          </cell>
          <cell r="P3038">
            <v>-16526727.823956139</v>
          </cell>
          <cell r="Q3038">
            <v>-2124155.6479267501</v>
          </cell>
          <cell r="R3038">
            <v>-986463.23286450247</v>
          </cell>
          <cell r="S3038">
            <v>-134848.23524089559</v>
          </cell>
          <cell r="T3038">
            <v>0</v>
          </cell>
          <cell r="U3038">
            <v>0</v>
          </cell>
          <cell r="AF3038">
            <v>-24407403.858333368</v>
          </cell>
          <cell r="AG3038">
            <v>0</v>
          </cell>
          <cell r="AH3038">
            <v>0</v>
          </cell>
          <cell r="AI3038">
            <v>0</v>
          </cell>
          <cell r="AJ3038">
            <v>0</v>
          </cell>
          <cell r="AK3038">
            <v>-4635208.9183450835</v>
          </cell>
          <cell r="AL3038">
            <v>-16526727.823956139</v>
          </cell>
          <cell r="AM3038">
            <v>-2124155.6479267501</v>
          </cell>
          <cell r="AN3038">
            <v>-986463.23286450247</v>
          </cell>
          <cell r="AO3038">
            <v>-134848.23524089559</v>
          </cell>
          <cell r="AP3038">
            <v>0</v>
          </cell>
          <cell r="AQ3038">
            <v>0</v>
          </cell>
        </row>
        <row r="3039">
          <cell r="H3039" t="str">
            <v>JBG</v>
          </cell>
          <cell r="J3039">
            <v>-163390.3475</v>
          </cell>
          <cell r="K3039">
            <v>-7195.2654870221613</v>
          </cell>
          <cell r="L3039">
            <v>-118608.00384901684</v>
          </cell>
          <cell r="M3039">
            <v>-36659.899079118484</v>
          </cell>
          <cell r="N3039">
            <v>0</v>
          </cell>
          <cell r="O3039">
            <v>-176.08053637781168</v>
          </cell>
          <cell r="P3039">
            <v>-627.81098998473544</v>
          </cell>
          <cell r="Q3039">
            <v>-80.691609035486181</v>
          </cell>
          <cell r="R3039">
            <v>-37.473386468583826</v>
          </cell>
          <cell r="S3039">
            <v>-5.1225629759306823</v>
          </cell>
          <cell r="T3039">
            <v>0</v>
          </cell>
          <cell r="U3039">
            <v>0</v>
          </cell>
          <cell r="AF3039">
            <v>-163390.3475</v>
          </cell>
          <cell r="AG3039">
            <v>-7195.2654870221613</v>
          </cell>
          <cell r="AH3039">
            <v>-118608.00384901684</v>
          </cell>
          <cell r="AI3039">
            <v>-36659.899079118484</v>
          </cell>
          <cell r="AJ3039">
            <v>0</v>
          </cell>
          <cell r="AK3039">
            <v>-176.08053637781168</v>
          </cell>
          <cell r="AL3039">
            <v>-627.81098998473544</v>
          </cell>
          <cell r="AM3039">
            <v>-80.691609035486181</v>
          </cell>
          <cell r="AN3039">
            <v>-37.473386468583826</v>
          </cell>
          <cell r="AO3039">
            <v>-5.1225629759306823</v>
          </cell>
          <cell r="AP3039">
            <v>0</v>
          </cell>
          <cell r="AQ3039">
            <v>0</v>
          </cell>
        </row>
        <row r="3040">
          <cell r="H3040" t="str">
            <v>SO</v>
          </cell>
          <cell r="J3040">
            <v>-290778004.25333297</v>
          </cell>
          <cell r="K3040">
            <v>-5785066.7364209816</v>
          </cell>
          <cell r="L3040">
            <v>-68333540.410327941</v>
          </cell>
          <cell r="M3040">
            <v>-19350708.195096802</v>
          </cell>
          <cell r="N3040">
            <v>0</v>
          </cell>
          <cell r="O3040">
            <v>-36088638.719097681</v>
          </cell>
          <cell r="P3040">
            <v>-135450780.03996143</v>
          </cell>
          <cell r="Q3040">
            <v>-17314239.579519544</v>
          </cell>
          <cell r="R3040">
            <v>-7622849.3354637371</v>
          </cell>
          <cell r="S3040">
            <v>-832181.23744483117</v>
          </cell>
          <cell r="T3040">
            <v>0</v>
          </cell>
          <cell r="U3040">
            <v>0</v>
          </cell>
          <cell r="AF3040">
            <v>-290778004.25333297</v>
          </cell>
          <cell r="AG3040">
            <v>-5785066.7364209816</v>
          </cell>
          <cell r="AH3040">
            <v>-68333540.410327941</v>
          </cell>
          <cell r="AI3040">
            <v>-19350708.195096802</v>
          </cell>
          <cell r="AJ3040">
            <v>0</v>
          </cell>
          <cell r="AK3040">
            <v>-36088638.719097681</v>
          </cell>
          <cell r="AL3040">
            <v>-135450780.03996143</v>
          </cell>
          <cell r="AM3040">
            <v>-17314239.579519544</v>
          </cell>
          <cell r="AN3040">
            <v>-7622849.3354637371</v>
          </cell>
          <cell r="AO3040">
            <v>-832181.23744483117</v>
          </cell>
          <cell r="AP3040">
            <v>0</v>
          </cell>
          <cell r="AQ3040">
            <v>0</v>
          </cell>
        </row>
        <row r="3043">
          <cell r="H3043" t="str">
            <v>OTH</v>
          </cell>
          <cell r="J3043">
            <v>0</v>
          </cell>
          <cell r="U3043">
            <v>0</v>
          </cell>
          <cell r="AF3043">
            <v>0</v>
          </cell>
          <cell r="AQ3043">
            <v>0</v>
          </cell>
        </row>
        <row r="3047">
          <cell r="H3047" t="str">
            <v>S</v>
          </cell>
          <cell r="J3047">
            <v>396357.48</v>
          </cell>
          <cell r="K3047">
            <v>0</v>
          </cell>
          <cell r="L3047">
            <v>141822.79</v>
          </cell>
          <cell r="M3047">
            <v>0</v>
          </cell>
          <cell r="N3047">
            <v>0</v>
          </cell>
          <cell r="O3047">
            <v>254534.69</v>
          </cell>
          <cell r="P3047">
            <v>0</v>
          </cell>
          <cell r="Q3047">
            <v>0</v>
          </cell>
          <cell r="R3047">
            <v>0</v>
          </cell>
          <cell r="S3047">
            <v>0</v>
          </cell>
          <cell r="T3047">
            <v>0</v>
          </cell>
          <cell r="U3047">
            <v>0</v>
          </cell>
          <cell r="AF3047">
            <v>396357.48</v>
          </cell>
          <cell r="AG3047">
            <v>0</v>
          </cell>
          <cell r="AH3047">
            <v>141822.79</v>
          </cell>
          <cell r="AI3047">
            <v>0</v>
          </cell>
          <cell r="AJ3047">
            <v>0</v>
          </cell>
          <cell r="AK3047">
            <v>254534.69</v>
          </cell>
          <cell r="AL3047">
            <v>0</v>
          </cell>
          <cell r="AM3047">
            <v>0</v>
          </cell>
          <cell r="AN3047">
            <v>0</v>
          </cell>
          <cell r="AO3047">
            <v>0</v>
          </cell>
          <cell r="AP3047">
            <v>0</v>
          </cell>
          <cell r="AQ3047">
            <v>0</v>
          </cell>
        </row>
        <row r="3048">
          <cell r="H3048" t="str">
            <v>SG</v>
          </cell>
          <cell r="J3048">
            <v>910304.17</v>
          </cell>
          <cell r="K3048">
            <v>14275.756717697815</v>
          </cell>
          <cell r="L3048">
            <v>232971.23839971906</v>
          </cell>
          <cell r="M3048">
            <v>74904.585238126892</v>
          </cell>
          <cell r="N3048">
            <v>0</v>
          </cell>
          <cell r="O3048">
            <v>115070.47260427006</v>
          </cell>
          <cell r="P3048">
            <v>394119.40583201655</v>
          </cell>
          <cell r="Q3048">
            <v>51353.139541964272</v>
          </cell>
          <cell r="R3048">
            <v>24303.111672594361</v>
          </cell>
          <cell r="S3048">
            <v>3306.4599936111158</v>
          </cell>
          <cell r="T3048">
            <v>0</v>
          </cell>
          <cell r="U3048">
            <v>0</v>
          </cell>
          <cell r="AF3048">
            <v>910304.17</v>
          </cell>
          <cell r="AG3048">
            <v>14275.756717697815</v>
          </cell>
          <cell r="AH3048">
            <v>232971.23839971906</v>
          </cell>
          <cell r="AI3048">
            <v>74904.585238126892</v>
          </cell>
          <cell r="AJ3048">
            <v>0</v>
          </cell>
          <cell r="AK3048">
            <v>115070.47260427006</v>
          </cell>
          <cell r="AL3048">
            <v>394119.40583201655</v>
          </cell>
          <cell r="AM3048">
            <v>51353.139541964272</v>
          </cell>
          <cell r="AN3048">
            <v>24303.111672594361</v>
          </cell>
          <cell r="AO3048">
            <v>3306.4599936111158</v>
          </cell>
          <cell r="AP3048">
            <v>0</v>
          </cell>
          <cell r="AQ3048">
            <v>0</v>
          </cell>
        </row>
        <row r="3049">
          <cell r="H3049" t="str">
            <v>CAGE</v>
          </cell>
          <cell r="J3049">
            <v>0</v>
          </cell>
          <cell r="K3049">
            <v>0</v>
          </cell>
          <cell r="L3049">
            <v>0</v>
          </cell>
          <cell r="M3049">
            <v>0</v>
          </cell>
          <cell r="N3049">
            <v>0</v>
          </cell>
          <cell r="O3049">
            <v>0</v>
          </cell>
          <cell r="P3049">
            <v>0</v>
          </cell>
          <cell r="Q3049">
            <v>0</v>
          </cell>
          <cell r="R3049">
            <v>0</v>
          </cell>
          <cell r="S3049">
            <v>0</v>
          </cell>
          <cell r="T3049">
            <v>0</v>
          </cell>
          <cell r="U3049">
            <v>0</v>
          </cell>
          <cell r="AF3049">
            <v>0</v>
          </cell>
          <cell r="AG3049">
            <v>0</v>
          </cell>
          <cell r="AH3049">
            <v>0</v>
          </cell>
          <cell r="AI3049">
            <v>0</v>
          </cell>
          <cell r="AJ3049">
            <v>0</v>
          </cell>
          <cell r="AK3049">
            <v>0</v>
          </cell>
          <cell r="AL3049">
            <v>0</v>
          </cell>
          <cell r="AM3049">
            <v>0</v>
          </cell>
          <cell r="AN3049">
            <v>0</v>
          </cell>
          <cell r="AO3049">
            <v>0</v>
          </cell>
          <cell r="AP3049">
            <v>0</v>
          </cell>
          <cell r="AQ3049">
            <v>0</v>
          </cell>
        </row>
        <row r="3050">
          <cell r="H3050" t="str">
            <v>CAGW</v>
          </cell>
          <cell r="J3050">
            <v>0</v>
          </cell>
          <cell r="K3050">
            <v>0</v>
          </cell>
          <cell r="L3050">
            <v>0</v>
          </cell>
          <cell r="M3050">
            <v>0</v>
          </cell>
          <cell r="N3050">
            <v>0</v>
          </cell>
          <cell r="O3050">
            <v>0</v>
          </cell>
          <cell r="P3050">
            <v>0</v>
          </cell>
          <cell r="Q3050">
            <v>0</v>
          </cell>
          <cell r="R3050">
            <v>0</v>
          </cell>
          <cell r="S3050">
            <v>0</v>
          </cell>
          <cell r="T3050">
            <v>0</v>
          </cell>
          <cell r="U3050">
            <v>0</v>
          </cell>
          <cell r="AF3050">
            <v>0</v>
          </cell>
          <cell r="AG3050">
            <v>0</v>
          </cell>
          <cell r="AH3050">
            <v>0</v>
          </cell>
          <cell r="AI3050">
            <v>0</v>
          </cell>
          <cell r="AJ3050">
            <v>0</v>
          </cell>
          <cell r="AK3050">
            <v>0</v>
          </cell>
          <cell r="AL3050">
            <v>0</v>
          </cell>
          <cell r="AM3050">
            <v>0</v>
          </cell>
          <cell r="AN3050">
            <v>0</v>
          </cell>
          <cell r="AO3050">
            <v>0</v>
          </cell>
          <cell r="AP3050">
            <v>0</v>
          </cell>
          <cell r="AQ3050">
            <v>0</v>
          </cell>
        </row>
        <row r="3051">
          <cell r="H3051" t="str">
            <v>SO</v>
          </cell>
          <cell r="J3051">
            <v>8673284.1899999995</v>
          </cell>
          <cell r="K3051">
            <v>172556.13261373388</v>
          </cell>
          <cell r="L3051">
            <v>2038242.944852422</v>
          </cell>
          <cell r="M3051">
            <v>577190.12098183064</v>
          </cell>
          <cell r="N3051">
            <v>0</v>
          </cell>
          <cell r="O3051">
            <v>1076446.688066104</v>
          </cell>
          <cell r="P3051">
            <v>4040206.2462064619</v>
          </cell>
          <cell r="Q3051">
            <v>516446.63011059852</v>
          </cell>
          <cell r="R3051">
            <v>227373.2457645885</v>
          </cell>
          <cell r="S3051">
            <v>24822.181404259907</v>
          </cell>
          <cell r="T3051">
            <v>0</v>
          </cell>
          <cell r="U3051">
            <v>0</v>
          </cell>
          <cell r="AF3051">
            <v>8673284.1899999995</v>
          </cell>
          <cell r="AG3051">
            <v>172556.13261373388</v>
          </cell>
          <cell r="AH3051">
            <v>2038242.944852422</v>
          </cell>
          <cell r="AI3051">
            <v>577190.12098183064</v>
          </cell>
          <cell r="AJ3051">
            <v>0</v>
          </cell>
          <cell r="AK3051">
            <v>1076446.688066104</v>
          </cell>
          <cell r="AL3051">
            <v>4040206.2462064619</v>
          </cell>
          <cell r="AM3051">
            <v>516446.63011059852</v>
          </cell>
          <cell r="AN3051">
            <v>227373.2457645885</v>
          </cell>
          <cell r="AO3051">
            <v>24822.181404259907</v>
          </cell>
          <cell r="AP3051">
            <v>0</v>
          </cell>
          <cell r="AQ3051">
            <v>0</v>
          </cell>
        </row>
        <row r="3062">
          <cell r="E3062" t="str">
            <v>S</v>
          </cell>
          <cell r="J3062">
            <v>1934877.5169292311</v>
          </cell>
          <cell r="K3062">
            <v>-477460.82541666698</v>
          </cell>
          <cell r="L3062">
            <v>-4344309.4216666697</v>
          </cell>
          <cell r="M3062">
            <v>-1354564.0787500001</v>
          </cell>
          <cell r="N3062">
            <v>0</v>
          </cell>
          <cell r="O3062">
            <v>-5019258.2058333326</v>
          </cell>
          <cell r="P3062">
            <v>14189829.325679235</v>
          </cell>
          <cell r="Q3062">
            <v>-1018746.6133333329</v>
          </cell>
          <cell r="R3062">
            <v>-40612.66375</v>
          </cell>
          <cell r="S3062">
            <v>0</v>
          </cell>
          <cell r="T3062">
            <v>0</v>
          </cell>
          <cell r="U3062">
            <v>0</v>
          </cell>
          <cell r="AF3062">
            <v>1934877.5169292311</v>
          </cell>
          <cell r="AG3062">
            <v>-477460.82541666698</v>
          </cell>
          <cell r="AH3062">
            <v>-4344309.4216666697</v>
          </cell>
          <cell r="AI3062">
            <v>-1354564.0787500001</v>
          </cell>
          <cell r="AJ3062">
            <v>0</v>
          </cell>
          <cell r="AK3062">
            <v>-5019258.2058333326</v>
          </cell>
          <cell r="AL3062">
            <v>14189829.325679235</v>
          </cell>
          <cell r="AM3062">
            <v>-1018746.6133333329</v>
          </cell>
          <cell r="AN3062">
            <v>-40612.66375</v>
          </cell>
          <cell r="AO3062">
            <v>0</v>
          </cell>
          <cell r="AP3062">
            <v>0</v>
          </cell>
          <cell r="AQ3062">
            <v>0</v>
          </cell>
        </row>
        <row r="3063">
          <cell r="E3063" t="str">
            <v>DGP</v>
          </cell>
          <cell r="J3063">
            <v>0</v>
          </cell>
          <cell r="K3063">
            <v>0</v>
          </cell>
          <cell r="L3063">
            <v>0</v>
          </cell>
          <cell r="M3063">
            <v>0</v>
          </cell>
          <cell r="N3063">
            <v>0</v>
          </cell>
          <cell r="O3063">
            <v>0</v>
          </cell>
          <cell r="P3063">
            <v>0</v>
          </cell>
          <cell r="Q3063">
            <v>0</v>
          </cell>
          <cell r="R3063">
            <v>0</v>
          </cell>
          <cell r="S3063">
            <v>0</v>
          </cell>
          <cell r="T3063">
            <v>0</v>
          </cell>
          <cell r="U3063">
            <v>0</v>
          </cell>
          <cell r="AF3063">
            <v>0</v>
          </cell>
          <cell r="AG3063">
            <v>0</v>
          </cell>
          <cell r="AH3063">
            <v>0</v>
          </cell>
          <cell r="AI3063">
            <v>0</v>
          </cell>
          <cell r="AJ3063">
            <v>0</v>
          </cell>
          <cell r="AK3063">
            <v>0</v>
          </cell>
          <cell r="AL3063">
            <v>0</v>
          </cell>
          <cell r="AM3063">
            <v>0</v>
          </cell>
          <cell r="AN3063">
            <v>0</v>
          </cell>
          <cell r="AO3063">
            <v>0</v>
          </cell>
          <cell r="AP3063">
            <v>0</v>
          </cell>
          <cell r="AQ3063">
            <v>0</v>
          </cell>
        </row>
        <row r="3064">
          <cell r="E3064" t="str">
            <v>DGU</v>
          </cell>
          <cell r="J3064">
            <v>0</v>
          </cell>
          <cell r="K3064">
            <v>0</v>
          </cell>
          <cell r="L3064">
            <v>0</v>
          </cell>
          <cell r="M3064">
            <v>0</v>
          </cell>
          <cell r="N3064">
            <v>0</v>
          </cell>
          <cell r="O3064">
            <v>0</v>
          </cell>
          <cell r="P3064">
            <v>0</v>
          </cell>
          <cell r="Q3064">
            <v>0</v>
          </cell>
          <cell r="R3064">
            <v>0</v>
          </cell>
          <cell r="S3064">
            <v>0</v>
          </cell>
          <cell r="T3064">
            <v>0</v>
          </cell>
          <cell r="U3064">
            <v>0</v>
          </cell>
          <cell r="AF3064">
            <v>0</v>
          </cell>
          <cell r="AG3064">
            <v>0</v>
          </cell>
          <cell r="AH3064">
            <v>0</v>
          </cell>
          <cell r="AI3064">
            <v>0</v>
          </cell>
          <cell r="AJ3064">
            <v>0</v>
          </cell>
          <cell r="AK3064">
            <v>0</v>
          </cell>
          <cell r="AL3064">
            <v>0</v>
          </cell>
          <cell r="AM3064">
            <v>0</v>
          </cell>
          <cell r="AN3064">
            <v>0</v>
          </cell>
          <cell r="AO3064">
            <v>0</v>
          </cell>
          <cell r="AP3064">
            <v>0</v>
          </cell>
          <cell r="AQ3064">
            <v>0</v>
          </cell>
        </row>
        <row r="3065">
          <cell r="E3065" t="str">
            <v>SE</v>
          </cell>
          <cell r="J3065">
            <v>0</v>
          </cell>
          <cell r="K3065">
            <v>0</v>
          </cell>
          <cell r="L3065">
            <v>0</v>
          </cell>
          <cell r="M3065">
            <v>0</v>
          </cell>
          <cell r="N3065">
            <v>0</v>
          </cell>
          <cell r="O3065">
            <v>0</v>
          </cell>
          <cell r="P3065">
            <v>0</v>
          </cell>
          <cell r="Q3065">
            <v>0</v>
          </cell>
          <cell r="R3065">
            <v>0</v>
          </cell>
          <cell r="S3065">
            <v>0</v>
          </cell>
          <cell r="T3065">
            <v>0</v>
          </cell>
          <cell r="U3065">
            <v>0</v>
          </cell>
          <cell r="AF3065">
            <v>0</v>
          </cell>
          <cell r="AG3065">
            <v>0</v>
          </cell>
          <cell r="AH3065">
            <v>0</v>
          </cell>
          <cell r="AI3065">
            <v>0</v>
          </cell>
          <cell r="AJ3065">
            <v>0</v>
          </cell>
          <cell r="AK3065">
            <v>0</v>
          </cell>
          <cell r="AL3065">
            <v>0</v>
          </cell>
          <cell r="AM3065">
            <v>0</v>
          </cell>
          <cell r="AN3065">
            <v>0</v>
          </cell>
          <cell r="AO3065">
            <v>0</v>
          </cell>
          <cell r="AP3065">
            <v>0</v>
          </cell>
          <cell r="AQ3065">
            <v>0</v>
          </cell>
        </row>
        <row r="3066">
          <cell r="E3066" t="str">
            <v>SO</v>
          </cell>
          <cell r="J3066">
            <v>-287484094.00249964</v>
          </cell>
          <cell r="K3066">
            <v>-5719533.9576477613</v>
          </cell>
          <cell r="L3066">
            <v>-67559463.465232685</v>
          </cell>
          <cell r="M3066">
            <v>-19131504.902026594</v>
          </cell>
          <cell r="N3066">
            <v>0</v>
          </cell>
          <cell r="O3066">
            <v>-35679829.471917175</v>
          </cell>
          <cell r="P3066">
            <v>-133916404.30888551</v>
          </cell>
          <cell r="Q3066">
            <v>-17118105.241976336</v>
          </cell>
          <cell r="R3066">
            <v>-7536498.3006558679</v>
          </cell>
          <cell r="S3066">
            <v>-822754.35415766702</v>
          </cell>
          <cell r="T3066">
            <v>0</v>
          </cell>
          <cell r="U3066">
            <v>0</v>
          </cell>
          <cell r="AF3066">
            <v>-287484094.00249964</v>
          </cell>
          <cell r="AG3066">
            <v>-5719533.9576477613</v>
          </cell>
          <cell r="AH3066">
            <v>-67559463.465232685</v>
          </cell>
          <cell r="AI3066">
            <v>-19131504.902026594</v>
          </cell>
          <cell r="AJ3066">
            <v>0</v>
          </cell>
          <cell r="AK3066">
            <v>-35679829.471917175</v>
          </cell>
          <cell r="AL3066">
            <v>-133916404.30888551</v>
          </cell>
          <cell r="AM3066">
            <v>-17118105.241976336</v>
          </cell>
          <cell r="AN3066">
            <v>-7536498.3006558679</v>
          </cell>
          <cell r="AO3066">
            <v>-822754.35415766702</v>
          </cell>
          <cell r="AP3066">
            <v>0</v>
          </cell>
          <cell r="AQ3066">
            <v>0</v>
          </cell>
        </row>
        <row r="3067">
          <cell r="E3067" t="str">
            <v>CN</v>
          </cell>
          <cell r="J3067">
            <v>-114367652.27499968</v>
          </cell>
          <cell r="K3067">
            <v>-2760417.7258038698</v>
          </cell>
          <cell r="L3067">
            <v>-34624968.621730059</v>
          </cell>
          <cell r="M3067">
            <v>-7872696.8213078696</v>
          </cell>
          <cell r="N3067">
            <v>0</v>
          </cell>
          <cell r="O3067">
            <v>-7584108.7101560729</v>
          </cell>
          <cell r="P3067">
            <v>-56088121.645724952</v>
          </cell>
          <cell r="Q3067">
            <v>-4482209.6901766891</v>
          </cell>
          <cell r="R3067">
            <v>-955129.06010016566</v>
          </cell>
          <cell r="S3067">
            <v>0</v>
          </cell>
          <cell r="T3067">
            <v>0</v>
          </cell>
          <cell r="U3067">
            <v>0</v>
          </cell>
          <cell r="AF3067">
            <v>-114367652.27499968</v>
          </cell>
          <cell r="AG3067">
            <v>-2760417.7258038698</v>
          </cell>
          <cell r="AH3067">
            <v>-34624968.621730059</v>
          </cell>
          <cell r="AI3067">
            <v>-7872696.8213078696</v>
          </cell>
          <cell r="AJ3067">
            <v>0</v>
          </cell>
          <cell r="AK3067">
            <v>-7584108.7101560729</v>
          </cell>
          <cell r="AL3067">
            <v>-56088121.645724952</v>
          </cell>
          <cell r="AM3067">
            <v>-4482209.6901766891</v>
          </cell>
          <cell r="AN3067">
            <v>-955129.06010016566</v>
          </cell>
          <cell r="AO3067">
            <v>0</v>
          </cell>
          <cell r="AP3067">
            <v>0</v>
          </cell>
          <cell r="AQ3067">
            <v>0</v>
          </cell>
        </row>
        <row r="3068">
          <cell r="E3068" t="str">
            <v>SSGCT</v>
          </cell>
          <cell r="J3068">
            <v>0</v>
          </cell>
          <cell r="K3068">
            <v>0</v>
          </cell>
          <cell r="L3068">
            <v>0</v>
          </cell>
          <cell r="M3068">
            <v>0</v>
          </cell>
          <cell r="N3068">
            <v>0</v>
          </cell>
          <cell r="O3068">
            <v>0</v>
          </cell>
          <cell r="P3068">
            <v>0</v>
          </cell>
          <cell r="Q3068">
            <v>0</v>
          </cell>
          <cell r="R3068">
            <v>0</v>
          </cell>
          <cell r="S3068">
            <v>0</v>
          </cell>
          <cell r="T3068">
            <v>0</v>
          </cell>
          <cell r="U3068">
            <v>0</v>
          </cell>
          <cell r="AF3068">
            <v>0</v>
          </cell>
          <cell r="AG3068">
            <v>0</v>
          </cell>
          <cell r="AH3068">
            <v>0</v>
          </cell>
          <cell r="AI3068">
            <v>0</v>
          </cell>
          <cell r="AJ3068">
            <v>0</v>
          </cell>
          <cell r="AK3068">
            <v>0</v>
          </cell>
          <cell r="AL3068">
            <v>0</v>
          </cell>
          <cell r="AM3068">
            <v>0</v>
          </cell>
          <cell r="AN3068">
            <v>0</v>
          </cell>
          <cell r="AO3068">
            <v>0</v>
          </cell>
          <cell r="AP3068">
            <v>0</v>
          </cell>
          <cell r="AQ3068">
            <v>0</v>
          </cell>
        </row>
        <row r="3069">
          <cell r="E3069" t="str">
            <v>JBG</v>
          </cell>
          <cell r="J3069">
            <v>-163390.3475</v>
          </cell>
          <cell r="K3069">
            <v>-7195.2654870221613</v>
          </cell>
          <cell r="L3069">
            <v>-118608.00384901684</v>
          </cell>
          <cell r="M3069">
            <v>-36659.899079118484</v>
          </cell>
          <cell r="N3069">
            <v>0</v>
          </cell>
          <cell r="O3069">
            <v>-176.08053637781168</v>
          </cell>
          <cell r="P3069">
            <v>-627.81098998473544</v>
          </cell>
          <cell r="Q3069">
            <v>-80.691609035486181</v>
          </cell>
          <cell r="R3069">
            <v>-37.473386468583826</v>
          </cell>
          <cell r="S3069">
            <v>-5.1225629759306823</v>
          </cell>
          <cell r="T3069">
            <v>0</v>
          </cell>
          <cell r="U3069">
            <v>0</v>
          </cell>
          <cell r="AF3069">
            <v>-163390.3475</v>
          </cell>
          <cell r="AG3069">
            <v>-7195.2654870221613</v>
          </cell>
          <cell r="AH3069">
            <v>-118608.00384901684</v>
          </cell>
          <cell r="AI3069">
            <v>-36659.899079118484</v>
          </cell>
          <cell r="AJ3069">
            <v>0</v>
          </cell>
          <cell r="AK3069">
            <v>-176.08053637781168</v>
          </cell>
          <cell r="AL3069">
            <v>-627.81098998473544</v>
          </cell>
          <cell r="AM3069">
            <v>-80.691609035486181</v>
          </cell>
          <cell r="AN3069">
            <v>-37.473386468583826</v>
          </cell>
          <cell r="AO3069">
            <v>-5.1225629759306823</v>
          </cell>
          <cell r="AP3069">
            <v>0</v>
          </cell>
          <cell r="AQ3069">
            <v>0</v>
          </cell>
        </row>
        <row r="3070">
          <cell r="E3070" t="str">
            <v>CAGW</v>
          </cell>
          <cell r="J3070">
            <v>-92927189.243179202</v>
          </cell>
          <cell r="K3070">
            <v>-4115614.6595565351</v>
          </cell>
          <cell r="L3070">
            <v>-67842505.63960436</v>
          </cell>
          <cell r="M3070">
            <v>-20969068.944018308</v>
          </cell>
          <cell r="N3070">
            <v>0</v>
          </cell>
          <cell r="O3070">
            <v>0</v>
          </cell>
          <cell r="P3070">
            <v>0</v>
          </cell>
          <cell r="Q3070">
            <v>0</v>
          </cell>
          <cell r="R3070">
            <v>0</v>
          </cell>
          <cell r="S3070">
            <v>0</v>
          </cell>
          <cell r="T3070">
            <v>0</v>
          </cell>
          <cell r="U3070">
            <v>0</v>
          </cell>
          <cell r="AF3070">
            <v>-92927189.243179202</v>
          </cell>
          <cell r="AG3070">
            <v>-4115614.6595565351</v>
          </cell>
          <cell r="AH3070">
            <v>-67842505.63960436</v>
          </cell>
          <cell r="AI3070">
            <v>-20969068.944018308</v>
          </cell>
          <cell r="AJ3070">
            <v>0</v>
          </cell>
          <cell r="AK3070">
            <v>0</v>
          </cell>
          <cell r="AL3070">
            <v>0</v>
          </cell>
          <cell r="AM3070">
            <v>0</v>
          </cell>
          <cell r="AN3070">
            <v>0</v>
          </cell>
          <cell r="AO3070">
            <v>0</v>
          </cell>
          <cell r="AP3070">
            <v>0</v>
          </cell>
          <cell r="AQ3070">
            <v>0</v>
          </cell>
        </row>
        <row r="3071">
          <cell r="E3071" t="str">
            <v>CAGE</v>
          </cell>
          <cell r="J3071">
            <v>-24407403.858333368</v>
          </cell>
          <cell r="K3071">
            <v>0</v>
          </cell>
          <cell r="L3071">
            <v>0</v>
          </cell>
          <cell r="M3071">
            <v>0</v>
          </cell>
          <cell r="N3071">
            <v>0</v>
          </cell>
          <cell r="O3071">
            <v>-4635208.9183450835</v>
          </cell>
          <cell r="P3071">
            <v>-16526727.823956139</v>
          </cell>
          <cell r="Q3071">
            <v>-2124155.6479267501</v>
          </cell>
          <cell r="R3071">
            <v>-986463.23286450247</v>
          </cell>
          <cell r="S3071">
            <v>-134848.23524089559</v>
          </cell>
          <cell r="T3071">
            <v>0</v>
          </cell>
          <cell r="U3071">
            <v>0</v>
          </cell>
          <cell r="AF3071">
            <v>-24407403.858333368</v>
          </cell>
          <cell r="AG3071">
            <v>0</v>
          </cell>
          <cell r="AH3071">
            <v>0</v>
          </cell>
          <cell r="AI3071">
            <v>0</v>
          </cell>
          <cell r="AJ3071">
            <v>0</v>
          </cell>
          <cell r="AK3071">
            <v>-4635208.9183450835</v>
          </cell>
          <cell r="AL3071">
            <v>-16526727.823956139</v>
          </cell>
          <cell r="AM3071">
            <v>-2124155.6479267501</v>
          </cell>
          <cell r="AN3071">
            <v>-986463.23286450247</v>
          </cell>
          <cell r="AO3071">
            <v>-134848.23524089559</v>
          </cell>
          <cell r="AP3071">
            <v>0</v>
          </cell>
          <cell r="AQ3071">
            <v>0</v>
          </cell>
        </row>
        <row r="3072">
          <cell r="E3072" t="str">
            <v>CAEW</v>
          </cell>
          <cell r="J3072">
            <v>0</v>
          </cell>
          <cell r="K3072">
            <v>0</v>
          </cell>
          <cell r="L3072">
            <v>0</v>
          </cell>
          <cell r="M3072">
            <v>0</v>
          </cell>
          <cell r="N3072">
            <v>0</v>
          </cell>
          <cell r="O3072">
            <v>0</v>
          </cell>
          <cell r="P3072">
            <v>0</v>
          </cell>
          <cell r="Q3072">
            <v>0</v>
          </cell>
          <cell r="R3072">
            <v>0</v>
          </cell>
          <cell r="S3072">
            <v>0</v>
          </cell>
          <cell r="T3072">
            <v>0</v>
          </cell>
          <cell r="U3072">
            <v>0</v>
          </cell>
          <cell r="AF3072">
            <v>0</v>
          </cell>
          <cell r="AG3072">
            <v>0</v>
          </cell>
          <cell r="AH3072">
            <v>0</v>
          </cell>
          <cell r="AI3072">
            <v>0</v>
          </cell>
          <cell r="AJ3072">
            <v>0</v>
          </cell>
          <cell r="AK3072">
            <v>0</v>
          </cell>
          <cell r="AL3072">
            <v>0</v>
          </cell>
          <cell r="AM3072">
            <v>0</v>
          </cell>
          <cell r="AN3072">
            <v>0</v>
          </cell>
          <cell r="AO3072">
            <v>0</v>
          </cell>
          <cell r="AP3072">
            <v>0</v>
          </cell>
          <cell r="AQ3072">
            <v>0</v>
          </cell>
        </row>
        <row r="3073">
          <cell r="E3073" t="str">
            <v>CAEE</v>
          </cell>
          <cell r="J3073">
            <v>-2423232.5858333302</v>
          </cell>
          <cell r="K3073">
            <v>0</v>
          </cell>
          <cell r="L3073">
            <v>0</v>
          </cell>
          <cell r="M3073">
            <v>0</v>
          </cell>
          <cell r="N3073">
            <v>0</v>
          </cell>
          <cell r="O3073">
            <v>-504628.75535032514</v>
          </cell>
          <cell r="P3073">
            <v>-1567350.5589634471</v>
          </cell>
          <cell r="Q3073">
            <v>-228014.73691146218</v>
          </cell>
          <cell r="R3073">
            <v>-110582.51994067115</v>
          </cell>
          <cell r="S3073">
            <v>-12656.014667424639</v>
          </cell>
          <cell r="T3073">
            <v>0</v>
          </cell>
          <cell r="U3073">
            <v>0</v>
          </cell>
          <cell r="AF3073">
            <v>-2423232.5858333302</v>
          </cell>
          <cell r="AG3073">
            <v>0</v>
          </cell>
          <cell r="AH3073">
            <v>0</v>
          </cell>
          <cell r="AI3073">
            <v>0</v>
          </cell>
          <cell r="AJ3073">
            <v>0</v>
          </cell>
          <cell r="AK3073">
            <v>-504628.75535032514</v>
          </cell>
          <cell r="AL3073">
            <v>-1567350.5589634471</v>
          </cell>
          <cell r="AM3073">
            <v>-228014.73691146218</v>
          </cell>
          <cell r="AN3073">
            <v>-110582.51994067115</v>
          </cell>
          <cell r="AO3073">
            <v>-12656.014667424639</v>
          </cell>
          <cell r="AP3073">
            <v>0</v>
          </cell>
          <cell r="AQ3073">
            <v>0</v>
          </cell>
        </row>
        <row r="3074">
          <cell r="E3074" t="str">
            <v>SG</v>
          </cell>
          <cell r="J3074">
            <v>-12460771.876250001</v>
          </cell>
          <cell r="K3074">
            <v>-195414.8444910188</v>
          </cell>
          <cell r="L3074">
            <v>-3189045.5422458998</v>
          </cell>
          <cell r="M3074">
            <v>-1025337.4420304178</v>
          </cell>
          <cell r="N3074">
            <v>0</v>
          </cell>
          <cell r="O3074">
            <v>-1575151.4230832146</v>
          </cell>
          <cell r="P3074">
            <v>-5394935.1985017844</v>
          </cell>
          <cell r="Q3074">
            <v>-702951.58261402906</v>
          </cell>
          <cell r="R3074">
            <v>-332675.09961557895</v>
          </cell>
          <cell r="S3074">
            <v>-45260.743668058931</v>
          </cell>
          <cell r="T3074">
            <v>0</v>
          </cell>
          <cell r="U3074">
            <v>0</v>
          </cell>
          <cell r="AF3074">
            <v>-12460771.876250001</v>
          </cell>
          <cell r="AG3074">
            <v>-195414.8444910188</v>
          </cell>
          <cell r="AH3074">
            <v>-3189045.5422458998</v>
          </cell>
          <cell r="AI3074">
            <v>-1025337.4420304178</v>
          </cell>
          <cell r="AJ3074">
            <v>0</v>
          </cell>
          <cell r="AK3074">
            <v>-1575151.4230832146</v>
          </cell>
          <cell r="AL3074">
            <v>-5394935.1985017844</v>
          </cell>
          <cell r="AM3074">
            <v>-702951.58261402906</v>
          </cell>
          <cell r="AN3074">
            <v>-332675.09961557895</v>
          </cell>
          <cell r="AO3074">
            <v>-45260.743668058931</v>
          </cell>
          <cell r="AP3074">
            <v>0</v>
          </cell>
          <cell r="AQ3074">
            <v>0</v>
          </cell>
        </row>
        <row r="3075">
          <cell r="E3075" t="str">
            <v>Less Capital Lease</v>
          </cell>
        </row>
      </sheetData>
      <sheetData sheetId="7">
        <row r="192">
          <cell r="J192">
            <v>43021713.390000001</v>
          </cell>
          <cell r="K192">
            <v>608752863.03999996</v>
          </cell>
          <cell r="L192">
            <v>15787423.174319297</v>
          </cell>
          <cell r="M192">
            <v>0</v>
          </cell>
          <cell r="N192">
            <v>100843437.17</v>
          </cell>
          <cell r="O192">
            <v>758030259.20000005</v>
          </cell>
          <cell r="P192">
            <v>72615092.799999997</v>
          </cell>
          <cell r="Q192">
            <v>12608902.77</v>
          </cell>
          <cell r="R192">
            <v>0</v>
          </cell>
          <cell r="S192">
            <v>5245650.58</v>
          </cell>
          <cell r="T192">
            <v>0</v>
          </cell>
        </row>
        <row r="197">
          <cell r="J197">
            <v>55700914.829999998</v>
          </cell>
          <cell r="K197">
            <v>650408334.60000002</v>
          </cell>
          <cell r="L197">
            <v>188789486.99448603</v>
          </cell>
          <cell r="M197">
            <v>0</v>
          </cell>
          <cell r="N197">
            <v>476255098.02999997</v>
          </cell>
          <cell r="O197">
            <v>1281049870.53</v>
          </cell>
          <cell r="P197">
            <v>205384115.56999999</v>
          </cell>
          <cell r="Q197">
            <v>121360870.23</v>
          </cell>
          <cell r="R197">
            <v>0</v>
          </cell>
          <cell r="S197">
            <v>5793952.1600000001</v>
          </cell>
          <cell r="T197">
            <v>0</v>
          </cell>
        </row>
        <row r="198">
          <cell r="J198">
            <v>0</v>
          </cell>
          <cell r="K198">
            <v>0</v>
          </cell>
          <cell r="L198">
            <v>0</v>
          </cell>
          <cell r="M198">
            <v>0</v>
          </cell>
          <cell r="N198">
            <v>0</v>
          </cell>
          <cell r="O198">
            <v>0</v>
          </cell>
          <cell r="P198">
            <v>0</v>
          </cell>
          <cell r="Q198">
            <v>0</v>
          </cell>
          <cell r="R198">
            <v>0</v>
          </cell>
          <cell r="S198">
            <v>0</v>
          </cell>
          <cell r="T198">
            <v>0</v>
          </cell>
        </row>
        <row r="199">
          <cell r="J199">
            <v>0</v>
          </cell>
          <cell r="K199">
            <v>0</v>
          </cell>
          <cell r="L199">
            <v>0</v>
          </cell>
          <cell r="M199">
            <v>0</v>
          </cell>
          <cell r="N199">
            <v>0</v>
          </cell>
          <cell r="O199">
            <v>0</v>
          </cell>
          <cell r="P199">
            <v>0</v>
          </cell>
          <cell r="Q199">
            <v>0</v>
          </cell>
          <cell r="R199">
            <v>0</v>
          </cell>
          <cell r="S199">
            <v>0</v>
          </cell>
          <cell r="T199">
            <v>0</v>
          </cell>
        </row>
        <row r="205">
          <cell r="J205">
            <v>529389.34</v>
          </cell>
          <cell r="K205">
            <v>6063127.1100000003</v>
          </cell>
          <cell r="L205">
            <v>1351058.8362132404</v>
          </cell>
          <cell r="M205">
            <v>0</v>
          </cell>
          <cell r="N205">
            <v>1768990.77</v>
          </cell>
          <cell r="O205">
            <v>9428581.6500000004</v>
          </cell>
          <cell r="P205">
            <v>515870.05</v>
          </cell>
          <cell r="Q205">
            <v>470860.83</v>
          </cell>
          <cell r="R205">
            <v>0</v>
          </cell>
          <cell r="S205">
            <v>28130.71</v>
          </cell>
          <cell r="T205">
            <v>0</v>
          </cell>
        </row>
        <row r="206">
          <cell r="J206">
            <v>0</v>
          </cell>
          <cell r="K206">
            <v>0</v>
          </cell>
          <cell r="L206">
            <v>0</v>
          </cell>
          <cell r="M206">
            <v>0</v>
          </cell>
          <cell r="N206">
            <v>0</v>
          </cell>
          <cell r="O206">
            <v>0</v>
          </cell>
          <cell r="P206">
            <v>0</v>
          </cell>
          <cell r="Q206">
            <v>0</v>
          </cell>
          <cell r="R206">
            <v>0</v>
          </cell>
          <cell r="S206">
            <v>0</v>
          </cell>
          <cell r="T206">
            <v>0</v>
          </cell>
        </row>
        <row r="210">
          <cell r="J210">
            <v>0</v>
          </cell>
          <cell r="K210">
            <v>0</v>
          </cell>
          <cell r="L210">
            <v>0</v>
          </cell>
          <cell r="M210">
            <v>0</v>
          </cell>
          <cell r="N210">
            <v>0</v>
          </cell>
          <cell r="O210">
            <v>17685829.41</v>
          </cell>
          <cell r="P210">
            <v>0</v>
          </cell>
          <cell r="Q210">
            <v>0</v>
          </cell>
          <cell r="R210">
            <v>0</v>
          </cell>
          <cell r="S210">
            <v>29252.54</v>
          </cell>
          <cell r="T210">
            <v>0</v>
          </cell>
        </row>
        <row r="215">
          <cell r="J215">
            <v>0</v>
          </cell>
          <cell r="K215">
            <v>0</v>
          </cell>
          <cell r="L215">
            <v>0</v>
          </cell>
          <cell r="M215">
            <v>0</v>
          </cell>
          <cell r="N215">
            <v>0</v>
          </cell>
          <cell r="O215">
            <v>0</v>
          </cell>
          <cell r="P215">
            <v>0</v>
          </cell>
          <cell r="Q215">
            <v>0</v>
          </cell>
          <cell r="R215">
            <v>0</v>
          </cell>
          <cell r="S215">
            <v>0</v>
          </cell>
          <cell r="T215">
            <v>0</v>
          </cell>
        </row>
        <row r="216">
          <cell r="J216">
            <v>0</v>
          </cell>
          <cell r="K216">
            <v>0</v>
          </cell>
          <cell r="L216">
            <v>0</v>
          </cell>
          <cell r="M216">
            <v>0</v>
          </cell>
          <cell r="N216">
            <v>0</v>
          </cell>
          <cell r="O216">
            <v>0</v>
          </cell>
          <cell r="P216">
            <v>0</v>
          </cell>
          <cell r="Q216">
            <v>0</v>
          </cell>
          <cell r="R216">
            <v>0</v>
          </cell>
          <cell r="S216">
            <v>0</v>
          </cell>
          <cell r="T216">
            <v>0</v>
          </cell>
        </row>
        <row r="224">
          <cell r="J224">
            <v>0</v>
          </cell>
          <cell r="K224">
            <v>1154567.81</v>
          </cell>
          <cell r="L224">
            <v>0</v>
          </cell>
          <cell r="M224">
            <v>0</v>
          </cell>
          <cell r="N224">
            <v>11535.1</v>
          </cell>
          <cell r="O224">
            <v>0</v>
          </cell>
          <cell r="P224">
            <v>0</v>
          </cell>
          <cell r="Q224">
            <v>0</v>
          </cell>
          <cell r="R224">
            <v>10717312.279999999</v>
          </cell>
          <cell r="S224">
            <v>0</v>
          </cell>
          <cell r="T224">
            <v>0</v>
          </cell>
        </row>
        <row r="225">
          <cell r="J225">
            <v>0</v>
          </cell>
          <cell r="K225">
            <v>0</v>
          </cell>
          <cell r="L225">
            <v>0</v>
          </cell>
          <cell r="M225">
            <v>0</v>
          </cell>
          <cell r="N225">
            <v>0</v>
          </cell>
          <cell r="O225">
            <v>0</v>
          </cell>
          <cell r="P225">
            <v>0</v>
          </cell>
          <cell r="Q225">
            <v>0</v>
          </cell>
          <cell r="R225">
            <v>0</v>
          </cell>
          <cell r="S225">
            <v>0</v>
          </cell>
          <cell r="T225">
            <v>0</v>
          </cell>
        </row>
        <row r="226">
          <cell r="J226">
            <v>0</v>
          </cell>
          <cell r="K226">
            <v>0</v>
          </cell>
          <cell r="L226">
            <v>0</v>
          </cell>
          <cell r="M226">
            <v>0</v>
          </cell>
          <cell r="N226">
            <v>0</v>
          </cell>
          <cell r="O226">
            <v>0</v>
          </cell>
          <cell r="P226">
            <v>0</v>
          </cell>
          <cell r="Q226">
            <v>0</v>
          </cell>
          <cell r="R226">
            <v>0</v>
          </cell>
          <cell r="S226">
            <v>0</v>
          </cell>
          <cell r="T226">
            <v>0</v>
          </cell>
        </row>
        <row r="230">
          <cell r="J230">
            <v>0</v>
          </cell>
          <cell r="K230">
            <v>0</v>
          </cell>
          <cell r="L230">
            <v>0</v>
          </cell>
          <cell r="M230">
            <v>0</v>
          </cell>
          <cell r="N230">
            <v>0</v>
          </cell>
          <cell r="O230">
            <v>0</v>
          </cell>
          <cell r="P230">
            <v>0</v>
          </cell>
          <cell r="Q230">
            <v>0</v>
          </cell>
          <cell r="R230">
            <v>0</v>
          </cell>
          <cell r="S230">
            <v>0</v>
          </cell>
          <cell r="T230">
            <v>0</v>
          </cell>
        </row>
        <row r="231">
          <cell r="J231">
            <v>0</v>
          </cell>
          <cell r="K231">
            <v>0</v>
          </cell>
          <cell r="L231">
            <v>0</v>
          </cell>
          <cell r="M231">
            <v>0</v>
          </cell>
          <cell r="N231">
            <v>0</v>
          </cell>
          <cell r="O231">
            <v>0</v>
          </cell>
          <cell r="P231">
            <v>0</v>
          </cell>
          <cell r="Q231">
            <v>0</v>
          </cell>
          <cell r="R231">
            <v>0</v>
          </cell>
          <cell r="S231">
            <v>0</v>
          </cell>
          <cell r="T231">
            <v>0</v>
          </cell>
        </row>
        <row r="232">
          <cell r="J232">
            <v>0</v>
          </cell>
          <cell r="K232">
            <v>0</v>
          </cell>
          <cell r="L232">
            <v>0</v>
          </cell>
          <cell r="M232">
            <v>0</v>
          </cell>
          <cell r="N232">
            <v>0</v>
          </cell>
          <cell r="O232">
            <v>0</v>
          </cell>
          <cell r="P232">
            <v>0</v>
          </cell>
          <cell r="Q232">
            <v>0</v>
          </cell>
          <cell r="R232">
            <v>0</v>
          </cell>
          <cell r="S232">
            <v>0</v>
          </cell>
          <cell r="T232">
            <v>0</v>
          </cell>
        </row>
        <row r="233">
          <cell r="J233">
            <v>2634499.6084807408</v>
          </cell>
          <cell r="K233">
            <v>43427548.332512915</v>
          </cell>
          <cell r="L233">
            <v>0</v>
          </cell>
          <cell r="M233">
            <v>0</v>
          </cell>
          <cell r="N233">
            <v>0</v>
          </cell>
          <cell r="O233">
            <v>0</v>
          </cell>
          <cell r="P233">
            <v>0</v>
          </cell>
          <cell r="Q233">
            <v>0</v>
          </cell>
          <cell r="R233">
            <v>0</v>
          </cell>
          <cell r="S233">
            <v>0</v>
          </cell>
          <cell r="T233">
            <v>0</v>
          </cell>
        </row>
        <row r="234">
          <cell r="J234">
            <v>0</v>
          </cell>
          <cell r="K234">
            <v>0</v>
          </cell>
          <cell r="L234">
            <v>0</v>
          </cell>
          <cell r="M234">
            <v>0</v>
          </cell>
          <cell r="N234">
            <v>0</v>
          </cell>
          <cell r="O234">
            <v>0</v>
          </cell>
          <cell r="P234">
            <v>0</v>
          </cell>
          <cell r="Q234">
            <v>0</v>
          </cell>
          <cell r="R234">
            <v>0</v>
          </cell>
          <cell r="S234">
            <v>0</v>
          </cell>
          <cell r="T234">
            <v>0</v>
          </cell>
        </row>
        <row r="235">
          <cell r="J235">
            <v>0</v>
          </cell>
          <cell r="K235">
            <v>0</v>
          </cell>
          <cell r="L235">
            <v>0</v>
          </cell>
          <cell r="M235">
            <v>0</v>
          </cell>
          <cell r="N235">
            <v>0</v>
          </cell>
          <cell r="O235">
            <v>0</v>
          </cell>
          <cell r="P235">
            <v>0</v>
          </cell>
          <cell r="Q235">
            <v>0</v>
          </cell>
          <cell r="R235">
            <v>0</v>
          </cell>
          <cell r="S235">
            <v>0</v>
          </cell>
          <cell r="T235">
            <v>0</v>
          </cell>
        </row>
        <row r="236">
          <cell r="J236">
            <v>0</v>
          </cell>
          <cell r="K236">
            <v>0</v>
          </cell>
          <cell r="L236">
            <v>0</v>
          </cell>
          <cell r="M236">
            <v>0</v>
          </cell>
          <cell r="N236">
            <v>0</v>
          </cell>
          <cell r="O236">
            <v>0</v>
          </cell>
          <cell r="P236">
            <v>0</v>
          </cell>
          <cell r="Q236">
            <v>0</v>
          </cell>
          <cell r="R236">
            <v>0</v>
          </cell>
          <cell r="S236">
            <v>0</v>
          </cell>
          <cell r="T236">
            <v>0</v>
          </cell>
        </row>
        <row r="242">
          <cell r="J242">
            <v>0</v>
          </cell>
          <cell r="K242">
            <v>0</v>
          </cell>
          <cell r="L242">
            <v>0</v>
          </cell>
          <cell r="M242">
            <v>0</v>
          </cell>
          <cell r="N242">
            <v>0</v>
          </cell>
          <cell r="O242">
            <v>0.05</v>
          </cell>
          <cell r="P242">
            <v>0</v>
          </cell>
          <cell r="Q242">
            <v>0</v>
          </cell>
          <cell r="R242">
            <v>0</v>
          </cell>
          <cell r="S242">
            <v>0</v>
          </cell>
          <cell r="T242">
            <v>0</v>
          </cell>
        </row>
        <row r="243">
          <cell r="J243">
            <v>0</v>
          </cell>
          <cell r="K243">
            <v>0</v>
          </cell>
          <cell r="L243">
            <v>0</v>
          </cell>
          <cell r="M243">
            <v>0</v>
          </cell>
          <cell r="N243">
            <v>0</v>
          </cell>
          <cell r="O243">
            <v>0</v>
          </cell>
          <cell r="P243">
            <v>0</v>
          </cell>
          <cell r="Q243">
            <v>0</v>
          </cell>
          <cell r="R243">
            <v>0</v>
          </cell>
          <cell r="S243">
            <v>0</v>
          </cell>
          <cell r="T243">
            <v>0</v>
          </cell>
        </row>
        <row r="250">
          <cell r="J250">
            <v>233169.95</v>
          </cell>
          <cell r="K250">
            <v>3747826.05</v>
          </cell>
          <cell r="L250">
            <v>620490.56000000006</v>
          </cell>
          <cell r="M250">
            <v>0</v>
          </cell>
          <cell r="N250">
            <v>614477.93999999994</v>
          </cell>
          <cell r="O250">
            <v>3395170.12</v>
          </cell>
          <cell r="P250">
            <v>440753.78</v>
          </cell>
          <cell r="Q250">
            <v>80390.25</v>
          </cell>
          <cell r="R250">
            <v>0</v>
          </cell>
          <cell r="S250">
            <v>0</v>
          </cell>
          <cell r="T250">
            <v>0</v>
          </cell>
        </row>
        <row r="251">
          <cell r="J251">
            <v>0</v>
          </cell>
          <cell r="K251">
            <v>0</v>
          </cell>
          <cell r="L251">
            <v>0</v>
          </cell>
          <cell r="M251">
            <v>0</v>
          </cell>
          <cell r="N251">
            <v>0</v>
          </cell>
          <cell r="O251">
            <v>0</v>
          </cell>
          <cell r="P251">
            <v>0</v>
          </cell>
          <cell r="Q251">
            <v>0</v>
          </cell>
          <cell r="R251">
            <v>0</v>
          </cell>
          <cell r="S251">
            <v>0</v>
          </cell>
          <cell r="T251">
            <v>0</v>
          </cell>
        </row>
        <row r="255">
          <cell r="J255">
            <v>82303.740000000005</v>
          </cell>
          <cell r="K255">
            <v>1315486.3</v>
          </cell>
          <cell r="L255">
            <v>159870.76999999999</v>
          </cell>
          <cell r="M255">
            <v>0</v>
          </cell>
          <cell r="N255">
            <v>354169.72</v>
          </cell>
          <cell r="O255">
            <v>3704752.63</v>
          </cell>
          <cell r="P255">
            <v>97969.65</v>
          </cell>
          <cell r="Q255">
            <v>51697.14</v>
          </cell>
          <cell r="R255">
            <v>0</v>
          </cell>
          <cell r="S255">
            <v>0</v>
          </cell>
          <cell r="T255">
            <v>0</v>
          </cell>
        </row>
        <row r="256">
          <cell r="J256">
            <v>0</v>
          </cell>
          <cell r="K256">
            <v>0</v>
          </cell>
          <cell r="L256">
            <v>0</v>
          </cell>
          <cell r="M256">
            <v>0</v>
          </cell>
          <cell r="N256">
            <v>0</v>
          </cell>
          <cell r="O256">
            <v>0</v>
          </cell>
          <cell r="P256">
            <v>0</v>
          </cell>
          <cell r="Q256">
            <v>0</v>
          </cell>
          <cell r="R256">
            <v>0</v>
          </cell>
          <cell r="S256">
            <v>0</v>
          </cell>
          <cell r="T256">
            <v>0</v>
          </cell>
        </row>
        <row r="257">
          <cell r="J257">
            <v>7.0826669419314001</v>
          </cell>
          <cell r="K257">
            <v>83.660868532829923</v>
          </cell>
          <cell r="L257">
            <v>23.691104611381551</v>
          </cell>
          <cell r="M257">
            <v>0</v>
          </cell>
          <cell r="N257">
            <v>44.183381122616375</v>
          </cell>
          <cell r="O257">
            <v>165.83261797276592</v>
          </cell>
          <cell r="P257">
            <v>21.197852657860746</v>
          </cell>
          <cell r="Q257">
            <v>9.3326672710113865</v>
          </cell>
          <cell r="R257">
            <v>1.0188408896026877</v>
          </cell>
          <cell r="S257">
            <v>0</v>
          </cell>
          <cell r="T257">
            <v>0</v>
          </cell>
        </row>
        <row r="261">
          <cell r="J261">
            <v>0</v>
          </cell>
          <cell r="K261">
            <v>0</v>
          </cell>
          <cell r="L261">
            <v>0</v>
          </cell>
          <cell r="M261">
            <v>0</v>
          </cell>
          <cell r="N261">
            <v>0</v>
          </cell>
          <cell r="O261">
            <v>0</v>
          </cell>
          <cell r="P261">
            <v>0</v>
          </cell>
          <cell r="Q261">
            <v>0</v>
          </cell>
          <cell r="R261">
            <v>0</v>
          </cell>
          <cell r="S261">
            <v>0</v>
          </cell>
          <cell r="T261">
            <v>0</v>
          </cell>
        </row>
        <row r="262">
          <cell r="J262">
            <v>0</v>
          </cell>
          <cell r="K262">
            <v>0</v>
          </cell>
          <cell r="L262">
            <v>0</v>
          </cell>
          <cell r="M262">
            <v>0</v>
          </cell>
          <cell r="N262">
            <v>0</v>
          </cell>
          <cell r="O262">
            <v>0</v>
          </cell>
          <cell r="P262">
            <v>0</v>
          </cell>
          <cell r="Q262">
            <v>0</v>
          </cell>
          <cell r="R262">
            <v>0</v>
          </cell>
          <cell r="S262">
            <v>0</v>
          </cell>
          <cell r="T262">
            <v>0</v>
          </cell>
        </row>
        <row r="263">
          <cell r="J263">
            <v>0</v>
          </cell>
          <cell r="K263">
            <v>0</v>
          </cell>
          <cell r="L263">
            <v>0</v>
          </cell>
          <cell r="M263">
            <v>0</v>
          </cell>
          <cell r="N263">
            <v>0</v>
          </cell>
          <cell r="O263">
            <v>0</v>
          </cell>
          <cell r="P263">
            <v>0</v>
          </cell>
          <cell r="Q263">
            <v>0</v>
          </cell>
          <cell r="R263">
            <v>0</v>
          </cell>
          <cell r="S263">
            <v>0</v>
          </cell>
          <cell r="T263">
            <v>0</v>
          </cell>
        </row>
        <row r="264">
          <cell r="J264">
            <v>0</v>
          </cell>
          <cell r="K264">
            <v>0</v>
          </cell>
          <cell r="L264">
            <v>0</v>
          </cell>
          <cell r="M264">
            <v>0</v>
          </cell>
          <cell r="N264">
            <v>0</v>
          </cell>
          <cell r="O264">
            <v>0</v>
          </cell>
          <cell r="P264">
            <v>0</v>
          </cell>
          <cell r="Q264">
            <v>0</v>
          </cell>
          <cell r="R264">
            <v>0</v>
          </cell>
          <cell r="S264">
            <v>0</v>
          </cell>
          <cell r="T264">
            <v>0</v>
          </cell>
        </row>
        <row r="268">
          <cell r="J268">
            <v>545307.84</v>
          </cell>
          <cell r="K268">
            <v>3630536.75</v>
          </cell>
          <cell r="L268">
            <v>870454.53</v>
          </cell>
          <cell r="M268">
            <v>0</v>
          </cell>
          <cell r="N268">
            <v>357440.61</v>
          </cell>
          <cell r="O268">
            <v>3328858.25</v>
          </cell>
          <cell r="P268">
            <v>148836.42000000001</v>
          </cell>
          <cell r="Q268">
            <v>18344.5</v>
          </cell>
          <cell r="R268">
            <v>0</v>
          </cell>
          <cell r="S268">
            <v>0</v>
          </cell>
          <cell r="T268">
            <v>0</v>
          </cell>
        </row>
        <row r="269">
          <cell r="J269">
            <v>18778.76735493169</v>
          </cell>
          <cell r="K269">
            <v>309552.45706094534</v>
          </cell>
          <cell r="L269">
            <v>95677.875584123001</v>
          </cell>
          <cell r="M269">
            <v>0</v>
          </cell>
          <cell r="N269">
            <v>0</v>
          </cell>
          <cell r="O269">
            <v>0</v>
          </cell>
          <cell r="P269">
            <v>0</v>
          </cell>
          <cell r="Q269">
            <v>0</v>
          </cell>
          <cell r="R269">
            <v>0</v>
          </cell>
          <cell r="S269">
            <v>0</v>
          </cell>
          <cell r="T269">
            <v>0</v>
          </cell>
        </row>
        <row r="270">
          <cell r="J270">
            <v>0</v>
          </cell>
          <cell r="K270">
            <v>0</v>
          </cell>
          <cell r="L270">
            <v>0</v>
          </cell>
          <cell r="M270">
            <v>0</v>
          </cell>
          <cell r="N270">
            <v>727549.45654889732</v>
          </cell>
          <cell r="O270">
            <v>2594060.3883597511</v>
          </cell>
          <cell r="P270">
            <v>333410.70801748132</v>
          </cell>
          <cell r="Q270">
            <v>154836.77254234292</v>
          </cell>
          <cell r="R270">
            <v>21165.984531527738</v>
          </cell>
          <cell r="S270">
            <v>0</v>
          </cell>
          <cell r="T270">
            <v>0</v>
          </cell>
        </row>
        <row r="271">
          <cell r="J271">
            <v>155.0112041613597</v>
          </cell>
          <cell r="K271">
            <v>2555.2315662254114</v>
          </cell>
          <cell r="L271">
            <v>789.78254672294565</v>
          </cell>
          <cell r="M271">
            <v>0</v>
          </cell>
          <cell r="N271">
            <v>3.7933910878664183</v>
          </cell>
          <cell r="O271">
            <v>13.525246249606443</v>
          </cell>
          <cell r="P271">
            <v>1.7383797032741566</v>
          </cell>
          <cell r="Q271">
            <v>0.80730791254002976</v>
          </cell>
          <cell r="R271">
            <v>0.11035793699671274</v>
          </cell>
          <cell r="S271">
            <v>0</v>
          </cell>
          <cell r="T271">
            <v>0</v>
          </cell>
        </row>
        <row r="272">
          <cell r="J272">
            <v>17563.260553986111</v>
          </cell>
          <cell r="K272">
            <v>286621.20282047894</v>
          </cell>
          <cell r="L272">
            <v>92154.046418748447</v>
          </cell>
          <cell r="M272">
            <v>0</v>
          </cell>
          <cell r="N272">
            <v>141569.56667058103</v>
          </cell>
          <cell r="O272">
            <v>484879.50242445583</v>
          </cell>
          <cell r="P272">
            <v>63179.037572319685</v>
          </cell>
          <cell r="Q272">
            <v>29899.772811989384</v>
          </cell>
          <cell r="R272">
            <v>4067.8907274407734</v>
          </cell>
          <cell r="S272">
            <v>0</v>
          </cell>
          <cell r="T272">
            <v>0</v>
          </cell>
        </row>
        <row r="273">
          <cell r="J273">
            <v>75580.124542182282</v>
          </cell>
          <cell r="K273">
            <v>892756.7701346908</v>
          </cell>
          <cell r="L273">
            <v>252811.07409828415</v>
          </cell>
          <cell r="M273">
            <v>0</v>
          </cell>
          <cell r="N273">
            <v>471487.00839961017</v>
          </cell>
          <cell r="O273">
            <v>1769622.9432073131</v>
          </cell>
          <cell r="P273">
            <v>226205.23554804514</v>
          </cell>
          <cell r="Q273">
            <v>99590.19115777321</v>
          </cell>
          <cell r="R273">
            <v>10872.192912101042</v>
          </cell>
          <cell r="S273">
            <v>0</v>
          </cell>
          <cell r="T273">
            <v>0</v>
          </cell>
        </row>
        <row r="279">
          <cell r="J279">
            <v>-55.27</v>
          </cell>
          <cell r="K279">
            <v>9056.9699999999993</v>
          </cell>
          <cell r="L279">
            <v>-52194.46</v>
          </cell>
          <cell r="M279">
            <v>0</v>
          </cell>
          <cell r="N279">
            <v>307931.65000000002</v>
          </cell>
          <cell r="O279">
            <v>-834852.86</v>
          </cell>
          <cell r="P279">
            <v>-1916.67</v>
          </cell>
          <cell r="Q279">
            <v>0</v>
          </cell>
          <cell r="R279">
            <v>0</v>
          </cell>
          <cell r="S279">
            <v>-1189134.43</v>
          </cell>
          <cell r="T279">
            <v>0</v>
          </cell>
        </row>
        <row r="280">
          <cell r="J280">
            <v>0</v>
          </cell>
          <cell r="K280">
            <v>0</v>
          </cell>
          <cell r="L280">
            <v>0</v>
          </cell>
          <cell r="M280">
            <v>0</v>
          </cell>
          <cell r="N280">
            <v>2787619.2126499172</v>
          </cell>
          <cell r="O280">
            <v>9939190.4045491479</v>
          </cell>
          <cell r="P280">
            <v>1277469.3005495742</v>
          </cell>
          <cell r="Q280">
            <v>593259.96065084194</v>
          </cell>
          <cell r="R280">
            <v>81097.861600522287</v>
          </cell>
          <cell r="S280">
            <v>0</v>
          </cell>
          <cell r="T280">
            <v>0</v>
          </cell>
        </row>
        <row r="281">
          <cell r="J281">
            <v>445167.05428445427</v>
          </cell>
          <cell r="K281">
            <v>7338210.908723264</v>
          </cell>
          <cell r="L281">
            <v>2269485.7973993965</v>
          </cell>
          <cell r="M281">
            <v>0</v>
          </cell>
          <cell r="N281">
            <v>0</v>
          </cell>
          <cell r="O281">
            <v>0</v>
          </cell>
          <cell r="P281">
            <v>0</v>
          </cell>
          <cell r="Q281">
            <v>0</v>
          </cell>
          <cell r="R281">
            <v>0</v>
          </cell>
          <cell r="S281">
            <v>0</v>
          </cell>
          <cell r="T281">
            <v>0</v>
          </cell>
        </row>
        <row r="282">
          <cell r="J282">
            <v>14975.25893226902</v>
          </cell>
          <cell r="K282">
            <v>176888.618235097</v>
          </cell>
          <cell r="L282">
            <v>50091.360903406377</v>
          </cell>
          <cell r="M282">
            <v>0</v>
          </cell>
          <cell r="N282">
            <v>93419.269639393387</v>
          </cell>
          <cell r="O282">
            <v>350628.71287309384</v>
          </cell>
          <cell r="P282">
            <v>44819.745861576099</v>
          </cell>
          <cell r="Q282">
            <v>19732.554143509755</v>
          </cell>
          <cell r="R282">
            <v>2154.1894116544413</v>
          </cell>
          <cell r="S282">
            <v>0</v>
          </cell>
          <cell r="T282">
            <v>0</v>
          </cell>
        </row>
        <row r="283">
          <cell r="J283">
            <v>90443.432383650244</v>
          </cell>
          <cell r="K283">
            <v>1475979.0926822568</v>
          </cell>
          <cell r="L283">
            <v>29500.886406836333</v>
          </cell>
          <cell r="M283">
            <v>0</v>
          </cell>
          <cell r="N283">
            <v>729023.94697136071</v>
          </cell>
          <cell r="O283">
            <v>2496926.2601864226</v>
          </cell>
          <cell r="P283">
            <v>325345.56981444603</v>
          </cell>
          <cell r="Q283">
            <v>153971.30118837301</v>
          </cell>
          <cell r="R283">
            <v>20947.932692820337</v>
          </cell>
          <cell r="S283">
            <v>0</v>
          </cell>
          <cell r="T283">
            <v>0</v>
          </cell>
        </row>
        <row r="284">
          <cell r="J284">
            <v>113968.10465282638</v>
          </cell>
          <cell r="K284">
            <v>1878669.9976128275</v>
          </cell>
          <cell r="L284">
            <v>580667.8325277702</v>
          </cell>
          <cell r="M284">
            <v>0</v>
          </cell>
          <cell r="N284">
            <v>2788.9957685963614</v>
          </cell>
          <cell r="O284">
            <v>9944.0984822349874</v>
          </cell>
          <cell r="P284">
            <v>1278.100128445325</v>
          </cell>
          <cell r="Q284">
            <v>593.5529187144524</v>
          </cell>
          <cell r="R284">
            <v>81.137908585104526</v>
          </cell>
          <cell r="S284">
            <v>0</v>
          </cell>
          <cell r="T284">
            <v>0</v>
          </cell>
        </row>
        <row r="285">
          <cell r="J285">
            <v>762694.95853820164</v>
          </cell>
          <cell r="K285">
            <v>12572395.937451825</v>
          </cell>
          <cell r="L285">
            <v>3909899.9195245127</v>
          </cell>
          <cell r="M285">
            <v>0</v>
          </cell>
          <cell r="N285">
            <v>11838639.356926383</v>
          </cell>
          <cell r="O285">
            <v>42210388.76663021</v>
          </cell>
          <cell r="P285">
            <v>5425238.2355963793</v>
          </cell>
          <cell r="Q285">
            <v>2519494.3007919663</v>
          </cell>
          <cell r="R285">
            <v>344411.57951191254</v>
          </cell>
          <cell r="S285">
            <v>0</v>
          </cell>
          <cell r="T285">
            <v>0</v>
          </cell>
        </row>
        <row r="286">
          <cell r="J286">
            <v>88467.814411014406</v>
          </cell>
          <cell r="K286">
            <v>1398607.060976411</v>
          </cell>
          <cell r="L286">
            <v>440702.58826482191</v>
          </cell>
          <cell r="M286">
            <v>0</v>
          </cell>
          <cell r="N286">
            <v>1453211.700540012</v>
          </cell>
          <cell r="O286">
            <v>4513599.6452528387</v>
          </cell>
          <cell r="P286">
            <v>656628.62066838786</v>
          </cell>
          <cell r="Q286">
            <v>318451.55502765777</v>
          </cell>
          <cell r="R286">
            <v>36446.334858859613</v>
          </cell>
          <cell r="S286">
            <v>0</v>
          </cell>
          <cell r="T286">
            <v>0</v>
          </cell>
        </row>
        <row r="287">
          <cell r="J287">
            <v>0</v>
          </cell>
          <cell r="K287">
            <v>0</v>
          </cell>
          <cell r="L287">
            <v>0</v>
          </cell>
          <cell r="M287">
            <v>0</v>
          </cell>
          <cell r="N287">
            <v>0</v>
          </cell>
          <cell r="O287">
            <v>0</v>
          </cell>
          <cell r="P287">
            <v>0</v>
          </cell>
          <cell r="Q287">
            <v>0</v>
          </cell>
          <cell r="R287">
            <v>0</v>
          </cell>
          <cell r="S287">
            <v>0</v>
          </cell>
          <cell r="T287">
            <v>0</v>
          </cell>
        </row>
        <row r="288">
          <cell r="J288">
            <v>0</v>
          </cell>
          <cell r="K288">
            <v>0</v>
          </cell>
          <cell r="L288">
            <v>0</v>
          </cell>
          <cell r="M288">
            <v>0</v>
          </cell>
          <cell r="N288">
            <v>0</v>
          </cell>
          <cell r="O288">
            <v>0</v>
          </cell>
          <cell r="P288">
            <v>0</v>
          </cell>
          <cell r="Q288">
            <v>0</v>
          </cell>
          <cell r="R288">
            <v>0</v>
          </cell>
          <cell r="S288">
            <v>0</v>
          </cell>
          <cell r="T288">
            <v>0</v>
          </cell>
        </row>
        <row r="296">
          <cell r="J296">
            <v>100112743.82000001</v>
          </cell>
          <cell r="K296">
            <v>1275081798.6299996</v>
          </cell>
          <cell r="L296">
            <v>207526590.40501857</v>
          </cell>
          <cell r="M296">
            <v>0</v>
          </cell>
          <cell r="N296">
            <v>580513080.99000001</v>
          </cell>
          <cell r="O296">
            <v>2075788468.9800003</v>
          </cell>
          <cell r="P296">
            <v>279200721.59999996</v>
          </cell>
          <cell r="Q296">
            <v>134591065.72</v>
          </cell>
          <cell r="R296">
            <v>10717312.279999999</v>
          </cell>
          <cell r="S296">
            <v>9907851.5600000005</v>
          </cell>
          <cell r="T296">
            <v>0</v>
          </cell>
        </row>
        <row r="297">
          <cell r="J297">
            <v>114123.11585698774</v>
          </cell>
          <cell r="K297">
            <v>1881225.2291790529</v>
          </cell>
          <cell r="L297">
            <v>581457.61507449311</v>
          </cell>
          <cell r="M297">
            <v>0</v>
          </cell>
          <cell r="N297">
            <v>2792.7891596842278</v>
          </cell>
          <cell r="O297">
            <v>9957.6237284845938</v>
          </cell>
          <cell r="P297">
            <v>1279.8385081485992</v>
          </cell>
          <cell r="Q297">
            <v>594.36022662699247</v>
          </cell>
          <cell r="R297">
            <v>81.248266522101233</v>
          </cell>
          <cell r="S297">
            <v>0</v>
          </cell>
          <cell r="T297">
            <v>0</v>
          </cell>
        </row>
        <row r="298">
          <cell r="J298">
            <v>0</v>
          </cell>
          <cell r="K298">
            <v>0</v>
          </cell>
          <cell r="L298">
            <v>0</v>
          </cell>
          <cell r="M298">
            <v>0</v>
          </cell>
          <cell r="N298">
            <v>0</v>
          </cell>
          <cell r="O298">
            <v>0</v>
          </cell>
          <cell r="P298">
            <v>0</v>
          </cell>
          <cell r="Q298">
            <v>0</v>
          </cell>
          <cell r="R298">
            <v>0</v>
          </cell>
          <cell r="S298">
            <v>0</v>
          </cell>
          <cell r="T298">
            <v>0</v>
          </cell>
        </row>
        <row r="299">
          <cell r="J299">
            <v>90562.466141393234</v>
          </cell>
          <cell r="K299">
            <v>1069729.0492383207</v>
          </cell>
          <cell r="L299">
            <v>302926.1261063019</v>
          </cell>
          <cell r="M299">
            <v>0</v>
          </cell>
          <cell r="N299">
            <v>564950.46142012614</v>
          </cell>
          <cell r="O299">
            <v>2120417.4886983796</v>
          </cell>
          <cell r="P299">
            <v>271046.17926227913</v>
          </cell>
          <cell r="Q299">
            <v>119332.07796855397</v>
          </cell>
          <cell r="R299">
            <v>13027.401164645085</v>
          </cell>
          <cell r="S299">
            <v>0</v>
          </cell>
          <cell r="T299">
            <v>0</v>
          </cell>
        </row>
        <row r="300">
          <cell r="J300">
            <v>108006.69293763636</v>
          </cell>
          <cell r="K300">
            <v>1762600.2955027358</v>
          </cell>
          <cell r="L300">
            <v>121654.93282558478</v>
          </cell>
          <cell r="M300">
            <v>0</v>
          </cell>
          <cell r="N300">
            <v>870593.51364194171</v>
          </cell>
          <cell r="O300">
            <v>2981805.7626108783</v>
          </cell>
          <cell r="P300">
            <v>388524.60738676571</v>
          </cell>
          <cell r="Q300">
            <v>183871.07400036239</v>
          </cell>
          <cell r="R300">
            <v>25015.823420261109</v>
          </cell>
          <cell r="S300">
            <v>0</v>
          </cell>
          <cell r="T300">
            <v>0</v>
          </cell>
        </row>
        <row r="301">
          <cell r="J301">
            <v>0</v>
          </cell>
          <cell r="K301">
            <v>0</v>
          </cell>
          <cell r="L301">
            <v>0</v>
          </cell>
          <cell r="M301">
            <v>0</v>
          </cell>
          <cell r="N301">
            <v>0</v>
          </cell>
          <cell r="O301">
            <v>0</v>
          </cell>
          <cell r="P301">
            <v>0</v>
          </cell>
          <cell r="Q301">
            <v>0</v>
          </cell>
          <cell r="R301">
            <v>0</v>
          </cell>
          <cell r="S301">
            <v>0</v>
          </cell>
          <cell r="T301">
            <v>0</v>
          </cell>
        </row>
        <row r="302">
          <cell r="J302">
            <v>0</v>
          </cell>
          <cell r="K302">
            <v>0</v>
          </cell>
          <cell r="L302">
            <v>0</v>
          </cell>
          <cell r="M302">
            <v>0</v>
          </cell>
          <cell r="N302">
            <v>0</v>
          </cell>
          <cell r="O302">
            <v>0</v>
          </cell>
          <cell r="P302">
            <v>0</v>
          </cell>
          <cell r="Q302">
            <v>0</v>
          </cell>
          <cell r="R302">
            <v>0</v>
          </cell>
          <cell r="S302">
            <v>0</v>
          </cell>
          <cell r="T302">
            <v>0</v>
          </cell>
        </row>
        <row r="303">
          <cell r="J303">
            <v>3098445.4301201268</v>
          </cell>
          <cell r="K303">
            <v>51075311.698297128</v>
          </cell>
          <cell r="L303">
            <v>2365163.6729835197</v>
          </cell>
          <cell r="M303">
            <v>0</v>
          </cell>
          <cell r="N303">
            <v>0</v>
          </cell>
          <cell r="O303">
            <v>0</v>
          </cell>
          <cell r="P303">
            <v>0</v>
          </cell>
          <cell r="Q303">
            <v>0</v>
          </cell>
          <cell r="R303">
            <v>0</v>
          </cell>
          <cell r="S303">
            <v>0</v>
          </cell>
          <cell r="T303">
            <v>0</v>
          </cell>
        </row>
        <row r="304">
          <cell r="J304">
            <v>0</v>
          </cell>
          <cell r="K304">
            <v>0</v>
          </cell>
          <cell r="L304">
            <v>0</v>
          </cell>
          <cell r="M304">
            <v>0</v>
          </cell>
          <cell r="N304">
            <v>3515168.6691988148</v>
          </cell>
          <cell r="O304">
            <v>12533250.792908899</v>
          </cell>
          <cell r="P304">
            <v>1610880.0085670555</v>
          </cell>
          <cell r="Q304">
            <v>748096.73319318483</v>
          </cell>
          <cell r="R304">
            <v>102263.84613205002</v>
          </cell>
          <cell r="S304">
            <v>0</v>
          </cell>
          <cell r="T304">
            <v>0</v>
          </cell>
        </row>
        <row r="305">
          <cell r="J305">
            <v>762694.95853820164</v>
          </cell>
          <cell r="K305">
            <v>12572395.937451825</v>
          </cell>
          <cell r="L305">
            <v>3909899.9195245127</v>
          </cell>
          <cell r="M305">
            <v>0</v>
          </cell>
          <cell r="N305">
            <v>11838639.356926383</v>
          </cell>
          <cell r="O305">
            <v>42210388.76663021</v>
          </cell>
          <cell r="P305">
            <v>5425238.2355963793</v>
          </cell>
          <cell r="Q305">
            <v>2519494.3007919663</v>
          </cell>
          <cell r="R305">
            <v>344411.57951191254</v>
          </cell>
          <cell r="S305">
            <v>0</v>
          </cell>
          <cell r="T305">
            <v>0</v>
          </cell>
        </row>
        <row r="306">
          <cell r="J306">
            <v>88467.814411014406</v>
          </cell>
          <cell r="K306">
            <v>1398607.060976411</v>
          </cell>
          <cell r="L306">
            <v>440702.58826482191</v>
          </cell>
          <cell r="M306">
            <v>0</v>
          </cell>
          <cell r="N306">
            <v>1453211.700540012</v>
          </cell>
          <cell r="O306">
            <v>4513599.6452528387</v>
          </cell>
          <cell r="P306">
            <v>656628.62066838786</v>
          </cell>
          <cell r="Q306">
            <v>318451.55502765777</v>
          </cell>
          <cell r="R306">
            <v>36446.334858859613</v>
          </cell>
          <cell r="S306">
            <v>0</v>
          </cell>
          <cell r="T306">
            <v>0</v>
          </cell>
        </row>
        <row r="310">
          <cell r="J310">
            <v>0</v>
          </cell>
          <cell r="K310">
            <v>0</v>
          </cell>
          <cell r="L310">
            <v>0</v>
          </cell>
          <cell r="M310">
            <v>0</v>
          </cell>
          <cell r="N310">
            <v>0</v>
          </cell>
          <cell r="O310">
            <v>0</v>
          </cell>
          <cell r="P310">
            <v>0</v>
          </cell>
          <cell r="Q310">
            <v>0</v>
          </cell>
          <cell r="R310">
            <v>0</v>
          </cell>
          <cell r="S310">
            <v>0</v>
          </cell>
          <cell r="T310">
            <v>0</v>
          </cell>
        </row>
        <row r="311">
          <cell r="J311">
            <v>0</v>
          </cell>
          <cell r="K311">
            <v>0</v>
          </cell>
          <cell r="L311">
            <v>0</v>
          </cell>
          <cell r="M311">
            <v>0</v>
          </cell>
          <cell r="N311">
            <v>0</v>
          </cell>
          <cell r="O311">
            <v>0</v>
          </cell>
          <cell r="P311">
            <v>0</v>
          </cell>
          <cell r="Q311">
            <v>0</v>
          </cell>
          <cell r="R311">
            <v>0</v>
          </cell>
          <cell r="S311">
            <v>0</v>
          </cell>
          <cell r="T311">
            <v>0</v>
          </cell>
        </row>
        <row r="312">
          <cell r="J312">
            <v>0</v>
          </cell>
          <cell r="K312">
            <v>0</v>
          </cell>
          <cell r="L312">
            <v>0</v>
          </cell>
          <cell r="M312">
            <v>0</v>
          </cell>
          <cell r="N312">
            <v>0</v>
          </cell>
          <cell r="O312">
            <v>0</v>
          </cell>
          <cell r="P312">
            <v>0</v>
          </cell>
          <cell r="Q312">
            <v>0</v>
          </cell>
          <cell r="R312">
            <v>0</v>
          </cell>
          <cell r="S312">
            <v>0</v>
          </cell>
          <cell r="T312">
            <v>0</v>
          </cell>
        </row>
        <row r="313">
          <cell r="J313">
            <v>0</v>
          </cell>
          <cell r="K313">
            <v>0</v>
          </cell>
          <cell r="L313">
            <v>0</v>
          </cell>
          <cell r="M313">
            <v>0</v>
          </cell>
          <cell r="N313">
            <v>0</v>
          </cell>
          <cell r="O313">
            <v>0</v>
          </cell>
          <cell r="P313">
            <v>0</v>
          </cell>
          <cell r="Q313">
            <v>0</v>
          </cell>
          <cell r="R313">
            <v>0</v>
          </cell>
          <cell r="S313">
            <v>0</v>
          </cell>
          <cell r="T313">
            <v>0</v>
          </cell>
        </row>
        <row r="314">
          <cell r="J314">
            <v>0</v>
          </cell>
          <cell r="K314">
            <v>0</v>
          </cell>
          <cell r="L314">
            <v>0</v>
          </cell>
          <cell r="M314">
            <v>0</v>
          </cell>
          <cell r="N314">
            <v>0</v>
          </cell>
          <cell r="O314">
            <v>0</v>
          </cell>
          <cell r="P314">
            <v>0</v>
          </cell>
          <cell r="Q314">
            <v>0</v>
          </cell>
          <cell r="R314">
            <v>0</v>
          </cell>
          <cell r="S314">
            <v>0</v>
          </cell>
          <cell r="T314">
            <v>0</v>
          </cell>
        </row>
        <row r="318">
          <cell r="J318">
            <v>0</v>
          </cell>
          <cell r="K318">
            <v>0</v>
          </cell>
          <cell r="L318">
            <v>0</v>
          </cell>
          <cell r="M318">
            <v>0</v>
          </cell>
          <cell r="N318">
            <v>0</v>
          </cell>
          <cell r="O318">
            <v>0</v>
          </cell>
          <cell r="P318">
            <v>0</v>
          </cell>
          <cell r="Q318">
            <v>0</v>
          </cell>
          <cell r="R318">
            <v>0</v>
          </cell>
          <cell r="S318">
            <v>0</v>
          </cell>
          <cell r="T318">
            <v>0</v>
          </cell>
        </row>
        <row r="319">
          <cell r="J319">
            <v>0</v>
          </cell>
          <cell r="K319">
            <v>0</v>
          </cell>
          <cell r="L319">
            <v>0</v>
          </cell>
          <cell r="M319">
            <v>0</v>
          </cell>
          <cell r="N319">
            <v>0</v>
          </cell>
          <cell r="O319">
            <v>0</v>
          </cell>
          <cell r="P319">
            <v>0</v>
          </cell>
          <cell r="Q319">
            <v>0</v>
          </cell>
          <cell r="R319">
            <v>0</v>
          </cell>
          <cell r="S319">
            <v>0</v>
          </cell>
          <cell r="T319">
            <v>0</v>
          </cell>
        </row>
        <row r="320">
          <cell r="J320">
            <v>0</v>
          </cell>
          <cell r="K320">
            <v>0</v>
          </cell>
          <cell r="L320">
            <v>0</v>
          </cell>
          <cell r="M320">
            <v>0</v>
          </cell>
          <cell r="N320">
            <v>0</v>
          </cell>
          <cell r="O320">
            <v>0</v>
          </cell>
          <cell r="P320">
            <v>0</v>
          </cell>
          <cell r="Q320">
            <v>0</v>
          </cell>
          <cell r="R320">
            <v>0</v>
          </cell>
          <cell r="S320">
            <v>0</v>
          </cell>
          <cell r="T320">
            <v>0</v>
          </cell>
        </row>
        <row r="321">
          <cell r="J321">
            <v>0</v>
          </cell>
          <cell r="K321">
            <v>0</v>
          </cell>
          <cell r="L321">
            <v>0</v>
          </cell>
          <cell r="M321">
            <v>0</v>
          </cell>
          <cell r="N321">
            <v>0</v>
          </cell>
          <cell r="O321">
            <v>0</v>
          </cell>
          <cell r="P321">
            <v>0</v>
          </cell>
          <cell r="Q321">
            <v>0</v>
          </cell>
          <cell r="R321">
            <v>0</v>
          </cell>
          <cell r="S321">
            <v>0</v>
          </cell>
          <cell r="T321">
            <v>0</v>
          </cell>
        </row>
        <row r="325">
          <cell r="J325">
            <v>0</v>
          </cell>
          <cell r="K325">
            <v>0</v>
          </cell>
          <cell r="L325">
            <v>-3014.6093297169905</v>
          </cell>
          <cell r="M325">
            <v>0</v>
          </cell>
          <cell r="N325">
            <v>0</v>
          </cell>
          <cell r="O325">
            <v>0</v>
          </cell>
          <cell r="P325">
            <v>0</v>
          </cell>
          <cell r="Q325">
            <v>0</v>
          </cell>
          <cell r="R325">
            <v>0</v>
          </cell>
          <cell r="S325">
            <v>0</v>
          </cell>
          <cell r="T325">
            <v>0</v>
          </cell>
        </row>
        <row r="326">
          <cell r="J326">
            <v>0</v>
          </cell>
          <cell r="K326">
            <v>0</v>
          </cell>
          <cell r="L326">
            <v>0</v>
          </cell>
          <cell r="M326">
            <v>0</v>
          </cell>
          <cell r="N326">
            <v>0</v>
          </cell>
          <cell r="O326">
            <v>0</v>
          </cell>
          <cell r="P326">
            <v>0</v>
          </cell>
          <cell r="Q326">
            <v>0</v>
          </cell>
          <cell r="R326">
            <v>0</v>
          </cell>
          <cell r="S326">
            <v>0</v>
          </cell>
          <cell r="T326">
            <v>0</v>
          </cell>
        </row>
        <row r="327">
          <cell r="J327">
            <v>0</v>
          </cell>
          <cell r="K327">
            <v>0</v>
          </cell>
          <cell r="L327">
            <v>0</v>
          </cell>
          <cell r="M327">
            <v>0</v>
          </cell>
          <cell r="N327">
            <v>0</v>
          </cell>
          <cell r="O327">
            <v>0</v>
          </cell>
          <cell r="P327">
            <v>0</v>
          </cell>
          <cell r="Q327">
            <v>0</v>
          </cell>
          <cell r="R327">
            <v>0</v>
          </cell>
          <cell r="S327">
            <v>0</v>
          </cell>
          <cell r="T327">
            <v>0</v>
          </cell>
        </row>
        <row r="328">
          <cell r="J328">
            <v>-4.9379587595687715</v>
          </cell>
          <cell r="K328">
            <v>-78.065271917504958</v>
          </cell>
          <cell r="L328">
            <v>-2.2272162156006914E-2</v>
          </cell>
          <cell r="M328">
            <v>0</v>
          </cell>
          <cell r="N328">
            <v>-44.291514538647654</v>
          </cell>
          <cell r="O328">
            <v>-137.56713095212703</v>
          </cell>
          <cell r="P328">
            <v>-20.012965824606848</v>
          </cell>
          <cell r="Q328">
            <v>-9.7058822703678782</v>
          </cell>
          <cell r="R328">
            <v>-1.1108246442564029</v>
          </cell>
          <cell r="S328">
            <v>0</v>
          </cell>
          <cell r="T328">
            <v>0</v>
          </cell>
        </row>
        <row r="332">
          <cell r="J332">
            <v>0</v>
          </cell>
          <cell r="K332">
            <v>0</v>
          </cell>
          <cell r="L332">
            <v>0</v>
          </cell>
          <cell r="M332">
            <v>0</v>
          </cell>
          <cell r="N332">
            <v>0</v>
          </cell>
          <cell r="O332">
            <v>0</v>
          </cell>
          <cell r="P332">
            <v>0</v>
          </cell>
          <cell r="Q332">
            <v>0</v>
          </cell>
          <cell r="R332">
            <v>0</v>
          </cell>
          <cell r="S332">
            <v>0</v>
          </cell>
          <cell r="T332">
            <v>0</v>
          </cell>
        </row>
        <row r="336">
          <cell r="J336">
            <v>0</v>
          </cell>
          <cell r="K336">
            <v>0</v>
          </cell>
          <cell r="L336">
            <v>0</v>
          </cell>
          <cell r="M336">
            <v>0</v>
          </cell>
          <cell r="N336">
            <v>0</v>
          </cell>
          <cell r="O336">
            <v>0</v>
          </cell>
          <cell r="P336">
            <v>0</v>
          </cell>
          <cell r="Q336">
            <v>0</v>
          </cell>
          <cell r="R336">
            <v>0</v>
          </cell>
          <cell r="S336">
            <v>0</v>
          </cell>
          <cell r="T336">
            <v>0</v>
          </cell>
        </row>
        <row r="340">
          <cell r="J340">
            <v>0</v>
          </cell>
          <cell r="K340">
            <v>122717.44</v>
          </cell>
          <cell r="L340">
            <v>7361.07</v>
          </cell>
          <cell r="M340">
            <v>0</v>
          </cell>
          <cell r="N340">
            <v>30.24</v>
          </cell>
          <cell r="O340">
            <v>-226804.3</v>
          </cell>
          <cell r="P340">
            <v>0</v>
          </cell>
          <cell r="Q340">
            <v>0</v>
          </cell>
          <cell r="R340">
            <v>0</v>
          </cell>
          <cell r="S340">
            <v>0.01</v>
          </cell>
          <cell r="T340">
            <v>0</v>
          </cell>
        </row>
        <row r="341">
          <cell r="J341">
            <v>0</v>
          </cell>
          <cell r="K341">
            <v>0</v>
          </cell>
          <cell r="L341">
            <v>0</v>
          </cell>
          <cell r="M341">
            <v>0</v>
          </cell>
          <cell r="N341">
            <v>0</v>
          </cell>
          <cell r="O341">
            <v>0</v>
          </cell>
          <cell r="P341">
            <v>0</v>
          </cell>
          <cell r="Q341">
            <v>0</v>
          </cell>
          <cell r="R341">
            <v>0</v>
          </cell>
          <cell r="S341">
            <v>0</v>
          </cell>
          <cell r="T341">
            <v>0</v>
          </cell>
        </row>
        <row r="342">
          <cell r="J342">
            <v>0</v>
          </cell>
          <cell r="K342">
            <v>0</v>
          </cell>
          <cell r="L342">
            <v>0</v>
          </cell>
          <cell r="M342">
            <v>0</v>
          </cell>
          <cell r="N342">
            <v>0</v>
          </cell>
          <cell r="O342">
            <v>0</v>
          </cell>
          <cell r="P342">
            <v>0</v>
          </cell>
          <cell r="Q342">
            <v>0</v>
          </cell>
          <cell r="R342">
            <v>0</v>
          </cell>
          <cell r="S342">
            <v>0</v>
          </cell>
          <cell r="T342">
            <v>0</v>
          </cell>
        </row>
        <row r="343">
          <cell r="J343">
            <v>0</v>
          </cell>
          <cell r="K343">
            <v>0</v>
          </cell>
          <cell r="L343">
            <v>0</v>
          </cell>
          <cell r="M343">
            <v>0</v>
          </cell>
          <cell r="N343">
            <v>0</v>
          </cell>
          <cell r="O343">
            <v>0</v>
          </cell>
          <cell r="P343">
            <v>0</v>
          </cell>
          <cell r="Q343">
            <v>0</v>
          </cell>
          <cell r="R343">
            <v>0</v>
          </cell>
          <cell r="S343">
            <v>0</v>
          </cell>
          <cell r="T343">
            <v>0</v>
          </cell>
        </row>
        <row r="344">
          <cell r="J344">
            <v>-3797.1076735654278</v>
          </cell>
          <cell r="K344">
            <v>-44851.653831477561</v>
          </cell>
          <cell r="L344">
            <v>-1432.8746797126951</v>
          </cell>
          <cell r="M344">
            <v>0</v>
          </cell>
          <cell r="N344">
            <v>-23687.271599842148</v>
          </cell>
          <cell r="O344">
            <v>-88904.972010461701</v>
          </cell>
          <cell r="P344">
            <v>-11364.437951154465</v>
          </cell>
          <cell r="Q344">
            <v>-5003.3614174051172</v>
          </cell>
          <cell r="R344">
            <v>-546.21353676100375</v>
          </cell>
          <cell r="S344">
            <v>0</v>
          </cell>
          <cell r="T344">
            <v>0</v>
          </cell>
        </row>
        <row r="345">
          <cell r="J345">
            <v>0</v>
          </cell>
          <cell r="K345">
            <v>0</v>
          </cell>
          <cell r="L345">
            <v>0</v>
          </cell>
          <cell r="M345">
            <v>0</v>
          </cell>
          <cell r="N345">
            <v>0</v>
          </cell>
          <cell r="O345">
            <v>0</v>
          </cell>
          <cell r="P345">
            <v>0</v>
          </cell>
          <cell r="Q345">
            <v>0</v>
          </cell>
          <cell r="R345">
            <v>0</v>
          </cell>
          <cell r="S345">
            <v>0</v>
          </cell>
          <cell r="T345">
            <v>0</v>
          </cell>
        </row>
        <row r="346">
          <cell r="J346">
            <v>0</v>
          </cell>
          <cell r="K346">
            <v>0</v>
          </cell>
          <cell r="L346">
            <v>0</v>
          </cell>
          <cell r="M346">
            <v>0</v>
          </cell>
          <cell r="N346">
            <v>0</v>
          </cell>
          <cell r="O346">
            <v>0</v>
          </cell>
          <cell r="P346">
            <v>0</v>
          </cell>
          <cell r="Q346">
            <v>0</v>
          </cell>
          <cell r="R346">
            <v>0</v>
          </cell>
          <cell r="S346">
            <v>0</v>
          </cell>
          <cell r="T346">
            <v>0</v>
          </cell>
        </row>
        <row r="347">
          <cell r="J347">
            <v>0</v>
          </cell>
          <cell r="K347">
            <v>0</v>
          </cell>
          <cell r="L347">
            <v>0</v>
          </cell>
          <cell r="M347">
            <v>0</v>
          </cell>
          <cell r="N347">
            <v>0</v>
          </cell>
          <cell r="O347">
            <v>0</v>
          </cell>
          <cell r="P347">
            <v>0</v>
          </cell>
          <cell r="Q347">
            <v>0</v>
          </cell>
          <cell r="R347">
            <v>0</v>
          </cell>
          <cell r="S347">
            <v>0</v>
          </cell>
          <cell r="T347">
            <v>0</v>
          </cell>
        </row>
        <row r="353">
          <cell r="J353">
            <v>0</v>
          </cell>
          <cell r="K353">
            <v>0</v>
          </cell>
          <cell r="L353">
            <v>4355.3999999999996</v>
          </cell>
          <cell r="M353">
            <v>0</v>
          </cell>
          <cell r="N353">
            <v>0</v>
          </cell>
          <cell r="O353">
            <v>0</v>
          </cell>
          <cell r="P353">
            <v>0</v>
          </cell>
          <cell r="Q353">
            <v>0</v>
          </cell>
          <cell r="R353">
            <v>0</v>
          </cell>
          <cell r="S353">
            <v>0</v>
          </cell>
          <cell r="T353">
            <v>0</v>
          </cell>
        </row>
        <row r="360">
          <cell r="J360">
            <v>104.99431443366404</v>
          </cell>
          <cell r="K360">
            <v>1713.4402009118062</v>
          </cell>
          <cell r="L360">
            <v>547.33947424752569</v>
          </cell>
          <cell r="M360">
            <v>0</v>
          </cell>
          <cell r="N360">
            <v>846.31208149303791</v>
          </cell>
          <cell r="O360">
            <v>2898.6412166183795</v>
          </cell>
          <cell r="P360">
            <v>377.68839766935537</v>
          </cell>
          <cell r="Q360">
            <v>178.74278744926121</v>
          </cell>
          <cell r="R360">
            <v>24.318115466422793</v>
          </cell>
          <cell r="S360">
            <v>0</v>
          </cell>
          <cell r="T360">
            <v>0</v>
          </cell>
        </row>
        <row r="361">
          <cell r="J361">
            <v>957.53492739235401</v>
          </cell>
          <cell r="K361">
            <v>15784.171766638048</v>
          </cell>
          <cell r="L361">
            <v>3078.4902091597314</v>
          </cell>
          <cell r="M361">
            <v>0</v>
          </cell>
          <cell r="N361">
            <v>0</v>
          </cell>
          <cell r="O361">
            <v>0</v>
          </cell>
          <cell r="P361">
            <v>0</v>
          </cell>
          <cell r="Q361">
            <v>0</v>
          </cell>
          <cell r="R361">
            <v>0</v>
          </cell>
          <cell r="S361">
            <v>0</v>
          </cell>
          <cell r="T361">
            <v>0</v>
          </cell>
        </row>
        <row r="362">
          <cell r="J362">
            <v>0</v>
          </cell>
          <cell r="K362">
            <v>0</v>
          </cell>
          <cell r="L362">
            <v>0</v>
          </cell>
          <cell r="M362">
            <v>0</v>
          </cell>
          <cell r="N362">
            <v>518957.3911460914</v>
          </cell>
          <cell r="O362">
            <v>1850330.3101953687</v>
          </cell>
          <cell r="P362">
            <v>237820.19167970409</v>
          </cell>
          <cell r="Q362">
            <v>110444.29599770391</v>
          </cell>
          <cell r="R362">
            <v>15097.590981132056</v>
          </cell>
          <cell r="S362">
            <v>0</v>
          </cell>
          <cell r="T362">
            <v>0</v>
          </cell>
        </row>
        <row r="363">
          <cell r="J363">
            <v>580975.0890329727</v>
          </cell>
          <cell r="K363">
            <v>9576894.1007796172</v>
          </cell>
          <cell r="L363">
            <v>2947303.2602918278</v>
          </cell>
          <cell r="M363">
            <v>0</v>
          </cell>
          <cell r="N363">
            <v>14217.460840546417</v>
          </cell>
          <cell r="O363">
            <v>50692.020532130919</v>
          </cell>
          <cell r="P363">
            <v>6515.3697008346417</v>
          </cell>
          <cell r="Q363">
            <v>3025.7540988890864</v>
          </cell>
          <cell r="R363">
            <v>413.61663254624688</v>
          </cell>
          <cell r="S363">
            <v>0</v>
          </cell>
          <cell r="T363">
            <v>0</v>
          </cell>
        </row>
        <row r="364">
          <cell r="J364">
            <v>0</v>
          </cell>
          <cell r="K364">
            <v>0</v>
          </cell>
          <cell r="L364">
            <v>0</v>
          </cell>
          <cell r="M364">
            <v>0</v>
          </cell>
          <cell r="N364">
            <v>0</v>
          </cell>
          <cell r="O364">
            <v>0</v>
          </cell>
          <cell r="P364">
            <v>0</v>
          </cell>
          <cell r="Q364">
            <v>0</v>
          </cell>
          <cell r="R364">
            <v>0</v>
          </cell>
          <cell r="S364">
            <v>0</v>
          </cell>
          <cell r="T364">
            <v>0</v>
          </cell>
        </row>
        <row r="368">
          <cell r="J368">
            <v>2199.0198531490632</v>
          </cell>
          <cell r="K368">
            <v>34764.786655096526</v>
          </cell>
          <cell r="L368">
            <v>10763.917507207501</v>
          </cell>
          <cell r="M368">
            <v>0</v>
          </cell>
          <cell r="N368">
            <v>19724.328318414766</v>
          </cell>
          <cell r="O368">
            <v>61262.733618071477</v>
          </cell>
          <cell r="P368">
            <v>8912.3687158026078</v>
          </cell>
          <cell r="Q368">
            <v>4322.3179544598652</v>
          </cell>
          <cell r="R368">
            <v>494.68324160333754</v>
          </cell>
          <cell r="S368">
            <v>0</v>
          </cell>
          <cell r="T368">
            <v>0</v>
          </cell>
        </row>
        <row r="369">
          <cell r="J369">
            <v>0</v>
          </cell>
          <cell r="K369">
            <v>0</v>
          </cell>
          <cell r="L369">
            <v>0</v>
          </cell>
          <cell r="M369">
            <v>0</v>
          </cell>
          <cell r="N369">
            <v>0</v>
          </cell>
          <cell r="O369">
            <v>0</v>
          </cell>
          <cell r="P369">
            <v>0</v>
          </cell>
          <cell r="Q369">
            <v>0</v>
          </cell>
          <cell r="R369">
            <v>0</v>
          </cell>
          <cell r="S369">
            <v>0</v>
          </cell>
          <cell r="T369">
            <v>0</v>
          </cell>
        </row>
        <row r="370">
          <cell r="J370">
            <v>0</v>
          </cell>
          <cell r="K370">
            <v>0</v>
          </cell>
          <cell r="L370">
            <v>0</v>
          </cell>
          <cell r="M370">
            <v>0</v>
          </cell>
          <cell r="N370">
            <v>0</v>
          </cell>
          <cell r="O370">
            <v>0</v>
          </cell>
          <cell r="P370">
            <v>0</v>
          </cell>
          <cell r="Q370">
            <v>0</v>
          </cell>
          <cell r="R370">
            <v>0</v>
          </cell>
          <cell r="S370">
            <v>0</v>
          </cell>
          <cell r="T370">
            <v>0</v>
          </cell>
        </row>
        <row r="371">
          <cell r="J371">
            <v>91334.098586293709</v>
          </cell>
          <cell r="K371">
            <v>1505567.1171840169</v>
          </cell>
          <cell r="L371">
            <v>293991.19670467841</v>
          </cell>
          <cell r="M371">
            <v>0</v>
          </cell>
          <cell r="N371">
            <v>0</v>
          </cell>
          <cell r="O371">
            <v>0</v>
          </cell>
          <cell r="P371">
            <v>0</v>
          </cell>
          <cell r="Q371">
            <v>0</v>
          </cell>
          <cell r="R371">
            <v>0</v>
          </cell>
          <cell r="S371">
            <v>0</v>
          </cell>
          <cell r="T371">
            <v>0</v>
          </cell>
        </row>
        <row r="372">
          <cell r="J372">
            <v>0</v>
          </cell>
          <cell r="K372">
            <v>0</v>
          </cell>
          <cell r="L372">
            <v>0</v>
          </cell>
          <cell r="M372">
            <v>0</v>
          </cell>
          <cell r="N372">
            <v>0</v>
          </cell>
          <cell r="O372">
            <v>0</v>
          </cell>
          <cell r="P372">
            <v>0</v>
          </cell>
          <cell r="Q372">
            <v>0</v>
          </cell>
          <cell r="R372">
            <v>0</v>
          </cell>
          <cell r="S372">
            <v>0</v>
          </cell>
          <cell r="T372">
            <v>0</v>
          </cell>
        </row>
        <row r="373">
          <cell r="J373">
            <v>0</v>
          </cell>
          <cell r="K373">
            <v>0</v>
          </cell>
          <cell r="L373">
            <v>0</v>
          </cell>
          <cell r="M373">
            <v>0</v>
          </cell>
          <cell r="N373">
            <v>0</v>
          </cell>
          <cell r="O373">
            <v>0</v>
          </cell>
          <cell r="P373">
            <v>0</v>
          </cell>
          <cell r="Q373">
            <v>0</v>
          </cell>
          <cell r="R373">
            <v>0</v>
          </cell>
          <cell r="S373">
            <v>0</v>
          </cell>
          <cell r="T373">
            <v>0</v>
          </cell>
        </row>
        <row r="374">
          <cell r="J374">
            <v>0</v>
          </cell>
          <cell r="K374">
            <v>0</v>
          </cell>
          <cell r="L374">
            <v>0</v>
          </cell>
          <cell r="M374">
            <v>0</v>
          </cell>
          <cell r="N374">
            <v>3218335.8770747944</v>
          </cell>
          <cell r="O374">
            <v>9995983.150749011</v>
          </cell>
          <cell r="P374">
            <v>1454193.8019257116</v>
          </cell>
          <cell r="Q374">
            <v>705254.48169383931</v>
          </cell>
          <cell r="R374">
            <v>80715.388556644786</v>
          </cell>
          <cell r="S374">
            <v>0</v>
          </cell>
          <cell r="T374">
            <v>0</v>
          </cell>
        </row>
        <row r="375">
          <cell r="J375">
            <v>-7035.8791112774879</v>
          </cell>
          <cell r="K375">
            <v>-111231.75440382505</v>
          </cell>
          <cell r="L375">
            <v>-36176.616121023901</v>
          </cell>
          <cell r="M375">
            <v>0</v>
          </cell>
          <cell r="N375">
            <v>-182.21141097077964</v>
          </cell>
          <cell r="O375">
            <v>-565.93912615286285</v>
          </cell>
          <cell r="P375">
            <v>-82.331588309758132</v>
          </cell>
          <cell r="Q375">
            <v>-39.929149445924615</v>
          </cell>
          <cell r="R375">
            <v>-4.5698352806260463</v>
          </cell>
          <cell r="S375">
            <v>0</v>
          </cell>
          <cell r="T375">
            <v>0</v>
          </cell>
        </row>
        <row r="376">
          <cell r="J376">
            <v>0</v>
          </cell>
          <cell r="K376">
            <v>0</v>
          </cell>
          <cell r="L376">
            <v>0</v>
          </cell>
          <cell r="M376">
            <v>0</v>
          </cell>
          <cell r="N376">
            <v>0</v>
          </cell>
          <cell r="O376">
            <v>0</v>
          </cell>
          <cell r="P376">
            <v>0</v>
          </cell>
          <cell r="Q376">
            <v>0</v>
          </cell>
          <cell r="R376">
            <v>0</v>
          </cell>
          <cell r="S376">
            <v>0</v>
          </cell>
          <cell r="T376">
            <v>0</v>
          </cell>
        </row>
        <row r="377">
          <cell r="J377">
            <v>0</v>
          </cell>
          <cell r="K377">
            <v>0</v>
          </cell>
          <cell r="L377">
            <v>0</v>
          </cell>
          <cell r="M377">
            <v>0</v>
          </cell>
          <cell r="N377">
            <v>0</v>
          </cell>
          <cell r="O377">
            <v>0</v>
          </cell>
          <cell r="P377">
            <v>0</v>
          </cell>
          <cell r="Q377">
            <v>0</v>
          </cell>
          <cell r="R377">
            <v>0</v>
          </cell>
          <cell r="S377">
            <v>0</v>
          </cell>
          <cell r="T377">
            <v>0</v>
          </cell>
        </row>
        <row r="381">
          <cell r="J381">
            <v>0</v>
          </cell>
          <cell r="K381">
            <v>0</v>
          </cell>
          <cell r="L381">
            <v>0</v>
          </cell>
          <cell r="M381">
            <v>0</v>
          </cell>
          <cell r="N381">
            <v>0</v>
          </cell>
          <cell r="O381">
            <v>0</v>
          </cell>
          <cell r="P381">
            <v>0</v>
          </cell>
          <cell r="Q381">
            <v>0</v>
          </cell>
          <cell r="R381">
            <v>0</v>
          </cell>
          <cell r="S381">
            <v>0</v>
          </cell>
          <cell r="T381">
            <v>0</v>
          </cell>
        </row>
        <row r="382">
          <cell r="J382">
            <v>0</v>
          </cell>
          <cell r="K382">
            <v>0</v>
          </cell>
          <cell r="L382">
            <v>0</v>
          </cell>
          <cell r="M382">
            <v>0</v>
          </cell>
          <cell r="N382">
            <v>0</v>
          </cell>
          <cell r="O382">
            <v>0</v>
          </cell>
          <cell r="P382">
            <v>0</v>
          </cell>
          <cell r="Q382">
            <v>0</v>
          </cell>
          <cell r="R382">
            <v>0</v>
          </cell>
          <cell r="S382">
            <v>0</v>
          </cell>
          <cell r="T382">
            <v>0</v>
          </cell>
        </row>
        <row r="383">
          <cell r="J383">
            <v>0</v>
          </cell>
          <cell r="K383">
            <v>0</v>
          </cell>
          <cell r="L383">
            <v>0</v>
          </cell>
          <cell r="M383">
            <v>0</v>
          </cell>
          <cell r="N383">
            <v>0</v>
          </cell>
          <cell r="O383">
            <v>0</v>
          </cell>
          <cell r="P383">
            <v>0</v>
          </cell>
          <cell r="Q383">
            <v>0</v>
          </cell>
          <cell r="R383">
            <v>0</v>
          </cell>
          <cell r="S383">
            <v>0</v>
          </cell>
          <cell r="T383">
            <v>0</v>
          </cell>
        </row>
        <row r="384">
          <cell r="J384">
            <v>0</v>
          </cell>
          <cell r="K384">
            <v>0</v>
          </cell>
          <cell r="L384">
            <v>0</v>
          </cell>
          <cell r="M384">
            <v>0</v>
          </cell>
          <cell r="N384">
            <v>0</v>
          </cell>
          <cell r="O384">
            <v>0</v>
          </cell>
          <cell r="P384">
            <v>0</v>
          </cell>
          <cell r="Q384">
            <v>0</v>
          </cell>
          <cell r="R384">
            <v>0</v>
          </cell>
          <cell r="S384">
            <v>0</v>
          </cell>
          <cell r="T384">
            <v>0</v>
          </cell>
        </row>
        <row r="385">
          <cell r="J385">
            <v>0</v>
          </cell>
          <cell r="K385">
            <v>0</v>
          </cell>
          <cell r="L385">
            <v>0</v>
          </cell>
          <cell r="M385">
            <v>0</v>
          </cell>
          <cell r="N385">
            <v>0</v>
          </cell>
          <cell r="O385">
            <v>0</v>
          </cell>
          <cell r="P385">
            <v>0</v>
          </cell>
          <cell r="Q385">
            <v>0</v>
          </cell>
          <cell r="R385">
            <v>0</v>
          </cell>
          <cell r="S385">
            <v>0</v>
          </cell>
          <cell r="T385">
            <v>0</v>
          </cell>
        </row>
        <row r="386">
          <cell r="J386">
            <v>0</v>
          </cell>
          <cell r="K386">
            <v>0</v>
          </cell>
          <cell r="L386">
            <v>0</v>
          </cell>
          <cell r="M386">
            <v>0</v>
          </cell>
          <cell r="N386">
            <v>0</v>
          </cell>
          <cell r="O386">
            <v>0</v>
          </cell>
          <cell r="P386">
            <v>0</v>
          </cell>
          <cell r="Q386">
            <v>0</v>
          </cell>
          <cell r="R386">
            <v>0</v>
          </cell>
          <cell r="S386">
            <v>0</v>
          </cell>
          <cell r="T386">
            <v>0</v>
          </cell>
        </row>
        <row r="387">
          <cell r="J387">
            <v>10732559.053730786</v>
          </cell>
          <cell r="K387">
            <v>169673377.54220966</v>
          </cell>
          <cell r="L387">
            <v>0</v>
          </cell>
          <cell r="M387">
            <v>0</v>
          </cell>
          <cell r="N387">
            <v>0</v>
          </cell>
          <cell r="O387">
            <v>0</v>
          </cell>
          <cell r="P387">
            <v>0</v>
          </cell>
          <cell r="Q387">
            <v>0</v>
          </cell>
          <cell r="R387">
            <v>0</v>
          </cell>
          <cell r="S387">
            <v>0</v>
          </cell>
          <cell r="T387">
            <v>0</v>
          </cell>
        </row>
        <row r="388">
          <cell r="J388">
            <v>0</v>
          </cell>
          <cell r="K388">
            <v>0</v>
          </cell>
          <cell r="L388">
            <v>0</v>
          </cell>
          <cell r="M388">
            <v>0</v>
          </cell>
          <cell r="N388">
            <v>0</v>
          </cell>
          <cell r="O388">
            <v>0</v>
          </cell>
          <cell r="P388">
            <v>0</v>
          </cell>
          <cell r="Q388">
            <v>0</v>
          </cell>
          <cell r="R388">
            <v>0</v>
          </cell>
          <cell r="S388">
            <v>0</v>
          </cell>
          <cell r="T388">
            <v>0</v>
          </cell>
        </row>
        <row r="389">
          <cell r="J389">
            <v>0</v>
          </cell>
          <cell r="K389">
            <v>0</v>
          </cell>
          <cell r="L389">
            <v>0</v>
          </cell>
          <cell r="M389">
            <v>0</v>
          </cell>
          <cell r="N389">
            <v>0</v>
          </cell>
          <cell r="O389">
            <v>0</v>
          </cell>
          <cell r="P389">
            <v>0</v>
          </cell>
          <cell r="Q389">
            <v>0</v>
          </cell>
          <cell r="R389">
            <v>0</v>
          </cell>
          <cell r="S389">
            <v>0</v>
          </cell>
          <cell r="T389">
            <v>0</v>
          </cell>
        </row>
        <row r="390">
          <cell r="J390">
            <v>0</v>
          </cell>
          <cell r="K390">
            <v>0</v>
          </cell>
          <cell r="L390">
            <v>0</v>
          </cell>
          <cell r="M390">
            <v>0</v>
          </cell>
          <cell r="N390">
            <v>0</v>
          </cell>
          <cell r="O390">
            <v>0</v>
          </cell>
          <cell r="P390">
            <v>0</v>
          </cell>
          <cell r="Q390">
            <v>0</v>
          </cell>
          <cell r="R390">
            <v>0</v>
          </cell>
          <cell r="S390">
            <v>0</v>
          </cell>
          <cell r="T390">
            <v>0</v>
          </cell>
        </row>
        <row r="391">
          <cell r="J391">
            <v>0</v>
          </cell>
          <cell r="K391">
            <v>0</v>
          </cell>
          <cell r="L391">
            <v>0</v>
          </cell>
          <cell r="M391">
            <v>0</v>
          </cell>
          <cell r="N391">
            <v>0</v>
          </cell>
          <cell r="O391">
            <v>0</v>
          </cell>
          <cell r="P391">
            <v>0</v>
          </cell>
          <cell r="Q391">
            <v>0</v>
          </cell>
          <cell r="R391">
            <v>0</v>
          </cell>
          <cell r="S391">
            <v>0</v>
          </cell>
          <cell r="T391">
            <v>0</v>
          </cell>
        </row>
        <row r="397">
          <cell r="J397">
            <v>0</v>
          </cell>
          <cell r="K397">
            <v>0</v>
          </cell>
          <cell r="L397">
            <v>0</v>
          </cell>
          <cell r="M397">
            <v>0</v>
          </cell>
          <cell r="N397">
            <v>0</v>
          </cell>
          <cell r="O397">
            <v>0</v>
          </cell>
          <cell r="P397">
            <v>0</v>
          </cell>
          <cell r="Q397">
            <v>0</v>
          </cell>
          <cell r="R397">
            <v>0</v>
          </cell>
          <cell r="S397">
            <v>0</v>
          </cell>
          <cell r="T397">
            <v>0</v>
          </cell>
        </row>
        <row r="398">
          <cell r="J398">
            <v>41749.884265720473</v>
          </cell>
          <cell r="K398">
            <v>688212.33109689818</v>
          </cell>
          <cell r="L398">
            <v>134386.81311300452</v>
          </cell>
          <cell r="M398">
            <v>0</v>
          </cell>
          <cell r="N398">
            <v>0</v>
          </cell>
          <cell r="O398">
            <v>0</v>
          </cell>
          <cell r="P398">
            <v>0</v>
          </cell>
          <cell r="Q398">
            <v>0</v>
          </cell>
          <cell r="R398">
            <v>0</v>
          </cell>
          <cell r="S398">
            <v>0</v>
          </cell>
          <cell r="T398">
            <v>0</v>
          </cell>
        </row>
        <row r="399">
          <cell r="J399">
            <v>0</v>
          </cell>
          <cell r="K399">
            <v>0</v>
          </cell>
          <cell r="L399">
            <v>0</v>
          </cell>
          <cell r="M399">
            <v>0</v>
          </cell>
          <cell r="N399">
            <v>9104099.6552810632</v>
          </cell>
          <cell r="O399">
            <v>32460452.103790477</v>
          </cell>
          <cell r="P399">
            <v>4172093.4358569784</v>
          </cell>
          <cell r="Q399">
            <v>1937530.6995818457</v>
          </cell>
          <cell r="R399">
            <v>264857.91548964637</v>
          </cell>
          <cell r="S399">
            <v>0</v>
          </cell>
          <cell r="T399">
            <v>0</v>
          </cell>
        </row>
        <row r="400">
          <cell r="J400">
            <v>559864.6420258967</v>
          </cell>
          <cell r="K400">
            <v>9228905.8320512623</v>
          </cell>
          <cell r="L400">
            <v>2852512.0180284679</v>
          </cell>
          <cell r="M400">
            <v>0</v>
          </cell>
          <cell r="N400">
            <v>13700.851851081641</v>
          </cell>
          <cell r="O400">
            <v>48850.06339261504</v>
          </cell>
          <cell r="P400">
            <v>6278.6257002787561</v>
          </cell>
          <cell r="Q400">
            <v>2915.8095887598133</v>
          </cell>
          <cell r="R400">
            <v>398.58736164042119</v>
          </cell>
          <cell r="S400">
            <v>0</v>
          </cell>
          <cell r="T400">
            <v>0</v>
          </cell>
        </row>
        <row r="401">
          <cell r="J401">
            <v>0</v>
          </cell>
          <cell r="K401">
            <v>0</v>
          </cell>
          <cell r="L401">
            <v>0</v>
          </cell>
          <cell r="M401">
            <v>0</v>
          </cell>
          <cell r="N401">
            <v>0</v>
          </cell>
          <cell r="O401">
            <v>0</v>
          </cell>
          <cell r="P401">
            <v>0</v>
          </cell>
          <cell r="Q401">
            <v>0</v>
          </cell>
          <cell r="R401">
            <v>0</v>
          </cell>
          <cell r="S401">
            <v>0</v>
          </cell>
          <cell r="T401">
            <v>0</v>
          </cell>
        </row>
        <row r="405">
          <cell r="J405">
            <v>0</v>
          </cell>
          <cell r="K405">
            <v>0</v>
          </cell>
          <cell r="L405">
            <v>0</v>
          </cell>
          <cell r="M405">
            <v>0</v>
          </cell>
          <cell r="N405">
            <v>0</v>
          </cell>
          <cell r="O405">
            <v>0</v>
          </cell>
          <cell r="P405">
            <v>0</v>
          </cell>
          <cell r="Q405">
            <v>0</v>
          </cell>
          <cell r="R405">
            <v>0</v>
          </cell>
          <cell r="S405">
            <v>0</v>
          </cell>
          <cell r="T405">
            <v>0</v>
          </cell>
        </row>
        <row r="406">
          <cell r="J406">
            <v>0</v>
          </cell>
          <cell r="K406">
            <v>0</v>
          </cell>
          <cell r="L406">
            <v>0</v>
          </cell>
          <cell r="M406">
            <v>0</v>
          </cell>
          <cell r="N406">
            <v>0</v>
          </cell>
          <cell r="O406">
            <v>0</v>
          </cell>
          <cell r="P406">
            <v>0</v>
          </cell>
          <cell r="Q406">
            <v>0</v>
          </cell>
          <cell r="R406">
            <v>0</v>
          </cell>
          <cell r="S406">
            <v>0</v>
          </cell>
          <cell r="T406">
            <v>0</v>
          </cell>
        </row>
        <row r="407">
          <cell r="J407">
            <v>0</v>
          </cell>
          <cell r="K407">
            <v>0</v>
          </cell>
          <cell r="L407">
            <v>0</v>
          </cell>
          <cell r="M407">
            <v>0</v>
          </cell>
          <cell r="N407">
            <v>0</v>
          </cell>
          <cell r="O407">
            <v>0</v>
          </cell>
          <cell r="P407">
            <v>0</v>
          </cell>
          <cell r="Q407">
            <v>0</v>
          </cell>
          <cell r="R407">
            <v>0</v>
          </cell>
          <cell r="S407">
            <v>0</v>
          </cell>
          <cell r="T407">
            <v>0</v>
          </cell>
        </row>
        <row r="411">
          <cell r="J411">
            <v>0</v>
          </cell>
          <cell r="K411">
            <v>0</v>
          </cell>
          <cell r="L411">
            <v>0</v>
          </cell>
          <cell r="M411">
            <v>0</v>
          </cell>
          <cell r="N411">
            <v>0</v>
          </cell>
          <cell r="O411">
            <v>0</v>
          </cell>
          <cell r="P411">
            <v>0</v>
          </cell>
          <cell r="Q411">
            <v>0</v>
          </cell>
          <cell r="R411">
            <v>0</v>
          </cell>
          <cell r="S411">
            <v>0</v>
          </cell>
          <cell r="T411">
            <v>0</v>
          </cell>
        </row>
        <row r="412">
          <cell r="J412">
            <v>0</v>
          </cell>
          <cell r="K412">
            <v>0</v>
          </cell>
          <cell r="L412">
            <v>0</v>
          </cell>
          <cell r="M412">
            <v>0</v>
          </cell>
          <cell r="N412">
            <v>0</v>
          </cell>
          <cell r="O412">
            <v>0</v>
          </cell>
          <cell r="P412">
            <v>0</v>
          </cell>
          <cell r="Q412">
            <v>0</v>
          </cell>
          <cell r="R412">
            <v>0</v>
          </cell>
          <cell r="S412">
            <v>0</v>
          </cell>
          <cell r="T412">
            <v>0</v>
          </cell>
        </row>
        <row r="413">
          <cell r="J413">
            <v>0</v>
          </cell>
          <cell r="K413">
            <v>0</v>
          </cell>
          <cell r="L413">
            <v>0</v>
          </cell>
          <cell r="M413">
            <v>0</v>
          </cell>
          <cell r="N413">
            <v>0</v>
          </cell>
          <cell r="O413">
            <v>0</v>
          </cell>
          <cell r="P413">
            <v>0</v>
          </cell>
          <cell r="Q413">
            <v>0</v>
          </cell>
          <cell r="R413">
            <v>0</v>
          </cell>
          <cell r="S413">
            <v>0</v>
          </cell>
          <cell r="T413">
            <v>0</v>
          </cell>
        </row>
        <row r="417">
          <cell r="J417">
            <v>0</v>
          </cell>
          <cell r="K417">
            <v>0</v>
          </cell>
          <cell r="L417">
            <v>0</v>
          </cell>
          <cell r="M417">
            <v>0</v>
          </cell>
          <cell r="N417">
            <v>0</v>
          </cell>
          <cell r="O417">
            <v>0</v>
          </cell>
          <cell r="P417">
            <v>0</v>
          </cell>
          <cell r="Q417">
            <v>0</v>
          </cell>
          <cell r="R417">
            <v>0</v>
          </cell>
          <cell r="S417">
            <v>0</v>
          </cell>
          <cell r="T417">
            <v>0</v>
          </cell>
        </row>
        <row r="418">
          <cell r="J418">
            <v>3016.8762094216913</v>
          </cell>
          <cell r="K418">
            <v>49730.710521313267</v>
          </cell>
          <cell r="L418">
            <v>9710.8863047437717</v>
          </cell>
          <cell r="M418">
            <v>0</v>
          </cell>
          <cell r="N418">
            <v>0</v>
          </cell>
          <cell r="O418">
            <v>0</v>
          </cell>
          <cell r="P418">
            <v>0</v>
          </cell>
          <cell r="Q418">
            <v>0</v>
          </cell>
          <cell r="R418">
            <v>0</v>
          </cell>
          <cell r="S418">
            <v>0</v>
          </cell>
          <cell r="T418">
            <v>0</v>
          </cell>
        </row>
        <row r="419">
          <cell r="J419">
            <v>0</v>
          </cell>
          <cell r="K419">
            <v>0</v>
          </cell>
          <cell r="L419">
            <v>0</v>
          </cell>
          <cell r="M419">
            <v>0</v>
          </cell>
          <cell r="N419">
            <v>666777.03908959974</v>
          </cell>
          <cell r="O419">
            <v>2377377.7705431967</v>
          </cell>
          <cell r="P419">
            <v>305560.81472067203</v>
          </cell>
          <cell r="Q419">
            <v>141903.21195166002</v>
          </cell>
          <cell r="R419">
            <v>19397.983694871778</v>
          </cell>
          <cell r="S419">
            <v>0</v>
          </cell>
          <cell r="T419">
            <v>0</v>
          </cell>
        </row>
        <row r="420">
          <cell r="J420">
            <v>0</v>
          </cell>
          <cell r="K420">
            <v>0</v>
          </cell>
          <cell r="L420">
            <v>0</v>
          </cell>
          <cell r="M420">
            <v>0</v>
          </cell>
          <cell r="N420">
            <v>0</v>
          </cell>
          <cell r="O420">
            <v>0</v>
          </cell>
          <cell r="P420">
            <v>0</v>
          </cell>
          <cell r="Q420">
            <v>0</v>
          </cell>
          <cell r="R420">
            <v>0</v>
          </cell>
          <cell r="S420">
            <v>0</v>
          </cell>
          <cell r="T420">
            <v>0</v>
          </cell>
        </row>
        <row r="421">
          <cell r="J421">
            <v>0</v>
          </cell>
          <cell r="K421">
            <v>0</v>
          </cell>
          <cell r="L421">
            <v>0</v>
          </cell>
          <cell r="M421">
            <v>0</v>
          </cell>
          <cell r="N421">
            <v>0</v>
          </cell>
          <cell r="O421">
            <v>0</v>
          </cell>
          <cell r="P421">
            <v>0</v>
          </cell>
          <cell r="Q421">
            <v>0</v>
          </cell>
          <cell r="R421">
            <v>0</v>
          </cell>
          <cell r="S421">
            <v>0</v>
          </cell>
          <cell r="T421">
            <v>0</v>
          </cell>
        </row>
        <row r="425">
          <cell r="J425">
            <v>0</v>
          </cell>
          <cell r="K425">
            <v>0</v>
          </cell>
          <cell r="L425">
            <v>0</v>
          </cell>
          <cell r="M425">
            <v>0</v>
          </cell>
          <cell r="N425">
            <v>0</v>
          </cell>
          <cell r="O425">
            <v>0</v>
          </cell>
          <cell r="P425">
            <v>0</v>
          </cell>
          <cell r="Q425">
            <v>0</v>
          </cell>
          <cell r="R425">
            <v>0</v>
          </cell>
          <cell r="S425">
            <v>0</v>
          </cell>
          <cell r="T425">
            <v>0</v>
          </cell>
        </row>
        <row r="426">
          <cell r="J426">
            <v>0</v>
          </cell>
          <cell r="K426">
            <v>0</v>
          </cell>
          <cell r="L426">
            <v>0</v>
          </cell>
          <cell r="M426">
            <v>0</v>
          </cell>
          <cell r="N426">
            <v>0</v>
          </cell>
          <cell r="O426">
            <v>0</v>
          </cell>
          <cell r="P426">
            <v>0</v>
          </cell>
          <cell r="Q426">
            <v>0</v>
          </cell>
          <cell r="R426">
            <v>0</v>
          </cell>
          <cell r="S426">
            <v>0</v>
          </cell>
          <cell r="T426">
            <v>0</v>
          </cell>
        </row>
        <row r="427">
          <cell r="J427">
            <v>45371.631962923857</v>
          </cell>
          <cell r="K427">
            <v>747913.84809927491</v>
          </cell>
          <cell r="L427">
            <v>146449.46958936984</v>
          </cell>
          <cell r="M427">
            <v>0</v>
          </cell>
          <cell r="N427">
            <v>0</v>
          </cell>
          <cell r="O427">
            <v>0</v>
          </cell>
          <cell r="P427">
            <v>0</v>
          </cell>
          <cell r="Q427">
            <v>0</v>
          </cell>
          <cell r="R427">
            <v>0</v>
          </cell>
          <cell r="S427">
            <v>0</v>
          </cell>
          <cell r="T427">
            <v>0</v>
          </cell>
        </row>
        <row r="428">
          <cell r="J428">
            <v>0</v>
          </cell>
          <cell r="K428">
            <v>0</v>
          </cell>
          <cell r="L428">
            <v>0</v>
          </cell>
          <cell r="M428">
            <v>0</v>
          </cell>
          <cell r="N428">
            <v>9560121.4444559943</v>
          </cell>
          <cell r="O428">
            <v>34086387.012929022</v>
          </cell>
          <cell r="P428">
            <v>4381072.4217274655</v>
          </cell>
          <cell r="Q428">
            <v>2034581.0669613525</v>
          </cell>
          <cell r="R428">
            <v>278124.57392617495</v>
          </cell>
          <cell r="S428">
            <v>0</v>
          </cell>
          <cell r="T428">
            <v>0</v>
          </cell>
        </row>
        <row r="429">
          <cell r="J429">
            <v>-643726.90789663373</v>
          </cell>
          <cell r="K429">
            <v>-10611305.963238111</v>
          </cell>
          <cell r="L429">
            <v>-3279790.5123262214</v>
          </cell>
          <cell r="M429">
            <v>0</v>
          </cell>
          <cell r="N429">
            <v>-15753.105903835058</v>
          </cell>
          <cell r="O429">
            <v>-56167.326703278522</v>
          </cell>
          <cell r="P429">
            <v>-7219.1026267628258</v>
          </cell>
          <cell r="Q429">
            <v>-3352.5694421347102</v>
          </cell>
          <cell r="R429">
            <v>-458.29186302427252</v>
          </cell>
          <cell r="S429">
            <v>0</v>
          </cell>
          <cell r="T429">
            <v>0</v>
          </cell>
        </row>
        <row r="430">
          <cell r="J430">
            <v>0</v>
          </cell>
          <cell r="K430">
            <v>0</v>
          </cell>
          <cell r="L430">
            <v>0</v>
          </cell>
          <cell r="M430">
            <v>0</v>
          </cell>
          <cell r="N430">
            <v>0</v>
          </cell>
          <cell r="O430">
            <v>0</v>
          </cell>
          <cell r="P430">
            <v>0</v>
          </cell>
          <cell r="Q430">
            <v>0</v>
          </cell>
          <cell r="R430">
            <v>0</v>
          </cell>
          <cell r="S430">
            <v>0</v>
          </cell>
          <cell r="T430">
            <v>0</v>
          </cell>
        </row>
        <row r="434">
          <cell r="J434">
            <v>0</v>
          </cell>
          <cell r="K434">
            <v>0</v>
          </cell>
          <cell r="L434">
            <v>0</v>
          </cell>
          <cell r="M434">
            <v>0</v>
          </cell>
          <cell r="N434">
            <v>0</v>
          </cell>
          <cell r="O434">
            <v>0</v>
          </cell>
          <cell r="P434">
            <v>0</v>
          </cell>
          <cell r="Q434">
            <v>0</v>
          </cell>
          <cell r="R434">
            <v>0</v>
          </cell>
          <cell r="S434">
            <v>0</v>
          </cell>
          <cell r="T434">
            <v>0</v>
          </cell>
        </row>
        <row r="435">
          <cell r="J435">
            <v>1432.6479176626253</v>
          </cell>
          <cell r="K435">
            <v>23616.016676368574</v>
          </cell>
          <cell r="L435">
            <v>4611.485549092693</v>
          </cell>
          <cell r="M435">
            <v>0</v>
          </cell>
          <cell r="N435">
            <v>0</v>
          </cell>
          <cell r="O435">
            <v>0</v>
          </cell>
          <cell r="P435">
            <v>0</v>
          </cell>
          <cell r="Q435">
            <v>0</v>
          </cell>
          <cell r="R435">
            <v>0</v>
          </cell>
          <cell r="S435">
            <v>0</v>
          </cell>
          <cell r="T435">
            <v>0</v>
          </cell>
        </row>
        <row r="436">
          <cell r="J436">
            <v>0</v>
          </cell>
          <cell r="K436">
            <v>0</v>
          </cell>
          <cell r="L436">
            <v>0</v>
          </cell>
          <cell r="M436">
            <v>0</v>
          </cell>
          <cell r="N436">
            <v>21847.61700896806</v>
          </cell>
          <cell r="O436">
            <v>77897.161976932664</v>
          </cell>
          <cell r="P436">
            <v>10012.005905422935</v>
          </cell>
          <cell r="Q436">
            <v>4649.600759041261</v>
          </cell>
          <cell r="R436">
            <v>635.59434963509102</v>
          </cell>
          <cell r="S436">
            <v>0</v>
          </cell>
          <cell r="T436">
            <v>0</v>
          </cell>
        </row>
        <row r="437">
          <cell r="J437">
            <v>12374.673897786639</v>
          </cell>
          <cell r="K437">
            <v>203986.27013086682</v>
          </cell>
          <cell r="L437">
            <v>63049.000352815288</v>
          </cell>
          <cell r="M437">
            <v>0</v>
          </cell>
          <cell r="N437">
            <v>302.82957888806885</v>
          </cell>
          <cell r="O437">
            <v>1079.7317047606205</v>
          </cell>
          <cell r="P437">
            <v>138.77630365451444</v>
          </cell>
          <cell r="Q437">
            <v>64.448064943656618</v>
          </cell>
          <cell r="R437">
            <v>8.8099662844063182</v>
          </cell>
          <cell r="S437">
            <v>0</v>
          </cell>
          <cell r="T437">
            <v>0</v>
          </cell>
        </row>
        <row r="438">
          <cell r="J438">
            <v>0</v>
          </cell>
          <cell r="K438">
            <v>0</v>
          </cell>
          <cell r="L438">
            <v>0</v>
          </cell>
          <cell r="M438">
            <v>0</v>
          </cell>
          <cell r="N438">
            <v>0</v>
          </cell>
          <cell r="O438">
            <v>0</v>
          </cell>
          <cell r="P438">
            <v>0</v>
          </cell>
          <cell r="Q438">
            <v>0</v>
          </cell>
          <cell r="R438">
            <v>0</v>
          </cell>
          <cell r="S438">
            <v>0</v>
          </cell>
          <cell r="T438">
            <v>0</v>
          </cell>
        </row>
        <row r="442">
          <cell r="J442">
            <v>0</v>
          </cell>
          <cell r="K442">
            <v>0</v>
          </cell>
          <cell r="L442">
            <v>0</v>
          </cell>
          <cell r="M442">
            <v>0</v>
          </cell>
          <cell r="N442">
            <v>0</v>
          </cell>
          <cell r="O442">
            <v>0</v>
          </cell>
          <cell r="P442">
            <v>0</v>
          </cell>
          <cell r="Q442">
            <v>0</v>
          </cell>
          <cell r="R442">
            <v>0</v>
          </cell>
          <cell r="S442">
            <v>0</v>
          </cell>
          <cell r="T442">
            <v>0</v>
          </cell>
        </row>
        <row r="443">
          <cell r="J443">
            <v>11118.987954031707</v>
          </cell>
          <cell r="K443">
            <v>183287.32531518643</v>
          </cell>
          <cell r="L443">
            <v>35931.668545951034</v>
          </cell>
          <cell r="M443">
            <v>0</v>
          </cell>
          <cell r="N443">
            <v>0</v>
          </cell>
          <cell r="O443">
            <v>0</v>
          </cell>
          <cell r="P443">
            <v>0</v>
          </cell>
          <cell r="Q443">
            <v>0</v>
          </cell>
          <cell r="R443">
            <v>0</v>
          </cell>
          <cell r="S443">
            <v>0</v>
          </cell>
          <cell r="T443">
            <v>0</v>
          </cell>
        </row>
        <row r="444">
          <cell r="J444">
            <v>0</v>
          </cell>
          <cell r="K444">
            <v>0</v>
          </cell>
          <cell r="L444">
            <v>0</v>
          </cell>
          <cell r="M444">
            <v>0</v>
          </cell>
          <cell r="N444">
            <v>1301617.143586399</v>
          </cell>
          <cell r="O444">
            <v>4640885.155771561</v>
          </cell>
          <cell r="P444">
            <v>596486.03885894909</v>
          </cell>
          <cell r="Q444">
            <v>277009.61877518264</v>
          </cell>
          <cell r="R444">
            <v>37866.853007908816</v>
          </cell>
          <cell r="S444">
            <v>0</v>
          </cell>
          <cell r="T444">
            <v>0</v>
          </cell>
        </row>
        <row r="445">
          <cell r="J445">
            <v>32027.994007481568</v>
          </cell>
          <cell r="K445">
            <v>527955.00643685437</v>
          </cell>
          <cell r="L445">
            <v>132361.12736933274</v>
          </cell>
          <cell r="M445">
            <v>0</v>
          </cell>
          <cell r="N445">
            <v>783.78016406961842</v>
          </cell>
          <cell r="O445">
            <v>2794.5496467544372</v>
          </cell>
          <cell r="P445">
            <v>359.17929300926664</v>
          </cell>
          <cell r="Q445">
            <v>166.80376831412212</v>
          </cell>
          <cell r="R445">
            <v>22.801857220136441</v>
          </cell>
          <cell r="S445">
            <v>0</v>
          </cell>
          <cell r="T445">
            <v>0</v>
          </cell>
        </row>
        <row r="446">
          <cell r="J446">
            <v>0</v>
          </cell>
          <cell r="K446">
            <v>0</v>
          </cell>
          <cell r="L446">
            <v>0</v>
          </cell>
          <cell r="M446">
            <v>0</v>
          </cell>
          <cell r="N446">
            <v>0</v>
          </cell>
          <cell r="O446">
            <v>0</v>
          </cell>
          <cell r="P446">
            <v>0</v>
          </cell>
          <cell r="Q446">
            <v>0</v>
          </cell>
          <cell r="R446">
            <v>0</v>
          </cell>
          <cell r="S446">
            <v>0</v>
          </cell>
          <cell r="T446">
            <v>0</v>
          </cell>
        </row>
        <row r="452">
          <cell r="J452">
            <v>0</v>
          </cell>
          <cell r="K452">
            <v>0</v>
          </cell>
          <cell r="L452">
            <v>0</v>
          </cell>
          <cell r="M452">
            <v>0</v>
          </cell>
          <cell r="N452">
            <v>0</v>
          </cell>
          <cell r="O452">
            <v>0</v>
          </cell>
          <cell r="P452">
            <v>0</v>
          </cell>
          <cell r="Q452">
            <v>0</v>
          </cell>
          <cell r="R452">
            <v>0</v>
          </cell>
          <cell r="S452">
            <v>0</v>
          </cell>
          <cell r="T452">
            <v>0</v>
          </cell>
        </row>
        <row r="453">
          <cell r="J453">
            <v>19986.889810799839</v>
          </cell>
          <cell r="K453">
            <v>329467.35709543957</v>
          </cell>
          <cell r="L453">
            <v>64334.895124955881</v>
          </cell>
          <cell r="M453">
            <v>0</v>
          </cell>
          <cell r="N453">
            <v>0</v>
          </cell>
          <cell r="O453">
            <v>0</v>
          </cell>
          <cell r="P453">
            <v>0</v>
          </cell>
          <cell r="Q453">
            <v>0</v>
          </cell>
          <cell r="R453">
            <v>0</v>
          </cell>
          <cell r="S453">
            <v>0</v>
          </cell>
          <cell r="T453">
            <v>0</v>
          </cell>
        </row>
        <row r="454">
          <cell r="J454">
            <v>0</v>
          </cell>
          <cell r="K454">
            <v>0</v>
          </cell>
          <cell r="L454">
            <v>0</v>
          </cell>
          <cell r="M454">
            <v>0</v>
          </cell>
          <cell r="N454">
            <v>3233525.790018931</v>
          </cell>
          <cell r="O454">
            <v>11529059.76511308</v>
          </cell>
          <cell r="P454">
            <v>1481812.8353182827</v>
          </cell>
          <cell r="Q454">
            <v>688157.61286368559</v>
          </cell>
          <cell r="R454">
            <v>94070.246686022947</v>
          </cell>
          <cell r="S454">
            <v>0</v>
          </cell>
          <cell r="T454">
            <v>0</v>
          </cell>
        </row>
        <row r="455">
          <cell r="J455">
            <v>499582.27274702938</v>
          </cell>
          <cell r="K455">
            <v>8235200.8047173992</v>
          </cell>
          <cell r="L455">
            <v>2545373.1670716228</v>
          </cell>
          <cell r="M455">
            <v>0</v>
          </cell>
          <cell r="N455">
            <v>12225.6384714095</v>
          </cell>
          <cell r="O455">
            <v>43590.224960822292</v>
          </cell>
          <cell r="P455">
            <v>5602.5865211328728</v>
          </cell>
          <cell r="Q455">
            <v>2601.8552912702585</v>
          </cell>
          <cell r="R455">
            <v>355.67021931589142</v>
          </cell>
          <cell r="S455">
            <v>0</v>
          </cell>
          <cell r="T455">
            <v>0</v>
          </cell>
        </row>
        <row r="456">
          <cell r="J456">
            <v>0</v>
          </cell>
          <cell r="K456">
            <v>0</v>
          </cell>
          <cell r="L456">
            <v>0</v>
          </cell>
          <cell r="M456">
            <v>0</v>
          </cell>
          <cell r="N456">
            <v>0</v>
          </cell>
          <cell r="O456">
            <v>0</v>
          </cell>
          <cell r="P456">
            <v>0</v>
          </cell>
          <cell r="Q456">
            <v>0</v>
          </cell>
          <cell r="R456">
            <v>0</v>
          </cell>
          <cell r="S456">
            <v>0</v>
          </cell>
          <cell r="T456">
            <v>0</v>
          </cell>
        </row>
        <row r="460">
          <cell r="J460">
            <v>0</v>
          </cell>
          <cell r="K460">
            <v>0</v>
          </cell>
          <cell r="L460">
            <v>0</v>
          </cell>
          <cell r="M460">
            <v>0</v>
          </cell>
          <cell r="N460">
            <v>0</v>
          </cell>
          <cell r="O460">
            <v>0</v>
          </cell>
          <cell r="P460">
            <v>0</v>
          </cell>
          <cell r="Q460">
            <v>0</v>
          </cell>
          <cell r="R460">
            <v>0</v>
          </cell>
          <cell r="S460">
            <v>0</v>
          </cell>
          <cell r="T460">
            <v>0</v>
          </cell>
        </row>
        <row r="461">
          <cell r="J461">
            <v>116468.22220792536</v>
          </cell>
          <cell r="K461">
            <v>1919882.3688773792</v>
          </cell>
          <cell r="L461">
            <v>308889.67904044874</v>
          </cell>
          <cell r="M461">
            <v>0</v>
          </cell>
          <cell r="N461">
            <v>0</v>
          </cell>
          <cell r="O461">
            <v>0</v>
          </cell>
          <cell r="P461">
            <v>0</v>
          </cell>
          <cell r="Q461">
            <v>0</v>
          </cell>
          <cell r="R461">
            <v>0</v>
          </cell>
          <cell r="S461">
            <v>0</v>
          </cell>
          <cell r="T461">
            <v>0</v>
          </cell>
        </row>
        <row r="462">
          <cell r="J462">
            <v>0</v>
          </cell>
          <cell r="K462">
            <v>0</v>
          </cell>
          <cell r="L462">
            <v>0</v>
          </cell>
          <cell r="M462">
            <v>0</v>
          </cell>
          <cell r="N462">
            <v>16435961.963634709</v>
          </cell>
          <cell r="O462">
            <v>58602033.842062071</v>
          </cell>
          <cell r="P462">
            <v>7532031.8995737489</v>
          </cell>
          <cell r="Q462">
            <v>3497894.5845819204</v>
          </cell>
          <cell r="R462">
            <v>478157.62014755886</v>
          </cell>
          <cell r="S462">
            <v>0</v>
          </cell>
          <cell r="T462">
            <v>0</v>
          </cell>
        </row>
        <row r="463">
          <cell r="J463">
            <v>917319.942447996</v>
          </cell>
          <cell r="K463">
            <v>15121260.982085107</v>
          </cell>
          <cell r="L463">
            <v>4673747.8379444731</v>
          </cell>
          <cell r="M463">
            <v>0</v>
          </cell>
          <cell r="N463">
            <v>22448.398573706305</v>
          </cell>
          <cell r="O463">
            <v>80039.234443781563</v>
          </cell>
          <cell r="P463">
            <v>10287.323280840103</v>
          </cell>
          <cell r="Q463">
            <v>4777.4588416082661</v>
          </cell>
          <cell r="R463">
            <v>653.07238249129739</v>
          </cell>
          <cell r="S463">
            <v>0</v>
          </cell>
          <cell r="T463">
            <v>0</v>
          </cell>
        </row>
        <row r="464">
          <cell r="J464">
            <v>0</v>
          </cell>
          <cell r="K464">
            <v>0</v>
          </cell>
          <cell r="L464">
            <v>0</v>
          </cell>
          <cell r="M464">
            <v>0</v>
          </cell>
          <cell r="N464">
            <v>0</v>
          </cell>
          <cell r="O464">
            <v>0</v>
          </cell>
          <cell r="P464">
            <v>0</v>
          </cell>
          <cell r="Q464">
            <v>0</v>
          </cell>
          <cell r="R464">
            <v>0</v>
          </cell>
          <cell r="S464">
            <v>0</v>
          </cell>
          <cell r="T464">
            <v>0</v>
          </cell>
        </row>
        <row r="468">
          <cell r="J468">
            <v>0</v>
          </cell>
          <cell r="K468">
            <v>0</v>
          </cell>
          <cell r="L468">
            <v>0</v>
          </cell>
          <cell r="M468">
            <v>0</v>
          </cell>
          <cell r="N468">
            <v>0</v>
          </cell>
          <cell r="O468">
            <v>0</v>
          </cell>
          <cell r="P468">
            <v>0</v>
          </cell>
          <cell r="Q468">
            <v>0</v>
          </cell>
          <cell r="R468">
            <v>0</v>
          </cell>
          <cell r="S468">
            <v>0</v>
          </cell>
          <cell r="T468">
            <v>0</v>
          </cell>
        </row>
        <row r="469">
          <cell r="J469">
            <v>39394.610134221002</v>
          </cell>
          <cell r="K469">
            <v>649387.58394083567</v>
          </cell>
          <cell r="L469">
            <v>126805.52779673369</v>
          </cell>
          <cell r="M469">
            <v>0</v>
          </cell>
          <cell r="N469">
            <v>0</v>
          </cell>
          <cell r="O469">
            <v>0</v>
          </cell>
          <cell r="P469">
            <v>0</v>
          </cell>
          <cell r="Q469">
            <v>0</v>
          </cell>
          <cell r="R469">
            <v>0</v>
          </cell>
          <cell r="S469">
            <v>0</v>
          </cell>
          <cell r="T469">
            <v>0</v>
          </cell>
        </row>
        <row r="470">
          <cell r="J470">
            <v>0</v>
          </cell>
          <cell r="K470">
            <v>0</v>
          </cell>
          <cell r="L470">
            <v>0</v>
          </cell>
          <cell r="M470">
            <v>0</v>
          </cell>
          <cell r="N470">
            <v>4791653.7145345882</v>
          </cell>
          <cell r="O470">
            <v>17084528.046480164</v>
          </cell>
          <cell r="P470">
            <v>2195848.877567267</v>
          </cell>
          <cell r="Q470">
            <v>1019757.7492784522</v>
          </cell>
          <cell r="R470">
            <v>139399.55213953246</v>
          </cell>
          <cell r="S470">
            <v>0</v>
          </cell>
          <cell r="T470">
            <v>0</v>
          </cell>
        </row>
        <row r="471">
          <cell r="J471">
            <v>320957.09286863968</v>
          </cell>
          <cell r="K471">
            <v>5290712.3684310019</v>
          </cell>
          <cell r="L471">
            <v>1635277.3437636117</v>
          </cell>
          <cell r="M471">
            <v>0</v>
          </cell>
          <cell r="N471">
            <v>7854.372735586473</v>
          </cell>
          <cell r="O471">
            <v>28004.580314641935</v>
          </cell>
          <cell r="P471">
            <v>3599.3868887304802</v>
          </cell>
          <cell r="Q471">
            <v>1671.5643366590123</v>
          </cell>
          <cell r="R471">
            <v>228.50066113011169</v>
          </cell>
          <cell r="S471">
            <v>0</v>
          </cell>
          <cell r="T471">
            <v>0</v>
          </cell>
        </row>
        <row r="472">
          <cell r="J472">
            <v>0</v>
          </cell>
          <cell r="K472">
            <v>0</v>
          </cell>
          <cell r="L472">
            <v>0</v>
          </cell>
          <cell r="M472">
            <v>0</v>
          </cell>
          <cell r="N472">
            <v>0</v>
          </cell>
          <cell r="O472">
            <v>0</v>
          </cell>
          <cell r="P472">
            <v>0</v>
          </cell>
          <cell r="Q472">
            <v>0</v>
          </cell>
          <cell r="R472">
            <v>0</v>
          </cell>
          <cell r="S472">
            <v>0</v>
          </cell>
          <cell r="T472">
            <v>0</v>
          </cell>
        </row>
        <row r="476">
          <cell r="J476">
            <v>0</v>
          </cell>
          <cell r="K476">
            <v>0</v>
          </cell>
          <cell r="L476">
            <v>0</v>
          </cell>
          <cell r="M476">
            <v>0</v>
          </cell>
          <cell r="N476">
            <v>0</v>
          </cell>
          <cell r="O476">
            <v>0</v>
          </cell>
          <cell r="P476">
            <v>0</v>
          </cell>
          <cell r="Q476">
            <v>0</v>
          </cell>
          <cell r="R476">
            <v>0</v>
          </cell>
          <cell r="S476">
            <v>0</v>
          </cell>
          <cell r="T476">
            <v>0</v>
          </cell>
        </row>
        <row r="477">
          <cell r="J477">
            <v>14585.870392038985</v>
          </cell>
          <cell r="K477">
            <v>240436.01653344973</v>
          </cell>
          <cell r="L477">
            <v>46949.798135724806</v>
          </cell>
          <cell r="M477">
            <v>0</v>
          </cell>
          <cell r="N477">
            <v>0</v>
          </cell>
          <cell r="O477">
            <v>0</v>
          </cell>
          <cell r="P477">
            <v>0</v>
          </cell>
          <cell r="Q477">
            <v>0</v>
          </cell>
          <cell r="R477">
            <v>0</v>
          </cell>
          <cell r="S477">
            <v>0</v>
          </cell>
          <cell r="T477">
            <v>0</v>
          </cell>
        </row>
        <row r="478">
          <cell r="J478">
            <v>0</v>
          </cell>
          <cell r="K478">
            <v>0</v>
          </cell>
          <cell r="L478">
            <v>0</v>
          </cell>
          <cell r="M478">
            <v>0</v>
          </cell>
          <cell r="N478">
            <v>1707101.131091767</v>
          </cell>
          <cell r="O478">
            <v>6086628.7277498087</v>
          </cell>
          <cell r="P478">
            <v>782305.30124311417</v>
          </cell>
          <cell r="Q478">
            <v>363304.55223681091</v>
          </cell>
          <cell r="R478">
            <v>49663.25767850181</v>
          </cell>
          <cell r="S478">
            <v>0</v>
          </cell>
          <cell r="T478">
            <v>0</v>
          </cell>
        </row>
        <row r="479">
          <cell r="J479">
            <v>93273.047598983656</v>
          </cell>
          <cell r="K479">
            <v>1537529.0888965235</v>
          </cell>
          <cell r="L479">
            <v>475226.45522225247</v>
          </cell>
          <cell r="M479">
            <v>0</v>
          </cell>
          <cell r="N479">
            <v>2282.5520865692579</v>
          </cell>
          <cell r="O479">
            <v>8138.3855060845117</v>
          </cell>
          <cell r="P479">
            <v>1046.0145360835525</v>
          </cell>
          <cell r="Q479">
            <v>485.77178508334367</v>
          </cell>
          <cell r="R479">
            <v>66.404368420395201</v>
          </cell>
          <cell r="S479">
            <v>0</v>
          </cell>
          <cell r="T479">
            <v>0</v>
          </cell>
        </row>
        <row r="480">
          <cell r="J480">
            <v>0</v>
          </cell>
          <cell r="K480">
            <v>0</v>
          </cell>
          <cell r="L480">
            <v>0</v>
          </cell>
          <cell r="M480">
            <v>0</v>
          </cell>
          <cell r="N480">
            <v>0</v>
          </cell>
          <cell r="O480">
            <v>0</v>
          </cell>
          <cell r="P480">
            <v>0</v>
          </cell>
          <cell r="Q480">
            <v>0</v>
          </cell>
          <cell r="R480">
            <v>0</v>
          </cell>
          <cell r="S480">
            <v>0</v>
          </cell>
          <cell r="T480">
            <v>0</v>
          </cell>
        </row>
        <row r="485">
          <cell r="J485">
            <v>0</v>
          </cell>
          <cell r="K485">
            <v>0</v>
          </cell>
          <cell r="L485">
            <v>0</v>
          </cell>
          <cell r="M485">
            <v>0</v>
          </cell>
          <cell r="N485">
            <v>0</v>
          </cell>
          <cell r="O485">
            <v>0</v>
          </cell>
          <cell r="P485">
            <v>0</v>
          </cell>
          <cell r="Q485">
            <v>0</v>
          </cell>
          <cell r="R485">
            <v>0</v>
          </cell>
          <cell r="S485">
            <v>0</v>
          </cell>
          <cell r="T485">
            <v>0</v>
          </cell>
        </row>
        <row r="489">
          <cell r="J489">
            <v>0</v>
          </cell>
          <cell r="K489">
            <v>0</v>
          </cell>
          <cell r="L489">
            <v>0</v>
          </cell>
          <cell r="M489">
            <v>0</v>
          </cell>
          <cell r="N489">
            <v>0</v>
          </cell>
          <cell r="O489">
            <v>0</v>
          </cell>
          <cell r="P489">
            <v>0</v>
          </cell>
          <cell r="Q489">
            <v>0</v>
          </cell>
          <cell r="R489">
            <v>0</v>
          </cell>
          <cell r="S489">
            <v>0</v>
          </cell>
          <cell r="T489">
            <v>0</v>
          </cell>
        </row>
        <row r="494">
          <cell r="J494">
            <v>0</v>
          </cell>
          <cell r="K494">
            <v>0</v>
          </cell>
          <cell r="L494">
            <v>0</v>
          </cell>
          <cell r="M494">
            <v>0</v>
          </cell>
          <cell r="N494">
            <v>0</v>
          </cell>
          <cell r="O494">
            <v>0</v>
          </cell>
          <cell r="P494">
            <v>0</v>
          </cell>
          <cell r="Q494">
            <v>0</v>
          </cell>
          <cell r="R494">
            <v>0</v>
          </cell>
          <cell r="S494">
            <v>0</v>
          </cell>
          <cell r="T494">
            <v>0</v>
          </cell>
        </row>
        <row r="498">
          <cell r="J498">
            <v>0</v>
          </cell>
          <cell r="K498">
            <v>0</v>
          </cell>
          <cell r="L498">
            <v>0</v>
          </cell>
          <cell r="M498">
            <v>0</v>
          </cell>
          <cell r="N498">
            <v>0</v>
          </cell>
          <cell r="O498">
            <v>0</v>
          </cell>
          <cell r="P498">
            <v>0</v>
          </cell>
          <cell r="Q498">
            <v>0</v>
          </cell>
          <cell r="R498">
            <v>0</v>
          </cell>
          <cell r="S498">
            <v>0</v>
          </cell>
          <cell r="T498">
            <v>0</v>
          </cell>
        </row>
        <row r="504">
          <cell r="J504">
            <v>0</v>
          </cell>
          <cell r="K504">
            <v>0</v>
          </cell>
          <cell r="L504">
            <v>0</v>
          </cell>
          <cell r="M504">
            <v>0</v>
          </cell>
          <cell r="N504">
            <v>0</v>
          </cell>
          <cell r="O504">
            <v>0</v>
          </cell>
          <cell r="P504">
            <v>0</v>
          </cell>
          <cell r="Q504">
            <v>0</v>
          </cell>
          <cell r="R504">
            <v>0</v>
          </cell>
          <cell r="S504">
            <v>0</v>
          </cell>
          <cell r="T504">
            <v>0</v>
          </cell>
        </row>
        <row r="508">
          <cell r="J508">
            <v>0</v>
          </cell>
          <cell r="K508">
            <v>0</v>
          </cell>
          <cell r="L508">
            <v>0</v>
          </cell>
          <cell r="M508">
            <v>0</v>
          </cell>
          <cell r="N508">
            <v>0</v>
          </cell>
          <cell r="O508">
            <v>0</v>
          </cell>
          <cell r="P508">
            <v>0</v>
          </cell>
          <cell r="Q508">
            <v>0</v>
          </cell>
          <cell r="R508">
            <v>0</v>
          </cell>
          <cell r="S508">
            <v>0</v>
          </cell>
          <cell r="T508">
            <v>0</v>
          </cell>
        </row>
        <row r="512">
          <cell r="J512">
            <v>0</v>
          </cell>
          <cell r="K512">
            <v>0</v>
          </cell>
          <cell r="L512">
            <v>0</v>
          </cell>
          <cell r="M512">
            <v>0</v>
          </cell>
          <cell r="N512">
            <v>0</v>
          </cell>
          <cell r="O512">
            <v>0</v>
          </cell>
          <cell r="P512">
            <v>0</v>
          </cell>
          <cell r="Q512">
            <v>0</v>
          </cell>
          <cell r="R512">
            <v>0</v>
          </cell>
          <cell r="S512">
            <v>0</v>
          </cell>
          <cell r="T512">
            <v>0</v>
          </cell>
        </row>
        <row r="516">
          <cell r="J516">
            <v>0</v>
          </cell>
          <cell r="K516">
            <v>0</v>
          </cell>
          <cell r="L516">
            <v>0</v>
          </cell>
          <cell r="M516">
            <v>0</v>
          </cell>
          <cell r="N516">
            <v>0</v>
          </cell>
          <cell r="O516">
            <v>0</v>
          </cell>
          <cell r="P516">
            <v>0</v>
          </cell>
          <cell r="Q516">
            <v>0</v>
          </cell>
          <cell r="R516">
            <v>0</v>
          </cell>
          <cell r="S516">
            <v>0</v>
          </cell>
          <cell r="T516">
            <v>0</v>
          </cell>
        </row>
        <row r="520">
          <cell r="J520">
            <v>0</v>
          </cell>
          <cell r="K520">
            <v>0</v>
          </cell>
          <cell r="L520">
            <v>0</v>
          </cell>
          <cell r="M520">
            <v>0</v>
          </cell>
          <cell r="N520">
            <v>0</v>
          </cell>
          <cell r="O520">
            <v>0</v>
          </cell>
          <cell r="P520">
            <v>0</v>
          </cell>
          <cell r="Q520">
            <v>0</v>
          </cell>
          <cell r="R520">
            <v>0</v>
          </cell>
          <cell r="S520">
            <v>0</v>
          </cell>
          <cell r="T520">
            <v>0</v>
          </cell>
        </row>
        <row r="524">
          <cell r="J524">
            <v>0</v>
          </cell>
          <cell r="K524">
            <v>0</v>
          </cell>
          <cell r="L524">
            <v>0</v>
          </cell>
          <cell r="M524">
            <v>0</v>
          </cell>
          <cell r="N524">
            <v>0</v>
          </cell>
          <cell r="O524">
            <v>0</v>
          </cell>
          <cell r="P524">
            <v>0</v>
          </cell>
          <cell r="Q524">
            <v>0</v>
          </cell>
          <cell r="R524">
            <v>0</v>
          </cell>
          <cell r="S524">
            <v>0</v>
          </cell>
          <cell r="T524">
            <v>0</v>
          </cell>
        </row>
        <row r="528">
          <cell r="J528">
            <v>0</v>
          </cell>
          <cell r="K528">
            <v>0</v>
          </cell>
          <cell r="L528">
            <v>0</v>
          </cell>
          <cell r="M528">
            <v>0</v>
          </cell>
          <cell r="N528">
            <v>0</v>
          </cell>
          <cell r="O528">
            <v>0</v>
          </cell>
          <cell r="P528">
            <v>0</v>
          </cell>
          <cell r="Q528">
            <v>0</v>
          </cell>
          <cell r="R528">
            <v>0</v>
          </cell>
          <cell r="S528">
            <v>0</v>
          </cell>
          <cell r="T528">
            <v>0</v>
          </cell>
        </row>
        <row r="534">
          <cell r="J534">
            <v>0</v>
          </cell>
          <cell r="K534">
            <v>0</v>
          </cell>
          <cell r="L534">
            <v>0</v>
          </cell>
          <cell r="M534">
            <v>0</v>
          </cell>
          <cell r="N534">
            <v>0</v>
          </cell>
          <cell r="O534">
            <v>0</v>
          </cell>
          <cell r="P534">
            <v>0</v>
          </cell>
          <cell r="Q534">
            <v>0</v>
          </cell>
          <cell r="R534">
            <v>0</v>
          </cell>
          <cell r="S534">
            <v>0</v>
          </cell>
          <cell r="T534">
            <v>0</v>
          </cell>
        </row>
        <row r="535">
          <cell r="J535">
            <v>0</v>
          </cell>
          <cell r="K535">
            <v>0</v>
          </cell>
          <cell r="L535">
            <v>0</v>
          </cell>
          <cell r="M535">
            <v>0</v>
          </cell>
          <cell r="N535">
            <v>0</v>
          </cell>
          <cell r="O535">
            <v>0</v>
          </cell>
          <cell r="P535">
            <v>0</v>
          </cell>
          <cell r="Q535">
            <v>0</v>
          </cell>
          <cell r="R535">
            <v>0</v>
          </cell>
          <cell r="S535">
            <v>0</v>
          </cell>
          <cell r="T535">
            <v>0</v>
          </cell>
        </row>
        <row r="536">
          <cell r="J536">
            <v>0</v>
          </cell>
          <cell r="K536">
            <v>0</v>
          </cell>
          <cell r="L536">
            <v>0</v>
          </cell>
          <cell r="M536">
            <v>0</v>
          </cell>
          <cell r="N536">
            <v>0</v>
          </cell>
          <cell r="O536">
            <v>0</v>
          </cell>
          <cell r="P536">
            <v>0</v>
          </cell>
          <cell r="Q536">
            <v>0</v>
          </cell>
          <cell r="R536">
            <v>0</v>
          </cell>
          <cell r="S536">
            <v>0</v>
          </cell>
          <cell r="T536">
            <v>0</v>
          </cell>
        </row>
        <row r="537">
          <cell r="J537">
            <v>298379.29610353272</v>
          </cell>
          <cell r="K537">
            <v>4918536.0518728187</v>
          </cell>
          <cell r="L537">
            <v>1506730.6430707434</v>
          </cell>
          <cell r="M537">
            <v>0</v>
          </cell>
          <cell r="N537">
            <v>0</v>
          </cell>
          <cell r="O537">
            <v>0</v>
          </cell>
          <cell r="P537">
            <v>0</v>
          </cell>
          <cell r="Q537">
            <v>0</v>
          </cell>
          <cell r="R537">
            <v>0</v>
          </cell>
          <cell r="S537">
            <v>0</v>
          </cell>
          <cell r="T537">
            <v>0</v>
          </cell>
        </row>
        <row r="538">
          <cell r="J538">
            <v>0</v>
          </cell>
          <cell r="K538">
            <v>0</v>
          </cell>
          <cell r="L538">
            <v>0</v>
          </cell>
          <cell r="M538">
            <v>0</v>
          </cell>
          <cell r="N538">
            <v>274432.33820522274</v>
          </cell>
          <cell r="O538">
            <v>978482.01440484403</v>
          </cell>
          <cell r="P538">
            <v>125762.83214878151</v>
          </cell>
          <cell r="Q538">
            <v>58404.576000242763</v>
          </cell>
          <cell r="R538">
            <v>7983.8292409092674</v>
          </cell>
          <cell r="S538">
            <v>0</v>
          </cell>
          <cell r="T538">
            <v>0</v>
          </cell>
        </row>
        <row r="542">
          <cell r="J542">
            <v>0</v>
          </cell>
          <cell r="K542">
            <v>0</v>
          </cell>
          <cell r="L542">
            <v>0</v>
          </cell>
          <cell r="M542">
            <v>0</v>
          </cell>
          <cell r="N542">
            <v>0</v>
          </cell>
          <cell r="O542">
            <v>0</v>
          </cell>
          <cell r="P542">
            <v>0</v>
          </cell>
          <cell r="Q542">
            <v>0</v>
          </cell>
          <cell r="R542">
            <v>0</v>
          </cell>
          <cell r="S542">
            <v>0</v>
          </cell>
          <cell r="T542">
            <v>0</v>
          </cell>
        </row>
        <row r="543">
          <cell r="J543">
            <v>0</v>
          </cell>
          <cell r="K543">
            <v>0</v>
          </cell>
          <cell r="L543">
            <v>0</v>
          </cell>
          <cell r="M543">
            <v>0</v>
          </cell>
          <cell r="N543">
            <v>0</v>
          </cell>
          <cell r="O543">
            <v>0</v>
          </cell>
          <cell r="P543">
            <v>0</v>
          </cell>
          <cell r="Q543">
            <v>0</v>
          </cell>
          <cell r="R543">
            <v>0</v>
          </cell>
          <cell r="S543">
            <v>0</v>
          </cell>
          <cell r="T543">
            <v>0</v>
          </cell>
        </row>
        <row r="544">
          <cell r="J544">
            <v>0</v>
          </cell>
          <cell r="K544">
            <v>0</v>
          </cell>
          <cell r="L544">
            <v>0</v>
          </cell>
          <cell r="M544">
            <v>0</v>
          </cell>
          <cell r="N544">
            <v>0</v>
          </cell>
          <cell r="O544">
            <v>0</v>
          </cell>
          <cell r="P544">
            <v>0</v>
          </cell>
          <cell r="Q544">
            <v>0</v>
          </cell>
          <cell r="R544">
            <v>0</v>
          </cell>
          <cell r="S544">
            <v>0</v>
          </cell>
          <cell r="T544">
            <v>0</v>
          </cell>
        </row>
        <row r="545">
          <cell r="J545">
            <v>7887.8869242673572</v>
          </cell>
          <cell r="K545">
            <v>130025.29571168145</v>
          </cell>
          <cell r="L545">
            <v>40188.807364051194</v>
          </cell>
          <cell r="M545">
            <v>0</v>
          </cell>
          <cell r="N545">
            <v>0</v>
          </cell>
          <cell r="O545">
            <v>0</v>
          </cell>
          <cell r="P545">
            <v>0</v>
          </cell>
          <cell r="Q545">
            <v>0</v>
          </cell>
          <cell r="R545">
            <v>0</v>
          </cell>
          <cell r="S545">
            <v>0</v>
          </cell>
          <cell r="T545">
            <v>0</v>
          </cell>
        </row>
        <row r="546">
          <cell r="J546">
            <v>0</v>
          </cell>
          <cell r="K546">
            <v>0</v>
          </cell>
          <cell r="L546">
            <v>0</v>
          </cell>
          <cell r="M546">
            <v>0</v>
          </cell>
          <cell r="N546">
            <v>634.48915280284893</v>
          </cell>
          <cell r="O546">
            <v>2262.2560752599361</v>
          </cell>
          <cell r="P546">
            <v>290.7643951366104</v>
          </cell>
          <cell r="Q546">
            <v>135.03171743007945</v>
          </cell>
          <cell r="R546">
            <v>18.458659370525776</v>
          </cell>
          <cell r="S546">
            <v>0</v>
          </cell>
          <cell r="T546">
            <v>0</v>
          </cell>
        </row>
        <row r="550">
          <cell r="J550">
            <v>0</v>
          </cell>
          <cell r="K550">
            <v>0</v>
          </cell>
          <cell r="L550">
            <v>0</v>
          </cell>
          <cell r="M550">
            <v>0</v>
          </cell>
          <cell r="N550">
            <v>0</v>
          </cell>
          <cell r="O550">
            <v>0</v>
          </cell>
          <cell r="P550">
            <v>0</v>
          </cell>
          <cell r="Q550">
            <v>0</v>
          </cell>
          <cell r="R550">
            <v>0</v>
          </cell>
          <cell r="S550">
            <v>0</v>
          </cell>
          <cell r="T550">
            <v>0</v>
          </cell>
        </row>
        <row r="551">
          <cell r="J551">
            <v>0</v>
          </cell>
          <cell r="K551">
            <v>0</v>
          </cell>
          <cell r="L551">
            <v>0</v>
          </cell>
          <cell r="M551">
            <v>0</v>
          </cell>
          <cell r="N551">
            <v>0</v>
          </cell>
          <cell r="O551">
            <v>0</v>
          </cell>
          <cell r="P551">
            <v>0</v>
          </cell>
          <cell r="Q551">
            <v>0</v>
          </cell>
          <cell r="R551">
            <v>0</v>
          </cell>
          <cell r="S551">
            <v>0</v>
          </cell>
          <cell r="T551">
            <v>0</v>
          </cell>
        </row>
        <row r="552">
          <cell r="J552">
            <v>0</v>
          </cell>
          <cell r="K552">
            <v>0</v>
          </cell>
          <cell r="L552">
            <v>0</v>
          </cell>
          <cell r="M552">
            <v>0</v>
          </cell>
          <cell r="N552">
            <v>0</v>
          </cell>
          <cell r="O552">
            <v>0</v>
          </cell>
          <cell r="P552">
            <v>0</v>
          </cell>
          <cell r="Q552">
            <v>0</v>
          </cell>
          <cell r="R552">
            <v>0</v>
          </cell>
          <cell r="S552">
            <v>0</v>
          </cell>
          <cell r="T552">
            <v>0</v>
          </cell>
        </row>
        <row r="553">
          <cell r="J553">
            <v>164480.0417064683</v>
          </cell>
          <cell r="K553">
            <v>2711317.5260863244</v>
          </cell>
          <cell r="L553">
            <v>838026.30220720789</v>
          </cell>
          <cell r="M553">
            <v>0</v>
          </cell>
          <cell r="N553">
            <v>0</v>
          </cell>
          <cell r="O553">
            <v>0</v>
          </cell>
          <cell r="P553">
            <v>0</v>
          </cell>
          <cell r="Q553">
            <v>0</v>
          </cell>
          <cell r="R553">
            <v>0</v>
          </cell>
          <cell r="S553">
            <v>0</v>
          </cell>
          <cell r="T553">
            <v>0</v>
          </cell>
        </row>
        <row r="554">
          <cell r="J554">
            <v>0</v>
          </cell>
          <cell r="K554">
            <v>0</v>
          </cell>
          <cell r="L554">
            <v>0</v>
          </cell>
          <cell r="M554">
            <v>0</v>
          </cell>
          <cell r="N554">
            <v>69047.443601327759</v>
          </cell>
          <cell r="O554">
            <v>246187.02790780025</v>
          </cell>
          <cell r="P554">
            <v>31642.051067037784</v>
          </cell>
          <cell r="Q554">
            <v>14694.64821022859</v>
          </cell>
          <cell r="R554">
            <v>2008.7392136056324</v>
          </cell>
          <cell r="S554">
            <v>0</v>
          </cell>
          <cell r="T554">
            <v>0</v>
          </cell>
        </row>
        <row r="558">
          <cell r="J558">
            <v>0</v>
          </cell>
          <cell r="K558">
            <v>0</v>
          </cell>
          <cell r="L558">
            <v>0</v>
          </cell>
          <cell r="M558">
            <v>0</v>
          </cell>
          <cell r="N558">
            <v>0</v>
          </cell>
          <cell r="O558">
            <v>0</v>
          </cell>
          <cell r="P558">
            <v>0</v>
          </cell>
          <cell r="Q558">
            <v>0</v>
          </cell>
          <cell r="R558">
            <v>0</v>
          </cell>
          <cell r="S558">
            <v>0</v>
          </cell>
          <cell r="T558">
            <v>0</v>
          </cell>
        </row>
        <row r="559">
          <cell r="J559">
            <v>0</v>
          </cell>
          <cell r="K559">
            <v>0</v>
          </cell>
          <cell r="L559">
            <v>0</v>
          </cell>
          <cell r="M559">
            <v>0</v>
          </cell>
          <cell r="N559">
            <v>0</v>
          </cell>
          <cell r="O559">
            <v>0</v>
          </cell>
          <cell r="P559">
            <v>0</v>
          </cell>
          <cell r="Q559">
            <v>0</v>
          </cell>
          <cell r="R559">
            <v>0</v>
          </cell>
          <cell r="S559">
            <v>0</v>
          </cell>
          <cell r="T559">
            <v>0</v>
          </cell>
        </row>
        <row r="560">
          <cell r="J560">
            <v>0</v>
          </cell>
          <cell r="K560">
            <v>0</v>
          </cell>
          <cell r="L560">
            <v>0</v>
          </cell>
          <cell r="M560">
            <v>0</v>
          </cell>
          <cell r="N560">
            <v>0</v>
          </cell>
          <cell r="O560">
            <v>0</v>
          </cell>
          <cell r="P560">
            <v>0</v>
          </cell>
          <cell r="Q560">
            <v>0</v>
          </cell>
          <cell r="R560">
            <v>0</v>
          </cell>
          <cell r="S560">
            <v>0</v>
          </cell>
          <cell r="T560">
            <v>0</v>
          </cell>
        </row>
        <row r="561">
          <cell r="J561">
            <v>0</v>
          </cell>
          <cell r="K561">
            <v>0</v>
          </cell>
          <cell r="L561">
            <v>0</v>
          </cell>
          <cell r="M561">
            <v>0</v>
          </cell>
          <cell r="N561">
            <v>0</v>
          </cell>
          <cell r="O561">
            <v>0</v>
          </cell>
          <cell r="P561">
            <v>0</v>
          </cell>
          <cell r="Q561">
            <v>0</v>
          </cell>
          <cell r="R561">
            <v>0</v>
          </cell>
          <cell r="S561">
            <v>0</v>
          </cell>
          <cell r="T561">
            <v>0</v>
          </cell>
        </row>
        <row r="562">
          <cell r="J562">
            <v>0</v>
          </cell>
          <cell r="K562">
            <v>0</v>
          </cell>
          <cell r="L562">
            <v>0</v>
          </cell>
          <cell r="M562">
            <v>0</v>
          </cell>
          <cell r="N562">
            <v>0</v>
          </cell>
          <cell r="O562">
            <v>0</v>
          </cell>
          <cell r="P562">
            <v>0</v>
          </cell>
          <cell r="Q562">
            <v>0</v>
          </cell>
          <cell r="R562">
            <v>0</v>
          </cell>
          <cell r="S562">
            <v>0</v>
          </cell>
          <cell r="T562">
            <v>0</v>
          </cell>
        </row>
        <row r="566">
          <cell r="J566">
            <v>0</v>
          </cell>
          <cell r="K566">
            <v>0</v>
          </cell>
          <cell r="L566">
            <v>0</v>
          </cell>
          <cell r="M566">
            <v>0</v>
          </cell>
          <cell r="N566">
            <v>0</v>
          </cell>
          <cell r="O566">
            <v>0</v>
          </cell>
          <cell r="P566">
            <v>0</v>
          </cell>
          <cell r="Q566">
            <v>0</v>
          </cell>
          <cell r="R566">
            <v>0</v>
          </cell>
          <cell r="S566">
            <v>0</v>
          </cell>
          <cell r="T566">
            <v>0</v>
          </cell>
        </row>
        <row r="567">
          <cell r="J567">
            <v>0</v>
          </cell>
          <cell r="K567">
            <v>0</v>
          </cell>
          <cell r="L567">
            <v>0</v>
          </cell>
          <cell r="M567">
            <v>0</v>
          </cell>
          <cell r="N567">
            <v>0</v>
          </cell>
          <cell r="O567">
            <v>0</v>
          </cell>
          <cell r="P567">
            <v>0</v>
          </cell>
          <cell r="Q567">
            <v>0</v>
          </cell>
          <cell r="R567">
            <v>0</v>
          </cell>
          <cell r="S567">
            <v>0</v>
          </cell>
          <cell r="T567">
            <v>0</v>
          </cell>
        </row>
        <row r="568">
          <cell r="J568">
            <v>0</v>
          </cell>
          <cell r="K568">
            <v>0</v>
          </cell>
          <cell r="L568">
            <v>0</v>
          </cell>
          <cell r="M568">
            <v>0</v>
          </cell>
          <cell r="N568">
            <v>0</v>
          </cell>
          <cell r="O568">
            <v>0</v>
          </cell>
          <cell r="P568">
            <v>0</v>
          </cell>
          <cell r="Q568">
            <v>0</v>
          </cell>
          <cell r="R568">
            <v>0</v>
          </cell>
          <cell r="S568">
            <v>0</v>
          </cell>
          <cell r="T568">
            <v>0</v>
          </cell>
        </row>
        <row r="569">
          <cell r="J569">
            <v>492359.92584166653</v>
          </cell>
          <cell r="K569">
            <v>8116146.3860729057</v>
          </cell>
          <cell r="L569">
            <v>2508575.2880854281</v>
          </cell>
          <cell r="M569">
            <v>0</v>
          </cell>
          <cell r="N569">
            <v>0</v>
          </cell>
          <cell r="O569">
            <v>0</v>
          </cell>
          <cell r="P569">
            <v>0</v>
          </cell>
          <cell r="Q569">
            <v>0</v>
          </cell>
          <cell r="R569">
            <v>0</v>
          </cell>
          <cell r="S569">
            <v>0</v>
          </cell>
          <cell r="T569">
            <v>0</v>
          </cell>
        </row>
        <row r="570">
          <cell r="J570">
            <v>0</v>
          </cell>
          <cell r="K570">
            <v>0</v>
          </cell>
          <cell r="L570">
            <v>0</v>
          </cell>
          <cell r="M570">
            <v>0</v>
          </cell>
          <cell r="N570">
            <v>1387126.7510446617</v>
          </cell>
          <cell r="O570">
            <v>4945767.6397525836</v>
          </cell>
          <cell r="P570">
            <v>635672.12924542464</v>
          </cell>
          <cell r="Q570">
            <v>295207.73784602032</v>
          </cell>
          <cell r="R570">
            <v>40354.512111310207</v>
          </cell>
          <cell r="S570">
            <v>0</v>
          </cell>
          <cell r="T570">
            <v>0</v>
          </cell>
        </row>
        <row r="574">
          <cell r="J574">
            <v>0</v>
          </cell>
          <cell r="K574">
            <v>0</v>
          </cell>
          <cell r="L574">
            <v>0</v>
          </cell>
          <cell r="M574">
            <v>0</v>
          </cell>
          <cell r="N574">
            <v>0</v>
          </cell>
          <cell r="O574">
            <v>0</v>
          </cell>
          <cell r="P574">
            <v>0</v>
          </cell>
          <cell r="Q574">
            <v>0</v>
          </cell>
          <cell r="R574">
            <v>0</v>
          </cell>
          <cell r="S574">
            <v>0</v>
          </cell>
          <cell r="T574">
            <v>0</v>
          </cell>
        </row>
        <row r="575">
          <cell r="J575">
            <v>0</v>
          </cell>
          <cell r="K575">
            <v>0</v>
          </cell>
          <cell r="L575">
            <v>0</v>
          </cell>
          <cell r="M575">
            <v>0</v>
          </cell>
          <cell r="N575">
            <v>0</v>
          </cell>
          <cell r="O575">
            <v>0</v>
          </cell>
          <cell r="P575">
            <v>0</v>
          </cell>
          <cell r="Q575">
            <v>0</v>
          </cell>
          <cell r="R575">
            <v>0</v>
          </cell>
          <cell r="S575">
            <v>0</v>
          </cell>
          <cell r="T575">
            <v>0</v>
          </cell>
        </row>
        <row r="576">
          <cell r="J576">
            <v>0</v>
          </cell>
          <cell r="K576">
            <v>0</v>
          </cell>
          <cell r="L576">
            <v>0</v>
          </cell>
          <cell r="M576">
            <v>0</v>
          </cell>
          <cell r="N576">
            <v>0</v>
          </cell>
          <cell r="O576">
            <v>0</v>
          </cell>
          <cell r="P576">
            <v>0</v>
          </cell>
          <cell r="Q576">
            <v>0</v>
          </cell>
          <cell r="R576">
            <v>0</v>
          </cell>
          <cell r="S576">
            <v>0</v>
          </cell>
          <cell r="T576">
            <v>0</v>
          </cell>
        </row>
        <row r="577">
          <cell r="J577">
            <v>46205.406397241197</v>
          </cell>
          <cell r="K577">
            <v>761657.9304396821</v>
          </cell>
          <cell r="L577">
            <v>235416.68316307684</v>
          </cell>
          <cell r="M577">
            <v>0</v>
          </cell>
          <cell r="N577">
            <v>0</v>
          </cell>
          <cell r="O577">
            <v>0</v>
          </cell>
          <cell r="P577">
            <v>0</v>
          </cell>
          <cell r="Q577">
            <v>0</v>
          </cell>
          <cell r="R577">
            <v>0</v>
          </cell>
          <cell r="S577">
            <v>0</v>
          </cell>
          <cell r="T577">
            <v>0</v>
          </cell>
        </row>
        <row r="578">
          <cell r="J578">
            <v>0</v>
          </cell>
          <cell r="K578">
            <v>0</v>
          </cell>
          <cell r="L578">
            <v>0</v>
          </cell>
          <cell r="M578">
            <v>0</v>
          </cell>
          <cell r="N578">
            <v>1802.2701417805747</v>
          </cell>
          <cell r="O578">
            <v>6425.9515856050803</v>
          </cell>
          <cell r="P578">
            <v>825.91796145399587</v>
          </cell>
          <cell r="Q578">
            <v>383.55838148300506</v>
          </cell>
          <cell r="R578">
            <v>52.431929677344442</v>
          </cell>
          <cell r="S578">
            <v>0</v>
          </cell>
          <cell r="T578">
            <v>0</v>
          </cell>
        </row>
        <row r="582">
          <cell r="J582">
            <v>0</v>
          </cell>
          <cell r="K582">
            <v>0</v>
          </cell>
          <cell r="L582">
            <v>0</v>
          </cell>
          <cell r="M582">
            <v>0</v>
          </cell>
          <cell r="N582">
            <v>0</v>
          </cell>
          <cell r="O582">
            <v>0</v>
          </cell>
          <cell r="P582">
            <v>0</v>
          </cell>
          <cell r="Q582">
            <v>0</v>
          </cell>
          <cell r="R582">
            <v>0</v>
          </cell>
          <cell r="S582">
            <v>0</v>
          </cell>
          <cell r="T582">
            <v>0</v>
          </cell>
        </row>
        <row r="583">
          <cell r="J583">
            <v>0</v>
          </cell>
          <cell r="K583">
            <v>0</v>
          </cell>
          <cell r="L583">
            <v>0</v>
          </cell>
          <cell r="M583">
            <v>0</v>
          </cell>
          <cell r="N583">
            <v>0</v>
          </cell>
          <cell r="O583">
            <v>0</v>
          </cell>
          <cell r="P583">
            <v>0</v>
          </cell>
          <cell r="Q583">
            <v>0</v>
          </cell>
          <cell r="R583">
            <v>0</v>
          </cell>
          <cell r="S583">
            <v>0</v>
          </cell>
          <cell r="T583">
            <v>0</v>
          </cell>
        </row>
        <row r="584">
          <cell r="J584">
            <v>0</v>
          </cell>
          <cell r="K584">
            <v>0</v>
          </cell>
          <cell r="L584">
            <v>0</v>
          </cell>
          <cell r="M584">
            <v>0</v>
          </cell>
          <cell r="N584">
            <v>0</v>
          </cell>
          <cell r="O584">
            <v>0</v>
          </cell>
          <cell r="P584">
            <v>0</v>
          </cell>
          <cell r="Q584">
            <v>0</v>
          </cell>
          <cell r="R584">
            <v>0</v>
          </cell>
          <cell r="S584">
            <v>0</v>
          </cell>
          <cell r="T584">
            <v>0</v>
          </cell>
        </row>
        <row r="585">
          <cell r="J585">
            <v>17.18397490457987</v>
          </cell>
          <cell r="K585">
            <v>283.26362179407658</v>
          </cell>
          <cell r="L585">
            <v>-4701.9924297683765</v>
          </cell>
          <cell r="M585">
            <v>0</v>
          </cell>
          <cell r="N585">
            <v>0</v>
          </cell>
          <cell r="O585">
            <v>0</v>
          </cell>
          <cell r="P585">
            <v>0</v>
          </cell>
          <cell r="Q585">
            <v>0</v>
          </cell>
          <cell r="R585">
            <v>0</v>
          </cell>
          <cell r="S585">
            <v>0</v>
          </cell>
          <cell r="T585">
            <v>0</v>
          </cell>
        </row>
        <row r="586">
          <cell r="J586">
            <v>0</v>
          </cell>
          <cell r="K586">
            <v>0</v>
          </cell>
          <cell r="L586">
            <v>0</v>
          </cell>
          <cell r="M586">
            <v>0</v>
          </cell>
          <cell r="N586">
            <v>0</v>
          </cell>
          <cell r="O586">
            <v>0</v>
          </cell>
          <cell r="P586">
            <v>0</v>
          </cell>
          <cell r="Q586">
            <v>0</v>
          </cell>
          <cell r="R586">
            <v>0</v>
          </cell>
          <cell r="S586">
            <v>0</v>
          </cell>
          <cell r="T586">
            <v>0</v>
          </cell>
        </row>
        <row r="590">
          <cell r="J590">
            <v>0</v>
          </cell>
          <cell r="K590">
            <v>0</v>
          </cell>
          <cell r="L590">
            <v>0</v>
          </cell>
          <cell r="M590">
            <v>0</v>
          </cell>
          <cell r="N590">
            <v>0</v>
          </cell>
          <cell r="O590">
            <v>0</v>
          </cell>
          <cell r="P590">
            <v>0</v>
          </cell>
          <cell r="Q590">
            <v>0</v>
          </cell>
          <cell r="R590">
            <v>0</v>
          </cell>
          <cell r="S590">
            <v>0</v>
          </cell>
          <cell r="T590">
            <v>0</v>
          </cell>
        </row>
        <row r="591">
          <cell r="J591">
            <v>0</v>
          </cell>
          <cell r="K591">
            <v>0</v>
          </cell>
          <cell r="L591">
            <v>0</v>
          </cell>
          <cell r="M591">
            <v>0</v>
          </cell>
          <cell r="N591">
            <v>0</v>
          </cell>
          <cell r="O591">
            <v>0</v>
          </cell>
          <cell r="P591">
            <v>0</v>
          </cell>
          <cell r="Q591">
            <v>0</v>
          </cell>
          <cell r="R591">
            <v>0</v>
          </cell>
          <cell r="S591">
            <v>0</v>
          </cell>
          <cell r="T591">
            <v>0</v>
          </cell>
        </row>
        <row r="592">
          <cell r="J592">
            <v>0</v>
          </cell>
          <cell r="K592">
            <v>0</v>
          </cell>
          <cell r="L592">
            <v>0</v>
          </cell>
          <cell r="M592">
            <v>0</v>
          </cell>
          <cell r="N592">
            <v>0</v>
          </cell>
          <cell r="O592">
            <v>0</v>
          </cell>
          <cell r="P592">
            <v>0</v>
          </cell>
          <cell r="Q592">
            <v>0</v>
          </cell>
          <cell r="R592">
            <v>0</v>
          </cell>
          <cell r="S592">
            <v>0</v>
          </cell>
          <cell r="T592">
            <v>0</v>
          </cell>
        </row>
        <row r="593">
          <cell r="J593">
            <v>38069.981657157659</v>
          </cell>
          <cell r="K593">
            <v>627552.1784524041</v>
          </cell>
          <cell r="L593">
            <v>193966.66989043835</v>
          </cell>
          <cell r="M593">
            <v>0</v>
          </cell>
          <cell r="N593">
            <v>0</v>
          </cell>
          <cell r="O593">
            <v>0</v>
          </cell>
          <cell r="P593">
            <v>0</v>
          </cell>
          <cell r="Q593">
            <v>0</v>
          </cell>
          <cell r="R593">
            <v>0</v>
          </cell>
          <cell r="S593">
            <v>0</v>
          </cell>
          <cell r="T593">
            <v>0</v>
          </cell>
        </row>
        <row r="594">
          <cell r="J594">
            <v>0</v>
          </cell>
          <cell r="K594">
            <v>0</v>
          </cell>
          <cell r="L594">
            <v>0</v>
          </cell>
          <cell r="M594">
            <v>0</v>
          </cell>
          <cell r="N594">
            <v>34431.82912218065</v>
          </cell>
          <cell r="O594">
            <v>122765.87278107271</v>
          </cell>
          <cell r="P594">
            <v>15778.914302840434</v>
          </cell>
          <cell r="Q594">
            <v>7327.7675435245073</v>
          </cell>
          <cell r="R594">
            <v>1001.6962503817108</v>
          </cell>
          <cell r="S594">
            <v>0</v>
          </cell>
          <cell r="T594">
            <v>0</v>
          </cell>
        </row>
        <row r="601">
          <cell r="J601">
            <v>0</v>
          </cell>
          <cell r="K601">
            <v>0</v>
          </cell>
          <cell r="L601">
            <v>0</v>
          </cell>
          <cell r="M601">
            <v>0</v>
          </cell>
          <cell r="N601">
            <v>0</v>
          </cell>
          <cell r="O601">
            <v>0</v>
          </cell>
          <cell r="P601">
            <v>0</v>
          </cell>
          <cell r="Q601">
            <v>0</v>
          </cell>
          <cell r="R601">
            <v>0</v>
          </cell>
          <cell r="S601">
            <v>0</v>
          </cell>
          <cell r="T601">
            <v>0</v>
          </cell>
        </row>
        <row r="602">
          <cell r="J602">
            <v>0</v>
          </cell>
          <cell r="K602">
            <v>0</v>
          </cell>
          <cell r="L602">
            <v>0</v>
          </cell>
          <cell r="M602">
            <v>0</v>
          </cell>
          <cell r="N602">
            <v>0</v>
          </cell>
          <cell r="O602">
            <v>0</v>
          </cell>
          <cell r="P602">
            <v>0</v>
          </cell>
          <cell r="Q602">
            <v>0</v>
          </cell>
          <cell r="R602">
            <v>0</v>
          </cell>
          <cell r="S602">
            <v>0</v>
          </cell>
          <cell r="T602">
            <v>0</v>
          </cell>
        </row>
        <row r="603">
          <cell r="J603">
            <v>0</v>
          </cell>
          <cell r="K603">
            <v>0</v>
          </cell>
          <cell r="L603">
            <v>0</v>
          </cell>
          <cell r="M603">
            <v>0</v>
          </cell>
          <cell r="N603">
            <v>0</v>
          </cell>
          <cell r="O603">
            <v>0</v>
          </cell>
          <cell r="P603">
            <v>0</v>
          </cell>
          <cell r="Q603">
            <v>0</v>
          </cell>
          <cell r="R603">
            <v>0</v>
          </cell>
          <cell r="S603">
            <v>0</v>
          </cell>
          <cell r="T603">
            <v>0</v>
          </cell>
        </row>
        <row r="604">
          <cell r="J604">
            <v>71224.69500637133</v>
          </cell>
          <cell r="K604">
            <v>1174080.2218761439</v>
          </cell>
          <cell r="L604">
            <v>362890.03311748477</v>
          </cell>
          <cell r="M604">
            <v>0</v>
          </cell>
          <cell r="N604">
            <v>0</v>
          </cell>
          <cell r="O604">
            <v>0</v>
          </cell>
          <cell r="P604">
            <v>0</v>
          </cell>
          <cell r="Q604">
            <v>0</v>
          </cell>
          <cell r="R604">
            <v>0</v>
          </cell>
          <cell r="S604">
            <v>0</v>
          </cell>
          <cell r="T604">
            <v>0</v>
          </cell>
        </row>
        <row r="605">
          <cell r="J605">
            <v>0</v>
          </cell>
          <cell r="K605">
            <v>0</v>
          </cell>
          <cell r="L605">
            <v>0</v>
          </cell>
          <cell r="M605">
            <v>0</v>
          </cell>
          <cell r="N605">
            <v>85644.639132108132</v>
          </cell>
          <cell r="O605">
            <v>305363.93622202601</v>
          </cell>
          <cell r="P605">
            <v>39247.970724061335</v>
          </cell>
          <cell r="Q605">
            <v>18226.856455466299</v>
          </cell>
          <cell r="R605">
            <v>2491.5874663383024</v>
          </cell>
          <cell r="S605">
            <v>0</v>
          </cell>
          <cell r="T605">
            <v>0</v>
          </cell>
        </row>
        <row r="609">
          <cell r="J609">
            <v>0</v>
          </cell>
          <cell r="K609">
            <v>0</v>
          </cell>
          <cell r="L609">
            <v>0</v>
          </cell>
          <cell r="M609">
            <v>0</v>
          </cell>
          <cell r="N609">
            <v>0</v>
          </cell>
          <cell r="O609">
            <v>0</v>
          </cell>
          <cell r="P609">
            <v>0</v>
          </cell>
          <cell r="Q609">
            <v>0</v>
          </cell>
          <cell r="R609">
            <v>0</v>
          </cell>
          <cell r="S609">
            <v>0</v>
          </cell>
          <cell r="T609">
            <v>0</v>
          </cell>
        </row>
        <row r="610">
          <cell r="J610">
            <v>0</v>
          </cell>
          <cell r="K610">
            <v>0</v>
          </cell>
          <cell r="L610">
            <v>0</v>
          </cell>
          <cell r="M610">
            <v>0</v>
          </cell>
          <cell r="N610">
            <v>0</v>
          </cell>
          <cell r="O610">
            <v>0</v>
          </cell>
          <cell r="P610">
            <v>0</v>
          </cell>
          <cell r="Q610">
            <v>0</v>
          </cell>
          <cell r="R610">
            <v>0</v>
          </cell>
          <cell r="S610">
            <v>0</v>
          </cell>
          <cell r="T610">
            <v>0</v>
          </cell>
        </row>
        <row r="611">
          <cell r="J611">
            <v>0</v>
          </cell>
          <cell r="K611">
            <v>0</v>
          </cell>
          <cell r="L611">
            <v>0</v>
          </cell>
          <cell r="M611">
            <v>0</v>
          </cell>
          <cell r="N611">
            <v>0</v>
          </cell>
          <cell r="O611">
            <v>0</v>
          </cell>
          <cell r="P611">
            <v>0</v>
          </cell>
          <cell r="Q611">
            <v>0</v>
          </cell>
          <cell r="R611">
            <v>0</v>
          </cell>
          <cell r="S611">
            <v>0</v>
          </cell>
          <cell r="T611">
            <v>0</v>
          </cell>
        </row>
        <row r="612">
          <cell r="J612">
            <v>70745.661146775543</v>
          </cell>
          <cell r="K612">
            <v>1166183.7446766263</v>
          </cell>
          <cell r="L612">
            <v>360449.35417659831</v>
          </cell>
          <cell r="M612">
            <v>0</v>
          </cell>
          <cell r="N612">
            <v>0</v>
          </cell>
          <cell r="O612">
            <v>0</v>
          </cell>
          <cell r="P612">
            <v>0</v>
          </cell>
          <cell r="Q612">
            <v>0</v>
          </cell>
          <cell r="R612">
            <v>0</v>
          </cell>
          <cell r="S612">
            <v>0</v>
          </cell>
          <cell r="T612">
            <v>0</v>
          </cell>
        </row>
        <row r="613">
          <cell r="J613">
            <v>0</v>
          </cell>
          <cell r="K613">
            <v>0</v>
          </cell>
          <cell r="L613">
            <v>0</v>
          </cell>
          <cell r="M613">
            <v>0</v>
          </cell>
          <cell r="N613">
            <v>108124.00679235753</v>
          </cell>
          <cell r="O613">
            <v>385513.59021178068</v>
          </cell>
          <cell r="P613">
            <v>49549.486064256365</v>
          </cell>
          <cell r="Q613">
            <v>23010.906125183574</v>
          </cell>
          <cell r="R613">
            <v>3145.5608064220028</v>
          </cell>
          <cell r="S613">
            <v>0</v>
          </cell>
          <cell r="T613">
            <v>0</v>
          </cell>
        </row>
        <row r="617">
          <cell r="J617">
            <v>0</v>
          </cell>
          <cell r="K617">
            <v>0</v>
          </cell>
          <cell r="L617">
            <v>0</v>
          </cell>
          <cell r="M617">
            <v>0</v>
          </cell>
          <cell r="N617">
            <v>0</v>
          </cell>
          <cell r="O617">
            <v>0</v>
          </cell>
          <cell r="P617">
            <v>0</v>
          </cell>
          <cell r="Q617">
            <v>0</v>
          </cell>
          <cell r="R617">
            <v>0</v>
          </cell>
          <cell r="S617">
            <v>0</v>
          </cell>
          <cell r="T617">
            <v>0</v>
          </cell>
        </row>
        <row r="618">
          <cell r="J618">
            <v>0</v>
          </cell>
          <cell r="K618">
            <v>0</v>
          </cell>
          <cell r="L618">
            <v>0</v>
          </cell>
          <cell r="M618">
            <v>0</v>
          </cell>
          <cell r="N618">
            <v>0</v>
          </cell>
          <cell r="O618">
            <v>0</v>
          </cell>
          <cell r="P618">
            <v>0</v>
          </cell>
          <cell r="Q618">
            <v>0</v>
          </cell>
          <cell r="R618">
            <v>0</v>
          </cell>
          <cell r="S618">
            <v>0</v>
          </cell>
          <cell r="T618">
            <v>0</v>
          </cell>
        </row>
        <row r="619">
          <cell r="J619">
            <v>0</v>
          </cell>
          <cell r="K619">
            <v>0</v>
          </cell>
          <cell r="L619">
            <v>0</v>
          </cell>
          <cell r="M619">
            <v>0</v>
          </cell>
          <cell r="N619">
            <v>0</v>
          </cell>
          <cell r="O619">
            <v>0</v>
          </cell>
          <cell r="P619">
            <v>0</v>
          </cell>
          <cell r="Q619">
            <v>0</v>
          </cell>
          <cell r="R619">
            <v>0</v>
          </cell>
          <cell r="S619">
            <v>0</v>
          </cell>
          <cell r="T619">
            <v>0</v>
          </cell>
        </row>
        <row r="620">
          <cell r="J620">
            <v>114162.40869367831</v>
          </cell>
          <cell r="K620">
            <v>1881872.9391119024</v>
          </cell>
          <cell r="L620">
            <v>581657.81219441968</v>
          </cell>
          <cell r="M620">
            <v>0</v>
          </cell>
          <cell r="N620">
            <v>0</v>
          </cell>
          <cell r="O620">
            <v>0</v>
          </cell>
          <cell r="P620">
            <v>0</v>
          </cell>
          <cell r="Q620">
            <v>0</v>
          </cell>
          <cell r="R620">
            <v>0</v>
          </cell>
          <cell r="S620">
            <v>0</v>
          </cell>
          <cell r="T620">
            <v>0</v>
          </cell>
        </row>
        <row r="621">
          <cell r="J621">
            <v>0</v>
          </cell>
          <cell r="K621">
            <v>0</v>
          </cell>
          <cell r="L621">
            <v>0</v>
          </cell>
          <cell r="M621">
            <v>0</v>
          </cell>
          <cell r="N621">
            <v>147549.97960851967</v>
          </cell>
          <cell r="O621">
            <v>526085.96427427302</v>
          </cell>
          <cell r="P621">
            <v>67617.043386431527</v>
          </cell>
          <cell r="Q621">
            <v>31401.525251137686</v>
          </cell>
          <cell r="R621">
            <v>4292.5474796382678</v>
          </cell>
          <cell r="S621">
            <v>0</v>
          </cell>
          <cell r="T621">
            <v>0</v>
          </cell>
        </row>
        <row r="627">
          <cell r="J627">
            <v>0</v>
          </cell>
          <cell r="K627">
            <v>0</v>
          </cell>
          <cell r="L627">
            <v>0</v>
          </cell>
          <cell r="M627">
            <v>0</v>
          </cell>
          <cell r="N627">
            <v>0</v>
          </cell>
          <cell r="O627">
            <v>0</v>
          </cell>
          <cell r="P627">
            <v>0</v>
          </cell>
          <cell r="Q627">
            <v>0</v>
          </cell>
          <cell r="R627">
            <v>0</v>
          </cell>
          <cell r="S627">
            <v>0</v>
          </cell>
          <cell r="T627">
            <v>0</v>
          </cell>
        </row>
        <row r="628">
          <cell r="J628">
            <v>0</v>
          </cell>
          <cell r="K628">
            <v>0</v>
          </cell>
          <cell r="L628">
            <v>0</v>
          </cell>
          <cell r="M628">
            <v>0</v>
          </cell>
          <cell r="N628">
            <v>0</v>
          </cell>
          <cell r="O628">
            <v>0</v>
          </cell>
          <cell r="P628">
            <v>0</v>
          </cell>
          <cell r="Q628">
            <v>0</v>
          </cell>
          <cell r="R628">
            <v>0</v>
          </cell>
          <cell r="S628">
            <v>0</v>
          </cell>
          <cell r="T628">
            <v>0</v>
          </cell>
        </row>
        <row r="629">
          <cell r="J629">
            <v>6517.0849294810278</v>
          </cell>
          <cell r="K629">
            <v>107428.75795124563</v>
          </cell>
          <cell r="L629">
            <v>33174.127124313905</v>
          </cell>
          <cell r="M629">
            <v>0</v>
          </cell>
          <cell r="N629">
            <v>0</v>
          </cell>
          <cell r="O629">
            <v>0</v>
          </cell>
          <cell r="P629">
            <v>0</v>
          </cell>
          <cell r="Q629">
            <v>0</v>
          </cell>
          <cell r="R629">
            <v>0</v>
          </cell>
          <cell r="S629">
            <v>0</v>
          </cell>
          <cell r="T629">
            <v>0</v>
          </cell>
        </row>
        <row r="630">
          <cell r="J630">
            <v>0</v>
          </cell>
          <cell r="K630">
            <v>0</v>
          </cell>
          <cell r="L630">
            <v>0</v>
          </cell>
          <cell r="M630">
            <v>0</v>
          </cell>
          <cell r="N630">
            <v>42541.278473533086</v>
          </cell>
          <cell r="O630">
            <v>151679.92273932352</v>
          </cell>
          <cell r="P630">
            <v>19495.193966757146</v>
          </cell>
          <cell r="Q630">
            <v>9053.6171793899412</v>
          </cell>
          <cell r="R630">
            <v>1237.6176409963398</v>
          </cell>
          <cell r="S630">
            <v>0</v>
          </cell>
          <cell r="T630">
            <v>0</v>
          </cell>
        </row>
        <row r="631">
          <cell r="J631">
            <v>0</v>
          </cell>
          <cell r="K631">
            <v>0</v>
          </cell>
          <cell r="L631">
            <v>0</v>
          </cell>
          <cell r="M631">
            <v>0</v>
          </cell>
          <cell r="N631">
            <v>0</v>
          </cell>
          <cell r="O631">
            <v>0</v>
          </cell>
          <cell r="P631">
            <v>0</v>
          </cell>
          <cell r="Q631">
            <v>0</v>
          </cell>
          <cell r="R631">
            <v>0</v>
          </cell>
          <cell r="S631">
            <v>0</v>
          </cell>
          <cell r="T631">
            <v>0</v>
          </cell>
        </row>
        <row r="635">
          <cell r="J635">
            <v>0</v>
          </cell>
          <cell r="K635">
            <v>0</v>
          </cell>
          <cell r="L635">
            <v>0</v>
          </cell>
          <cell r="M635">
            <v>0</v>
          </cell>
          <cell r="N635">
            <v>0</v>
          </cell>
          <cell r="O635">
            <v>0</v>
          </cell>
          <cell r="P635">
            <v>0</v>
          </cell>
          <cell r="Q635">
            <v>0</v>
          </cell>
          <cell r="R635">
            <v>0</v>
          </cell>
          <cell r="S635">
            <v>0</v>
          </cell>
          <cell r="T635">
            <v>0</v>
          </cell>
        </row>
        <row r="636">
          <cell r="J636">
            <v>0</v>
          </cell>
          <cell r="K636">
            <v>0</v>
          </cell>
          <cell r="L636">
            <v>0</v>
          </cell>
          <cell r="M636">
            <v>0</v>
          </cell>
          <cell r="N636">
            <v>0</v>
          </cell>
          <cell r="O636">
            <v>0</v>
          </cell>
          <cell r="P636">
            <v>0</v>
          </cell>
          <cell r="Q636">
            <v>0</v>
          </cell>
          <cell r="R636">
            <v>0</v>
          </cell>
          <cell r="S636">
            <v>0</v>
          </cell>
          <cell r="T636">
            <v>0</v>
          </cell>
        </row>
        <row r="637">
          <cell r="J637">
            <v>0</v>
          </cell>
          <cell r="K637">
            <v>0</v>
          </cell>
          <cell r="L637">
            <v>0</v>
          </cell>
          <cell r="M637">
            <v>0</v>
          </cell>
          <cell r="N637">
            <v>0</v>
          </cell>
          <cell r="O637">
            <v>0</v>
          </cell>
          <cell r="P637">
            <v>0</v>
          </cell>
          <cell r="Q637">
            <v>0</v>
          </cell>
          <cell r="R637">
            <v>0</v>
          </cell>
          <cell r="S637">
            <v>0</v>
          </cell>
          <cell r="T637">
            <v>0</v>
          </cell>
        </row>
        <row r="638">
          <cell r="J638">
            <v>0</v>
          </cell>
          <cell r="K638">
            <v>0</v>
          </cell>
          <cell r="L638">
            <v>0</v>
          </cell>
          <cell r="M638">
            <v>0</v>
          </cell>
          <cell r="N638">
            <v>0</v>
          </cell>
          <cell r="O638">
            <v>0</v>
          </cell>
          <cell r="P638">
            <v>0</v>
          </cell>
          <cell r="Q638">
            <v>0</v>
          </cell>
          <cell r="R638">
            <v>0</v>
          </cell>
          <cell r="S638">
            <v>0</v>
          </cell>
          <cell r="T638">
            <v>0</v>
          </cell>
        </row>
        <row r="642">
          <cell r="J642">
            <v>0</v>
          </cell>
          <cell r="K642">
            <v>0</v>
          </cell>
          <cell r="L642">
            <v>0</v>
          </cell>
          <cell r="M642">
            <v>0</v>
          </cell>
          <cell r="N642">
            <v>0</v>
          </cell>
          <cell r="O642">
            <v>0</v>
          </cell>
          <cell r="P642">
            <v>0</v>
          </cell>
          <cell r="Q642">
            <v>0</v>
          </cell>
          <cell r="R642">
            <v>0</v>
          </cell>
          <cell r="S642">
            <v>0</v>
          </cell>
          <cell r="T642">
            <v>0</v>
          </cell>
        </row>
        <row r="643">
          <cell r="J643">
            <v>4501777.7424997631</v>
          </cell>
          <cell r="K643">
            <v>71169590.653103381</v>
          </cell>
          <cell r="L643">
            <v>0</v>
          </cell>
          <cell r="M643">
            <v>0</v>
          </cell>
          <cell r="N643">
            <v>0</v>
          </cell>
          <cell r="O643">
            <v>0</v>
          </cell>
          <cell r="P643">
            <v>0</v>
          </cell>
          <cell r="Q643">
            <v>0</v>
          </cell>
          <cell r="R643">
            <v>0</v>
          </cell>
          <cell r="S643">
            <v>0</v>
          </cell>
          <cell r="T643">
            <v>0</v>
          </cell>
        </row>
        <row r="644">
          <cell r="J644">
            <v>0</v>
          </cell>
          <cell r="K644">
            <v>0</v>
          </cell>
          <cell r="L644">
            <v>0</v>
          </cell>
          <cell r="M644">
            <v>0</v>
          </cell>
          <cell r="N644">
            <v>0</v>
          </cell>
          <cell r="O644">
            <v>0</v>
          </cell>
          <cell r="P644">
            <v>0</v>
          </cell>
          <cell r="Q644">
            <v>0</v>
          </cell>
          <cell r="R644">
            <v>0</v>
          </cell>
          <cell r="S644">
            <v>0</v>
          </cell>
          <cell r="T644">
            <v>0</v>
          </cell>
        </row>
        <row r="645">
          <cell r="J645">
            <v>0</v>
          </cell>
          <cell r="K645">
            <v>0</v>
          </cell>
          <cell r="L645">
            <v>0</v>
          </cell>
          <cell r="M645">
            <v>0</v>
          </cell>
          <cell r="N645">
            <v>0</v>
          </cell>
          <cell r="O645">
            <v>0</v>
          </cell>
          <cell r="P645">
            <v>0</v>
          </cell>
          <cell r="Q645">
            <v>0</v>
          </cell>
          <cell r="R645">
            <v>0</v>
          </cell>
          <cell r="S645">
            <v>0</v>
          </cell>
          <cell r="T645">
            <v>0</v>
          </cell>
        </row>
        <row r="649">
          <cell r="J649">
            <v>0</v>
          </cell>
          <cell r="K649">
            <v>0</v>
          </cell>
          <cell r="L649">
            <v>0</v>
          </cell>
          <cell r="M649">
            <v>0</v>
          </cell>
          <cell r="N649">
            <v>0</v>
          </cell>
          <cell r="O649">
            <v>0</v>
          </cell>
          <cell r="P649">
            <v>0</v>
          </cell>
          <cell r="Q649">
            <v>0</v>
          </cell>
          <cell r="R649">
            <v>0</v>
          </cell>
          <cell r="S649">
            <v>0</v>
          </cell>
          <cell r="T649">
            <v>0</v>
          </cell>
        </row>
        <row r="650">
          <cell r="J650">
            <v>458236.97566893697</v>
          </cell>
          <cell r="K650">
            <v>7553657.7589712646</v>
          </cell>
          <cell r="L650">
            <v>2334718.7553597996</v>
          </cell>
          <cell r="M650">
            <v>0</v>
          </cell>
          <cell r="N650">
            <v>0</v>
          </cell>
          <cell r="O650">
            <v>0</v>
          </cell>
          <cell r="P650">
            <v>0</v>
          </cell>
          <cell r="Q650">
            <v>0</v>
          </cell>
          <cell r="R650">
            <v>0</v>
          </cell>
          <cell r="S650">
            <v>0</v>
          </cell>
          <cell r="T650">
            <v>0</v>
          </cell>
        </row>
        <row r="651">
          <cell r="J651">
            <v>0</v>
          </cell>
          <cell r="K651">
            <v>0</v>
          </cell>
          <cell r="L651">
            <v>0</v>
          </cell>
          <cell r="M651">
            <v>0</v>
          </cell>
          <cell r="N651">
            <v>1347090.037315313</v>
          </cell>
          <cell r="O651">
            <v>4803017.6834017849</v>
          </cell>
          <cell r="P651">
            <v>617324.69052350707</v>
          </cell>
          <cell r="Q651">
            <v>286687.14109310741</v>
          </cell>
          <cell r="R651">
            <v>39189.757666288308</v>
          </cell>
          <cell r="S651">
            <v>0</v>
          </cell>
          <cell r="T651">
            <v>0</v>
          </cell>
        </row>
        <row r="652">
          <cell r="J652">
            <v>0</v>
          </cell>
          <cell r="K652">
            <v>0</v>
          </cell>
          <cell r="L652">
            <v>0</v>
          </cell>
          <cell r="M652">
            <v>0</v>
          </cell>
          <cell r="N652">
            <v>0</v>
          </cell>
          <cell r="O652">
            <v>0</v>
          </cell>
          <cell r="P652">
            <v>0</v>
          </cell>
          <cell r="Q652">
            <v>0</v>
          </cell>
          <cell r="R652">
            <v>0</v>
          </cell>
          <cell r="S652">
            <v>0</v>
          </cell>
          <cell r="T652">
            <v>0</v>
          </cell>
        </row>
        <row r="656">
          <cell r="J656">
            <v>0</v>
          </cell>
          <cell r="K656">
            <v>46921.35</v>
          </cell>
          <cell r="L656">
            <v>0</v>
          </cell>
          <cell r="M656">
            <v>0</v>
          </cell>
          <cell r="N656">
            <v>0</v>
          </cell>
          <cell r="O656">
            <v>0</v>
          </cell>
          <cell r="P656">
            <v>0</v>
          </cell>
          <cell r="Q656">
            <v>0</v>
          </cell>
          <cell r="R656">
            <v>0</v>
          </cell>
          <cell r="S656">
            <v>0</v>
          </cell>
          <cell r="T656">
            <v>0</v>
          </cell>
        </row>
        <row r="657">
          <cell r="J657">
            <v>25015.786331126852</v>
          </cell>
          <cell r="K657">
            <v>408241.66706906696</v>
          </cell>
          <cell r="L657">
            <v>130084.39724053511</v>
          </cell>
          <cell r="M657">
            <v>0</v>
          </cell>
          <cell r="N657">
            <v>201641.0347005704</v>
          </cell>
          <cell r="O657">
            <v>690625.86594949663</v>
          </cell>
          <cell r="P657">
            <v>89987.465576640025</v>
          </cell>
          <cell r="Q657">
            <v>42586.985811367806</v>
          </cell>
          <cell r="R657">
            <v>5793.9973584765312</v>
          </cell>
          <cell r="S657">
            <v>0</v>
          </cell>
          <cell r="T657">
            <v>0</v>
          </cell>
        </row>
        <row r="658">
          <cell r="J658">
            <v>121030.32085761652</v>
          </cell>
          <cell r="K658">
            <v>1995084.7940245999</v>
          </cell>
          <cell r="L658">
            <v>613697.43310407759</v>
          </cell>
          <cell r="M658">
            <v>0</v>
          </cell>
          <cell r="N658">
            <v>0</v>
          </cell>
          <cell r="O658">
            <v>0</v>
          </cell>
          <cell r="P658">
            <v>0</v>
          </cell>
          <cell r="Q658">
            <v>0</v>
          </cell>
          <cell r="R658">
            <v>0</v>
          </cell>
          <cell r="S658">
            <v>0</v>
          </cell>
          <cell r="T658">
            <v>0</v>
          </cell>
        </row>
        <row r="659">
          <cell r="J659">
            <v>0</v>
          </cell>
          <cell r="K659">
            <v>0</v>
          </cell>
          <cell r="L659">
            <v>0</v>
          </cell>
          <cell r="M659">
            <v>0</v>
          </cell>
          <cell r="N659">
            <v>698878.38822416589</v>
          </cell>
          <cell r="O659">
            <v>2491834.3720200039</v>
          </cell>
          <cell r="P659">
            <v>320271.75079097162</v>
          </cell>
          <cell r="Q659">
            <v>148735.00771414794</v>
          </cell>
          <cell r="R659">
            <v>20331.881250711314</v>
          </cell>
          <cell r="S659">
            <v>0</v>
          </cell>
          <cell r="T659">
            <v>0</v>
          </cell>
        </row>
        <row r="660">
          <cell r="J660">
            <v>0</v>
          </cell>
          <cell r="K660">
            <v>0</v>
          </cell>
          <cell r="L660">
            <v>0</v>
          </cell>
          <cell r="M660">
            <v>0</v>
          </cell>
          <cell r="N660">
            <v>0</v>
          </cell>
          <cell r="O660">
            <v>0</v>
          </cell>
          <cell r="P660">
            <v>0</v>
          </cell>
          <cell r="Q660">
            <v>0</v>
          </cell>
          <cell r="R660">
            <v>0</v>
          </cell>
          <cell r="S660">
            <v>0</v>
          </cell>
          <cell r="T660">
            <v>0</v>
          </cell>
        </row>
        <row r="667">
          <cell r="J667">
            <v>0</v>
          </cell>
          <cell r="K667">
            <v>469382.64</v>
          </cell>
          <cell r="L667">
            <v>0</v>
          </cell>
          <cell r="M667">
            <v>0</v>
          </cell>
          <cell r="N667">
            <v>0</v>
          </cell>
          <cell r="O667">
            <v>0</v>
          </cell>
          <cell r="P667">
            <v>0</v>
          </cell>
          <cell r="Q667">
            <v>0</v>
          </cell>
          <cell r="R667">
            <v>0</v>
          </cell>
          <cell r="S667">
            <v>0</v>
          </cell>
          <cell r="T667">
            <v>0</v>
          </cell>
        </row>
        <row r="668">
          <cell r="J668">
            <v>211.27599731798105</v>
          </cell>
          <cell r="K668">
            <v>3447.8894332995783</v>
          </cell>
          <cell r="L668">
            <v>1108.5605661979291</v>
          </cell>
          <cell r="M668">
            <v>0</v>
          </cell>
          <cell r="N668">
            <v>1703.0010627162885</v>
          </cell>
          <cell r="O668">
            <v>5832.8235886999382</v>
          </cell>
          <cell r="P668">
            <v>760.00775207155732</v>
          </cell>
          <cell r="Q668">
            <v>359.67719666952155</v>
          </cell>
          <cell r="R668">
            <v>48.934403027207779</v>
          </cell>
          <cell r="S668">
            <v>0</v>
          </cell>
          <cell r="T668">
            <v>0</v>
          </cell>
        </row>
        <row r="669">
          <cell r="J669">
            <v>76067.278200670597</v>
          </cell>
          <cell r="K669">
            <v>1253906.2028888809</v>
          </cell>
          <cell r="L669">
            <v>387563.0089104487</v>
          </cell>
          <cell r="M669">
            <v>0</v>
          </cell>
          <cell r="N669">
            <v>0</v>
          </cell>
          <cell r="O669">
            <v>0</v>
          </cell>
          <cell r="P669">
            <v>0</v>
          </cell>
          <cell r="Q669">
            <v>0</v>
          </cell>
          <cell r="R669">
            <v>0</v>
          </cell>
          <cell r="S669">
            <v>0</v>
          </cell>
          <cell r="T669">
            <v>0</v>
          </cell>
        </row>
        <row r="670">
          <cell r="J670">
            <v>0</v>
          </cell>
          <cell r="K670">
            <v>0</v>
          </cell>
          <cell r="L670">
            <v>0</v>
          </cell>
          <cell r="M670">
            <v>0</v>
          </cell>
          <cell r="N670">
            <v>299638.94192858879</v>
          </cell>
          <cell r="O670">
            <v>1068355.5641069196</v>
          </cell>
          <cell r="P670">
            <v>137314.14528423257</v>
          </cell>
          <cell r="Q670">
            <v>63769.03491385821</v>
          </cell>
          <cell r="R670">
            <v>8717.1437664012647</v>
          </cell>
          <cell r="S670">
            <v>0</v>
          </cell>
          <cell r="T670">
            <v>0</v>
          </cell>
        </row>
        <row r="671">
          <cell r="J671">
            <v>0</v>
          </cell>
          <cell r="K671">
            <v>0</v>
          </cell>
          <cell r="L671">
            <v>0</v>
          </cell>
          <cell r="M671">
            <v>0</v>
          </cell>
          <cell r="N671">
            <v>0</v>
          </cell>
          <cell r="O671">
            <v>0</v>
          </cell>
          <cell r="P671">
            <v>0</v>
          </cell>
          <cell r="Q671">
            <v>0</v>
          </cell>
          <cell r="R671">
            <v>0</v>
          </cell>
          <cell r="S671">
            <v>0</v>
          </cell>
          <cell r="T671">
            <v>0</v>
          </cell>
        </row>
        <row r="675">
          <cell r="J675">
            <v>0</v>
          </cell>
          <cell r="K675">
            <v>0</v>
          </cell>
          <cell r="L675">
            <v>0</v>
          </cell>
          <cell r="M675">
            <v>0</v>
          </cell>
          <cell r="N675">
            <v>0</v>
          </cell>
          <cell r="O675">
            <v>0</v>
          </cell>
          <cell r="P675">
            <v>0</v>
          </cell>
          <cell r="Q675">
            <v>0</v>
          </cell>
          <cell r="R675">
            <v>0</v>
          </cell>
          <cell r="S675">
            <v>0</v>
          </cell>
          <cell r="T675">
            <v>0</v>
          </cell>
        </row>
        <row r="676">
          <cell r="J676">
            <v>0</v>
          </cell>
          <cell r="K676">
            <v>0</v>
          </cell>
          <cell r="L676">
            <v>-1544.8821590103653</v>
          </cell>
          <cell r="M676">
            <v>0</v>
          </cell>
          <cell r="N676">
            <v>0</v>
          </cell>
          <cell r="O676">
            <v>0</v>
          </cell>
          <cell r="P676">
            <v>0</v>
          </cell>
          <cell r="Q676">
            <v>0</v>
          </cell>
          <cell r="R676">
            <v>0</v>
          </cell>
          <cell r="S676">
            <v>0</v>
          </cell>
          <cell r="T676">
            <v>0</v>
          </cell>
        </row>
        <row r="677">
          <cell r="J677">
            <v>0</v>
          </cell>
          <cell r="K677">
            <v>0</v>
          </cell>
          <cell r="L677">
            <v>0</v>
          </cell>
          <cell r="M677">
            <v>0</v>
          </cell>
          <cell r="N677">
            <v>0</v>
          </cell>
          <cell r="O677">
            <v>0</v>
          </cell>
          <cell r="P677">
            <v>0</v>
          </cell>
          <cell r="Q677">
            <v>0</v>
          </cell>
          <cell r="R677">
            <v>0</v>
          </cell>
          <cell r="S677">
            <v>0</v>
          </cell>
          <cell r="T677">
            <v>0</v>
          </cell>
        </row>
        <row r="681">
          <cell r="J681">
            <v>0</v>
          </cell>
          <cell r="K681">
            <v>0</v>
          </cell>
          <cell r="L681">
            <v>0</v>
          </cell>
          <cell r="M681">
            <v>0</v>
          </cell>
          <cell r="N681">
            <v>0</v>
          </cell>
          <cell r="O681">
            <v>0</v>
          </cell>
          <cell r="P681">
            <v>0</v>
          </cell>
          <cell r="Q681">
            <v>0</v>
          </cell>
          <cell r="R681">
            <v>0</v>
          </cell>
          <cell r="S681">
            <v>0</v>
          </cell>
          <cell r="T681">
            <v>0</v>
          </cell>
        </row>
        <row r="682">
          <cell r="J682">
            <v>1577.9742992428912</v>
          </cell>
          <cell r="K682">
            <v>26011.601947951032</v>
          </cell>
          <cell r="L682">
            <v>8039.7837528060809</v>
          </cell>
          <cell r="M682">
            <v>0</v>
          </cell>
          <cell r="N682">
            <v>0</v>
          </cell>
          <cell r="O682">
            <v>0</v>
          </cell>
          <cell r="P682">
            <v>0</v>
          </cell>
          <cell r="Q682">
            <v>0</v>
          </cell>
          <cell r="R682">
            <v>0</v>
          </cell>
          <cell r="S682">
            <v>0</v>
          </cell>
          <cell r="T682">
            <v>0</v>
          </cell>
        </row>
        <row r="683">
          <cell r="J683">
            <v>0</v>
          </cell>
          <cell r="K683">
            <v>0</v>
          </cell>
          <cell r="L683">
            <v>0</v>
          </cell>
          <cell r="M683">
            <v>0</v>
          </cell>
          <cell r="N683">
            <v>753790.4769967827</v>
          </cell>
          <cell r="O683">
            <v>2687622.1264399206</v>
          </cell>
          <cell r="P683">
            <v>345436.05849761411</v>
          </cell>
          <cell r="Q683">
            <v>160421.37559275443</v>
          </cell>
          <cell r="R683">
            <v>21929.392472928786</v>
          </cell>
          <cell r="S683">
            <v>0</v>
          </cell>
          <cell r="T683">
            <v>0</v>
          </cell>
        </row>
        <row r="684">
          <cell r="J684">
            <v>0</v>
          </cell>
          <cell r="K684">
            <v>0</v>
          </cell>
          <cell r="L684">
            <v>0</v>
          </cell>
          <cell r="M684">
            <v>0</v>
          </cell>
          <cell r="N684">
            <v>0</v>
          </cell>
          <cell r="O684">
            <v>0</v>
          </cell>
          <cell r="P684">
            <v>0</v>
          </cell>
          <cell r="Q684">
            <v>0</v>
          </cell>
          <cell r="R684">
            <v>0</v>
          </cell>
          <cell r="S684">
            <v>0</v>
          </cell>
          <cell r="T684">
            <v>0</v>
          </cell>
        </row>
        <row r="688">
          <cell r="J688">
            <v>0</v>
          </cell>
          <cell r="K688">
            <v>0</v>
          </cell>
          <cell r="L688">
            <v>0</v>
          </cell>
          <cell r="M688">
            <v>0</v>
          </cell>
          <cell r="N688">
            <v>0</v>
          </cell>
          <cell r="O688">
            <v>0</v>
          </cell>
          <cell r="P688">
            <v>0</v>
          </cell>
          <cell r="Q688">
            <v>0</v>
          </cell>
          <cell r="R688">
            <v>0</v>
          </cell>
          <cell r="S688">
            <v>0</v>
          </cell>
          <cell r="T688">
            <v>0</v>
          </cell>
        </row>
        <row r="689">
          <cell r="J689">
            <v>513328.24649135297</v>
          </cell>
          <cell r="K689">
            <v>8461791.8192832805</v>
          </cell>
          <cell r="L689">
            <v>2673678.6478158063</v>
          </cell>
          <cell r="M689">
            <v>0</v>
          </cell>
          <cell r="N689">
            <v>0</v>
          </cell>
          <cell r="O689">
            <v>0</v>
          </cell>
          <cell r="P689">
            <v>0</v>
          </cell>
          <cell r="Q689">
            <v>0</v>
          </cell>
          <cell r="R689">
            <v>0</v>
          </cell>
          <cell r="S689">
            <v>0</v>
          </cell>
          <cell r="T689">
            <v>0</v>
          </cell>
        </row>
        <row r="690">
          <cell r="J690">
            <v>0</v>
          </cell>
          <cell r="K690">
            <v>0</v>
          </cell>
          <cell r="L690">
            <v>0</v>
          </cell>
          <cell r="M690">
            <v>0</v>
          </cell>
          <cell r="N690">
            <v>2744342.3730475218</v>
          </cell>
          <cell r="O690">
            <v>9784887.8559932243</v>
          </cell>
          <cell r="P690">
            <v>1257637.0244029644</v>
          </cell>
          <cell r="Q690">
            <v>584049.80165814236</v>
          </cell>
          <cell r="R690">
            <v>79838.844898148949</v>
          </cell>
          <cell r="S690">
            <v>0</v>
          </cell>
          <cell r="T690">
            <v>0</v>
          </cell>
        </row>
        <row r="691">
          <cell r="J691">
            <v>0</v>
          </cell>
          <cell r="K691">
            <v>0</v>
          </cell>
          <cell r="L691">
            <v>0</v>
          </cell>
          <cell r="M691">
            <v>0</v>
          </cell>
          <cell r="N691">
            <v>0</v>
          </cell>
          <cell r="O691">
            <v>0</v>
          </cell>
          <cell r="P691">
            <v>0</v>
          </cell>
          <cell r="Q691">
            <v>0</v>
          </cell>
          <cell r="R691">
            <v>0</v>
          </cell>
          <cell r="S691">
            <v>0</v>
          </cell>
          <cell r="T691">
            <v>0</v>
          </cell>
        </row>
        <row r="695">
          <cell r="J695">
            <v>0</v>
          </cell>
          <cell r="K695">
            <v>0</v>
          </cell>
          <cell r="L695">
            <v>0</v>
          </cell>
          <cell r="M695">
            <v>0</v>
          </cell>
          <cell r="N695">
            <v>0</v>
          </cell>
          <cell r="O695">
            <v>0</v>
          </cell>
          <cell r="P695">
            <v>0</v>
          </cell>
          <cell r="Q695">
            <v>0</v>
          </cell>
          <cell r="R695">
            <v>0</v>
          </cell>
          <cell r="S695">
            <v>0</v>
          </cell>
          <cell r="T695">
            <v>0</v>
          </cell>
        </row>
        <row r="696">
          <cell r="J696">
            <v>20721.775341286779</v>
          </cell>
          <cell r="K696">
            <v>341581.33759911871</v>
          </cell>
          <cell r="L696">
            <v>105577.50705959456</v>
          </cell>
          <cell r="M696">
            <v>0</v>
          </cell>
          <cell r="N696">
            <v>0</v>
          </cell>
          <cell r="O696">
            <v>0</v>
          </cell>
          <cell r="P696">
            <v>0</v>
          </cell>
          <cell r="Q696">
            <v>0</v>
          </cell>
          <cell r="R696">
            <v>0</v>
          </cell>
          <cell r="S696">
            <v>0</v>
          </cell>
          <cell r="T696">
            <v>0</v>
          </cell>
        </row>
        <row r="697">
          <cell r="J697">
            <v>0</v>
          </cell>
          <cell r="K697">
            <v>0</v>
          </cell>
          <cell r="L697">
            <v>0</v>
          </cell>
          <cell r="M697">
            <v>0</v>
          </cell>
          <cell r="N697">
            <v>370925.8815581727</v>
          </cell>
          <cell r="O697">
            <v>1322527.4621627161</v>
          </cell>
          <cell r="P697">
            <v>169982.47978762261</v>
          </cell>
          <cell r="Q697">
            <v>78940.291736759536</v>
          </cell>
          <cell r="R697">
            <v>10791.034754729309</v>
          </cell>
          <cell r="S697">
            <v>0</v>
          </cell>
          <cell r="T697">
            <v>0</v>
          </cell>
        </row>
        <row r="698">
          <cell r="J698">
            <v>0</v>
          </cell>
          <cell r="K698">
            <v>0</v>
          </cell>
          <cell r="L698">
            <v>0</v>
          </cell>
          <cell r="M698">
            <v>0</v>
          </cell>
          <cell r="N698">
            <v>0</v>
          </cell>
          <cell r="O698">
            <v>0</v>
          </cell>
          <cell r="P698">
            <v>0</v>
          </cell>
          <cell r="Q698">
            <v>0</v>
          </cell>
          <cell r="R698">
            <v>0</v>
          </cell>
          <cell r="S698">
            <v>0</v>
          </cell>
          <cell r="T698">
            <v>0</v>
          </cell>
        </row>
        <row r="705">
          <cell r="J705">
            <v>0</v>
          </cell>
          <cell r="K705">
            <v>0</v>
          </cell>
          <cell r="L705">
            <v>0</v>
          </cell>
          <cell r="M705">
            <v>0</v>
          </cell>
          <cell r="N705">
            <v>0</v>
          </cell>
          <cell r="O705">
            <v>0</v>
          </cell>
          <cell r="P705">
            <v>0</v>
          </cell>
          <cell r="Q705">
            <v>0</v>
          </cell>
          <cell r="R705">
            <v>0</v>
          </cell>
          <cell r="S705">
            <v>112236.5</v>
          </cell>
          <cell r="T705">
            <v>0</v>
          </cell>
        </row>
        <row r="706">
          <cell r="J706">
            <v>0</v>
          </cell>
          <cell r="K706">
            <v>0</v>
          </cell>
          <cell r="L706">
            <v>0</v>
          </cell>
          <cell r="M706">
            <v>0</v>
          </cell>
          <cell r="N706">
            <v>0</v>
          </cell>
          <cell r="O706">
            <v>0</v>
          </cell>
          <cell r="P706">
            <v>0</v>
          </cell>
          <cell r="Q706">
            <v>0</v>
          </cell>
          <cell r="R706">
            <v>0</v>
          </cell>
          <cell r="S706">
            <v>0</v>
          </cell>
          <cell r="T706">
            <v>0</v>
          </cell>
        </row>
        <row r="707">
          <cell r="J707">
            <v>0</v>
          </cell>
          <cell r="K707">
            <v>0</v>
          </cell>
          <cell r="L707">
            <v>0</v>
          </cell>
          <cell r="M707">
            <v>0</v>
          </cell>
          <cell r="N707">
            <v>0</v>
          </cell>
          <cell r="O707">
            <v>0</v>
          </cell>
          <cell r="P707">
            <v>0</v>
          </cell>
          <cell r="Q707">
            <v>0</v>
          </cell>
          <cell r="R707">
            <v>0</v>
          </cell>
          <cell r="S707">
            <v>0</v>
          </cell>
          <cell r="T707">
            <v>0</v>
          </cell>
        </row>
        <row r="710">
          <cell r="J710">
            <v>0</v>
          </cell>
          <cell r="K710">
            <v>0</v>
          </cell>
          <cell r="L710">
            <v>0</v>
          </cell>
          <cell r="M710">
            <v>0</v>
          </cell>
          <cell r="N710">
            <v>0</v>
          </cell>
          <cell r="O710">
            <v>0</v>
          </cell>
          <cell r="P710">
            <v>0</v>
          </cell>
          <cell r="Q710">
            <v>0</v>
          </cell>
          <cell r="R710">
            <v>0</v>
          </cell>
          <cell r="S710">
            <v>0</v>
          </cell>
          <cell r="T710">
            <v>0</v>
          </cell>
        </row>
        <row r="711">
          <cell r="J711">
            <v>0</v>
          </cell>
          <cell r="K711">
            <v>0</v>
          </cell>
          <cell r="L711">
            <v>0</v>
          </cell>
          <cell r="M711">
            <v>0</v>
          </cell>
          <cell r="N711">
            <v>0</v>
          </cell>
          <cell r="O711">
            <v>0</v>
          </cell>
          <cell r="P711">
            <v>0</v>
          </cell>
          <cell r="Q711">
            <v>0</v>
          </cell>
          <cell r="R711">
            <v>0</v>
          </cell>
          <cell r="S711">
            <v>0</v>
          </cell>
          <cell r="T711">
            <v>0</v>
          </cell>
        </row>
        <row r="712">
          <cell r="J712">
            <v>0</v>
          </cell>
          <cell r="K712">
            <v>0</v>
          </cell>
          <cell r="L712">
            <v>0</v>
          </cell>
          <cell r="M712">
            <v>0</v>
          </cell>
          <cell r="N712">
            <v>0</v>
          </cell>
          <cell r="O712">
            <v>0</v>
          </cell>
          <cell r="P712">
            <v>0</v>
          </cell>
          <cell r="Q712">
            <v>0</v>
          </cell>
          <cell r="R712">
            <v>0</v>
          </cell>
          <cell r="S712">
            <v>0</v>
          </cell>
          <cell r="T712">
            <v>0</v>
          </cell>
        </row>
        <row r="713">
          <cell r="J713">
            <v>9569249.5269413739</v>
          </cell>
          <cell r="K713">
            <v>157741168.37951347</v>
          </cell>
          <cell r="L713">
            <v>0</v>
          </cell>
          <cell r="M713">
            <v>0</v>
          </cell>
          <cell r="N713">
            <v>0</v>
          </cell>
          <cell r="O713">
            <v>0</v>
          </cell>
          <cell r="P713">
            <v>0</v>
          </cell>
          <cell r="Q713">
            <v>0</v>
          </cell>
          <cell r="R713">
            <v>0</v>
          </cell>
          <cell r="S713">
            <v>0</v>
          </cell>
          <cell r="T713">
            <v>0</v>
          </cell>
        </row>
        <row r="714">
          <cell r="J714">
            <v>0</v>
          </cell>
          <cell r="K714">
            <v>0</v>
          </cell>
          <cell r="L714">
            <v>0</v>
          </cell>
          <cell r="M714">
            <v>0</v>
          </cell>
          <cell r="N714">
            <v>0</v>
          </cell>
          <cell r="O714">
            <v>0</v>
          </cell>
          <cell r="P714">
            <v>0</v>
          </cell>
          <cell r="Q714">
            <v>0</v>
          </cell>
          <cell r="R714">
            <v>0</v>
          </cell>
          <cell r="S714">
            <v>0</v>
          </cell>
          <cell r="T714">
            <v>0</v>
          </cell>
        </row>
        <row r="715">
          <cell r="J715">
            <v>55371.289523577507</v>
          </cell>
          <cell r="K715">
            <v>875376.84771155484</v>
          </cell>
          <cell r="L715">
            <v>0</v>
          </cell>
          <cell r="M715">
            <v>0</v>
          </cell>
          <cell r="N715">
            <v>0</v>
          </cell>
          <cell r="O715">
            <v>0</v>
          </cell>
          <cell r="P715">
            <v>0</v>
          </cell>
          <cell r="Q715">
            <v>0</v>
          </cell>
          <cell r="R715">
            <v>0</v>
          </cell>
          <cell r="S715">
            <v>0</v>
          </cell>
          <cell r="T715">
            <v>0</v>
          </cell>
        </row>
        <row r="716">
          <cell r="J716">
            <v>0</v>
          </cell>
          <cell r="K716">
            <v>0</v>
          </cell>
          <cell r="L716">
            <v>0</v>
          </cell>
          <cell r="M716">
            <v>0</v>
          </cell>
          <cell r="N716">
            <v>0</v>
          </cell>
          <cell r="O716">
            <v>0</v>
          </cell>
          <cell r="P716">
            <v>0</v>
          </cell>
          <cell r="Q716">
            <v>0</v>
          </cell>
          <cell r="R716">
            <v>0</v>
          </cell>
          <cell r="S716">
            <v>0</v>
          </cell>
          <cell r="T716">
            <v>0</v>
          </cell>
        </row>
        <row r="717">
          <cell r="J717">
            <v>0</v>
          </cell>
          <cell r="K717">
            <v>0</v>
          </cell>
          <cell r="L717">
            <v>0</v>
          </cell>
          <cell r="M717">
            <v>0</v>
          </cell>
          <cell r="N717">
            <v>0</v>
          </cell>
          <cell r="O717">
            <v>0</v>
          </cell>
          <cell r="P717">
            <v>0</v>
          </cell>
          <cell r="Q717">
            <v>0</v>
          </cell>
          <cell r="R717">
            <v>0</v>
          </cell>
          <cell r="S717">
            <v>0</v>
          </cell>
          <cell r="T717">
            <v>0</v>
          </cell>
        </row>
        <row r="718">
          <cell r="J718">
            <v>0</v>
          </cell>
          <cell r="K718">
            <v>0</v>
          </cell>
          <cell r="L718">
            <v>0</v>
          </cell>
          <cell r="M718">
            <v>0</v>
          </cell>
          <cell r="N718">
            <v>0</v>
          </cell>
          <cell r="O718">
            <v>0</v>
          </cell>
          <cell r="P718">
            <v>0</v>
          </cell>
          <cell r="Q718">
            <v>0</v>
          </cell>
          <cell r="R718">
            <v>0</v>
          </cell>
          <cell r="S718">
            <v>0</v>
          </cell>
          <cell r="T718">
            <v>0</v>
          </cell>
        </row>
        <row r="724">
          <cell r="J724">
            <v>21061.119673720565</v>
          </cell>
          <cell r="K724">
            <v>343704.03121177852</v>
          </cell>
          <cell r="L724">
            <v>110507.23719989265</v>
          </cell>
          <cell r="M724">
            <v>0</v>
          </cell>
          <cell r="N724">
            <v>169764.2403380032</v>
          </cell>
          <cell r="O724">
            <v>581447.0039037161</v>
          </cell>
          <cell r="P724">
            <v>75761.631337816638</v>
          </cell>
          <cell r="Q724">
            <v>35854.543720667214</v>
          </cell>
          <cell r="R724">
            <v>4878.0426144053254</v>
          </cell>
          <cell r="S724">
            <v>0</v>
          </cell>
          <cell r="T724">
            <v>0</v>
          </cell>
        </row>
        <row r="725">
          <cell r="J725">
            <v>0</v>
          </cell>
          <cell r="K725">
            <v>0</v>
          </cell>
          <cell r="L725">
            <v>0</v>
          </cell>
          <cell r="M725">
            <v>0</v>
          </cell>
          <cell r="N725">
            <v>0</v>
          </cell>
          <cell r="O725">
            <v>0</v>
          </cell>
          <cell r="P725">
            <v>0</v>
          </cell>
          <cell r="Q725">
            <v>0</v>
          </cell>
          <cell r="R725">
            <v>0</v>
          </cell>
          <cell r="S725">
            <v>0</v>
          </cell>
          <cell r="T725">
            <v>0</v>
          </cell>
        </row>
        <row r="726">
          <cell r="J726">
            <v>0</v>
          </cell>
          <cell r="K726">
            <v>0</v>
          </cell>
          <cell r="L726">
            <v>0</v>
          </cell>
          <cell r="M726">
            <v>0</v>
          </cell>
          <cell r="N726">
            <v>0</v>
          </cell>
          <cell r="O726">
            <v>0</v>
          </cell>
          <cell r="P726">
            <v>0</v>
          </cell>
          <cell r="Q726">
            <v>0</v>
          </cell>
          <cell r="R726">
            <v>0</v>
          </cell>
          <cell r="S726">
            <v>0</v>
          </cell>
          <cell r="T726">
            <v>0</v>
          </cell>
        </row>
        <row r="733">
          <cell r="J733">
            <v>0</v>
          </cell>
          <cell r="K733">
            <v>1743693.7999999998</v>
          </cell>
          <cell r="L733">
            <v>21420.000000000015</v>
          </cell>
          <cell r="M733">
            <v>0</v>
          </cell>
          <cell r="N733">
            <v>0</v>
          </cell>
          <cell r="O733">
            <v>0</v>
          </cell>
          <cell r="P733">
            <v>-32973.24</v>
          </cell>
          <cell r="Q733">
            <v>0</v>
          </cell>
          <cell r="R733">
            <v>0</v>
          </cell>
          <cell r="S733">
            <v>0</v>
          </cell>
          <cell r="T733">
            <v>0</v>
          </cell>
        </row>
        <row r="734">
          <cell r="J734">
            <v>529744.57546250359</v>
          </cell>
          <cell r="K734">
            <v>8645093.3720405605</v>
          </cell>
          <cell r="L734">
            <v>2649312.6153309648</v>
          </cell>
          <cell r="M734">
            <v>0</v>
          </cell>
          <cell r="N734">
            <v>4270033.446454606</v>
          </cell>
          <cell r="O734">
            <v>14624977.257085478</v>
          </cell>
          <cell r="P734">
            <v>1905611.5653469639</v>
          </cell>
          <cell r="Q734">
            <v>901839.51926385297</v>
          </cell>
          <cell r="R734">
            <v>122696.07000431862</v>
          </cell>
          <cell r="S734">
            <v>0</v>
          </cell>
          <cell r="T734">
            <v>0</v>
          </cell>
        </row>
        <row r="735">
          <cell r="J735">
            <v>0</v>
          </cell>
          <cell r="K735">
            <v>0</v>
          </cell>
          <cell r="L735">
            <v>0</v>
          </cell>
          <cell r="M735">
            <v>0</v>
          </cell>
          <cell r="N735">
            <v>0</v>
          </cell>
          <cell r="O735">
            <v>0</v>
          </cell>
          <cell r="P735">
            <v>0</v>
          </cell>
          <cell r="Q735">
            <v>0</v>
          </cell>
          <cell r="R735">
            <v>0</v>
          </cell>
          <cell r="S735">
            <v>0</v>
          </cell>
          <cell r="T735">
            <v>0</v>
          </cell>
        </row>
        <row r="736">
          <cell r="J736">
            <v>0</v>
          </cell>
          <cell r="K736">
            <v>0</v>
          </cell>
          <cell r="L736">
            <v>1618.2030213195028</v>
          </cell>
          <cell r="M736">
            <v>0</v>
          </cell>
          <cell r="N736">
            <v>0</v>
          </cell>
          <cell r="O736">
            <v>0</v>
          </cell>
          <cell r="P736">
            <v>0</v>
          </cell>
          <cell r="Q736">
            <v>0</v>
          </cell>
          <cell r="R736">
            <v>0</v>
          </cell>
          <cell r="S736">
            <v>0</v>
          </cell>
          <cell r="T736">
            <v>0</v>
          </cell>
        </row>
        <row r="737">
          <cell r="J737">
            <v>0</v>
          </cell>
          <cell r="K737">
            <v>0</v>
          </cell>
          <cell r="L737">
            <v>0</v>
          </cell>
          <cell r="M737">
            <v>0</v>
          </cell>
          <cell r="N737">
            <v>0</v>
          </cell>
          <cell r="O737">
            <v>0</v>
          </cell>
          <cell r="P737">
            <v>0</v>
          </cell>
          <cell r="Q737">
            <v>0</v>
          </cell>
          <cell r="R737">
            <v>0</v>
          </cell>
          <cell r="S737">
            <v>0</v>
          </cell>
          <cell r="T737">
            <v>0</v>
          </cell>
        </row>
        <row r="738">
          <cell r="J738">
            <v>0</v>
          </cell>
          <cell r="K738">
            <v>0</v>
          </cell>
          <cell r="L738">
            <v>0</v>
          </cell>
          <cell r="M738">
            <v>0</v>
          </cell>
          <cell r="N738">
            <v>0</v>
          </cell>
          <cell r="O738">
            <v>0</v>
          </cell>
          <cell r="P738">
            <v>0</v>
          </cell>
          <cell r="Q738">
            <v>0</v>
          </cell>
          <cell r="R738">
            <v>0</v>
          </cell>
          <cell r="S738">
            <v>0</v>
          </cell>
          <cell r="T738">
            <v>0</v>
          </cell>
        </row>
        <row r="739">
          <cell r="J739">
            <v>7311.6263118158322</v>
          </cell>
          <cell r="K739">
            <v>120526.11586029638</v>
          </cell>
          <cell r="L739">
            <v>239354.18601043327</v>
          </cell>
          <cell r="M739">
            <v>0</v>
          </cell>
          <cell r="N739">
            <v>0</v>
          </cell>
          <cell r="O739">
            <v>0</v>
          </cell>
          <cell r="P739">
            <v>0</v>
          </cell>
          <cell r="Q739">
            <v>0</v>
          </cell>
          <cell r="R739">
            <v>0</v>
          </cell>
          <cell r="S739">
            <v>0</v>
          </cell>
          <cell r="T739">
            <v>0</v>
          </cell>
        </row>
        <row r="740">
          <cell r="J740">
            <v>0</v>
          </cell>
          <cell r="K740">
            <v>0</v>
          </cell>
          <cell r="L740">
            <v>0</v>
          </cell>
          <cell r="M740">
            <v>0</v>
          </cell>
          <cell r="N740">
            <v>2955797.4506343054</v>
          </cell>
          <cell r="O740">
            <v>10538825.936419167</v>
          </cell>
          <cell r="P740">
            <v>1354539.5600278571</v>
          </cell>
          <cell r="Q740">
            <v>629051.58326421224</v>
          </cell>
          <cell r="R740">
            <v>85990.529654460857</v>
          </cell>
          <cell r="S740">
            <v>0</v>
          </cell>
          <cell r="T740">
            <v>0</v>
          </cell>
        </row>
        <row r="741">
          <cell r="J741">
            <v>91076.589478882175</v>
          </cell>
          <cell r="K741">
            <v>1501322.2924088766</v>
          </cell>
          <cell r="L741">
            <v>461606.11649727559</v>
          </cell>
          <cell r="M741">
            <v>0</v>
          </cell>
          <cell r="N741">
            <v>2228.8009741723017</v>
          </cell>
          <cell r="O741">
            <v>7946.7371854870162</v>
          </cell>
          <cell r="P741">
            <v>1021.3822636247082</v>
          </cell>
          <cell r="Q741">
            <v>474.332495713816</v>
          </cell>
          <cell r="R741">
            <v>64.840632507591408</v>
          </cell>
          <cell r="S741">
            <v>0</v>
          </cell>
          <cell r="T741">
            <v>0</v>
          </cell>
        </row>
        <row r="742">
          <cell r="J742">
            <v>0</v>
          </cell>
          <cell r="K742">
            <v>0</v>
          </cell>
          <cell r="L742">
            <v>0</v>
          </cell>
          <cell r="M742">
            <v>0</v>
          </cell>
          <cell r="N742">
            <v>0</v>
          </cell>
          <cell r="O742">
            <v>0</v>
          </cell>
          <cell r="P742">
            <v>0</v>
          </cell>
          <cell r="Q742">
            <v>0</v>
          </cell>
          <cell r="R742">
            <v>0</v>
          </cell>
          <cell r="S742">
            <v>0</v>
          </cell>
          <cell r="T742">
            <v>0</v>
          </cell>
        </row>
        <row r="743">
          <cell r="J743">
            <v>415.59873938884976</v>
          </cell>
          <cell r="K743">
            <v>6570.2915270592757</v>
          </cell>
          <cell r="L743">
            <v>4533.0886466786114</v>
          </cell>
          <cell r="M743">
            <v>0</v>
          </cell>
          <cell r="N743">
            <v>10.762952504448318</v>
          </cell>
          <cell r="O743">
            <v>33.42916836404423</v>
          </cell>
          <cell r="P743">
            <v>4.8632024189518175</v>
          </cell>
          <cell r="Q743">
            <v>2.3585544765822779</v>
          </cell>
          <cell r="R743">
            <v>0.26993325948405028</v>
          </cell>
          <cell r="S743">
            <v>0</v>
          </cell>
          <cell r="T743">
            <v>0</v>
          </cell>
        </row>
        <row r="747">
          <cell r="J747">
            <v>0</v>
          </cell>
          <cell r="K747">
            <v>0</v>
          </cell>
          <cell r="L747">
            <v>0</v>
          </cell>
          <cell r="M747">
            <v>0</v>
          </cell>
          <cell r="N747">
            <v>0</v>
          </cell>
          <cell r="O747">
            <v>0</v>
          </cell>
          <cell r="P747">
            <v>0</v>
          </cell>
          <cell r="Q747">
            <v>0</v>
          </cell>
          <cell r="R747">
            <v>0</v>
          </cell>
          <cell r="S747">
            <v>0</v>
          </cell>
          <cell r="T747">
            <v>0</v>
          </cell>
        </row>
        <row r="748">
          <cell r="J748">
            <v>0</v>
          </cell>
          <cell r="K748">
            <v>0</v>
          </cell>
          <cell r="L748">
            <v>0</v>
          </cell>
          <cell r="M748">
            <v>0</v>
          </cell>
          <cell r="N748">
            <v>0</v>
          </cell>
          <cell r="O748">
            <v>0</v>
          </cell>
          <cell r="P748">
            <v>0</v>
          </cell>
          <cell r="Q748">
            <v>0</v>
          </cell>
          <cell r="R748">
            <v>0</v>
          </cell>
          <cell r="S748">
            <v>0</v>
          </cell>
          <cell r="T748">
            <v>0</v>
          </cell>
        </row>
        <row r="749">
          <cell r="J749">
            <v>0</v>
          </cell>
          <cell r="K749">
            <v>0</v>
          </cell>
          <cell r="L749">
            <v>0</v>
          </cell>
          <cell r="M749">
            <v>0</v>
          </cell>
          <cell r="N749">
            <v>0</v>
          </cell>
          <cell r="O749">
            <v>0</v>
          </cell>
          <cell r="P749">
            <v>0</v>
          </cell>
          <cell r="Q749">
            <v>0</v>
          </cell>
          <cell r="R749">
            <v>0</v>
          </cell>
          <cell r="S749">
            <v>0</v>
          </cell>
          <cell r="T749">
            <v>0</v>
          </cell>
        </row>
        <row r="750">
          <cell r="J750">
            <v>0</v>
          </cell>
          <cell r="K750">
            <v>0</v>
          </cell>
          <cell r="L750">
            <v>0</v>
          </cell>
          <cell r="M750">
            <v>0</v>
          </cell>
          <cell r="N750">
            <v>0</v>
          </cell>
          <cell r="O750">
            <v>0</v>
          </cell>
          <cell r="P750">
            <v>0</v>
          </cell>
          <cell r="Q750">
            <v>0</v>
          </cell>
          <cell r="R750">
            <v>0</v>
          </cell>
          <cell r="S750">
            <v>0</v>
          </cell>
          <cell r="T750">
            <v>0</v>
          </cell>
        </row>
        <row r="751">
          <cell r="J751">
            <v>0</v>
          </cell>
          <cell r="K751">
            <v>0</v>
          </cell>
          <cell r="L751">
            <v>0</v>
          </cell>
          <cell r="M751">
            <v>0</v>
          </cell>
          <cell r="N751">
            <v>0</v>
          </cell>
          <cell r="O751">
            <v>0</v>
          </cell>
          <cell r="P751">
            <v>0</v>
          </cell>
          <cell r="Q751">
            <v>0</v>
          </cell>
          <cell r="R751">
            <v>0</v>
          </cell>
          <cell r="S751">
            <v>0</v>
          </cell>
          <cell r="T751">
            <v>0</v>
          </cell>
        </row>
        <row r="752">
          <cell r="J752">
            <v>0</v>
          </cell>
          <cell r="K752">
            <v>0</v>
          </cell>
          <cell r="L752">
            <v>0</v>
          </cell>
          <cell r="M752">
            <v>0</v>
          </cell>
          <cell r="N752">
            <v>0</v>
          </cell>
          <cell r="O752">
            <v>0</v>
          </cell>
          <cell r="P752">
            <v>0</v>
          </cell>
          <cell r="Q752">
            <v>0</v>
          </cell>
          <cell r="R752">
            <v>0</v>
          </cell>
          <cell r="S752">
            <v>0</v>
          </cell>
          <cell r="T752">
            <v>0</v>
          </cell>
        </row>
        <row r="762">
          <cell r="J762">
            <v>0</v>
          </cell>
          <cell r="K762">
            <v>2259997.79</v>
          </cell>
          <cell r="L762">
            <v>21420.000000000015</v>
          </cell>
          <cell r="M762">
            <v>0</v>
          </cell>
          <cell r="N762">
            <v>0</v>
          </cell>
          <cell r="O762">
            <v>0</v>
          </cell>
          <cell r="P762">
            <v>-32973.24</v>
          </cell>
          <cell r="Q762">
            <v>0</v>
          </cell>
          <cell r="R762">
            <v>0</v>
          </cell>
          <cell r="S762">
            <v>112236.5</v>
          </cell>
          <cell r="T762">
            <v>0</v>
          </cell>
        </row>
        <row r="763">
          <cell r="J763">
            <v>576137.7517791026</v>
          </cell>
          <cell r="K763">
            <v>9402200.3999556173</v>
          </cell>
          <cell r="L763">
            <v>2891560.1498118378</v>
          </cell>
          <cell r="M763">
            <v>0</v>
          </cell>
          <cell r="N763">
            <v>4643988.0346373888</v>
          </cell>
          <cell r="O763">
            <v>15905781.591744009</v>
          </cell>
          <cell r="P763">
            <v>2072498.3584111615</v>
          </cell>
          <cell r="Q763">
            <v>980819.46878000675</v>
          </cell>
          <cell r="R763">
            <v>133441.36249569411</v>
          </cell>
          <cell r="S763">
            <v>0</v>
          </cell>
          <cell r="T763">
            <v>0</v>
          </cell>
        </row>
        <row r="764">
          <cell r="J764">
            <v>2199.0198531490632</v>
          </cell>
          <cell r="K764">
            <v>34764.786655096526</v>
          </cell>
          <cell r="L764">
            <v>10763.917507207501</v>
          </cell>
          <cell r="M764">
            <v>0</v>
          </cell>
          <cell r="N764">
            <v>19724.328318414766</v>
          </cell>
          <cell r="O764">
            <v>61262.733618071477</v>
          </cell>
          <cell r="P764">
            <v>8912.3687158026078</v>
          </cell>
          <cell r="Q764">
            <v>4322.3179544598652</v>
          </cell>
          <cell r="R764">
            <v>494.68324160333754</v>
          </cell>
          <cell r="S764">
            <v>0</v>
          </cell>
          <cell r="T764">
            <v>0</v>
          </cell>
        </row>
        <row r="765">
          <cell r="J765">
            <v>2463724.4362090346</v>
          </cell>
          <cell r="K765">
            <v>40612460.782699391</v>
          </cell>
          <cell r="L765">
            <v>12506665.814215461</v>
          </cell>
          <cell r="M765">
            <v>0</v>
          </cell>
          <cell r="N765">
            <v>60291.57937219453</v>
          </cell>
          <cell r="O765">
            <v>214968.20098379982</v>
          </cell>
          <cell r="P765">
            <v>27629.541861426071</v>
          </cell>
          <cell r="Q765">
            <v>12831.228829106663</v>
          </cell>
          <cell r="R765">
            <v>1754.0122185322252</v>
          </cell>
          <cell r="S765">
            <v>0</v>
          </cell>
          <cell r="T765">
            <v>0</v>
          </cell>
        </row>
        <row r="766">
          <cell r="J766">
            <v>0</v>
          </cell>
          <cell r="K766">
            <v>0</v>
          </cell>
          <cell r="L766">
            <v>0</v>
          </cell>
          <cell r="M766">
            <v>0</v>
          </cell>
          <cell r="N766">
            <v>0</v>
          </cell>
          <cell r="O766">
            <v>0</v>
          </cell>
          <cell r="P766">
            <v>0</v>
          </cell>
          <cell r="Q766">
            <v>0</v>
          </cell>
          <cell r="R766">
            <v>0</v>
          </cell>
          <cell r="S766">
            <v>0</v>
          </cell>
          <cell r="T766">
            <v>0</v>
          </cell>
        </row>
        <row r="767">
          <cell r="J767">
            <v>-6620.280371888638</v>
          </cell>
          <cell r="K767">
            <v>-104661.46287676577</v>
          </cell>
          <cell r="L767">
            <v>-31643.52747434529</v>
          </cell>
          <cell r="M767">
            <v>0</v>
          </cell>
          <cell r="N767">
            <v>-171.44845846633132</v>
          </cell>
          <cell r="O767">
            <v>-532.50995778881861</v>
          </cell>
          <cell r="P767">
            <v>-77.468385890806317</v>
          </cell>
          <cell r="Q767">
            <v>-37.570594969342338</v>
          </cell>
          <cell r="R767">
            <v>-4.299902021141996</v>
          </cell>
          <cell r="S767">
            <v>0</v>
          </cell>
          <cell r="T767">
            <v>0</v>
          </cell>
        </row>
        <row r="768">
          <cell r="J768">
            <v>0</v>
          </cell>
          <cell r="K768">
            <v>0</v>
          </cell>
          <cell r="L768">
            <v>0</v>
          </cell>
          <cell r="M768">
            <v>0</v>
          </cell>
          <cell r="N768">
            <v>0</v>
          </cell>
          <cell r="O768">
            <v>0</v>
          </cell>
          <cell r="P768">
            <v>0</v>
          </cell>
          <cell r="Q768">
            <v>0</v>
          </cell>
          <cell r="R768">
            <v>0</v>
          </cell>
          <cell r="S768">
            <v>0</v>
          </cell>
          <cell r="T768">
            <v>0</v>
          </cell>
        </row>
        <row r="769">
          <cell r="J769">
            <v>0</v>
          </cell>
          <cell r="K769">
            <v>0</v>
          </cell>
          <cell r="L769">
            <v>0</v>
          </cell>
          <cell r="M769">
            <v>0</v>
          </cell>
          <cell r="N769">
            <v>0</v>
          </cell>
          <cell r="O769">
            <v>0</v>
          </cell>
          <cell r="P769">
            <v>0</v>
          </cell>
          <cell r="Q769">
            <v>0</v>
          </cell>
          <cell r="R769">
            <v>0</v>
          </cell>
          <cell r="S769">
            <v>0</v>
          </cell>
          <cell r="T769">
            <v>0</v>
          </cell>
        </row>
        <row r="770">
          <cell r="J770">
            <v>0</v>
          </cell>
          <cell r="K770">
            <v>0</v>
          </cell>
          <cell r="L770">
            <v>0</v>
          </cell>
          <cell r="M770">
            <v>0</v>
          </cell>
          <cell r="N770">
            <v>0</v>
          </cell>
          <cell r="O770">
            <v>0</v>
          </cell>
          <cell r="P770">
            <v>0</v>
          </cell>
          <cell r="Q770">
            <v>0</v>
          </cell>
          <cell r="R770">
            <v>0</v>
          </cell>
          <cell r="S770">
            <v>0</v>
          </cell>
          <cell r="T770">
            <v>0</v>
          </cell>
        </row>
        <row r="771">
          <cell r="J771">
            <v>12462990.550862273</v>
          </cell>
          <cell r="K771">
            <v>205442097.1530692</v>
          </cell>
          <cell r="L771">
            <v>14192598.077931816</v>
          </cell>
          <cell r="M771">
            <v>0</v>
          </cell>
          <cell r="N771">
            <v>0</v>
          </cell>
          <cell r="O771">
            <v>0</v>
          </cell>
          <cell r="P771">
            <v>0</v>
          </cell>
          <cell r="Q771">
            <v>0</v>
          </cell>
          <cell r="R771">
            <v>0</v>
          </cell>
          <cell r="S771">
            <v>0</v>
          </cell>
          <cell r="T771">
            <v>0</v>
          </cell>
        </row>
        <row r="772">
          <cell r="J772">
            <v>0</v>
          </cell>
          <cell r="K772">
            <v>0</v>
          </cell>
          <cell r="L772">
            <v>0</v>
          </cell>
          <cell r="M772">
            <v>0</v>
          </cell>
          <cell r="N772">
            <v>58663461.464827448</v>
          </cell>
          <cell r="O772">
            <v>209163185.07310992</v>
          </cell>
          <cell r="P772">
            <v>26883431.835028555</v>
          </cell>
          <cell r="Q772">
            <v>12484733.453670748</v>
          </cell>
          <cell r="R772">
            <v>1706646.7533633038</v>
          </cell>
          <cell r="S772">
            <v>0</v>
          </cell>
          <cell r="T772">
            <v>0</v>
          </cell>
        </row>
        <row r="773">
          <cell r="J773">
            <v>15289708.085754126</v>
          </cell>
          <cell r="K773">
            <v>241718345.0430246</v>
          </cell>
          <cell r="L773">
            <v>0</v>
          </cell>
          <cell r="M773">
            <v>0</v>
          </cell>
          <cell r="N773">
            <v>0</v>
          </cell>
          <cell r="O773">
            <v>0</v>
          </cell>
          <cell r="P773">
            <v>0</v>
          </cell>
          <cell r="Q773">
            <v>0</v>
          </cell>
          <cell r="R773">
            <v>0</v>
          </cell>
          <cell r="S773">
            <v>0</v>
          </cell>
          <cell r="T773">
            <v>0</v>
          </cell>
        </row>
        <row r="774">
          <cell r="J774">
            <v>0</v>
          </cell>
          <cell r="K774">
            <v>0</v>
          </cell>
          <cell r="L774">
            <v>0</v>
          </cell>
          <cell r="M774">
            <v>0</v>
          </cell>
          <cell r="N774">
            <v>3218335.8770747944</v>
          </cell>
          <cell r="O774">
            <v>9995983.150749011</v>
          </cell>
          <cell r="P774">
            <v>1454193.8019257116</v>
          </cell>
          <cell r="Q774">
            <v>705254.48169383931</v>
          </cell>
          <cell r="R774">
            <v>80715.388556644786</v>
          </cell>
          <cell r="S774">
            <v>0</v>
          </cell>
          <cell r="T774">
            <v>0</v>
          </cell>
        </row>
        <row r="775">
          <cell r="J775">
            <v>0</v>
          </cell>
          <cell r="K775">
            <v>0</v>
          </cell>
          <cell r="L775">
            <v>0</v>
          </cell>
          <cell r="M775">
            <v>0</v>
          </cell>
          <cell r="N775">
            <v>0</v>
          </cell>
          <cell r="O775">
            <v>0</v>
          </cell>
          <cell r="P775">
            <v>0</v>
          </cell>
          <cell r="Q775">
            <v>0</v>
          </cell>
          <cell r="R775">
            <v>0</v>
          </cell>
          <cell r="S775">
            <v>0</v>
          </cell>
          <cell r="T775">
            <v>0</v>
          </cell>
        </row>
        <row r="776">
          <cell r="J776">
            <v>0</v>
          </cell>
          <cell r="K776">
            <v>0</v>
          </cell>
          <cell r="L776">
            <v>0</v>
          </cell>
          <cell r="M776">
            <v>0</v>
          </cell>
          <cell r="N776">
            <v>0</v>
          </cell>
          <cell r="O776">
            <v>0</v>
          </cell>
          <cell r="P776">
            <v>0</v>
          </cell>
          <cell r="Q776">
            <v>0</v>
          </cell>
          <cell r="R776">
            <v>0</v>
          </cell>
          <cell r="S776">
            <v>0</v>
          </cell>
          <cell r="T776">
            <v>0</v>
          </cell>
        </row>
        <row r="777">
          <cell r="J777">
            <v>0</v>
          </cell>
          <cell r="K777">
            <v>0</v>
          </cell>
          <cell r="L777">
            <v>0</v>
          </cell>
          <cell r="M777">
            <v>0</v>
          </cell>
          <cell r="N777">
            <v>0</v>
          </cell>
          <cell r="O777">
            <v>0</v>
          </cell>
          <cell r="P777">
            <v>0</v>
          </cell>
          <cell r="Q777">
            <v>0</v>
          </cell>
          <cell r="R777">
            <v>0</v>
          </cell>
          <cell r="S777">
            <v>0</v>
          </cell>
          <cell r="T777">
            <v>0</v>
          </cell>
        </row>
        <row r="778">
          <cell r="J778">
            <v>0</v>
          </cell>
          <cell r="K778">
            <v>0</v>
          </cell>
          <cell r="L778">
            <v>0</v>
          </cell>
          <cell r="M778">
            <v>0</v>
          </cell>
          <cell r="N778">
            <v>0</v>
          </cell>
          <cell r="O778">
            <v>0</v>
          </cell>
          <cell r="P778">
            <v>0</v>
          </cell>
          <cell r="Q778">
            <v>0</v>
          </cell>
          <cell r="R778">
            <v>0</v>
          </cell>
          <cell r="S778">
            <v>0</v>
          </cell>
          <cell r="T778">
            <v>0</v>
          </cell>
        </row>
        <row r="779">
          <cell r="J779">
            <v>0</v>
          </cell>
          <cell r="K779">
            <v>0</v>
          </cell>
          <cell r="L779">
            <v>0</v>
          </cell>
          <cell r="M779">
            <v>0</v>
          </cell>
          <cell r="N779">
            <v>0</v>
          </cell>
          <cell r="O779">
            <v>0</v>
          </cell>
          <cell r="P779">
            <v>0</v>
          </cell>
          <cell r="Q779">
            <v>0</v>
          </cell>
          <cell r="R779">
            <v>0</v>
          </cell>
          <cell r="S779">
            <v>0</v>
          </cell>
          <cell r="T779">
            <v>0</v>
          </cell>
        </row>
        <row r="780">
          <cell r="J780">
            <v>0</v>
          </cell>
          <cell r="K780">
            <v>0</v>
          </cell>
          <cell r="L780">
            <v>0</v>
          </cell>
          <cell r="M780">
            <v>0</v>
          </cell>
          <cell r="N780">
            <v>0</v>
          </cell>
          <cell r="O780">
            <v>0</v>
          </cell>
          <cell r="P780">
            <v>0</v>
          </cell>
          <cell r="Q780">
            <v>0</v>
          </cell>
          <cell r="R780">
            <v>0</v>
          </cell>
          <cell r="S780">
            <v>0</v>
          </cell>
          <cell r="T780">
            <v>0</v>
          </cell>
        </row>
        <row r="781">
          <cell r="J781">
            <v>0</v>
          </cell>
          <cell r="K781">
            <v>0</v>
          </cell>
          <cell r="L781">
            <v>0</v>
          </cell>
          <cell r="M781">
            <v>0</v>
          </cell>
          <cell r="N781">
            <v>0</v>
          </cell>
          <cell r="O781">
            <v>0</v>
          </cell>
          <cell r="P781">
            <v>0</v>
          </cell>
          <cell r="Q781">
            <v>0</v>
          </cell>
          <cell r="R781">
            <v>0</v>
          </cell>
          <cell r="S781">
            <v>0</v>
          </cell>
          <cell r="T781">
            <v>0</v>
          </cell>
        </row>
        <row r="782">
          <cell r="J782">
            <v>0</v>
          </cell>
          <cell r="K782">
            <v>0</v>
          </cell>
          <cell r="L782">
            <v>0</v>
          </cell>
          <cell r="M782">
            <v>0</v>
          </cell>
          <cell r="N782">
            <v>0</v>
          </cell>
          <cell r="O782">
            <v>0</v>
          </cell>
          <cell r="P782">
            <v>0</v>
          </cell>
          <cell r="Q782">
            <v>0</v>
          </cell>
          <cell r="R782">
            <v>0</v>
          </cell>
          <cell r="S782">
            <v>0</v>
          </cell>
          <cell r="T782">
            <v>0</v>
          </cell>
        </row>
        <row r="783">
          <cell r="J783">
            <v>0</v>
          </cell>
          <cell r="K783">
            <v>0</v>
          </cell>
          <cell r="L783">
            <v>0</v>
          </cell>
          <cell r="M783">
            <v>0</v>
          </cell>
          <cell r="N783">
            <v>0</v>
          </cell>
          <cell r="O783">
            <v>0</v>
          </cell>
          <cell r="P783">
            <v>0</v>
          </cell>
          <cell r="Q783">
            <v>0</v>
          </cell>
          <cell r="R783">
            <v>0</v>
          </cell>
          <cell r="S783">
            <v>0</v>
          </cell>
          <cell r="T783">
            <v>0</v>
          </cell>
        </row>
        <row r="786">
          <cell r="J786">
            <v>97101.870282609918</v>
          </cell>
          <cell r="K786">
            <v>1584640.5495705763</v>
          </cell>
          <cell r="L786">
            <v>491730.35418678203</v>
          </cell>
          <cell r="M786">
            <v>0</v>
          </cell>
          <cell r="N786">
            <v>782694.62874261965</v>
          </cell>
          <cell r="O786">
            <v>2680749.7618333851</v>
          </cell>
          <cell r="P786">
            <v>349297.48334999144</v>
          </cell>
          <cell r="Q786">
            <v>165306.65545529185</v>
          </cell>
          <cell r="R786">
            <v>22490.117738994519</v>
          </cell>
          <cell r="S786">
            <v>0</v>
          </cell>
          <cell r="T786">
            <v>0</v>
          </cell>
        </row>
        <row r="787">
          <cell r="J787">
            <v>0</v>
          </cell>
          <cell r="K787">
            <v>0</v>
          </cell>
          <cell r="L787">
            <v>-40.911043900172558</v>
          </cell>
          <cell r="M787">
            <v>0</v>
          </cell>
          <cell r="N787">
            <v>0</v>
          </cell>
          <cell r="O787">
            <v>0</v>
          </cell>
          <cell r="P787">
            <v>0</v>
          </cell>
          <cell r="Q787">
            <v>0</v>
          </cell>
          <cell r="R787">
            <v>0</v>
          </cell>
          <cell r="S787">
            <v>0</v>
          </cell>
          <cell r="T787">
            <v>0</v>
          </cell>
        </row>
        <row r="788">
          <cell r="J788">
            <v>16852.417637857172</v>
          </cell>
          <cell r="K788">
            <v>277798.17432190961</v>
          </cell>
          <cell r="L788">
            <v>85512.12770560752</v>
          </cell>
          <cell r="M788">
            <v>0</v>
          </cell>
          <cell r="N788">
            <v>0</v>
          </cell>
          <cell r="O788">
            <v>0</v>
          </cell>
          <cell r="P788">
            <v>0</v>
          </cell>
          <cell r="Q788">
            <v>0</v>
          </cell>
          <cell r="R788">
            <v>0</v>
          </cell>
          <cell r="S788">
            <v>0</v>
          </cell>
          <cell r="T788">
            <v>0</v>
          </cell>
        </row>
        <row r="789">
          <cell r="J789">
            <v>0</v>
          </cell>
          <cell r="K789">
            <v>0</v>
          </cell>
          <cell r="L789">
            <v>0</v>
          </cell>
          <cell r="M789">
            <v>0</v>
          </cell>
          <cell r="N789">
            <v>78252.783528969056</v>
          </cell>
          <cell r="O789">
            <v>279008.4498094134</v>
          </cell>
          <cell r="P789">
            <v>35860.539411974372</v>
          </cell>
          <cell r="Q789">
            <v>16653.724822438729</v>
          </cell>
          <cell r="R789">
            <v>2276.5424272045084</v>
          </cell>
          <cell r="S789">
            <v>0</v>
          </cell>
          <cell r="T789">
            <v>0</v>
          </cell>
        </row>
        <row r="793">
          <cell r="J793">
            <v>321406.86090194108</v>
          </cell>
          <cell r="K793">
            <v>5245154.83803837</v>
          </cell>
          <cell r="L793">
            <v>1354395.3992954791</v>
          </cell>
          <cell r="M793">
            <v>0</v>
          </cell>
          <cell r="N793">
            <v>2590716.5633042227</v>
          </cell>
          <cell r="O793">
            <v>8873272.6085174233</v>
          </cell>
          <cell r="P793">
            <v>1156173.4837621837</v>
          </cell>
          <cell r="Q793">
            <v>547164.46821724426</v>
          </cell>
          <cell r="R793">
            <v>74442.213345295822</v>
          </cell>
          <cell r="S793">
            <v>0</v>
          </cell>
          <cell r="T793">
            <v>0</v>
          </cell>
        </row>
        <row r="794">
          <cell r="J794">
            <v>13435.600799311575</v>
          </cell>
          <cell r="K794">
            <v>221474.77312586515</v>
          </cell>
          <cell r="L794">
            <v>68454.426074823292</v>
          </cell>
          <cell r="M794">
            <v>0</v>
          </cell>
          <cell r="N794">
            <v>0</v>
          </cell>
          <cell r="O794">
            <v>0</v>
          </cell>
          <cell r="P794">
            <v>0</v>
          </cell>
          <cell r="Q794">
            <v>0</v>
          </cell>
          <cell r="R794">
            <v>0</v>
          </cell>
          <cell r="S794">
            <v>0</v>
          </cell>
          <cell r="T794">
            <v>0</v>
          </cell>
        </row>
        <row r="795">
          <cell r="J795">
            <v>0</v>
          </cell>
          <cell r="K795">
            <v>0</v>
          </cell>
          <cell r="L795">
            <v>0</v>
          </cell>
          <cell r="M795">
            <v>0</v>
          </cell>
          <cell r="N795">
            <v>243364.55879678566</v>
          </cell>
          <cell r="O795">
            <v>867710.58135339362</v>
          </cell>
          <cell r="P795">
            <v>111525.54527314799</v>
          </cell>
          <cell r="Q795">
            <v>51792.744116705988</v>
          </cell>
          <cell r="R795">
            <v>7080.0004599668682</v>
          </cell>
          <cell r="S795">
            <v>0</v>
          </cell>
          <cell r="T795">
            <v>0</v>
          </cell>
        </row>
        <row r="798">
          <cell r="J798">
            <v>15987.709759221207</v>
          </cell>
          <cell r="K798">
            <v>260909.21941556458</v>
          </cell>
          <cell r="L798">
            <v>83887.165640571518</v>
          </cell>
          <cell r="M798">
            <v>0</v>
          </cell>
          <cell r="N798">
            <v>128869.75830659625</v>
          </cell>
          <cell r="O798">
            <v>441382.32357991172</v>
          </cell>
          <cell r="P798">
            <v>57511.42348929806</v>
          </cell>
          <cell r="Q798">
            <v>27217.548137794238</v>
          </cell>
          <cell r="R798">
            <v>3702.9716710425878</v>
          </cell>
          <cell r="S798">
            <v>0</v>
          </cell>
          <cell r="T798">
            <v>0</v>
          </cell>
        </row>
        <row r="799">
          <cell r="J799">
            <v>1310.4057100330963</v>
          </cell>
          <cell r="K799">
            <v>21600.954930671123</v>
          </cell>
          <cell r="L799">
            <v>6676.520994139928</v>
          </cell>
          <cell r="M799">
            <v>0</v>
          </cell>
          <cell r="N799">
            <v>32.067884181806299</v>
          </cell>
          <cell r="O799">
            <v>114.33728297883923</v>
          </cell>
          <cell r="P799">
            <v>14.695600241933588</v>
          </cell>
          <cell r="Q799">
            <v>6.8246737651694342</v>
          </cell>
          <cell r="R799">
            <v>0.9329239881101028</v>
          </cell>
          <cell r="S799">
            <v>0</v>
          </cell>
          <cell r="T799">
            <v>0</v>
          </cell>
        </row>
        <row r="800">
          <cell r="J800">
            <v>19770.390771098031</v>
          </cell>
          <cell r="K800">
            <v>325898.54938701302</v>
          </cell>
          <cell r="L800">
            <v>100730.19984188903</v>
          </cell>
          <cell r="M800">
            <v>0</v>
          </cell>
          <cell r="N800">
            <v>0</v>
          </cell>
          <cell r="O800">
            <v>0</v>
          </cell>
          <cell r="P800">
            <v>0</v>
          </cell>
          <cell r="Q800">
            <v>0</v>
          </cell>
          <cell r="R800">
            <v>0</v>
          </cell>
          <cell r="S800">
            <v>0</v>
          </cell>
          <cell r="T800">
            <v>0</v>
          </cell>
        </row>
        <row r="801">
          <cell r="J801">
            <v>0</v>
          </cell>
          <cell r="K801">
            <v>0</v>
          </cell>
          <cell r="L801">
            <v>0</v>
          </cell>
          <cell r="M801">
            <v>0</v>
          </cell>
          <cell r="N801">
            <v>319898.37048753665</v>
          </cell>
          <cell r="O801">
            <v>1140590.0777094171</v>
          </cell>
          <cell r="P801">
            <v>146598.33945009601</v>
          </cell>
          <cell r="Q801">
            <v>68080.638067957785</v>
          </cell>
          <cell r="R801">
            <v>9306.5342849927147</v>
          </cell>
          <cell r="S801">
            <v>0</v>
          </cell>
          <cell r="T801">
            <v>0</v>
          </cell>
        </row>
        <row r="805">
          <cell r="J805">
            <v>0</v>
          </cell>
          <cell r="K805">
            <v>0</v>
          </cell>
          <cell r="L805">
            <v>0</v>
          </cell>
          <cell r="M805">
            <v>0</v>
          </cell>
          <cell r="N805">
            <v>0</v>
          </cell>
          <cell r="O805">
            <v>0</v>
          </cell>
          <cell r="P805">
            <v>0</v>
          </cell>
          <cell r="Q805">
            <v>0</v>
          </cell>
          <cell r="R805">
            <v>0</v>
          </cell>
          <cell r="S805">
            <v>0</v>
          </cell>
          <cell r="T805">
            <v>0</v>
          </cell>
        </row>
        <row r="806">
          <cell r="J806">
            <v>2559.3351621492061</v>
          </cell>
          <cell r="K806">
            <v>42188.524566693617</v>
          </cell>
          <cell r="L806">
            <v>13039.820271157185</v>
          </cell>
          <cell r="M806">
            <v>0</v>
          </cell>
          <cell r="N806">
            <v>0</v>
          </cell>
          <cell r="O806">
            <v>0</v>
          </cell>
          <cell r="P806">
            <v>0</v>
          </cell>
          <cell r="Q806">
            <v>0</v>
          </cell>
          <cell r="R806">
            <v>0</v>
          </cell>
          <cell r="S806">
            <v>0</v>
          </cell>
          <cell r="T806">
            <v>0</v>
          </cell>
        </row>
        <row r="807">
          <cell r="J807">
            <v>0</v>
          </cell>
          <cell r="K807">
            <v>0</v>
          </cell>
          <cell r="L807">
            <v>0</v>
          </cell>
          <cell r="M807">
            <v>0</v>
          </cell>
          <cell r="N807">
            <v>87214.791833896699</v>
          </cell>
          <cell r="O807">
            <v>310962.27856249892</v>
          </cell>
          <cell r="P807">
            <v>39967.51730510356</v>
          </cell>
          <cell r="Q807">
            <v>18561.015699975669</v>
          </cell>
          <cell r="R807">
            <v>2537.2665985251874</v>
          </cell>
          <cell r="S807">
            <v>0</v>
          </cell>
          <cell r="T807">
            <v>0</v>
          </cell>
        </row>
        <row r="811">
          <cell r="J811">
            <v>0</v>
          </cell>
          <cell r="K811">
            <v>0</v>
          </cell>
          <cell r="L811">
            <v>0</v>
          </cell>
          <cell r="M811">
            <v>0</v>
          </cell>
          <cell r="N811">
            <v>0</v>
          </cell>
          <cell r="O811">
            <v>0</v>
          </cell>
          <cell r="P811">
            <v>0</v>
          </cell>
          <cell r="Q811">
            <v>0</v>
          </cell>
          <cell r="R811">
            <v>0</v>
          </cell>
          <cell r="S811">
            <v>0</v>
          </cell>
          <cell r="T811">
            <v>0</v>
          </cell>
        </row>
        <row r="812">
          <cell r="J812">
            <v>0</v>
          </cell>
          <cell r="K812">
            <v>0</v>
          </cell>
          <cell r="L812">
            <v>0</v>
          </cell>
          <cell r="M812">
            <v>0</v>
          </cell>
          <cell r="N812">
            <v>0</v>
          </cell>
          <cell r="O812">
            <v>0</v>
          </cell>
          <cell r="P812">
            <v>0</v>
          </cell>
          <cell r="Q812">
            <v>0</v>
          </cell>
          <cell r="R812">
            <v>0</v>
          </cell>
          <cell r="S812">
            <v>0</v>
          </cell>
          <cell r="T812">
            <v>0</v>
          </cell>
        </row>
        <row r="813">
          <cell r="J813">
            <v>0</v>
          </cell>
          <cell r="K813">
            <v>0</v>
          </cell>
          <cell r="L813">
            <v>0</v>
          </cell>
          <cell r="M813">
            <v>0</v>
          </cell>
          <cell r="N813">
            <v>0</v>
          </cell>
          <cell r="O813">
            <v>0</v>
          </cell>
          <cell r="P813">
            <v>0</v>
          </cell>
          <cell r="Q813">
            <v>0</v>
          </cell>
          <cell r="R813">
            <v>0</v>
          </cell>
          <cell r="S813">
            <v>0</v>
          </cell>
          <cell r="T813">
            <v>0</v>
          </cell>
        </row>
        <row r="817">
          <cell r="J817">
            <v>0</v>
          </cell>
          <cell r="K817">
            <v>0</v>
          </cell>
          <cell r="L817">
            <v>0</v>
          </cell>
          <cell r="M817">
            <v>0</v>
          </cell>
          <cell r="N817">
            <v>0</v>
          </cell>
          <cell r="O817">
            <v>0</v>
          </cell>
          <cell r="P817">
            <v>0</v>
          </cell>
          <cell r="Q817">
            <v>0</v>
          </cell>
          <cell r="R817">
            <v>0</v>
          </cell>
          <cell r="S817">
            <v>0</v>
          </cell>
          <cell r="T817">
            <v>0</v>
          </cell>
        </row>
        <row r="818">
          <cell r="J818">
            <v>0</v>
          </cell>
          <cell r="K818">
            <v>0</v>
          </cell>
          <cell r="L818">
            <v>0</v>
          </cell>
          <cell r="M818">
            <v>0</v>
          </cell>
          <cell r="N818">
            <v>0</v>
          </cell>
          <cell r="O818">
            <v>0</v>
          </cell>
          <cell r="P818">
            <v>0</v>
          </cell>
          <cell r="Q818">
            <v>0</v>
          </cell>
          <cell r="R818">
            <v>0</v>
          </cell>
          <cell r="S818">
            <v>0</v>
          </cell>
          <cell r="T818">
            <v>0</v>
          </cell>
        </row>
        <row r="819">
          <cell r="J819">
            <v>0</v>
          </cell>
          <cell r="K819">
            <v>0</v>
          </cell>
          <cell r="L819">
            <v>0</v>
          </cell>
          <cell r="M819">
            <v>0</v>
          </cell>
          <cell r="N819">
            <v>0</v>
          </cell>
          <cell r="O819">
            <v>0</v>
          </cell>
          <cell r="P819">
            <v>0</v>
          </cell>
          <cell r="Q819">
            <v>0</v>
          </cell>
          <cell r="R819">
            <v>0</v>
          </cell>
          <cell r="S819">
            <v>0</v>
          </cell>
          <cell r="T819">
            <v>0</v>
          </cell>
        </row>
        <row r="820">
          <cell r="J820">
            <v>0</v>
          </cell>
          <cell r="K820">
            <v>0</v>
          </cell>
          <cell r="L820">
            <v>0</v>
          </cell>
          <cell r="M820">
            <v>0</v>
          </cell>
          <cell r="N820">
            <v>0</v>
          </cell>
          <cell r="O820">
            <v>0</v>
          </cell>
          <cell r="P820">
            <v>0</v>
          </cell>
          <cell r="Q820">
            <v>0</v>
          </cell>
          <cell r="R820">
            <v>0</v>
          </cell>
          <cell r="S820">
            <v>0</v>
          </cell>
          <cell r="T820">
            <v>0</v>
          </cell>
        </row>
        <row r="821">
          <cell r="J821">
            <v>0</v>
          </cell>
          <cell r="K821">
            <v>0</v>
          </cell>
          <cell r="L821">
            <v>0</v>
          </cell>
          <cell r="M821">
            <v>0</v>
          </cell>
          <cell r="N821">
            <v>0</v>
          </cell>
          <cell r="O821">
            <v>0</v>
          </cell>
          <cell r="P821">
            <v>0</v>
          </cell>
          <cell r="Q821">
            <v>0</v>
          </cell>
          <cell r="R821">
            <v>0</v>
          </cell>
          <cell r="S821">
            <v>0</v>
          </cell>
          <cell r="T821">
            <v>0</v>
          </cell>
        </row>
        <row r="822">
          <cell r="J822">
            <v>0</v>
          </cell>
          <cell r="K822">
            <v>0</v>
          </cell>
          <cell r="L822">
            <v>0</v>
          </cell>
          <cell r="M822">
            <v>0</v>
          </cell>
          <cell r="N822">
            <v>0</v>
          </cell>
          <cell r="O822">
            <v>0</v>
          </cell>
          <cell r="P822">
            <v>0</v>
          </cell>
          <cell r="Q822">
            <v>0</v>
          </cell>
          <cell r="R822">
            <v>0</v>
          </cell>
          <cell r="S822">
            <v>0</v>
          </cell>
          <cell r="T822">
            <v>0</v>
          </cell>
        </row>
        <row r="826">
          <cell r="J826">
            <v>0</v>
          </cell>
          <cell r="K826">
            <v>0</v>
          </cell>
          <cell r="L826">
            <v>0</v>
          </cell>
          <cell r="M826">
            <v>0</v>
          </cell>
          <cell r="N826">
            <v>0</v>
          </cell>
          <cell r="O826">
            <v>0</v>
          </cell>
          <cell r="P826">
            <v>0</v>
          </cell>
          <cell r="Q826">
            <v>0</v>
          </cell>
          <cell r="R826">
            <v>0</v>
          </cell>
          <cell r="S826">
            <v>0</v>
          </cell>
          <cell r="T826">
            <v>0</v>
          </cell>
        </row>
        <row r="827">
          <cell r="J827">
            <v>0</v>
          </cell>
          <cell r="K827">
            <v>0</v>
          </cell>
          <cell r="L827">
            <v>0</v>
          </cell>
          <cell r="M827">
            <v>0</v>
          </cell>
          <cell r="N827">
            <v>0</v>
          </cell>
          <cell r="O827">
            <v>0</v>
          </cell>
          <cell r="P827">
            <v>0</v>
          </cell>
          <cell r="Q827">
            <v>0</v>
          </cell>
          <cell r="R827">
            <v>0</v>
          </cell>
          <cell r="S827">
            <v>0</v>
          </cell>
          <cell r="T827">
            <v>0</v>
          </cell>
        </row>
        <row r="828">
          <cell r="J828">
            <v>4972722.0737104453</v>
          </cell>
          <cell r="K828">
            <v>81971212.865258217</v>
          </cell>
          <cell r="L828">
            <v>0</v>
          </cell>
          <cell r="M828">
            <v>0</v>
          </cell>
          <cell r="N828">
            <v>0</v>
          </cell>
          <cell r="O828">
            <v>0</v>
          </cell>
          <cell r="P828">
            <v>0</v>
          </cell>
          <cell r="Q828">
            <v>0</v>
          </cell>
          <cell r="R828">
            <v>0</v>
          </cell>
          <cell r="S828">
            <v>0</v>
          </cell>
          <cell r="T828">
            <v>0</v>
          </cell>
        </row>
        <row r="829">
          <cell r="J829">
            <v>0</v>
          </cell>
          <cell r="K829">
            <v>0</v>
          </cell>
          <cell r="L829">
            <v>0</v>
          </cell>
          <cell r="M829">
            <v>0</v>
          </cell>
          <cell r="N829">
            <v>0</v>
          </cell>
          <cell r="O829">
            <v>0</v>
          </cell>
          <cell r="P829">
            <v>0</v>
          </cell>
          <cell r="Q829">
            <v>0</v>
          </cell>
          <cell r="R829">
            <v>0</v>
          </cell>
          <cell r="S829">
            <v>0</v>
          </cell>
          <cell r="T829">
            <v>0</v>
          </cell>
        </row>
        <row r="830">
          <cell r="J830">
            <v>0</v>
          </cell>
          <cell r="K830">
            <v>0</v>
          </cell>
          <cell r="L830">
            <v>0</v>
          </cell>
          <cell r="M830">
            <v>0</v>
          </cell>
          <cell r="N830">
            <v>0</v>
          </cell>
          <cell r="O830">
            <v>0</v>
          </cell>
          <cell r="P830">
            <v>0</v>
          </cell>
          <cell r="Q830">
            <v>0</v>
          </cell>
          <cell r="R830">
            <v>0</v>
          </cell>
          <cell r="S830">
            <v>0</v>
          </cell>
          <cell r="T830">
            <v>0</v>
          </cell>
        </row>
        <row r="831">
          <cell r="J831">
            <v>0</v>
          </cell>
          <cell r="K831">
            <v>0</v>
          </cell>
          <cell r="L831">
            <v>0</v>
          </cell>
          <cell r="M831">
            <v>0</v>
          </cell>
          <cell r="N831">
            <v>0</v>
          </cell>
          <cell r="O831">
            <v>0</v>
          </cell>
          <cell r="P831">
            <v>0</v>
          </cell>
          <cell r="Q831">
            <v>0</v>
          </cell>
          <cell r="R831">
            <v>0</v>
          </cell>
          <cell r="S831">
            <v>0</v>
          </cell>
          <cell r="T831">
            <v>0</v>
          </cell>
        </row>
        <row r="837">
          <cell r="J837">
            <v>33806.389608563441</v>
          </cell>
          <cell r="K837">
            <v>551698.70211969619</v>
          </cell>
          <cell r="L837">
            <v>113206.65673311451</v>
          </cell>
          <cell r="M837">
            <v>0</v>
          </cell>
          <cell r="N837">
            <v>272498.14536828425</v>
          </cell>
          <cell r="O837">
            <v>933313.34018427739</v>
          </cell>
          <cell r="P837">
            <v>121609.26228354334</v>
          </cell>
          <cell r="Q837">
            <v>57552.147893190398</v>
          </cell>
          <cell r="R837">
            <v>7830.0209915017194</v>
          </cell>
          <cell r="S837">
            <v>0</v>
          </cell>
          <cell r="T837">
            <v>0</v>
          </cell>
        </row>
        <row r="838">
          <cell r="J838">
            <v>29899.777083330391</v>
          </cell>
          <cell r="K838">
            <v>492873.10965534544</v>
          </cell>
          <cell r="L838">
            <v>152339.45326132423</v>
          </cell>
          <cell r="M838">
            <v>0</v>
          </cell>
          <cell r="N838">
            <v>0</v>
          </cell>
          <cell r="O838">
            <v>0</v>
          </cell>
          <cell r="P838">
            <v>0</v>
          </cell>
          <cell r="Q838">
            <v>0</v>
          </cell>
          <cell r="R838">
            <v>0</v>
          </cell>
          <cell r="S838">
            <v>0</v>
          </cell>
          <cell r="T838">
            <v>0</v>
          </cell>
        </row>
        <row r="839">
          <cell r="J839">
            <v>0</v>
          </cell>
          <cell r="K839">
            <v>0</v>
          </cell>
          <cell r="L839">
            <v>0</v>
          </cell>
          <cell r="M839">
            <v>0</v>
          </cell>
          <cell r="N839">
            <v>62195.025320441004</v>
          </cell>
          <cell r="O839">
            <v>221754.89251560526</v>
          </cell>
          <cell r="P839">
            <v>28501.825189473901</v>
          </cell>
          <cell r="Q839">
            <v>13236.319403613163</v>
          </cell>
          <cell r="R839">
            <v>1809.3875708667456</v>
          </cell>
          <cell r="S839">
            <v>0</v>
          </cell>
          <cell r="T839">
            <v>0</v>
          </cell>
        </row>
        <row r="840">
          <cell r="J840">
            <v>0</v>
          </cell>
          <cell r="K840">
            <v>0</v>
          </cell>
          <cell r="L840">
            <v>0</v>
          </cell>
          <cell r="M840">
            <v>0</v>
          </cell>
          <cell r="N840">
            <v>0</v>
          </cell>
          <cell r="O840">
            <v>0</v>
          </cell>
          <cell r="P840">
            <v>0</v>
          </cell>
          <cell r="Q840">
            <v>0</v>
          </cell>
          <cell r="R840">
            <v>0</v>
          </cell>
          <cell r="S840">
            <v>0</v>
          </cell>
          <cell r="T840">
            <v>0</v>
          </cell>
        </row>
        <row r="844">
          <cell r="J844">
            <v>-1.7250643144332289</v>
          </cell>
          <cell r="K844">
            <v>-28.151948621710801</v>
          </cell>
          <cell r="L844">
            <v>-9.0513749664510037</v>
          </cell>
          <cell r="M844">
            <v>0</v>
          </cell>
          <cell r="N844">
            <v>-13.904969793195287</v>
          </cell>
          <cell r="O844">
            <v>-47.624888548540675</v>
          </cell>
          <cell r="P844">
            <v>-6.2054481741153289</v>
          </cell>
          <cell r="Q844">
            <v>-2.9367571544634141</v>
          </cell>
          <cell r="R844">
            <v>-0.39954842709027988</v>
          </cell>
          <cell r="S844">
            <v>0</v>
          </cell>
          <cell r="T844">
            <v>0</v>
          </cell>
        </row>
        <row r="845">
          <cell r="J845">
            <v>45.077874691958137</v>
          </cell>
          <cell r="K845">
            <v>743.07150231116987</v>
          </cell>
          <cell r="L845">
            <v>94.677181188441722</v>
          </cell>
          <cell r="M845">
            <v>0</v>
          </cell>
          <cell r="N845">
            <v>1.103133215702472</v>
          </cell>
          <cell r="O845">
            <v>3.9331954029785923</v>
          </cell>
          <cell r="P845">
            <v>0.50552773172230825</v>
          </cell>
          <cell r="Q845">
            <v>0.23476835185038372</v>
          </cell>
          <cell r="R845">
            <v>3.2092527002257121E-2</v>
          </cell>
          <cell r="S845">
            <v>0</v>
          </cell>
          <cell r="T845">
            <v>0</v>
          </cell>
        </row>
        <row r="846">
          <cell r="J846">
            <v>37805.224435560805</v>
          </cell>
          <cell r="K846">
            <v>623187.8745063087</v>
          </cell>
          <cell r="L846">
            <v>192617.73105813054</v>
          </cell>
          <cell r="M846">
            <v>0</v>
          </cell>
          <cell r="N846">
            <v>0</v>
          </cell>
          <cell r="O846">
            <v>0</v>
          </cell>
          <cell r="P846">
            <v>0</v>
          </cell>
          <cell r="Q846">
            <v>0</v>
          </cell>
          <cell r="R846">
            <v>0</v>
          </cell>
          <cell r="S846">
            <v>0</v>
          </cell>
          <cell r="T846">
            <v>0</v>
          </cell>
        </row>
        <row r="847">
          <cell r="J847">
            <v>0</v>
          </cell>
          <cell r="K847">
            <v>0</v>
          </cell>
          <cell r="L847">
            <v>0</v>
          </cell>
          <cell r="M847">
            <v>0</v>
          </cell>
          <cell r="N847">
            <v>221191.27280590337</v>
          </cell>
          <cell r="O847">
            <v>788652.25432012451</v>
          </cell>
          <cell r="P847">
            <v>101364.29655699655</v>
          </cell>
          <cell r="Q847">
            <v>47073.834620474627</v>
          </cell>
          <cell r="R847">
            <v>6434.9316965011467</v>
          </cell>
          <cell r="S847">
            <v>0</v>
          </cell>
          <cell r="T847">
            <v>0</v>
          </cell>
        </row>
        <row r="851">
          <cell r="J851">
            <v>12668.86495446829</v>
          </cell>
          <cell r="K851">
            <v>206747.79039224549</v>
          </cell>
          <cell r="L851">
            <v>64216.658314741901</v>
          </cell>
          <cell r="M851">
            <v>0</v>
          </cell>
          <cell r="N851">
            <v>102118.03874908252</v>
          </cell>
          <cell r="O851">
            <v>349756.97801232256</v>
          </cell>
          <cell r="P851">
            <v>45572.784876515325</v>
          </cell>
          <cell r="Q851">
            <v>21567.531994416924</v>
          </cell>
          <cell r="R851">
            <v>2934.281941389554</v>
          </cell>
          <cell r="S851">
            <v>0</v>
          </cell>
          <cell r="T851">
            <v>0</v>
          </cell>
        </row>
        <row r="852">
          <cell r="J852">
            <v>9681.3017657888104</v>
          </cell>
          <cell r="K852">
            <v>159588.25691300526</v>
          </cell>
          <cell r="L852">
            <v>49239.161236223968</v>
          </cell>
          <cell r="M852">
            <v>0</v>
          </cell>
          <cell r="N852">
            <v>0</v>
          </cell>
          <cell r="O852">
            <v>0</v>
          </cell>
          <cell r="P852">
            <v>0</v>
          </cell>
          <cell r="Q852">
            <v>0</v>
          </cell>
          <cell r="R852">
            <v>0</v>
          </cell>
          <cell r="S852">
            <v>0</v>
          </cell>
          <cell r="T852">
            <v>0</v>
          </cell>
        </row>
        <row r="853">
          <cell r="J853">
            <v>0</v>
          </cell>
          <cell r="K853">
            <v>0</v>
          </cell>
          <cell r="L853">
            <v>0</v>
          </cell>
          <cell r="M853">
            <v>0</v>
          </cell>
          <cell r="N853">
            <v>76689.01939799769</v>
          </cell>
          <cell r="O853">
            <v>273432.88576716604</v>
          </cell>
          <cell r="P853">
            <v>35143.92049158836</v>
          </cell>
          <cell r="Q853">
            <v>16320.925190911805</v>
          </cell>
          <cell r="R853">
            <v>2231.0491523361579</v>
          </cell>
          <cell r="S853">
            <v>0</v>
          </cell>
          <cell r="T853">
            <v>0</v>
          </cell>
        </row>
        <row r="857">
          <cell r="J857">
            <v>59851.932067771377</v>
          </cell>
          <cell r="K857">
            <v>976745.3319765738</v>
          </cell>
          <cell r="L857">
            <v>312733.69852511131</v>
          </cell>
          <cell r="M857">
            <v>0</v>
          </cell>
          <cell r="N857">
            <v>482439.58239908877</v>
          </cell>
          <cell r="O857">
            <v>1652368.3031950921</v>
          </cell>
          <cell r="P857">
            <v>215300.99455408013</v>
          </cell>
          <cell r="Q857">
            <v>101892.19511287344</v>
          </cell>
          <cell r="R857">
            <v>13862.523916303498</v>
          </cell>
          <cell r="S857">
            <v>0</v>
          </cell>
          <cell r="T857">
            <v>0</v>
          </cell>
        </row>
        <row r="858">
          <cell r="J858">
            <v>12178.0305698836</v>
          </cell>
          <cell r="K858">
            <v>200744.7674184409</v>
          </cell>
          <cell r="L858">
            <v>62047.102011675568</v>
          </cell>
          <cell r="M858">
            <v>0</v>
          </cell>
          <cell r="N858">
            <v>0</v>
          </cell>
          <cell r="O858">
            <v>0</v>
          </cell>
          <cell r="P858">
            <v>0</v>
          </cell>
          <cell r="Q858">
            <v>0</v>
          </cell>
          <cell r="R858">
            <v>0</v>
          </cell>
          <cell r="S858">
            <v>0</v>
          </cell>
          <cell r="T858">
            <v>0</v>
          </cell>
        </row>
        <row r="859">
          <cell r="J859">
            <v>0</v>
          </cell>
          <cell r="K859">
            <v>0</v>
          </cell>
          <cell r="L859">
            <v>0</v>
          </cell>
          <cell r="M859">
            <v>0</v>
          </cell>
          <cell r="N859">
            <v>5624.2155412787624</v>
          </cell>
          <cell r="O859">
            <v>20053.007558322595</v>
          </cell>
          <cell r="P859">
            <v>2577.3831164076291</v>
          </cell>
          <cell r="Q859">
            <v>1196.9432107404268</v>
          </cell>
          <cell r="R859">
            <v>163.6205732505878</v>
          </cell>
          <cell r="S859">
            <v>0</v>
          </cell>
          <cell r="T859">
            <v>0</v>
          </cell>
        </row>
        <row r="863">
          <cell r="J863">
            <v>4722.3859865970517</v>
          </cell>
          <cell r="K863">
            <v>77066.325327265396</v>
          </cell>
          <cell r="L863">
            <v>24778.256638534185</v>
          </cell>
          <cell r="M863">
            <v>0</v>
          </cell>
          <cell r="N863">
            <v>38065.035573479407</v>
          </cell>
          <cell r="O863">
            <v>130373.75152518121</v>
          </cell>
          <cell r="P863">
            <v>16987.495047466975</v>
          </cell>
          <cell r="Q863">
            <v>8039.4108881866032</v>
          </cell>
          <cell r="R863">
            <v>1093.7690132891933</v>
          </cell>
          <cell r="S863">
            <v>0</v>
          </cell>
          <cell r="T863">
            <v>0</v>
          </cell>
        </row>
        <row r="864">
          <cell r="J864">
            <v>1985.4905134742951</v>
          </cell>
          <cell r="K864">
            <v>32729.169881097434</v>
          </cell>
          <cell r="L864">
            <v>10116.080077628776</v>
          </cell>
          <cell r="M864">
            <v>0</v>
          </cell>
          <cell r="N864">
            <v>48.588371786445215</v>
          </cell>
          <cell r="O864">
            <v>173.24069099575095</v>
          </cell>
          <cell r="P864">
            <v>22.2663673141601</v>
          </cell>
          <cell r="Q864">
            <v>10.34055706149096</v>
          </cell>
          <cell r="R864">
            <v>1.4135406416524483</v>
          </cell>
          <cell r="S864">
            <v>0</v>
          </cell>
          <cell r="T864">
            <v>0</v>
          </cell>
        </row>
        <row r="865">
          <cell r="J865">
            <v>122769.82452096247</v>
          </cell>
          <cell r="K865">
            <v>2023759.0740174153</v>
          </cell>
          <cell r="L865">
            <v>625512.62146162253</v>
          </cell>
          <cell r="M865">
            <v>0</v>
          </cell>
          <cell r="N865">
            <v>0</v>
          </cell>
          <cell r="O865">
            <v>0</v>
          </cell>
          <cell r="P865">
            <v>0</v>
          </cell>
          <cell r="Q865">
            <v>0</v>
          </cell>
          <cell r="R865">
            <v>0</v>
          </cell>
          <cell r="S865">
            <v>0</v>
          </cell>
          <cell r="T865">
            <v>0</v>
          </cell>
        </row>
        <row r="866">
          <cell r="J866">
            <v>0</v>
          </cell>
          <cell r="K866">
            <v>0</v>
          </cell>
          <cell r="L866">
            <v>0</v>
          </cell>
          <cell r="M866">
            <v>0</v>
          </cell>
          <cell r="N866">
            <v>850188.02086851699</v>
          </cell>
          <cell r="O866">
            <v>3031325.2903169058</v>
          </cell>
          <cell r="P866">
            <v>389611.71290037577</v>
          </cell>
          <cell r="Q866">
            <v>180936.66075963309</v>
          </cell>
          <cell r="R866">
            <v>24733.805154569302</v>
          </cell>
          <cell r="S866">
            <v>0</v>
          </cell>
          <cell r="T866">
            <v>0</v>
          </cell>
        </row>
        <row r="870">
          <cell r="J870">
            <v>5177.6513167717831</v>
          </cell>
          <cell r="K870">
            <v>84495.964951186412</v>
          </cell>
          <cell r="L870">
            <v>27167.023931532472</v>
          </cell>
          <cell r="M870">
            <v>0</v>
          </cell>
          <cell r="N870">
            <v>41734.725225629329</v>
          </cell>
          <cell r="O870">
            <v>142942.53544133902</v>
          </cell>
          <cell r="P870">
            <v>18625.187850125752</v>
          </cell>
          <cell r="Q870">
            <v>8814.4566093132762</v>
          </cell>
          <cell r="R870">
            <v>1199.2146741020276</v>
          </cell>
          <cell r="S870">
            <v>0</v>
          </cell>
          <cell r="T870">
            <v>0</v>
          </cell>
        </row>
        <row r="871">
          <cell r="J871">
            <v>0</v>
          </cell>
          <cell r="K871">
            <v>0</v>
          </cell>
          <cell r="L871">
            <v>0</v>
          </cell>
          <cell r="M871">
            <v>0</v>
          </cell>
          <cell r="N871">
            <v>0</v>
          </cell>
          <cell r="O871">
            <v>0</v>
          </cell>
          <cell r="P871">
            <v>0</v>
          </cell>
          <cell r="Q871">
            <v>0</v>
          </cell>
          <cell r="R871">
            <v>0</v>
          </cell>
          <cell r="S871">
            <v>0</v>
          </cell>
          <cell r="T871">
            <v>0</v>
          </cell>
        </row>
        <row r="872">
          <cell r="J872">
            <v>299646.72763154894</v>
          </cell>
          <cell r="K872">
            <v>4939428.6129359864</v>
          </cell>
          <cell r="L872">
            <v>1529334.1895720253</v>
          </cell>
          <cell r="M872">
            <v>0</v>
          </cell>
          <cell r="N872">
            <v>0</v>
          </cell>
          <cell r="O872">
            <v>0</v>
          </cell>
          <cell r="P872">
            <v>0</v>
          </cell>
          <cell r="Q872">
            <v>0</v>
          </cell>
          <cell r="R872">
            <v>0</v>
          </cell>
          <cell r="S872">
            <v>0</v>
          </cell>
          <cell r="T872">
            <v>0</v>
          </cell>
        </row>
        <row r="873">
          <cell r="J873">
            <v>0</v>
          </cell>
          <cell r="K873">
            <v>0</v>
          </cell>
          <cell r="L873">
            <v>0</v>
          </cell>
          <cell r="M873">
            <v>0</v>
          </cell>
          <cell r="N873">
            <v>1820357.3271229044</v>
          </cell>
          <cell r="O873">
            <v>6490441.0173696484</v>
          </cell>
          <cell r="P873">
            <v>834206.69181692507</v>
          </cell>
          <cell r="Q873">
            <v>387407.68873981456</v>
          </cell>
          <cell r="R873">
            <v>52958.124950708509</v>
          </cell>
          <cell r="S873">
            <v>0</v>
          </cell>
          <cell r="T873">
            <v>0</v>
          </cell>
        </row>
        <row r="877">
          <cell r="J877">
            <v>0</v>
          </cell>
          <cell r="K877">
            <v>0</v>
          </cell>
          <cell r="L877">
            <v>0</v>
          </cell>
          <cell r="M877">
            <v>0</v>
          </cell>
          <cell r="N877">
            <v>0</v>
          </cell>
          <cell r="O877">
            <v>0</v>
          </cell>
          <cell r="P877">
            <v>0</v>
          </cell>
          <cell r="Q877">
            <v>0</v>
          </cell>
          <cell r="R877">
            <v>0</v>
          </cell>
          <cell r="S877">
            <v>0</v>
          </cell>
          <cell r="T877">
            <v>0</v>
          </cell>
        </row>
        <row r="878">
          <cell r="J878">
            <v>3020.5703211402251</v>
          </cell>
          <cell r="K878">
            <v>49791.604899390193</v>
          </cell>
          <cell r="L878">
            <v>15389.814779469596</v>
          </cell>
          <cell r="M878">
            <v>0</v>
          </cell>
          <cell r="N878">
            <v>0</v>
          </cell>
          <cell r="O878">
            <v>0</v>
          </cell>
          <cell r="P878">
            <v>0</v>
          </cell>
          <cell r="Q878">
            <v>0</v>
          </cell>
          <cell r="R878">
            <v>0</v>
          </cell>
          <cell r="S878">
            <v>0</v>
          </cell>
          <cell r="T878">
            <v>0</v>
          </cell>
        </row>
        <row r="879">
          <cell r="J879">
            <v>0</v>
          </cell>
          <cell r="K879">
            <v>0</v>
          </cell>
          <cell r="L879">
            <v>0</v>
          </cell>
          <cell r="M879">
            <v>0</v>
          </cell>
          <cell r="N879">
            <v>2173.5668889903641</v>
          </cell>
          <cell r="O879">
            <v>7749.8013604815269</v>
          </cell>
          <cell r="P879">
            <v>996.07039612011079</v>
          </cell>
          <cell r="Q879">
            <v>462.57760069339031</v>
          </cell>
          <cell r="R879">
            <v>63.233753714609442</v>
          </cell>
          <cell r="S879">
            <v>0</v>
          </cell>
          <cell r="T879">
            <v>0</v>
          </cell>
        </row>
        <row r="883">
          <cell r="J883">
            <v>-19916.642534480892</v>
          </cell>
          <cell r="K883">
            <v>-325026.89474038652</v>
          </cell>
          <cell r="L883">
            <v>35382.695321558305</v>
          </cell>
          <cell r="M883">
            <v>0</v>
          </cell>
          <cell r="N883">
            <v>-160539.1233861412</v>
          </cell>
          <cell r="O883">
            <v>-549850.7348564663</v>
          </cell>
          <cell r="P883">
            <v>-71644.687108786602</v>
          </cell>
          <cell r="Q883">
            <v>-33906.180753176232</v>
          </cell>
          <cell r="R883">
            <v>-4612.9660969687966</v>
          </cell>
          <cell r="S883">
            <v>0</v>
          </cell>
          <cell r="T883">
            <v>0</v>
          </cell>
        </row>
        <row r="884">
          <cell r="J884">
            <v>0</v>
          </cell>
          <cell r="K884">
            <v>0</v>
          </cell>
          <cell r="L884">
            <v>0</v>
          </cell>
          <cell r="M884">
            <v>0</v>
          </cell>
          <cell r="N884">
            <v>0</v>
          </cell>
          <cell r="O884">
            <v>0</v>
          </cell>
          <cell r="P884">
            <v>0</v>
          </cell>
          <cell r="Q884">
            <v>0</v>
          </cell>
          <cell r="R884">
            <v>0</v>
          </cell>
          <cell r="S884">
            <v>0</v>
          </cell>
          <cell r="T884">
            <v>0</v>
          </cell>
        </row>
        <row r="885">
          <cell r="J885">
            <v>0</v>
          </cell>
          <cell r="K885">
            <v>0</v>
          </cell>
          <cell r="L885">
            <v>0</v>
          </cell>
          <cell r="M885">
            <v>0</v>
          </cell>
          <cell r="N885">
            <v>5456.1566275160112</v>
          </cell>
          <cell r="O885">
            <v>19453.797474144048</v>
          </cell>
          <cell r="P885">
            <v>2500.367539085812</v>
          </cell>
          <cell r="Q885">
            <v>1161.1769826582436</v>
          </cell>
          <cell r="R885">
            <v>158.7313765958877</v>
          </cell>
          <cell r="S885">
            <v>0</v>
          </cell>
          <cell r="T885">
            <v>0</v>
          </cell>
        </row>
        <row r="891">
          <cell r="J891">
            <v>0</v>
          </cell>
          <cell r="K891">
            <v>0</v>
          </cell>
          <cell r="L891">
            <v>0</v>
          </cell>
          <cell r="M891">
            <v>0</v>
          </cell>
          <cell r="N891">
            <v>0</v>
          </cell>
          <cell r="O891">
            <v>0</v>
          </cell>
          <cell r="P891">
            <v>0</v>
          </cell>
          <cell r="Q891">
            <v>0</v>
          </cell>
          <cell r="R891">
            <v>0</v>
          </cell>
          <cell r="S891">
            <v>0</v>
          </cell>
          <cell r="T891">
            <v>0</v>
          </cell>
        </row>
        <row r="892">
          <cell r="J892">
            <v>530805.29727914871</v>
          </cell>
          <cell r="K892">
            <v>8662403.6751024704</v>
          </cell>
          <cell r="L892">
            <v>2507488.8572124592</v>
          </cell>
          <cell r="M892">
            <v>0</v>
          </cell>
          <cell r="N892">
            <v>4278583.4493130688</v>
          </cell>
          <cell r="O892">
            <v>14654261.242543917</v>
          </cell>
          <cell r="P892">
            <v>1909427.2226562442</v>
          </cell>
          <cell r="Q892">
            <v>903645.29679798044</v>
          </cell>
          <cell r="R892">
            <v>122941.74764652303</v>
          </cell>
          <cell r="S892">
            <v>0</v>
          </cell>
          <cell r="T892">
            <v>0</v>
          </cell>
        </row>
        <row r="893">
          <cell r="J893">
            <v>5540341.2744090762</v>
          </cell>
          <cell r="K893">
            <v>91327946.187005609</v>
          </cell>
          <cell r="L893">
            <v>2894216.6472739493</v>
          </cell>
          <cell r="M893">
            <v>0</v>
          </cell>
          <cell r="N893">
            <v>0</v>
          </cell>
          <cell r="O893">
            <v>0</v>
          </cell>
          <cell r="P893">
            <v>0</v>
          </cell>
          <cell r="Q893">
            <v>0</v>
          </cell>
          <cell r="R893">
            <v>0</v>
          </cell>
          <cell r="S893">
            <v>0</v>
          </cell>
          <cell r="T893">
            <v>0</v>
          </cell>
        </row>
        <row r="894">
          <cell r="J894">
            <v>0</v>
          </cell>
          <cell r="K894">
            <v>0</v>
          </cell>
          <cell r="L894">
            <v>0</v>
          </cell>
          <cell r="M894">
            <v>0</v>
          </cell>
          <cell r="N894">
            <v>3772605.1092207362</v>
          </cell>
          <cell r="O894">
            <v>13451134.334117122</v>
          </cell>
          <cell r="P894">
            <v>1728854.2094472954</v>
          </cell>
          <cell r="Q894">
            <v>802884.24921561754</v>
          </cell>
          <cell r="R894">
            <v>109753.22799923223</v>
          </cell>
          <cell r="S894">
            <v>0</v>
          </cell>
          <cell r="T894">
            <v>0</v>
          </cell>
        </row>
        <row r="895">
          <cell r="J895">
            <v>3340.9740981993496</v>
          </cell>
          <cell r="K895">
            <v>55073.196314079731</v>
          </cell>
          <cell r="L895">
            <v>16846.367209056974</v>
          </cell>
          <cell r="M895">
            <v>0</v>
          </cell>
          <cell r="N895">
            <v>81.759389183953985</v>
          </cell>
          <cell r="O895">
            <v>291.51116937756876</v>
          </cell>
          <cell r="P895">
            <v>37.467495287815993</v>
          </cell>
          <cell r="Q895">
            <v>17.399999178510779</v>
          </cell>
          <cell r="R895">
            <v>2.3785571567648081</v>
          </cell>
          <cell r="S895">
            <v>0</v>
          </cell>
          <cell r="T895">
            <v>0</v>
          </cell>
        </row>
        <row r="898">
          <cell r="J898">
            <v>30401.06</v>
          </cell>
          <cell r="K898">
            <v>119616.78</v>
          </cell>
          <cell r="L898">
            <v>83299.515880659004</v>
          </cell>
          <cell r="M898">
            <v>0</v>
          </cell>
          <cell r="N898">
            <v>196609.66</v>
          </cell>
          <cell r="O898">
            <v>884140.21</v>
          </cell>
          <cell r="P898">
            <v>55281.21</v>
          </cell>
          <cell r="Q898">
            <v>0</v>
          </cell>
          <cell r="R898">
            <v>0</v>
          </cell>
          <cell r="S898">
            <v>0</v>
          </cell>
          <cell r="T898">
            <v>0</v>
          </cell>
        </row>
        <row r="899">
          <cell r="J899">
            <v>299966.48727111699</v>
          </cell>
          <cell r="K899">
            <v>2219710.9700576672</v>
          </cell>
          <cell r="L899">
            <v>519134.50667179754</v>
          </cell>
          <cell r="M899">
            <v>0</v>
          </cell>
          <cell r="N899">
            <v>770261.38391670317</v>
          </cell>
          <cell r="O899">
            <v>4015095.5650902246</v>
          </cell>
          <cell r="P899">
            <v>402272.73669627943</v>
          </cell>
          <cell r="Q899">
            <v>150038.48028215393</v>
          </cell>
          <cell r="R899">
            <v>0</v>
          </cell>
          <cell r="S899">
            <v>0</v>
          </cell>
          <cell r="T899">
            <v>0</v>
          </cell>
        </row>
        <row r="903">
          <cell r="J903">
            <v>0</v>
          </cell>
          <cell r="K903">
            <v>0</v>
          </cell>
          <cell r="L903">
            <v>0</v>
          </cell>
          <cell r="M903">
            <v>0</v>
          </cell>
          <cell r="N903">
            <v>0</v>
          </cell>
          <cell r="O903">
            <v>0</v>
          </cell>
          <cell r="P903">
            <v>0</v>
          </cell>
          <cell r="Q903">
            <v>0</v>
          </cell>
          <cell r="R903">
            <v>0</v>
          </cell>
          <cell r="S903">
            <v>0</v>
          </cell>
          <cell r="T903">
            <v>0</v>
          </cell>
        </row>
        <row r="904">
          <cell r="J904">
            <v>394583.89559002669</v>
          </cell>
          <cell r="K904">
            <v>2919866.8478510599</v>
          </cell>
          <cell r="L904">
            <v>698543.7982208879</v>
          </cell>
          <cell r="M904">
            <v>0</v>
          </cell>
          <cell r="N904">
            <v>1013222.3111100944</v>
          </cell>
          <cell r="O904">
            <v>5281563.496150218</v>
          </cell>
          <cell r="P904">
            <v>529160.25713170646</v>
          </cell>
          <cell r="Q904">
            <v>197364.60754907865</v>
          </cell>
          <cell r="R904">
            <v>0</v>
          </cell>
          <cell r="S904">
            <v>0</v>
          </cell>
          <cell r="T904">
            <v>0</v>
          </cell>
        </row>
        <row r="908">
          <cell r="J908">
            <v>102524.24</v>
          </cell>
          <cell r="K908">
            <v>1100973.1499999999</v>
          </cell>
          <cell r="L908">
            <v>271061.09999999998</v>
          </cell>
          <cell r="M908">
            <v>0</v>
          </cell>
          <cell r="N908">
            <v>976349.2</v>
          </cell>
          <cell r="O908">
            <v>1885434.68</v>
          </cell>
          <cell r="P908">
            <v>288552.15999999997</v>
          </cell>
          <cell r="Q908">
            <v>0</v>
          </cell>
          <cell r="R908">
            <v>0</v>
          </cell>
          <cell r="S908">
            <v>0</v>
          </cell>
          <cell r="T908">
            <v>0</v>
          </cell>
        </row>
        <row r="909">
          <cell r="J909">
            <v>905.25631207610388</v>
          </cell>
          <cell r="K909">
            <v>6698.7728692943083</v>
          </cell>
          <cell r="L909">
            <v>1602.6653753986957</v>
          </cell>
          <cell r="M909">
            <v>0</v>
          </cell>
          <cell r="N909">
            <v>2324.5396046820674</v>
          </cell>
          <cell r="O909">
            <v>12116.988924171304</v>
          </cell>
          <cell r="P909">
            <v>1214.0020619746729</v>
          </cell>
          <cell r="Q909">
            <v>452.79485240284697</v>
          </cell>
          <cell r="R909">
            <v>0</v>
          </cell>
          <cell r="S909">
            <v>0</v>
          </cell>
          <cell r="T909">
            <v>0</v>
          </cell>
        </row>
        <row r="913">
          <cell r="J913">
            <v>171562.25</v>
          </cell>
          <cell r="K913">
            <v>1366677.58</v>
          </cell>
          <cell r="L913">
            <v>321685.51</v>
          </cell>
          <cell r="M913">
            <v>0</v>
          </cell>
          <cell r="N913">
            <v>372549.13</v>
          </cell>
          <cell r="O913">
            <v>3499257.82</v>
          </cell>
          <cell r="P913">
            <v>291930.96000000002</v>
          </cell>
          <cell r="Q913">
            <v>140092.54999999999</v>
          </cell>
          <cell r="R913">
            <v>0</v>
          </cell>
          <cell r="S913">
            <v>0</v>
          </cell>
          <cell r="T913">
            <v>0</v>
          </cell>
        </row>
        <row r="914">
          <cell r="J914">
            <v>189.31732059231342</v>
          </cell>
          <cell r="K914">
            <v>1400.9222735634082</v>
          </cell>
          <cell r="L914">
            <v>335.16730082854991</v>
          </cell>
          <cell r="M914">
            <v>0</v>
          </cell>
          <cell r="N914">
            <v>486.13371008688176</v>
          </cell>
          <cell r="O914">
            <v>2534.0401896893918</v>
          </cell>
          <cell r="P914">
            <v>253.88568353585478</v>
          </cell>
          <cell r="Q914">
            <v>94.693521703599529</v>
          </cell>
          <cell r="R914">
            <v>0</v>
          </cell>
          <cell r="S914">
            <v>0</v>
          </cell>
          <cell r="T914">
            <v>0</v>
          </cell>
        </row>
        <row r="918">
          <cell r="J918">
            <v>0</v>
          </cell>
          <cell r="K918">
            <v>148.84</v>
          </cell>
          <cell r="L918">
            <v>0</v>
          </cell>
          <cell r="M918">
            <v>0</v>
          </cell>
          <cell r="N918">
            <v>0</v>
          </cell>
          <cell r="O918">
            <v>32.11</v>
          </cell>
          <cell r="P918">
            <v>0</v>
          </cell>
          <cell r="Q918">
            <v>0</v>
          </cell>
          <cell r="R918">
            <v>0</v>
          </cell>
          <cell r="S918">
            <v>0</v>
          </cell>
          <cell r="T918">
            <v>0</v>
          </cell>
        </row>
        <row r="919">
          <cell r="J919">
            <v>-287.61130713690511</v>
          </cell>
          <cell r="K919">
            <v>-2128.2843272668633</v>
          </cell>
          <cell r="L919">
            <v>-509.18693122873964</v>
          </cell>
          <cell r="M919">
            <v>0</v>
          </cell>
          <cell r="N919">
            <v>-738.53544601179055</v>
          </cell>
          <cell r="O919">
            <v>-3849.7196612215744</v>
          </cell>
          <cell r="P919">
            <v>-385.70371203562536</v>
          </cell>
          <cell r="Q919">
            <v>-143.8586150985011</v>
          </cell>
          <cell r="R919">
            <v>0</v>
          </cell>
          <cell r="S919">
            <v>0</v>
          </cell>
          <cell r="T919">
            <v>0</v>
          </cell>
        </row>
        <row r="923">
          <cell r="J923">
            <v>0</v>
          </cell>
          <cell r="K923">
            <v>0</v>
          </cell>
          <cell r="L923">
            <v>0</v>
          </cell>
          <cell r="M923">
            <v>0</v>
          </cell>
          <cell r="N923">
            <v>0</v>
          </cell>
          <cell r="O923">
            <v>0</v>
          </cell>
          <cell r="P923">
            <v>0</v>
          </cell>
          <cell r="Q923">
            <v>0</v>
          </cell>
          <cell r="R923">
            <v>0</v>
          </cell>
          <cell r="S923">
            <v>0</v>
          </cell>
          <cell r="T923">
            <v>0</v>
          </cell>
        </row>
        <row r="924">
          <cell r="J924">
            <v>7431.3628108498287</v>
          </cell>
          <cell r="K924">
            <v>54991.068181603005</v>
          </cell>
          <cell r="L924">
            <v>13156.481440775955</v>
          </cell>
          <cell r="M924">
            <v>0</v>
          </cell>
          <cell r="N924">
            <v>19082.437692110376</v>
          </cell>
          <cell r="O924">
            <v>99469.884572310883</v>
          </cell>
          <cell r="P924">
            <v>9965.8954655210946</v>
          </cell>
          <cell r="Q924">
            <v>3717.049836828834</v>
          </cell>
          <cell r="R924">
            <v>0</v>
          </cell>
          <cell r="S924">
            <v>0</v>
          </cell>
          <cell r="T924">
            <v>0</v>
          </cell>
        </row>
        <row r="928">
          <cell r="J928">
            <v>200546.44</v>
          </cell>
          <cell r="K928">
            <v>2935479.77</v>
          </cell>
          <cell r="L928">
            <v>444692.65</v>
          </cell>
          <cell r="M928">
            <v>0</v>
          </cell>
          <cell r="N928">
            <v>500905.68</v>
          </cell>
          <cell r="O928">
            <v>2109437.69</v>
          </cell>
          <cell r="P928">
            <v>391886.79</v>
          </cell>
          <cell r="Q928">
            <v>139238.06</v>
          </cell>
          <cell r="R928">
            <v>0</v>
          </cell>
          <cell r="S928">
            <v>0</v>
          </cell>
          <cell r="T928">
            <v>0</v>
          </cell>
        </row>
        <row r="929">
          <cell r="J929">
            <v>16522.04178735496</v>
          </cell>
          <cell r="K929">
            <v>122260.84899276098</v>
          </cell>
          <cell r="L929">
            <v>29250.615488951251</v>
          </cell>
          <cell r="M929">
            <v>0</v>
          </cell>
          <cell r="N929">
            <v>42425.708578422964</v>
          </cell>
          <cell r="O929">
            <v>221149.96015100431</v>
          </cell>
          <cell r="P929">
            <v>22157.031694018606</v>
          </cell>
          <cell r="Q929">
            <v>8264.0633074869202</v>
          </cell>
          <cell r="R929">
            <v>0</v>
          </cell>
          <cell r="S929">
            <v>0</v>
          </cell>
          <cell r="T929">
            <v>0</v>
          </cell>
        </row>
        <row r="933">
          <cell r="J933">
            <v>485041.62</v>
          </cell>
          <cell r="K933">
            <v>4049753.09</v>
          </cell>
          <cell r="L933">
            <v>928494.54</v>
          </cell>
          <cell r="M933">
            <v>0</v>
          </cell>
          <cell r="N933">
            <v>666803.21</v>
          </cell>
          <cell r="O933">
            <v>3379428.09</v>
          </cell>
          <cell r="P933">
            <v>499011.68</v>
          </cell>
          <cell r="Q933">
            <v>54004.18</v>
          </cell>
          <cell r="R933">
            <v>0</v>
          </cell>
          <cell r="S933">
            <v>0</v>
          </cell>
          <cell r="T933">
            <v>0</v>
          </cell>
        </row>
        <row r="934">
          <cell r="J934">
            <v>0</v>
          </cell>
          <cell r="K934">
            <v>0</v>
          </cell>
          <cell r="L934">
            <v>0</v>
          </cell>
          <cell r="M934">
            <v>0</v>
          </cell>
          <cell r="N934">
            <v>0</v>
          </cell>
          <cell r="O934">
            <v>0</v>
          </cell>
          <cell r="P934">
            <v>0</v>
          </cell>
          <cell r="Q934">
            <v>0</v>
          </cell>
          <cell r="R934">
            <v>0</v>
          </cell>
          <cell r="S934">
            <v>0</v>
          </cell>
          <cell r="T934">
            <v>0</v>
          </cell>
        </row>
        <row r="938">
          <cell r="J938">
            <v>33898.410000000003</v>
          </cell>
          <cell r="K938">
            <v>240945.9</v>
          </cell>
          <cell r="L938">
            <v>7319.47</v>
          </cell>
          <cell r="M938">
            <v>0</v>
          </cell>
          <cell r="N938">
            <v>-68088.03</v>
          </cell>
          <cell r="O938">
            <v>-233447.87</v>
          </cell>
          <cell r="P938">
            <v>13094.11</v>
          </cell>
          <cell r="Q938">
            <v>-44040.68</v>
          </cell>
          <cell r="R938">
            <v>0</v>
          </cell>
          <cell r="S938">
            <v>0</v>
          </cell>
          <cell r="T938">
            <v>0</v>
          </cell>
        </row>
        <row r="939">
          <cell r="J939">
            <v>178464.63552955646</v>
          </cell>
          <cell r="K939">
            <v>1320613.8887583762</v>
          </cell>
          <cell r="L939">
            <v>307663.39992512087</v>
          </cell>
          <cell r="M939">
            <v>0</v>
          </cell>
          <cell r="N939">
            <v>458265.91628198291</v>
          </cell>
          <cell r="O939">
            <v>2388775.4034087411</v>
          </cell>
          <cell r="P939">
            <v>239331.59330926152</v>
          </cell>
          <cell r="Q939">
            <v>89265.18072921205</v>
          </cell>
          <cell r="R939">
            <v>0</v>
          </cell>
          <cell r="S939">
            <v>0</v>
          </cell>
          <cell r="T939">
            <v>0</v>
          </cell>
        </row>
        <row r="943">
          <cell r="J943">
            <v>-11773.57</v>
          </cell>
          <cell r="K943">
            <v>1781364.33</v>
          </cell>
          <cell r="L943">
            <v>107454.89</v>
          </cell>
          <cell r="M943">
            <v>0</v>
          </cell>
          <cell r="N943">
            <v>425105.27</v>
          </cell>
          <cell r="O943">
            <v>417262.57</v>
          </cell>
          <cell r="P943">
            <v>45678.47</v>
          </cell>
          <cell r="Q943">
            <v>92024.66</v>
          </cell>
          <cell r="R943">
            <v>0</v>
          </cell>
          <cell r="S943">
            <v>0</v>
          </cell>
          <cell r="T943">
            <v>0</v>
          </cell>
        </row>
        <row r="944">
          <cell r="J944">
            <v>677.33716206552765</v>
          </cell>
          <cell r="K944">
            <v>5012.2023388088901</v>
          </cell>
          <cell r="L944">
            <v>1199.1574128035193</v>
          </cell>
          <cell r="M944">
            <v>0</v>
          </cell>
          <cell r="N944">
            <v>1739.2831598526416</v>
          </cell>
          <cell r="O944">
            <v>9066.2575683732375</v>
          </cell>
          <cell r="P944">
            <v>908.34905035215581</v>
          </cell>
          <cell r="Q944">
            <v>338.7933077440286</v>
          </cell>
          <cell r="R944">
            <v>0</v>
          </cell>
          <cell r="S944">
            <v>0</v>
          </cell>
          <cell r="T944">
            <v>0</v>
          </cell>
        </row>
        <row r="948">
          <cell r="J948">
            <v>68211.63</v>
          </cell>
          <cell r="K948">
            <v>989061.78</v>
          </cell>
          <cell r="L948">
            <v>145064.09481131629</v>
          </cell>
          <cell r="M948">
            <v>0</v>
          </cell>
          <cell r="N948">
            <v>530376.62</v>
          </cell>
          <cell r="O948">
            <v>1376826.09</v>
          </cell>
          <cell r="P948">
            <v>164213.66</v>
          </cell>
          <cell r="Q948">
            <v>0</v>
          </cell>
          <cell r="R948">
            <v>0</v>
          </cell>
          <cell r="S948">
            <v>0</v>
          </cell>
          <cell r="T948">
            <v>0</v>
          </cell>
        </row>
        <row r="949">
          <cell r="J949">
            <v>77663.848371033484</v>
          </cell>
          <cell r="K949">
            <v>574701.85344493797</v>
          </cell>
          <cell r="L949">
            <v>133372.16449332173</v>
          </cell>
          <cell r="M949">
            <v>0</v>
          </cell>
          <cell r="N949">
            <v>199427.15558255397</v>
          </cell>
          <cell r="O949">
            <v>1039542.0368427313</v>
          </cell>
          <cell r="P949">
            <v>104151.79745843809</v>
          </cell>
          <cell r="Q949">
            <v>38846.225418246897</v>
          </cell>
          <cell r="R949">
            <v>0</v>
          </cell>
          <cell r="S949">
            <v>0</v>
          </cell>
          <cell r="T949">
            <v>0</v>
          </cell>
        </row>
        <row r="953">
          <cell r="J953">
            <v>53484.58</v>
          </cell>
          <cell r="K953">
            <v>845081.26</v>
          </cell>
          <cell r="L953">
            <v>232965.39</v>
          </cell>
          <cell r="M953">
            <v>0</v>
          </cell>
          <cell r="N953">
            <v>278438.59999999998</v>
          </cell>
          <cell r="O953">
            <v>642571.19999999995</v>
          </cell>
          <cell r="P953">
            <v>95266.87</v>
          </cell>
          <cell r="Q953">
            <v>74611.41</v>
          </cell>
          <cell r="R953">
            <v>0</v>
          </cell>
          <cell r="S953">
            <v>0</v>
          </cell>
          <cell r="T953">
            <v>0</v>
          </cell>
        </row>
        <row r="954">
          <cell r="J954">
            <v>3936.040964948385</v>
          </cell>
          <cell r="K954">
            <v>29126.164685842716</v>
          </cell>
          <cell r="L954">
            <v>6968.3651873209228</v>
          </cell>
          <cell r="M954">
            <v>0</v>
          </cell>
          <cell r="N954">
            <v>10107.063586985909</v>
          </cell>
          <cell r="O954">
            <v>52684.487411068854</v>
          </cell>
          <cell r="P954">
            <v>5278.4628880471246</v>
          </cell>
          <cell r="Q954">
            <v>1968.7452757860849</v>
          </cell>
          <cell r="R954">
            <v>0</v>
          </cell>
          <cell r="S954">
            <v>0</v>
          </cell>
          <cell r="T954">
            <v>0</v>
          </cell>
        </row>
        <row r="958">
          <cell r="J958">
            <v>489971.5</v>
          </cell>
          <cell r="K958">
            <v>3367234.35</v>
          </cell>
          <cell r="L958">
            <v>625293.23</v>
          </cell>
          <cell r="M958">
            <v>0</v>
          </cell>
          <cell r="N958">
            <v>1184342.25</v>
          </cell>
          <cell r="O958">
            <v>3104877.57</v>
          </cell>
          <cell r="P958">
            <v>631851.6</v>
          </cell>
          <cell r="Q958">
            <v>0</v>
          </cell>
          <cell r="R958">
            <v>0</v>
          </cell>
          <cell r="S958">
            <v>0</v>
          </cell>
          <cell r="T958">
            <v>0</v>
          </cell>
        </row>
        <row r="959">
          <cell r="J959">
            <v>65355.860607501549</v>
          </cell>
          <cell r="K959">
            <v>483624.42774119676</v>
          </cell>
          <cell r="L959">
            <v>115788.12244226942</v>
          </cell>
          <cell r="M959">
            <v>0</v>
          </cell>
          <cell r="N959">
            <v>167822.39941724483</v>
          </cell>
          <cell r="O959">
            <v>874797.80979887198</v>
          </cell>
          <cell r="P959">
            <v>87646.060547950066</v>
          </cell>
          <cell r="Q959">
            <v>32689.965110065834</v>
          </cell>
          <cell r="R959">
            <v>0</v>
          </cell>
          <cell r="S959">
            <v>0</v>
          </cell>
          <cell r="T959">
            <v>0</v>
          </cell>
        </row>
        <row r="962">
          <cell r="J962">
            <v>6380355.0899999999</v>
          </cell>
          <cell r="K962">
            <v>35558043.579999998</v>
          </cell>
          <cell r="L962">
            <v>3945626.3875523787</v>
          </cell>
          <cell r="M962">
            <v>0</v>
          </cell>
          <cell r="N962">
            <v>7246978.3200000003</v>
          </cell>
          <cell r="O962">
            <v>33790247.619999997</v>
          </cell>
          <cell r="P962">
            <v>5104510.82</v>
          </cell>
          <cell r="Q962">
            <v>968699.89</v>
          </cell>
          <cell r="R962">
            <v>0</v>
          </cell>
          <cell r="S962">
            <v>0</v>
          </cell>
          <cell r="T962">
            <v>0</v>
          </cell>
        </row>
        <row r="963">
          <cell r="J963">
            <v>65652.749398819986</v>
          </cell>
          <cell r="K963">
            <v>485821.36418223684</v>
          </cell>
          <cell r="L963">
            <v>116231.59856229827</v>
          </cell>
          <cell r="M963">
            <v>0</v>
          </cell>
          <cell r="N963">
            <v>168584.75781718039</v>
          </cell>
          <cell r="O963">
            <v>878771.70995082555</v>
          </cell>
          <cell r="P963">
            <v>88044.205913002705</v>
          </cell>
          <cell r="Q963">
            <v>32838.464175636327</v>
          </cell>
          <cell r="R963">
            <v>0</v>
          </cell>
          <cell r="S963">
            <v>0</v>
          </cell>
          <cell r="T963">
            <v>0</v>
          </cell>
        </row>
        <row r="967">
          <cell r="J967">
            <v>629623.72</v>
          </cell>
          <cell r="K967">
            <v>5858703.9400000004</v>
          </cell>
          <cell r="L967">
            <v>1112697.45</v>
          </cell>
          <cell r="M967">
            <v>0</v>
          </cell>
          <cell r="N967">
            <v>1530904.22</v>
          </cell>
          <cell r="O967">
            <v>11690202.390000001</v>
          </cell>
          <cell r="P967">
            <v>600758.22</v>
          </cell>
          <cell r="Q967">
            <v>226073.88</v>
          </cell>
          <cell r="R967">
            <v>0</v>
          </cell>
          <cell r="S967">
            <v>0</v>
          </cell>
          <cell r="T967">
            <v>0</v>
          </cell>
        </row>
        <row r="968">
          <cell r="J968">
            <v>193.59024144048868</v>
          </cell>
          <cell r="K968">
            <v>1432.5413032995878</v>
          </cell>
          <cell r="L968">
            <v>342.73207801246645</v>
          </cell>
          <cell r="M968">
            <v>0</v>
          </cell>
          <cell r="N968">
            <v>497.10582219121585</v>
          </cell>
          <cell r="O968">
            <v>2591.233863901351</v>
          </cell>
          <cell r="P968">
            <v>259.61592219991087</v>
          </cell>
          <cell r="Q968">
            <v>96.830768954978993</v>
          </cell>
          <cell r="R968">
            <v>0</v>
          </cell>
          <cell r="S968">
            <v>0</v>
          </cell>
          <cell r="T968">
            <v>0</v>
          </cell>
        </row>
        <row r="972">
          <cell r="J972">
            <v>0</v>
          </cell>
          <cell r="K972">
            <v>0</v>
          </cell>
          <cell r="L972">
            <v>0</v>
          </cell>
          <cell r="M972">
            <v>0</v>
          </cell>
          <cell r="N972">
            <v>0</v>
          </cell>
          <cell r="O972">
            <v>0</v>
          </cell>
          <cell r="P972">
            <v>0</v>
          </cell>
          <cell r="Q972">
            <v>0</v>
          </cell>
          <cell r="R972">
            <v>0</v>
          </cell>
          <cell r="S972">
            <v>0</v>
          </cell>
          <cell r="T972">
            <v>0</v>
          </cell>
        </row>
        <row r="973">
          <cell r="J973">
            <v>34188.763274524164</v>
          </cell>
          <cell r="K973">
            <v>252992.17117069315</v>
          </cell>
          <cell r="L973">
            <v>60527.771413292292</v>
          </cell>
          <cell r="M973">
            <v>0</v>
          </cell>
          <cell r="N973">
            <v>87790.754073250762</v>
          </cell>
          <cell r="O973">
            <v>457621.62649653765</v>
          </cell>
          <cell r="P973">
            <v>45849.146322381021</v>
          </cell>
          <cell r="Q973">
            <v>17100.677249320979</v>
          </cell>
          <cell r="R973">
            <v>0</v>
          </cell>
          <cell r="S973">
            <v>0</v>
          </cell>
          <cell r="T973">
            <v>0</v>
          </cell>
        </row>
        <row r="977">
          <cell r="J977">
            <v>70129.33</v>
          </cell>
          <cell r="K977">
            <v>911867.97</v>
          </cell>
          <cell r="L977">
            <v>171084.7</v>
          </cell>
          <cell r="M977">
            <v>0</v>
          </cell>
          <cell r="N977">
            <v>253150.63</v>
          </cell>
          <cell r="O977">
            <v>1726590.9</v>
          </cell>
          <cell r="P977">
            <v>138020.56</v>
          </cell>
          <cell r="Q977">
            <v>83655.03</v>
          </cell>
          <cell r="R977">
            <v>0</v>
          </cell>
          <cell r="S977">
            <v>0</v>
          </cell>
          <cell r="T977">
            <v>0</v>
          </cell>
        </row>
        <row r="978">
          <cell r="J978">
            <v>0</v>
          </cell>
          <cell r="K978">
            <v>0</v>
          </cell>
          <cell r="L978">
            <v>0</v>
          </cell>
          <cell r="M978">
            <v>0</v>
          </cell>
          <cell r="N978">
            <v>0</v>
          </cell>
          <cell r="O978">
            <v>0</v>
          </cell>
          <cell r="P978">
            <v>0</v>
          </cell>
          <cell r="Q978">
            <v>0</v>
          </cell>
          <cell r="R978">
            <v>0</v>
          </cell>
          <cell r="S978">
            <v>0</v>
          </cell>
          <cell r="T978">
            <v>0</v>
          </cell>
        </row>
        <row r="982">
          <cell r="J982">
            <v>46483.65</v>
          </cell>
          <cell r="K982">
            <v>1237535.6299999999</v>
          </cell>
          <cell r="L982">
            <v>310674.64</v>
          </cell>
          <cell r="M982">
            <v>0</v>
          </cell>
          <cell r="N982">
            <v>483478.29</v>
          </cell>
          <cell r="O982">
            <v>2054487.57</v>
          </cell>
          <cell r="P982">
            <v>291902.90000000002</v>
          </cell>
          <cell r="Q982">
            <v>127781.51</v>
          </cell>
          <cell r="R982">
            <v>0</v>
          </cell>
          <cell r="S982">
            <v>0</v>
          </cell>
          <cell r="T982">
            <v>0</v>
          </cell>
        </row>
        <row r="983">
          <cell r="J983">
            <v>44884.290029559954</v>
          </cell>
          <cell r="K983">
            <v>332137.60599801951</v>
          </cell>
          <cell r="L983">
            <v>79463.127260339039</v>
          </cell>
          <cell r="M983">
            <v>0</v>
          </cell>
          <cell r="N983">
            <v>115254.99287872095</v>
          </cell>
          <cell r="O983">
            <v>600782.82570621662</v>
          </cell>
          <cell r="P983">
            <v>60192.47799685505</v>
          </cell>
          <cell r="Q983">
            <v>22450.410130288725</v>
          </cell>
          <cell r="R983">
            <v>0</v>
          </cell>
          <cell r="S983">
            <v>0</v>
          </cell>
          <cell r="T983">
            <v>0</v>
          </cell>
        </row>
        <row r="987">
          <cell r="J987">
            <v>131655.4</v>
          </cell>
          <cell r="K987">
            <v>404312.43</v>
          </cell>
          <cell r="L987">
            <v>148620.78</v>
          </cell>
          <cell r="M987">
            <v>0</v>
          </cell>
          <cell r="N987">
            <v>378258.02</v>
          </cell>
          <cell r="O987">
            <v>926290.88</v>
          </cell>
          <cell r="P987">
            <v>39891.26</v>
          </cell>
          <cell r="Q987">
            <v>0</v>
          </cell>
          <cell r="R987">
            <v>0</v>
          </cell>
          <cell r="S987">
            <v>0</v>
          </cell>
          <cell r="T987">
            <v>0</v>
          </cell>
        </row>
        <row r="988">
          <cell r="J988">
            <v>66039.082735538992</v>
          </cell>
          <cell r="K988">
            <v>488680.17802312796</v>
          </cell>
          <cell r="L988">
            <v>116915.56293113191</v>
          </cell>
          <cell r="M988">
            <v>0</v>
          </cell>
          <cell r="N988">
            <v>169576.79413864246</v>
          </cell>
          <cell r="O988">
            <v>883942.83850261278</v>
          </cell>
          <cell r="P988">
            <v>88562.301684476319</v>
          </cell>
          <cell r="Q988">
            <v>33031.701984469495</v>
          </cell>
          <cell r="R988">
            <v>0</v>
          </cell>
          <cell r="S988">
            <v>0</v>
          </cell>
          <cell r="T988">
            <v>0</v>
          </cell>
        </row>
        <row r="995">
          <cell r="J995">
            <v>8882115.3500000015</v>
          </cell>
          <cell r="K995">
            <v>60766800.379999995</v>
          </cell>
          <cell r="L995">
            <v>8856034.3482443541</v>
          </cell>
          <cell r="M995">
            <v>0</v>
          </cell>
          <cell r="N995">
            <v>14956161.07</v>
          </cell>
          <cell r="O995">
            <v>67253639.519999996</v>
          </cell>
          <cell r="P995">
            <v>8651851.2699999996</v>
          </cell>
          <cell r="Q995">
            <v>1862140.4900000002</v>
          </cell>
          <cell r="R995">
            <v>0</v>
          </cell>
          <cell r="S995">
            <v>0</v>
          </cell>
          <cell r="T995">
            <v>0</v>
          </cell>
        </row>
        <row r="996">
          <cell r="J996">
            <v>1256366.9480998688</v>
          </cell>
          <cell r="K996">
            <v>9296943.54354522</v>
          </cell>
          <cell r="L996">
            <v>2199986.0492733219</v>
          </cell>
          <cell r="M996">
            <v>0</v>
          </cell>
          <cell r="N996">
            <v>3226130.2019246938</v>
          </cell>
          <cell r="O996">
            <v>16816656.444966279</v>
          </cell>
          <cell r="P996">
            <v>1684862.116113964</v>
          </cell>
          <cell r="Q996">
            <v>628414.82488428161</v>
          </cell>
          <cell r="R996">
            <v>0</v>
          </cell>
          <cell r="S996">
            <v>0</v>
          </cell>
          <cell r="T996">
            <v>0</v>
          </cell>
        </row>
        <row r="1001">
          <cell r="J1001">
            <v>0</v>
          </cell>
          <cell r="K1001">
            <v>0</v>
          </cell>
          <cell r="L1001">
            <v>-8010.2958100935866</v>
          </cell>
          <cell r="M1001">
            <v>0</v>
          </cell>
          <cell r="N1001">
            <v>1688.92</v>
          </cell>
          <cell r="O1001">
            <v>0</v>
          </cell>
          <cell r="P1001">
            <v>0</v>
          </cell>
          <cell r="Q1001">
            <v>0</v>
          </cell>
          <cell r="R1001">
            <v>0</v>
          </cell>
          <cell r="S1001">
            <v>0</v>
          </cell>
          <cell r="T1001">
            <v>0</v>
          </cell>
        </row>
        <row r="1002">
          <cell r="J1002">
            <v>53803.703993364783</v>
          </cell>
          <cell r="K1002">
            <v>674880.30709576444</v>
          </cell>
          <cell r="L1002">
            <v>135818.01864044898</v>
          </cell>
          <cell r="M1002">
            <v>0</v>
          </cell>
          <cell r="N1002">
            <v>147822.9676183906</v>
          </cell>
          <cell r="O1002">
            <v>1093221.7491436421</v>
          </cell>
          <cell r="P1002">
            <v>87363.401977948481</v>
          </cell>
          <cell r="Q1002">
            <v>18616.55964048874</v>
          </cell>
          <cell r="R1002">
            <v>0</v>
          </cell>
          <cell r="S1002">
            <v>0</v>
          </cell>
          <cell r="T1002">
            <v>0</v>
          </cell>
        </row>
        <row r="1006">
          <cell r="J1006">
            <v>992365.99</v>
          </cell>
          <cell r="K1006">
            <v>7986720.4800000004</v>
          </cell>
          <cell r="L1006">
            <v>624020.79</v>
          </cell>
          <cell r="M1006">
            <v>0</v>
          </cell>
          <cell r="N1006">
            <v>550353.16</v>
          </cell>
          <cell r="O1006">
            <v>2897645.62</v>
          </cell>
          <cell r="P1006">
            <v>1544266.29</v>
          </cell>
          <cell r="Q1006">
            <v>109863.98</v>
          </cell>
          <cell r="R1006">
            <v>0</v>
          </cell>
          <cell r="S1006">
            <v>0</v>
          </cell>
          <cell r="T1006">
            <v>0</v>
          </cell>
        </row>
        <row r="1007">
          <cell r="J1007">
            <v>43628.101315878193</v>
          </cell>
          <cell r="K1007">
            <v>547243.8555103211</v>
          </cell>
          <cell r="L1007">
            <v>124427.11526538568</v>
          </cell>
          <cell r="M1007">
            <v>0</v>
          </cell>
          <cell r="N1007">
            <v>119866.01162002273</v>
          </cell>
          <cell r="O1007">
            <v>886466.64992139372</v>
          </cell>
          <cell r="P1007">
            <v>70840.83566558492</v>
          </cell>
          <cell r="Q1007">
            <v>15095.710701413698</v>
          </cell>
          <cell r="R1007">
            <v>0</v>
          </cell>
          <cell r="S1007">
            <v>0</v>
          </cell>
          <cell r="T1007">
            <v>0</v>
          </cell>
        </row>
        <row r="1011">
          <cell r="J1011">
            <v>251295.3</v>
          </cell>
          <cell r="K1011">
            <v>2648319.52</v>
          </cell>
          <cell r="L1011">
            <v>614190.9</v>
          </cell>
          <cell r="M1011">
            <v>0</v>
          </cell>
          <cell r="N1011">
            <v>800198.72</v>
          </cell>
          <cell r="O1011">
            <v>3583868.69</v>
          </cell>
          <cell r="P1011">
            <v>377472.88</v>
          </cell>
          <cell r="Q1011">
            <v>170822.03</v>
          </cell>
          <cell r="R1011">
            <v>0</v>
          </cell>
          <cell r="S1011">
            <v>0</v>
          </cell>
          <cell r="T1011">
            <v>0</v>
          </cell>
        </row>
        <row r="1012">
          <cell r="J1012">
            <v>1072483.4451183295</v>
          </cell>
          <cell r="K1012">
            <v>13452567.445650999</v>
          </cell>
          <cell r="L1012">
            <v>3058653.049445169</v>
          </cell>
          <cell r="M1012">
            <v>0</v>
          </cell>
          <cell r="N1012">
            <v>2946594.2641892852</v>
          </cell>
          <cell r="O1012">
            <v>21791477.923981789</v>
          </cell>
          <cell r="P1012">
            <v>1741437.7705691503</v>
          </cell>
          <cell r="Q1012">
            <v>371088.80128298356</v>
          </cell>
          <cell r="R1012">
            <v>0</v>
          </cell>
          <cell r="S1012">
            <v>0</v>
          </cell>
          <cell r="T1012">
            <v>0</v>
          </cell>
        </row>
        <row r="1016">
          <cell r="J1016">
            <v>340611.45</v>
          </cell>
          <cell r="K1016">
            <v>3630735.64</v>
          </cell>
          <cell r="L1016">
            <v>1748192.6997779796</v>
          </cell>
          <cell r="M1016">
            <v>0</v>
          </cell>
          <cell r="N1016">
            <v>598560.82999999996</v>
          </cell>
          <cell r="O1016">
            <v>3168179.99</v>
          </cell>
          <cell r="P1016">
            <v>354143.56</v>
          </cell>
          <cell r="Q1016">
            <v>0</v>
          </cell>
          <cell r="R1016">
            <v>0</v>
          </cell>
          <cell r="S1016">
            <v>0</v>
          </cell>
          <cell r="T1016">
            <v>0</v>
          </cell>
        </row>
        <row r="1017">
          <cell r="J1017">
            <v>0</v>
          </cell>
          <cell r="K1017">
            <v>0</v>
          </cell>
          <cell r="L1017">
            <v>0</v>
          </cell>
          <cell r="M1017">
            <v>0</v>
          </cell>
          <cell r="N1017">
            <v>0</v>
          </cell>
          <cell r="O1017">
            <v>0</v>
          </cell>
          <cell r="P1017">
            <v>0</v>
          </cell>
          <cell r="Q1017">
            <v>0</v>
          </cell>
          <cell r="R1017">
            <v>0</v>
          </cell>
          <cell r="S1017">
            <v>0</v>
          </cell>
          <cell r="T1017">
            <v>0</v>
          </cell>
        </row>
        <row r="1018">
          <cell r="J1018">
            <v>551.9377506225278</v>
          </cell>
          <cell r="K1018">
            <v>6923.1649680440914</v>
          </cell>
          <cell r="L1018">
            <v>1574.1235590060558</v>
          </cell>
          <cell r="M1018">
            <v>0</v>
          </cell>
          <cell r="N1018">
            <v>1516.4211788783734</v>
          </cell>
          <cell r="O1018">
            <v>11214.66197249875</v>
          </cell>
          <cell r="P1018">
            <v>896.20520513582289</v>
          </cell>
          <cell r="Q1018">
            <v>190.97536581438058</v>
          </cell>
          <cell r="R1018">
            <v>0</v>
          </cell>
          <cell r="S1018">
            <v>0</v>
          </cell>
          <cell r="T1018">
            <v>0</v>
          </cell>
        </row>
        <row r="1022">
          <cell r="J1022">
            <v>0</v>
          </cell>
          <cell r="K1022">
            <v>570.66</v>
          </cell>
          <cell r="L1022">
            <v>0</v>
          </cell>
          <cell r="M1022">
            <v>0</v>
          </cell>
          <cell r="N1022">
            <v>0</v>
          </cell>
          <cell r="O1022">
            <v>0</v>
          </cell>
          <cell r="P1022">
            <v>0</v>
          </cell>
          <cell r="Q1022">
            <v>0</v>
          </cell>
          <cell r="R1022">
            <v>0</v>
          </cell>
          <cell r="S1022">
            <v>0</v>
          </cell>
          <cell r="T1022">
            <v>0</v>
          </cell>
        </row>
        <row r="1023">
          <cell r="J1023">
            <v>2518.2036022505017</v>
          </cell>
          <cell r="K1023">
            <v>31586.784817381049</v>
          </cell>
          <cell r="L1023">
            <v>7118.5736114717183</v>
          </cell>
          <cell r="M1023">
            <v>0</v>
          </cell>
          <cell r="N1023">
            <v>6918.637601565445</v>
          </cell>
          <cell r="O1023">
            <v>51166.643603042932</v>
          </cell>
          <cell r="P1023">
            <v>4088.9161384290437</v>
          </cell>
          <cell r="Q1023">
            <v>871.32082122025372</v>
          </cell>
          <cell r="R1023">
            <v>0</v>
          </cell>
          <cell r="S1023">
            <v>0</v>
          </cell>
          <cell r="T1023">
            <v>0</v>
          </cell>
        </row>
        <row r="1029">
          <cell r="J1029">
            <v>1584272.74</v>
          </cell>
          <cell r="K1029">
            <v>14266346.300000001</v>
          </cell>
          <cell r="L1029">
            <v>2978394.0939678857</v>
          </cell>
          <cell r="M1029">
            <v>0</v>
          </cell>
          <cell r="N1029">
            <v>1950801.63</v>
          </cell>
          <cell r="O1029">
            <v>9649694.3000000007</v>
          </cell>
          <cell r="P1029">
            <v>2275882.73</v>
          </cell>
          <cell r="Q1029">
            <v>280686.01</v>
          </cell>
          <cell r="R1029">
            <v>0</v>
          </cell>
          <cell r="S1029">
            <v>0</v>
          </cell>
          <cell r="T1029">
            <v>0</v>
          </cell>
        </row>
        <row r="1030">
          <cell r="J1030">
            <v>1172985.3917804456</v>
          </cell>
          <cell r="K1030">
            <v>14713201.558042509</v>
          </cell>
          <cell r="L1030">
            <v>3327590.8805214814</v>
          </cell>
          <cell r="M1030">
            <v>0</v>
          </cell>
          <cell r="N1030">
            <v>3222718.3022081424</v>
          </cell>
          <cell r="O1030">
            <v>23833547.628622368</v>
          </cell>
          <cell r="P1030">
            <v>1904627.1295562484</v>
          </cell>
          <cell r="Q1030">
            <v>405863.36781192065</v>
          </cell>
          <cell r="R1030">
            <v>0</v>
          </cell>
          <cell r="S1030">
            <v>0</v>
          </cell>
          <cell r="T1030">
            <v>0</v>
          </cell>
        </row>
        <row r="1031">
          <cell r="J1031">
            <v>0</v>
          </cell>
          <cell r="K1031">
            <v>0</v>
          </cell>
          <cell r="L1031">
            <v>0</v>
          </cell>
          <cell r="M1031">
            <v>0</v>
          </cell>
          <cell r="N1031">
            <v>0</v>
          </cell>
          <cell r="O1031">
            <v>0</v>
          </cell>
          <cell r="P1031">
            <v>0</v>
          </cell>
          <cell r="Q1031">
            <v>0</v>
          </cell>
          <cell r="R1031">
            <v>0</v>
          </cell>
          <cell r="S1031">
            <v>0</v>
          </cell>
          <cell r="T1031">
            <v>0</v>
          </cell>
        </row>
        <row r="1035">
          <cell r="J1035">
            <v>0</v>
          </cell>
          <cell r="K1035">
            <v>0</v>
          </cell>
          <cell r="L1035">
            <v>-2673.6551319390883</v>
          </cell>
          <cell r="M1035">
            <v>0</v>
          </cell>
          <cell r="N1035">
            <v>0</v>
          </cell>
          <cell r="O1035">
            <v>0</v>
          </cell>
          <cell r="P1035">
            <v>0</v>
          </cell>
          <cell r="Q1035">
            <v>0</v>
          </cell>
          <cell r="R1035">
            <v>0</v>
          </cell>
          <cell r="S1035">
            <v>0</v>
          </cell>
          <cell r="T1035">
            <v>0</v>
          </cell>
        </row>
        <row r="1036">
          <cell r="J1036">
            <v>5287.6219595590292</v>
          </cell>
          <cell r="K1036">
            <v>66324.651780732122</v>
          </cell>
          <cell r="L1036">
            <v>13731.288701581168</v>
          </cell>
          <cell r="M1036">
            <v>0</v>
          </cell>
          <cell r="N1036">
            <v>14527.475093584233</v>
          </cell>
          <cell r="O1036">
            <v>107437.64645185629</v>
          </cell>
          <cell r="P1036">
            <v>8585.7405433899366</v>
          </cell>
          <cell r="Q1036">
            <v>1829.5641797937956</v>
          </cell>
          <cell r="R1036">
            <v>0</v>
          </cell>
          <cell r="S1036">
            <v>0</v>
          </cell>
          <cell r="T1036">
            <v>0</v>
          </cell>
        </row>
        <row r="1040">
          <cell r="J1040">
            <v>2921584.38</v>
          </cell>
          <cell r="K1040">
            <v>25742089.670000002</v>
          </cell>
          <cell r="L1040">
            <v>389421.62999999896</v>
          </cell>
          <cell r="M1040">
            <v>0</v>
          </cell>
          <cell r="N1040">
            <v>6877915.0499999998</v>
          </cell>
          <cell r="O1040">
            <v>64657744.219999999</v>
          </cell>
          <cell r="P1040">
            <v>4292693.3</v>
          </cell>
          <cell r="Q1040">
            <v>0</v>
          </cell>
          <cell r="R1040">
            <v>0</v>
          </cell>
          <cell r="S1040">
            <v>11164559.779999999</v>
          </cell>
          <cell r="T1040">
            <v>0</v>
          </cell>
        </row>
        <row r="1041">
          <cell r="J1041">
            <v>35596.418407341262</v>
          </cell>
          <cell r="K1041">
            <v>446499.40437592211</v>
          </cell>
          <cell r="L1041">
            <v>101520.79789438788</v>
          </cell>
          <cell r="M1041">
            <v>0</v>
          </cell>
          <cell r="N1041">
            <v>97799.367237021652</v>
          </cell>
          <cell r="O1041">
            <v>723273.23039546923</v>
          </cell>
          <cell r="P1041">
            <v>57799.444638222514</v>
          </cell>
          <cell r="Q1041">
            <v>12316.677051635397</v>
          </cell>
          <cell r="R1041">
            <v>0</v>
          </cell>
          <cell r="S1041">
            <v>0</v>
          </cell>
          <cell r="T1041">
            <v>0</v>
          </cell>
        </row>
        <row r="1045">
          <cell r="J1045">
            <v>115887.95</v>
          </cell>
          <cell r="K1045">
            <v>527453.67000000004</v>
          </cell>
          <cell r="L1045">
            <v>115584.61</v>
          </cell>
          <cell r="M1045">
            <v>0</v>
          </cell>
          <cell r="N1045">
            <v>256346.34</v>
          </cell>
          <cell r="O1045">
            <v>453503.78</v>
          </cell>
          <cell r="P1045">
            <v>68599.33</v>
          </cell>
          <cell r="Q1045">
            <v>2022.91</v>
          </cell>
          <cell r="R1045">
            <v>0</v>
          </cell>
          <cell r="S1045">
            <v>0</v>
          </cell>
          <cell r="T1045">
            <v>0</v>
          </cell>
        </row>
        <row r="1046">
          <cell r="J1046">
            <v>49499.125172396387</v>
          </cell>
          <cell r="K1046">
            <v>620886.33900443499</v>
          </cell>
          <cell r="L1046">
            <v>131342.01058799401</v>
          </cell>
          <cell r="M1046">
            <v>0</v>
          </cell>
          <cell r="N1046">
            <v>135996.35405027468</v>
          </cell>
          <cell r="O1046">
            <v>1005758.2691466871</v>
          </cell>
          <cell r="P1046">
            <v>80373.871109805972</v>
          </cell>
          <cell r="Q1046">
            <v>17127.137121220818</v>
          </cell>
          <cell r="R1046">
            <v>0</v>
          </cell>
          <cell r="S1046">
            <v>0</v>
          </cell>
          <cell r="T1046">
            <v>0</v>
          </cell>
        </row>
        <row r="1047">
          <cell r="J1047">
            <v>0</v>
          </cell>
          <cell r="K1047">
            <v>0</v>
          </cell>
          <cell r="L1047">
            <v>1823.044122205549</v>
          </cell>
          <cell r="M1047">
            <v>0</v>
          </cell>
          <cell r="N1047">
            <v>0</v>
          </cell>
          <cell r="O1047">
            <v>0</v>
          </cell>
          <cell r="P1047">
            <v>0</v>
          </cell>
          <cell r="Q1047">
            <v>0</v>
          </cell>
          <cell r="R1047">
            <v>0</v>
          </cell>
          <cell r="S1047">
            <v>0</v>
          </cell>
          <cell r="T1047">
            <v>0</v>
          </cell>
        </row>
        <row r="1048">
          <cell r="J1048">
            <v>0</v>
          </cell>
          <cell r="K1048">
            <v>0</v>
          </cell>
          <cell r="L1048">
            <v>0</v>
          </cell>
          <cell r="M1048">
            <v>0</v>
          </cell>
          <cell r="N1048">
            <v>0</v>
          </cell>
          <cell r="O1048">
            <v>0</v>
          </cell>
          <cell r="P1048">
            <v>0</v>
          </cell>
          <cell r="Q1048">
            <v>0</v>
          </cell>
          <cell r="R1048">
            <v>0</v>
          </cell>
          <cell r="S1048">
            <v>0</v>
          </cell>
          <cell r="T1048">
            <v>0</v>
          </cell>
        </row>
        <row r="1052">
          <cell r="J1052">
            <v>0</v>
          </cell>
          <cell r="K1052">
            <v>0</v>
          </cell>
          <cell r="L1052">
            <v>0</v>
          </cell>
          <cell r="M1052">
            <v>0</v>
          </cell>
          <cell r="N1052">
            <v>-445.88</v>
          </cell>
          <cell r="O1052">
            <v>0</v>
          </cell>
          <cell r="P1052">
            <v>0</v>
          </cell>
          <cell r="Q1052">
            <v>0</v>
          </cell>
          <cell r="R1052">
            <v>0</v>
          </cell>
          <cell r="S1052">
            <v>0</v>
          </cell>
          <cell r="T1052">
            <v>0</v>
          </cell>
        </row>
        <row r="1053">
          <cell r="J1053">
            <v>1658.7564384311681</v>
          </cell>
          <cell r="K1053">
            <v>20806.41241174694</v>
          </cell>
          <cell r="L1053">
            <v>4730.7646296026087</v>
          </cell>
          <cell r="M1053">
            <v>0</v>
          </cell>
          <cell r="N1053">
            <v>4557.3497935243731</v>
          </cell>
          <cell r="O1053">
            <v>33703.787665782853</v>
          </cell>
          <cell r="P1053">
            <v>2693.3945947669986</v>
          </cell>
          <cell r="Q1053">
            <v>573.94446614505898</v>
          </cell>
          <cell r="R1053">
            <v>0</v>
          </cell>
          <cell r="S1053">
            <v>0</v>
          </cell>
          <cell r="T1053">
            <v>0</v>
          </cell>
        </row>
        <row r="1061">
          <cell r="J1061">
            <v>3037472.33</v>
          </cell>
          <cell r="K1061">
            <v>26269543.340000004</v>
          </cell>
          <cell r="L1061">
            <v>502332.58486805984</v>
          </cell>
          <cell r="M1061">
            <v>0</v>
          </cell>
          <cell r="N1061">
            <v>7133815.5099999998</v>
          </cell>
          <cell r="O1061">
            <v>65111248</v>
          </cell>
          <cell r="P1061">
            <v>4361292.63</v>
          </cell>
          <cell r="Q1061">
            <v>2022.91</v>
          </cell>
          <cell r="R1061">
            <v>0</v>
          </cell>
          <cell r="S1061">
            <v>11164559.779999999</v>
          </cell>
          <cell r="T1061">
            <v>0</v>
          </cell>
        </row>
        <row r="1062">
          <cell r="J1062">
            <v>92041.921977727849</v>
          </cell>
          <cell r="K1062">
            <v>1154516.8075728363</v>
          </cell>
          <cell r="L1062">
            <v>251324.86181356566</v>
          </cell>
          <cell r="M1062">
            <v>0</v>
          </cell>
          <cell r="N1062">
            <v>252880.54617440491</v>
          </cell>
          <cell r="O1062">
            <v>1870172.9336597957</v>
          </cell>
          <cell r="P1062">
            <v>149452.45088618543</v>
          </cell>
          <cell r="Q1062">
            <v>31847.32281879507</v>
          </cell>
          <cell r="R1062">
            <v>0</v>
          </cell>
          <cell r="S1062">
            <v>0</v>
          </cell>
          <cell r="T1062">
            <v>0</v>
          </cell>
        </row>
        <row r="1063">
          <cell r="J1063">
            <v>0</v>
          </cell>
          <cell r="K1063">
            <v>0</v>
          </cell>
          <cell r="L1063">
            <v>1823.044122205549</v>
          </cell>
          <cell r="M1063">
            <v>0</v>
          </cell>
          <cell r="N1063">
            <v>0</v>
          </cell>
          <cell r="O1063">
            <v>0</v>
          </cell>
          <cell r="P1063">
            <v>0</v>
          </cell>
          <cell r="Q1063">
            <v>0</v>
          </cell>
          <cell r="R1063">
            <v>0</v>
          </cell>
          <cell r="S1063">
            <v>0</v>
          </cell>
          <cell r="T1063">
            <v>0</v>
          </cell>
        </row>
        <row r="1064">
          <cell r="J1064">
            <v>0</v>
          </cell>
          <cell r="K1064">
            <v>0</v>
          </cell>
          <cell r="L1064">
            <v>0</v>
          </cell>
          <cell r="M1064">
            <v>0</v>
          </cell>
          <cell r="N1064">
            <v>0</v>
          </cell>
          <cell r="O1064">
            <v>0</v>
          </cell>
          <cell r="P1064">
            <v>0</v>
          </cell>
          <cell r="Q1064">
            <v>0</v>
          </cell>
          <cell r="R1064">
            <v>0</v>
          </cell>
          <cell r="S1064">
            <v>0</v>
          </cell>
          <cell r="T1064">
            <v>0</v>
          </cell>
        </row>
        <row r="1070">
          <cell r="J1070">
            <v>0</v>
          </cell>
          <cell r="K1070">
            <v>0</v>
          </cell>
          <cell r="L1070">
            <v>0</v>
          </cell>
          <cell r="M1070">
            <v>0</v>
          </cell>
          <cell r="N1070">
            <v>0</v>
          </cell>
          <cell r="O1070">
            <v>0</v>
          </cell>
          <cell r="P1070">
            <v>0</v>
          </cell>
          <cell r="Q1070">
            <v>0</v>
          </cell>
          <cell r="R1070">
            <v>0</v>
          </cell>
          <cell r="S1070">
            <v>0</v>
          </cell>
          <cell r="T1070">
            <v>0</v>
          </cell>
        </row>
        <row r="1071">
          <cell r="J1071">
            <v>0</v>
          </cell>
          <cell r="K1071">
            <v>0</v>
          </cell>
          <cell r="L1071">
            <v>0</v>
          </cell>
          <cell r="M1071">
            <v>0</v>
          </cell>
          <cell r="N1071">
            <v>0</v>
          </cell>
          <cell r="O1071">
            <v>0</v>
          </cell>
          <cell r="P1071">
            <v>0</v>
          </cell>
          <cell r="Q1071">
            <v>0</v>
          </cell>
          <cell r="R1071">
            <v>0</v>
          </cell>
          <cell r="S1071">
            <v>0</v>
          </cell>
          <cell r="T1071">
            <v>0</v>
          </cell>
        </row>
        <row r="1075">
          <cell r="J1075">
            <v>0</v>
          </cell>
          <cell r="K1075">
            <v>0</v>
          </cell>
          <cell r="L1075">
            <v>0</v>
          </cell>
          <cell r="M1075">
            <v>0</v>
          </cell>
          <cell r="N1075">
            <v>0</v>
          </cell>
          <cell r="O1075">
            <v>0</v>
          </cell>
          <cell r="P1075">
            <v>0</v>
          </cell>
          <cell r="Q1075">
            <v>0</v>
          </cell>
          <cell r="R1075">
            <v>0</v>
          </cell>
          <cell r="S1075">
            <v>0</v>
          </cell>
          <cell r="T1075">
            <v>0</v>
          </cell>
        </row>
        <row r="1076">
          <cell r="J1076">
            <v>0</v>
          </cell>
          <cell r="K1076">
            <v>0</v>
          </cell>
          <cell r="L1076">
            <v>0</v>
          </cell>
          <cell r="M1076">
            <v>0</v>
          </cell>
          <cell r="N1076">
            <v>0</v>
          </cell>
          <cell r="O1076">
            <v>0</v>
          </cell>
          <cell r="P1076">
            <v>0</v>
          </cell>
          <cell r="Q1076">
            <v>0</v>
          </cell>
          <cell r="R1076">
            <v>0</v>
          </cell>
          <cell r="S1076">
            <v>0</v>
          </cell>
          <cell r="T1076">
            <v>0</v>
          </cell>
        </row>
        <row r="1080">
          <cell r="J1080">
            <v>0</v>
          </cell>
          <cell r="K1080">
            <v>0</v>
          </cell>
          <cell r="L1080">
            <v>0</v>
          </cell>
          <cell r="M1080">
            <v>0</v>
          </cell>
          <cell r="N1080">
            <v>0</v>
          </cell>
          <cell r="O1080">
            <v>0</v>
          </cell>
          <cell r="P1080">
            <v>0</v>
          </cell>
          <cell r="Q1080">
            <v>0</v>
          </cell>
          <cell r="R1080">
            <v>0</v>
          </cell>
          <cell r="S1080">
            <v>0</v>
          </cell>
          <cell r="T1080">
            <v>0</v>
          </cell>
        </row>
        <row r="1081">
          <cell r="J1081">
            <v>0</v>
          </cell>
          <cell r="K1081">
            <v>0</v>
          </cell>
          <cell r="L1081">
            <v>0</v>
          </cell>
          <cell r="M1081">
            <v>0</v>
          </cell>
          <cell r="N1081">
            <v>0</v>
          </cell>
          <cell r="O1081">
            <v>0</v>
          </cell>
          <cell r="P1081">
            <v>0</v>
          </cell>
          <cell r="Q1081">
            <v>0</v>
          </cell>
          <cell r="R1081">
            <v>0</v>
          </cell>
          <cell r="S1081">
            <v>0</v>
          </cell>
          <cell r="T1081">
            <v>0</v>
          </cell>
        </row>
        <row r="1085">
          <cell r="J1085">
            <v>0</v>
          </cell>
          <cell r="K1085">
            <v>0</v>
          </cell>
          <cell r="L1085">
            <v>0</v>
          </cell>
          <cell r="M1085">
            <v>0</v>
          </cell>
          <cell r="N1085">
            <v>0</v>
          </cell>
          <cell r="O1085">
            <v>0</v>
          </cell>
          <cell r="P1085">
            <v>0</v>
          </cell>
          <cell r="Q1085">
            <v>0</v>
          </cell>
          <cell r="R1085">
            <v>0</v>
          </cell>
          <cell r="S1085">
            <v>0</v>
          </cell>
          <cell r="T1085">
            <v>0</v>
          </cell>
        </row>
        <row r="1086">
          <cell r="J1086">
            <v>0</v>
          </cell>
          <cell r="K1086">
            <v>0</v>
          </cell>
          <cell r="L1086">
            <v>0</v>
          </cell>
          <cell r="M1086">
            <v>0</v>
          </cell>
          <cell r="N1086">
            <v>0</v>
          </cell>
          <cell r="O1086">
            <v>0</v>
          </cell>
          <cell r="P1086">
            <v>0</v>
          </cell>
          <cell r="Q1086">
            <v>0</v>
          </cell>
          <cell r="R1086">
            <v>0</v>
          </cell>
          <cell r="S1086">
            <v>0</v>
          </cell>
          <cell r="T1086">
            <v>0</v>
          </cell>
        </row>
        <row r="1093">
          <cell r="J1093">
            <v>0</v>
          </cell>
          <cell r="K1093">
            <v>0</v>
          </cell>
          <cell r="L1093">
            <v>0</v>
          </cell>
          <cell r="M1093">
            <v>0</v>
          </cell>
          <cell r="N1093">
            <v>0</v>
          </cell>
          <cell r="O1093">
            <v>0</v>
          </cell>
          <cell r="P1093">
            <v>0</v>
          </cell>
          <cell r="Q1093">
            <v>0</v>
          </cell>
          <cell r="R1093">
            <v>0</v>
          </cell>
          <cell r="S1093">
            <v>0</v>
          </cell>
          <cell r="T1093">
            <v>0</v>
          </cell>
        </row>
        <row r="1094">
          <cell r="J1094">
            <v>0</v>
          </cell>
          <cell r="K1094">
            <v>0</v>
          </cell>
          <cell r="L1094">
            <v>0</v>
          </cell>
          <cell r="M1094">
            <v>0</v>
          </cell>
          <cell r="N1094">
            <v>0</v>
          </cell>
          <cell r="O1094">
            <v>0</v>
          </cell>
          <cell r="P1094">
            <v>0</v>
          </cell>
          <cell r="Q1094">
            <v>0</v>
          </cell>
          <cell r="R1094">
            <v>0</v>
          </cell>
          <cell r="S1094">
            <v>0</v>
          </cell>
          <cell r="T1094">
            <v>0</v>
          </cell>
        </row>
        <row r="1099">
          <cell r="J1099">
            <v>-74432.28</v>
          </cell>
          <cell r="K1099">
            <v>-821597.58</v>
          </cell>
          <cell r="L1099">
            <v>-3158.9456909756923</v>
          </cell>
          <cell r="M1099">
            <v>0</v>
          </cell>
          <cell r="N1099">
            <v>0</v>
          </cell>
          <cell r="O1099">
            <v>561823.99</v>
          </cell>
          <cell r="P1099">
            <v>0</v>
          </cell>
          <cell r="Q1099">
            <v>0</v>
          </cell>
          <cell r="R1099">
            <v>0</v>
          </cell>
          <cell r="S1099">
            <v>0</v>
          </cell>
          <cell r="T1099">
            <v>0</v>
          </cell>
        </row>
        <row r="1100">
          <cell r="J1100">
            <v>0</v>
          </cell>
          <cell r="K1100">
            <v>0</v>
          </cell>
          <cell r="L1100">
            <v>0</v>
          </cell>
          <cell r="M1100">
            <v>0</v>
          </cell>
          <cell r="N1100">
            <v>0</v>
          </cell>
          <cell r="O1100">
            <v>0</v>
          </cell>
          <cell r="P1100">
            <v>0</v>
          </cell>
          <cell r="Q1100">
            <v>0</v>
          </cell>
          <cell r="R1100">
            <v>0</v>
          </cell>
          <cell r="S1100">
            <v>0</v>
          </cell>
          <cell r="T1100">
            <v>0</v>
          </cell>
        </row>
        <row r="1101">
          <cell r="J1101">
            <v>1553938.9162289575</v>
          </cell>
          <cell r="K1101">
            <v>18355215.689872287</v>
          </cell>
          <cell r="L1101">
            <v>5146551.5452845544</v>
          </cell>
          <cell r="M1101">
            <v>0</v>
          </cell>
          <cell r="N1101">
            <v>9693844.9795701914</v>
          </cell>
          <cell r="O1101">
            <v>36383718.274593763</v>
          </cell>
          <cell r="P1101">
            <v>4650814.2279742258</v>
          </cell>
          <cell r="Q1101">
            <v>2047589.5568069988</v>
          </cell>
          <cell r="R1101">
            <v>223533.94855063086</v>
          </cell>
          <cell r="S1101">
            <v>0</v>
          </cell>
          <cell r="T1101">
            <v>0</v>
          </cell>
        </row>
        <row r="1105">
          <cell r="J1105">
            <v>3471.89</v>
          </cell>
          <cell r="K1105">
            <v>13567.03</v>
          </cell>
          <cell r="L1105">
            <v>7424.43</v>
          </cell>
          <cell r="M1105">
            <v>0</v>
          </cell>
          <cell r="N1105">
            <v>49842.62</v>
          </cell>
          <cell r="O1105">
            <v>134268.6</v>
          </cell>
          <cell r="P1105">
            <v>31843.06</v>
          </cell>
          <cell r="Q1105">
            <v>10319.73</v>
          </cell>
          <cell r="R1105">
            <v>0</v>
          </cell>
          <cell r="S1105">
            <v>0</v>
          </cell>
          <cell r="T1105">
            <v>0</v>
          </cell>
        </row>
        <row r="1106">
          <cell r="J1106">
            <v>2289.1853590792193</v>
          </cell>
          <cell r="K1106">
            <v>28714.121955712115</v>
          </cell>
          <cell r="L1106">
            <v>6528.7445922914512</v>
          </cell>
          <cell r="M1106">
            <v>0</v>
          </cell>
          <cell r="N1106">
            <v>6289.4215098907125</v>
          </cell>
          <cell r="O1106">
            <v>46513.288800251117</v>
          </cell>
          <cell r="P1106">
            <v>3717.0493085742864</v>
          </cell>
          <cell r="Q1106">
            <v>792.07847420109829</v>
          </cell>
          <cell r="R1106">
            <v>0</v>
          </cell>
          <cell r="S1106">
            <v>0</v>
          </cell>
          <cell r="T1106">
            <v>0</v>
          </cell>
        </row>
        <row r="1107">
          <cell r="J1107">
            <v>157914.23531719236</v>
          </cell>
          <cell r="K1107">
            <v>1865292.0133967744</v>
          </cell>
          <cell r="L1107">
            <v>526023.39296620456</v>
          </cell>
          <cell r="M1107">
            <v>0</v>
          </cell>
          <cell r="N1107">
            <v>985107.00854774355</v>
          </cell>
          <cell r="O1107">
            <v>3697382.8181558247</v>
          </cell>
          <cell r="P1107">
            <v>472624.60881998861</v>
          </cell>
          <cell r="Q1107">
            <v>208079.95457847492</v>
          </cell>
          <cell r="R1107">
            <v>22715.946028604707</v>
          </cell>
          <cell r="S1107">
            <v>0</v>
          </cell>
          <cell r="T1107">
            <v>0</v>
          </cell>
        </row>
        <row r="1111">
          <cell r="J1111">
            <v>0</v>
          </cell>
          <cell r="K1111">
            <v>0</v>
          </cell>
          <cell r="L1111">
            <v>0</v>
          </cell>
          <cell r="M1111">
            <v>0</v>
          </cell>
          <cell r="N1111">
            <v>0</v>
          </cell>
          <cell r="O1111">
            <v>0</v>
          </cell>
          <cell r="P1111">
            <v>0</v>
          </cell>
          <cell r="Q1111">
            <v>0</v>
          </cell>
          <cell r="R1111">
            <v>0</v>
          </cell>
          <cell r="S1111">
            <v>0</v>
          </cell>
          <cell r="T1111">
            <v>0</v>
          </cell>
        </row>
        <row r="1112">
          <cell r="J1112">
            <v>0</v>
          </cell>
          <cell r="K1112">
            <v>0</v>
          </cell>
          <cell r="L1112">
            <v>0</v>
          </cell>
          <cell r="M1112">
            <v>0</v>
          </cell>
          <cell r="N1112">
            <v>0</v>
          </cell>
          <cell r="O1112">
            <v>0</v>
          </cell>
          <cell r="P1112">
            <v>0</v>
          </cell>
          <cell r="Q1112">
            <v>0</v>
          </cell>
          <cell r="R1112">
            <v>0</v>
          </cell>
          <cell r="S1112">
            <v>0</v>
          </cell>
          <cell r="T1112">
            <v>0</v>
          </cell>
        </row>
        <row r="1113">
          <cell r="J1113">
            <v>-710371.20004751498</v>
          </cell>
          <cell r="K1113">
            <v>-8390945.3972542007</v>
          </cell>
          <cell r="L1113">
            <v>-2376149.9095210922</v>
          </cell>
          <cell r="M1113">
            <v>0</v>
          </cell>
          <cell r="N1113">
            <v>-4431466.5263182316</v>
          </cell>
          <cell r="O1113">
            <v>-16632536.416319294</v>
          </cell>
          <cell r="P1113">
            <v>-2126083.8825902245</v>
          </cell>
          <cell r="Q1113">
            <v>-936039.78604486771</v>
          </cell>
          <cell r="R1113">
            <v>-102186.82190457135</v>
          </cell>
          <cell r="S1113">
            <v>0</v>
          </cell>
          <cell r="T1113">
            <v>0</v>
          </cell>
        </row>
        <row r="1117">
          <cell r="J1117">
            <v>8213.93</v>
          </cell>
          <cell r="K1117">
            <v>-46696.01</v>
          </cell>
          <cell r="L1117">
            <v>146978.32999999999</v>
          </cell>
          <cell r="M1117">
            <v>0</v>
          </cell>
          <cell r="N1117">
            <v>425.58</v>
          </cell>
          <cell r="O1117">
            <v>-613.23</v>
          </cell>
          <cell r="P1117">
            <v>474.66</v>
          </cell>
          <cell r="Q1117">
            <v>0</v>
          </cell>
          <cell r="R1117">
            <v>0</v>
          </cell>
          <cell r="S1117">
            <v>0</v>
          </cell>
          <cell r="T1117">
            <v>0</v>
          </cell>
        </row>
        <row r="1118">
          <cell r="J1118">
            <v>0</v>
          </cell>
          <cell r="K1118">
            <v>0</v>
          </cell>
          <cell r="L1118">
            <v>28110.116165186912</v>
          </cell>
          <cell r="M1118">
            <v>0</v>
          </cell>
          <cell r="N1118">
            <v>0</v>
          </cell>
          <cell r="O1118">
            <v>0</v>
          </cell>
          <cell r="P1118">
            <v>0</v>
          </cell>
          <cell r="Q1118">
            <v>0</v>
          </cell>
          <cell r="R1118">
            <v>0</v>
          </cell>
          <cell r="S1118">
            <v>0</v>
          </cell>
          <cell r="T1118">
            <v>0</v>
          </cell>
        </row>
        <row r="1119">
          <cell r="J1119">
            <v>313932.84376940114</v>
          </cell>
          <cell r="K1119">
            <v>3708192.7734367386</v>
          </cell>
          <cell r="L1119">
            <v>966717.03404479264</v>
          </cell>
          <cell r="M1119">
            <v>0</v>
          </cell>
          <cell r="N1119">
            <v>1958388.6404501467</v>
          </cell>
          <cell r="O1119">
            <v>7350381.6820332622</v>
          </cell>
          <cell r="P1119">
            <v>939575.7588556445</v>
          </cell>
          <cell r="Q1119">
            <v>413662.08525164309</v>
          </cell>
          <cell r="R1119">
            <v>45159.206333412279</v>
          </cell>
          <cell r="S1119">
            <v>0</v>
          </cell>
          <cell r="T1119">
            <v>0</v>
          </cell>
        </row>
        <row r="1120">
          <cell r="J1120">
            <v>0</v>
          </cell>
          <cell r="K1120">
            <v>0</v>
          </cell>
          <cell r="L1120">
            <v>4112.2988457236397</v>
          </cell>
          <cell r="M1120">
            <v>0</v>
          </cell>
          <cell r="N1120">
            <v>0</v>
          </cell>
          <cell r="O1120">
            <v>0</v>
          </cell>
          <cell r="P1120">
            <v>0</v>
          </cell>
          <cell r="Q1120">
            <v>0</v>
          </cell>
          <cell r="R1120">
            <v>0</v>
          </cell>
          <cell r="S1120">
            <v>0</v>
          </cell>
          <cell r="T1120">
            <v>0</v>
          </cell>
        </row>
        <row r="1124">
          <cell r="J1124">
            <v>0</v>
          </cell>
          <cell r="K1124">
            <v>6935662.9299999997</v>
          </cell>
          <cell r="L1124">
            <v>0</v>
          </cell>
          <cell r="M1124">
            <v>0</v>
          </cell>
          <cell r="N1124">
            <v>346627.25</v>
          </cell>
          <cell r="O1124">
            <v>2143511.61</v>
          </cell>
          <cell r="P1124">
            <v>112319.99</v>
          </cell>
          <cell r="Q1124">
            <v>0</v>
          </cell>
          <cell r="R1124">
            <v>0</v>
          </cell>
          <cell r="S1124">
            <v>0</v>
          </cell>
          <cell r="T1124">
            <v>0</v>
          </cell>
        </row>
        <row r="1125">
          <cell r="J1125">
            <v>0</v>
          </cell>
          <cell r="K1125">
            <v>0</v>
          </cell>
          <cell r="L1125">
            <v>0</v>
          </cell>
          <cell r="M1125">
            <v>0</v>
          </cell>
          <cell r="N1125">
            <v>0</v>
          </cell>
          <cell r="O1125">
            <v>0</v>
          </cell>
          <cell r="P1125">
            <v>0</v>
          </cell>
          <cell r="Q1125">
            <v>0</v>
          </cell>
          <cell r="R1125">
            <v>0</v>
          </cell>
          <cell r="S1125">
            <v>0</v>
          </cell>
          <cell r="T1125">
            <v>0</v>
          </cell>
        </row>
        <row r="1126">
          <cell r="J1126">
            <v>133261.85174695347</v>
          </cell>
          <cell r="K1126">
            <v>1574096.6433758547</v>
          </cell>
          <cell r="L1126">
            <v>443086.67968138261</v>
          </cell>
          <cell r="M1126">
            <v>0</v>
          </cell>
          <cell r="N1126">
            <v>831319.50621352182</v>
          </cell>
          <cell r="O1126">
            <v>3120175.2012737729</v>
          </cell>
          <cell r="P1126">
            <v>398842.00703009183</v>
          </cell>
          <cell r="Q1126">
            <v>175596.07595130234</v>
          </cell>
          <cell r="R1126">
            <v>19169.703262503434</v>
          </cell>
          <cell r="S1126">
            <v>0</v>
          </cell>
          <cell r="T1126">
            <v>0</v>
          </cell>
        </row>
        <row r="1130">
          <cell r="J1130">
            <v>0</v>
          </cell>
          <cell r="K1130">
            <v>3058713.37</v>
          </cell>
          <cell r="L1130">
            <v>0</v>
          </cell>
          <cell r="M1130">
            <v>0</v>
          </cell>
          <cell r="N1130">
            <v>0</v>
          </cell>
          <cell r="O1130">
            <v>0</v>
          </cell>
          <cell r="P1130">
            <v>0</v>
          </cell>
          <cell r="Q1130">
            <v>0</v>
          </cell>
          <cell r="R1130">
            <v>0</v>
          </cell>
          <cell r="S1130">
            <v>0</v>
          </cell>
          <cell r="T1130">
            <v>0</v>
          </cell>
        </row>
        <row r="1131">
          <cell r="J1131">
            <v>179013.21901899279</v>
          </cell>
          <cell r="K1131">
            <v>2114514.4201716017</v>
          </cell>
          <cell r="L1131">
            <v>1076201.0444099375</v>
          </cell>
          <cell r="M1131">
            <v>0</v>
          </cell>
          <cell r="N1131">
            <v>1116727.547228941</v>
          </cell>
          <cell r="O1131">
            <v>4191391.6050323909</v>
          </cell>
          <cell r="P1131">
            <v>535772.17052354768</v>
          </cell>
          <cell r="Q1131">
            <v>235881.59995581629</v>
          </cell>
          <cell r="R1131">
            <v>25751.032599905913</v>
          </cell>
          <cell r="S1131">
            <v>0</v>
          </cell>
          <cell r="T1131">
            <v>0</v>
          </cell>
        </row>
        <row r="1135">
          <cell r="J1135">
            <v>0</v>
          </cell>
          <cell r="K1135">
            <v>0</v>
          </cell>
          <cell r="L1135">
            <v>0</v>
          </cell>
          <cell r="M1135">
            <v>0</v>
          </cell>
          <cell r="N1135">
            <v>0</v>
          </cell>
          <cell r="O1135">
            <v>0</v>
          </cell>
          <cell r="P1135">
            <v>0</v>
          </cell>
          <cell r="Q1135">
            <v>0</v>
          </cell>
          <cell r="R1135">
            <v>0</v>
          </cell>
          <cell r="S1135">
            <v>0</v>
          </cell>
          <cell r="T1135">
            <v>0</v>
          </cell>
        </row>
        <row r="1136">
          <cell r="J1136">
            <v>0</v>
          </cell>
          <cell r="K1136">
            <v>0</v>
          </cell>
          <cell r="L1136">
            <v>0</v>
          </cell>
          <cell r="M1136">
            <v>0</v>
          </cell>
          <cell r="N1136">
            <v>0</v>
          </cell>
          <cell r="O1136">
            <v>0</v>
          </cell>
          <cell r="P1136">
            <v>0</v>
          </cell>
          <cell r="Q1136">
            <v>0</v>
          </cell>
          <cell r="R1136">
            <v>0</v>
          </cell>
          <cell r="S1136">
            <v>0</v>
          </cell>
          <cell r="T1136">
            <v>0</v>
          </cell>
        </row>
        <row r="1137">
          <cell r="J1137">
            <v>0</v>
          </cell>
          <cell r="K1137">
            <v>0</v>
          </cell>
          <cell r="L1137">
            <v>0</v>
          </cell>
          <cell r="M1137">
            <v>0</v>
          </cell>
          <cell r="N1137">
            <v>0</v>
          </cell>
          <cell r="O1137">
            <v>0</v>
          </cell>
          <cell r="P1137">
            <v>0</v>
          </cell>
          <cell r="Q1137">
            <v>0</v>
          </cell>
          <cell r="R1137">
            <v>0</v>
          </cell>
          <cell r="S1137">
            <v>0</v>
          </cell>
          <cell r="T1137">
            <v>0</v>
          </cell>
        </row>
        <row r="1141">
          <cell r="J1141">
            <v>0</v>
          </cell>
          <cell r="K1141">
            <v>0</v>
          </cell>
          <cell r="L1141">
            <v>0</v>
          </cell>
          <cell r="M1141">
            <v>0</v>
          </cell>
          <cell r="N1141">
            <v>0</v>
          </cell>
          <cell r="O1141">
            <v>0</v>
          </cell>
          <cell r="P1141">
            <v>0</v>
          </cell>
          <cell r="Q1141">
            <v>0</v>
          </cell>
          <cell r="R1141">
            <v>0</v>
          </cell>
          <cell r="S1141">
            <v>0</v>
          </cell>
          <cell r="T1141">
            <v>0</v>
          </cell>
        </row>
        <row r="1142">
          <cell r="J1142">
            <v>0</v>
          </cell>
          <cell r="K1142">
            <v>0</v>
          </cell>
          <cell r="L1142">
            <v>0</v>
          </cell>
          <cell r="M1142">
            <v>0</v>
          </cell>
          <cell r="N1142">
            <v>0</v>
          </cell>
          <cell r="O1142">
            <v>0</v>
          </cell>
          <cell r="P1142">
            <v>0</v>
          </cell>
          <cell r="Q1142">
            <v>0</v>
          </cell>
          <cell r="R1142">
            <v>0</v>
          </cell>
          <cell r="S1142">
            <v>0</v>
          </cell>
          <cell r="T1142">
            <v>0</v>
          </cell>
        </row>
        <row r="1146">
          <cell r="J1146">
            <v>344116.36</v>
          </cell>
          <cell r="K1146">
            <v>4017439.68</v>
          </cell>
          <cell r="L1146">
            <v>1935298.3</v>
          </cell>
          <cell r="M1146">
            <v>0</v>
          </cell>
          <cell r="N1146">
            <v>3034052.03</v>
          </cell>
          <cell r="O1146">
            <v>6668965.4800000004</v>
          </cell>
          <cell r="P1146">
            <v>859747</v>
          </cell>
          <cell r="Q1146">
            <v>0</v>
          </cell>
          <cell r="R1146">
            <v>0</v>
          </cell>
          <cell r="S1146">
            <v>0</v>
          </cell>
          <cell r="T1146">
            <v>0</v>
          </cell>
        </row>
        <row r="1147">
          <cell r="J1147">
            <v>0</v>
          </cell>
          <cell r="K1147">
            <v>0</v>
          </cell>
          <cell r="L1147">
            <v>0</v>
          </cell>
          <cell r="M1147">
            <v>0</v>
          </cell>
          <cell r="N1147">
            <v>0</v>
          </cell>
          <cell r="O1147">
            <v>0</v>
          </cell>
          <cell r="P1147">
            <v>0</v>
          </cell>
          <cell r="Q1147">
            <v>0</v>
          </cell>
          <cell r="R1147">
            <v>0</v>
          </cell>
          <cell r="S1147">
            <v>0</v>
          </cell>
          <cell r="T1147">
            <v>0</v>
          </cell>
        </row>
        <row r="1148">
          <cell r="J1148">
            <v>46409.894743924851</v>
          </cell>
          <cell r="K1148">
            <v>548196.34109961195</v>
          </cell>
          <cell r="L1148">
            <v>87135.831717126319</v>
          </cell>
          <cell r="M1148">
            <v>0</v>
          </cell>
          <cell r="N1148">
            <v>289516.09388711007</v>
          </cell>
          <cell r="O1148">
            <v>1086635.0780468634</v>
          </cell>
          <cell r="P1148">
            <v>138901.08326628039</v>
          </cell>
          <cell r="Q1148">
            <v>61153.25050278299</v>
          </cell>
          <cell r="R1148">
            <v>6676.0584445007598</v>
          </cell>
          <cell r="S1148">
            <v>0</v>
          </cell>
          <cell r="T1148">
            <v>0</v>
          </cell>
        </row>
        <row r="1149">
          <cell r="J1149">
            <v>78301.580691929441</v>
          </cell>
          <cell r="K1149">
            <v>1290736.8325523837</v>
          </cell>
          <cell r="L1149">
            <v>398946.78675568715</v>
          </cell>
          <cell r="M1149">
            <v>0</v>
          </cell>
          <cell r="N1149">
            <v>0</v>
          </cell>
          <cell r="O1149">
            <v>0</v>
          </cell>
          <cell r="P1149">
            <v>0</v>
          </cell>
          <cell r="Q1149">
            <v>0</v>
          </cell>
          <cell r="R1149">
            <v>0</v>
          </cell>
          <cell r="S1149">
            <v>0</v>
          </cell>
          <cell r="T1149">
            <v>0</v>
          </cell>
        </row>
        <row r="1150">
          <cell r="J1150">
            <v>0</v>
          </cell>
          <cell r="K1150">
            <v>0</v>
          </cell>
          <cell r="L1150">
            <v>0</v>
          </cell>
          <cell r="M1150">
            <v>0</v>
          </cell>
          <cell r="N1150">
            <v>25636.620628027704</v>
          </cell>
          <cell r="O1150">
            <v>91406.764810226479</v>
          </cell>
          <cell r="P1150">
            <v>11748.374983758671</v>
          </cell>
          <cell r="Q1150">
            <v>5455.9749322958623</v>
          </cell>
          <cell r="R1150">
            <v>745.82464569130013</v>
          </cell>
          <cell r="S1150">
            <v>0</v>
          </cell>
          <cell r="T1150">
            <v>0</v>
          </cell>
        </row>
        <row r="1151">
          <cell r="J1151">
            <v>28528.966060685845</v>
          </cell>
          <cell r="K1151">
            <v>465574.51803461212</v>
          </cell>
          <cell r="L1151">
            <v>162023.06623330107</v>
          </cell>
          <cell r="M1151">
            <v>0</v>
          </cell>
          <cell r="N1151">
            <v>229959.20093290225</v>
          </cell>
          <cell r="O1151">
            <v>787616.3327230271</v>
          </cell>
          <cell r="P1151">
            <v>102625.17105563459</v>
          </cell>
          <cell r="Q1151">
            <v>48567.838594290275</v>
          </cell>
          <cell r="R1151">
            <v>6607.6977076672401</v>
          </cell>
          <cell r="S1151">
            <v>0</v>
          </cell>
          <cell r="T1151">
            <v>0</v>
          </cell>
        </row>
        <row r="1155">
          <cell r="J1155">
            <v>0</v>
          </cell>
          <cell r="K1155">
            <v>0</v>
          </cell>
          <cell r="L1155">
            <v>0</v>
          </cell>
          <cell r="M1155">
            <v>0</v>
          </cell>
          <cell r="N1155">
            <v>0</v>
          </cell>
          <cell r="O1155">
            <v>0</v>
          </cell>
          <cell r="P1155">
            <v>0</v>
          </cell>
          <cell r="Q1155">
            <v>0</v>
          </cell>
          <cell r="R1155">
            <v>0</v>
          </cell>
          <cell r="S1155">
            <v>0</v>
          </cell>
          <cell r="T1155">
            <v>0</v>
          </cell>
        </row>
        <row r="1156">
          <cell r="J1156">
            <v>0</v>
          </cell>
          <cell r="K1156">
            <v>0</v>
          </cell>
          <cell r="L1156">
            <v>0</v>
          </cell>
          <cell r="M1156">
            <v>0</v>
          </cell>
          <cell r="N1156">
            <v>0</v>
          </cell>
          <cell r="O1156">
            <v>0</v>
          </cell>
          <cell r="P1156">
            <v>0</v>
          </cell>
          <cell r="Q1156">
            <v>0</v>
          </cell>
          <cell r="R1156">
            <v>0</v>
          </cell>
          <cell r="S1156">
            <v>0</v>
          </cell>
          <cell r="T1156">
            <v>0</v>
          </cell>
        </row>
        <row r="1157">
          <cell r="J1157">
            <v>0</v>
          </cell>
          <cell r="K1157">
            <v>0</v>
          </cell>
          <cell r="L1157">
            <v>0</v>
          </cell>
          <cell r="M1157">
            <v>0</v>
          </cell>
          <cell r="N1157">
            <v>0</v>
          </cell>
          <cell r="O1157">
            <v>0</v>
          </cell>
          <cell r="P1157">
            <v>0</v>
          </cell>
          <cell r="Q1157">
            <v>0</v>
          </cell>
          <cell r="R1157">
            <v>0</v>
          </cell>
          <cell r="S1157">
            <v>0</v>
          </cell>
          <cell r="T1157">
            <v>0</v>
          </cell>
        </row>
        <row r="1158">
          <cell r="J1158">
            <v>0</v>
          </cell>
          <cell r="K1158">
            <v>0</v>
          </cell>
          <cell r="L1158">
            <v>0</v>
          </cell>
          <cell r="M1158">
            <v>0</v>
          </cell>
          <cell r="N1158">
            <v>0</v>
          </cell>
          <cell r="O1158">
            <v>0</v>
          </cell>
          <cell r="P1158">
            <v>0</v>
          </cell>
          <cell r="Q1158">
            <v>0</v>
          </cell>
          <cell r="R1158">
            <v>0</v>
          </cell>
          <cell r="S1158">
            <v>0</v>
          </cell>
          <cell r="T1158">
            <v>0</v>
          </cell>
        </row>
        <row r="1159">
          <cell r="J1159">
            <v>0</v>
          </cell>
          <cell r="K1159">
            <v>0</v>
          </cell>
          <cell r="L1159">
            <v>0</v>
          </cell>
          <cell r="M1159">
            <v>0</v>
          </cell>
          <cell r="N1159">
            <v>0</v>
          </cell>
          <cell r="O1159">
            <v>0</v>
          </cell>
          <cell r="P1159">
            <v>0</v>
          </cell>
          <cell r="Q1159">
            <v>0</v>
          </cell>
          <cell r="R1159">
            <v>0</v>
          </cell>
          <cell r="S1159">
            <v>0</v>
          </cell>
          <cell r="T1159">
            <v>0</v>
          </cell>
        </row>
        <row r="1160">
          <cell r="J1160">
            <v>0</v>
          </cell>
          <cell r="K1160">
            <v>0</v>
          </cell>
          <cell r="L1160">
            <v>0</v>
          </cell>
          <cell r="M1160">
            <v>0</v>
          </cell>
          <cell r="N1160">
            <v>0</v>
          </cell>
          <cell r="O1160">
            <v>0</v>
          </cell>
          <cell r="P1160">
            <v>0</v>
          </cell>
          <cell r="Q1160">
            <v>0</v>
          </cell>
          <cell r="R1160">
            <v>0</v>
          </cell>
          <cell r="S1160">
            <v>0</v>
          </cell>
          <cell r="T1160">
            <v>0</v>
          </cell>
        </row>
        <row r="1161">
          <cell r="J1161">
            <v>-150839.09788686445</v>
          </cell>
          <cell r="K1161">
            <v>-1781720.083887273</v>
          </cell>
          <cell r="L1161">
            <v>-499006.66219183855</v>
          </cell>
          <cell r="M1161">
            <v>0</v>
          </cell>
          <cell r="N1161">
            <v>-940970.59833080031</v>
          </cell>
          <cell r="O1161">
            <v>-3531726.4951622668</v>
          </cell>
          <cell r="P1161">
            <v>-451449.29138492816</v>
          </cell>
          <cell r="Q1161">
            <v>-198757.20877166404</v>
          </cell>
          <cell r="R1161">
            <v>-21698.18825844887</v>
          </cell>
          <cell r="S1161">
            <v>0</v>
          </cell>
          <cell r="T1161">
            <v>0</v>
          </cell>
        </row>
        <row r="1165">
          <cell r="J1165">
            <v>5750</v>
          </cell>
          <cell r="K1165">
            <v>56128.75</v>
          </cell>
          <cell r="L1165">
            <v>31109.66</v>
          </cell>
          <cell r="M1165">
            <v>0</v>
          </cell>
          <cell r="N1165">
            <v>90288.4</v>
          </cell>
          <cell r="O1165">
            <v>75811.3</v>
          </cell>
          <cell r="P1165">
            <v>17650</v>
          </cell>
          <cell r="Q1165">
            <v>0</v>
          </cell>
          <cell r="R1165">
            <v>0</v>
          </cell>
          <cell r="S1165">
            <v>0</v>
          </cell>
          <cell r="T1165">
            <v>0</v>
          </cell>
        </row>
        <row r="1166">
          <cell r="J1166">
            <v>0</v>
          </cell>
          <cell r="K1166">
            <v>0</v>
          </cell>
          <cell r="L1166">
            <v>0</v>
          </cell>
          <cell r="M1166">
            <v>0</v>
          </cell>
          <cell r="N1166">
            <v>0</v>
          </cell>
          <cell r="O1166">
            <v>0</v>
          </cell>
          <cell r="P1166">
            <v>0</v>
          </cell>
          <cell r="Q1166">
            <v>0</v>
          </cell>
          <cell r="R1166">
            <v>0</v>
          </cell>
          <cell r="S1166">
            <v>0</v>
          </cell>
          <cell r="T1166">
            <v>0</v>
          </cell>
        </row>
        <row r="1167">
          <cell r="J1167">
            <v>-4978.5619744634023</v>
          </cell>
          <cell r="K1167">
            <v>-58807.059860780195</v>
          </cell>
          <cell r="L1167">
            <v>112695.71215717378</v>
          </cell>
          <cell r="M1167">
            <v>0</v>
          </cell>
          <cell r="N1167">
            <v>-31057.46789503808</v>
          </cell>
          <cell r="O1167">
            <v>-116567.38524256942</v>
          </cell>
          <cell r="P1167">
            <v>-14900.435675989133</v>
          </cell>
          <cell r="Q1167">
            <v>-6560.1365667360014</v>
          </cell>
          <cell r="R1167">
            <v>-716.16561283922306</v>
          </cell>
          <cell r="S1167">
            <v>0</v>
          </cell>
          <cell r="T1167">
            <v>0</v>
          </cell>
        </row>
        <row r="1171">
          <cell r="J1171">
            <v>40288.959999999999</v>
          </cell>
          <cell r="K1171">
            <v>214274.26</v>
          </cell>
          <cell r="L1171">
            <v>38975.25</v>
          </cell>
          <cell r="M1171">
            <v>0</v>
          </cell>
          <cell r="N1171">
            <v>65652.92</v>
          </cell>
          <cell r="O1171">
            <v>5006.7700000000004</v>
          </cell>
          <cell r="P1171">
            <v>1392.6</v>
          </cell>
          <cell r="Q1171">
            <v>0</v>
          </cell>
          <cell r="R1171">
            <v>0</v>
          </cell>
          <cell r="S1171">
            <v>0</v>
          </cell>
          <cell r="T1171">
            <v>0</v>
          </cell>
        </row>
        <row r="1172">
          <cell r="J1172">
            <v>101786.70367724376</v>
          </cell>
          <cell r="K1172">
            <v>1202310.387393405</v>
          </cell>
          <cell r="L1172">
            <v>340470.54091854446</v>
          </cell>
          <cell r="M1172">
            <v>0</v>
          </cell>
          <cell r="N1172">
            <v>634969.95674910233</v>
          </cell>
          <cell r="O1172">
            <v>2383220.2874998581</v>
          </cell>
          <cell r="P1172">
            <v>304639.41969452047</v>
          </cell>
          <cell r="Q1172">
            <v>134121.99752169964</v>
          </cell>
          <cell r="R1172">
            <v>14642.006545625964</v>
          </cell>
          <cell r="S1172">
            <v>0</v>
          </cell>
          <cell r="T1172">
            <v>0</v>
          </cell>
        </row>
        <row r="1176">
          <cell r="J1176">
            <v>87415.67</v>
          </cell>
          <cell r="K1176">
            <v>535394.86</v>
          </cell>
          <cell r="L1176">
            <v>56127.81</v>
          </cell>
          <cell r="M1176">
            <v>0</v>
          </cell>
          <cell r="N1176">
            <v>49724.42</v>
          </cell>
          <cell r="O1176">
            <v>103412.45</v>
          </cell>
          <cell r="P1176">
            <v>15513.8</v>
          </cell>
          <cell r="Q1176">
            <v>7728.33</v>
          </cell>
          <cell r="R1176">
            <v>0</v>
          </cell>
          <cell r="S1176">
            <v>0</v>
          </cell>
          <cell r="T1176">
            <v>0</v>
          </cell>
        </row>
        <row r="1177">
          <cell r="J1177">
            <v>1687.9394582947471</v>
          </cell>
          <cell r="K1177">
            <v>21172.466120799065</v>
          </cell>
          <cell r="L1177">
            <v>4813.9944486146051</v>
          </cell>
          <cell r="M1177">
            <v>0</v>
          </cell>
          <cell r="N1177">
            <v>4637.5286711873805</v>
          </cell>
          <cell r="O1177">
            <v>34296.748924072614</v>
          </cell>
          <cell r="P1177">
            <v>2740.780326715615</v>
          </cell>
          <cell r="Q1177">
            <v>584.04205031597189</v>
          </cell>
          <cell r="R1177">
            <v>0</v>
          </cell>
          <cell r="S1177">
            <v>0</v>
          </cell>
          <cell r="T1177">
            <v>0</v>
          </cell>
        </row>
        <row r="1178">
          <cell r="J1178">
            <v>427829.04235083313</v>
          </cell>
          <cell r="K1178">
            <v>5053541.2098425124</v>
          </cell>
          <cell r="L1178">
            <v>1431062.9994634225</v>
          </cell>
          <cell r="M1178">
            <v>0</v>
          </cell>
          <cell r="N1178">
            <v>2668900.5410659797</v>
          </cell>
          <cell r="O1178">
            <v>10017132.066141304</v>
          </cell>
          <cell r="P1178">
            <v>1280457.9231045346</v>
          </cell>
          <cell r="Q1178">
            <v>563740.48559269914</v>
          </cell>
          <cell r="R1178">
            <v>61543.162438713276</v>
          </cell>
          <cell r="S1178">
            <v>0</v>
          </cell>
          <cell r="T1178">
            <v>0</v>
          </cell>
        </row>
        <row r="1184">
          <cell r="J1184">
            <v>414824.52999999997</v>
          </cell>
          <cell r="K1184">
            <v>13962887.289999999</v>
          </cell>
          <cell r="L1184">
            <v>2212754.8343090243</v>
          </cell>
          <cell r="M1184">
            <v>0</v>
          </cell>
          <cell r="N1184">
            <v>3636613.2199999997</v>
          </cell>
          <cell r="O1184">
            <v>9692186.9699999988</v>
          </cell>
          <cell r="P1184">
            <v>1038941.11</v>
          </cell>
          <cell r="Q1184">
            <v>18048.059999999998</v>
          </cell>
          <cell r="R1184">
            <v>0</v>
          </cell>
          <cell r="S1184">
            <v>0</v>
          </cell>
          <cell r="T1184">
            <v>0</v>
          </cell>
        </row>
        <row r="1185">
          <cell r="J1185">
            <v>2047897.8469446562</v>
          </cell>
          <cell r="K1185">
            <v>24189886.937586531</v>
          </cell>
          <cell r="L1185">
            <v>7254788.2089302074</v>
          </cell>
          <cell r="M1185">
            <v>0</v>
          </cell>
          <cell r="N1185">
            <v>12775279.681168668</v>
          </cell>
          <cell r="O1185">
            <v>47949206.71605292</v>
          </cell>
          <cell r="P1185">
            <v>6129193.5896176929</v>
          </cell>
          <cell r="Q1185">
            <v>2698467.8747781501</v>
          </cell>
          <cell r="R1185">
            <v>294589.88842803775</v>
          </cell>
          <cell r="S1185">
            <v>0</v>
          </cell>
          <cell r="T1185">
            <v>0</v>
          </cell>
        </row>
        <row r="1186">
          <cell r="J1186">
            <v>28528.966060685845</v>
          </cell>
          <cell r="K1186">
            <v>465574.51803461212</v>
          </cell>
          <cell r="L1186">
            <v>166135.36507902472</v>
          </cell>
          <cell r="M1186">
            <v>0</v>
          </cell>
          <cell r="N1186">
            <v>229959.20093290225</v>
          </cell>
          <cell r="O1186">
            <v>787616.3327230271</v>
          </cell>
          <cell r="P1186">
            <v>102625.17105563459</v>
          </cell>
          <cell r="Q1186">
            <v>48567.838594290275</v>
          </cell>
          <cell r="R1186">
            <v>6607.6977076672401</v>
          </cell>
          <cell r="S1186">
            <v>0</v>
          </cell>
          <cell r="T1186">
            <v>0</v>
          </cell>
        </row>
        <row r="1187">
          <cell r="J1187">
            <v>3977.1248173739664</v>
          </cell>
          <cell r="K1187">
            <v>49886.58807651118</v>
          </cell>
          <cell r="L1187">
            <v>11342.739040906057</v>
          </cell>
          <cell r="M1187">
            <v>0</v>
          </cell>
          <cell r="N1187">
            <v>10926.950181078093</v>
          </cell>
          <cell r="O1187">
            <v>80810.037724323731</v>
          </cell>
          <cell r="P1187">
            <v>6457.8296352899015</v>
          </cell>
          <cell r="Q1187">
            <v>1376.1205245170702</v>
          </cell>
          <cell r="R1187">
            <v>0</v>
          </cell>
          <cell r="S1187">
            <v>0</v>
          </cell>
          <cell r="T1187">
            <v>0</v>
          </cell>
        </row>
        <row r="1188">
          <cell r="J1188">
            <v>78301.580691929441</v>
          </cell>
          <cell r="K1188">
            <v>1290736.8325523837</v>
          </cell>
          <cell r="L1188">
            <v>427056.90292087407</v>
          </cell>
          <cell r="M1188">
            <v>0</v>
          </cell>
          <cell r="N1188">
            <v>0</v>
          </cell>
          <cell r="O1188">
            <v>0</v>
          </cell>
          <cell r="P1188">
            <v>0</v>
          </cell>
          <cell r="Q1188">
            <v>0</v>
          </cell>
          <cell r="R1188">
            <v>0</v>
          </cell>
          <cell r="S1188">
            <v>0</v>
          </cell>
          <cell r="T1188">
            <v>0</v>
          </cell>
        </row>
        <row r="1189">
          <cell r="J1189">
            <v>0</v>
          </cell>
          <cell r="K1189">
            <v>0</v>
          </cell>
          <cell r="L1189">
            <v>0</v>
          </cell>
          <cell r="M1189">
            <v>0</v>
          </cell>
          <cell r="N1189">
            <v>25636.620628027704</v>
          </cell>
          <cell r="O1189">
            <v>91406.764810226479</v>
          </cell>
          <cell r="P1189">
            <v>11748.374983758671</v>
          </cell>
          <cell r="Q1189">
            <v>5455.9749322958623</v>
          </cell>
          <cell r="R1189">
            <v>745.82464569130013</v>
          </cell>
          <cell r="S1189">
            <v>0</v>
          </cell>
          <cell r="T1189">
            <v>0</v>
          </cell>
        </row>
        <row r="1194">
          <cell r="J1194">
            <v>0</v>
          </cell>
          <cell r="K1194">
            <v>0</v>
          </cell>
          <cell r="L1194">
            <v>0</v>
          </cell>
          <cell r="M1194">
            <v>0</v>
          </cell>
          <cell r="N1194">
            <v>0</v>
          </cell>
          <cell r="O1194">
            <v>0</v>
          </cell>
          <cell r="P1194">
            <v>0</v>
          </cell>
          <cell r="Q1194">
            <v>0</v>
          </cell>
          <cell r="R1194">
            <v>0</v>
          </cell>
          <cell r="S1194">
            <v>0</v>
          </cell>
          <cell r="T1194">
            <v>0</v>
          </cell>
        </row>
        <row r="1195">
          <cell r="J1195">
            <v>0</v>
          </cell>
          <cell r="K1195">
            <v>0</v>
          </cell>
          <cell r="L1195">
            <v>0</v>
          </cell>
          <cell r="M1195">
            <v>0</v>
          </cell>
          <cell r="N1195">
            <v>0</v>
          </cell>
          <cell r="O1195">
            <v>0</v>
          </cell>
          <cell r="P1195">
            <v>0</v>
          </cell>
          <cell r="Q1195">
            <v>0</v>
          </cell>
          <cell r="R1195">
            <v>0</v>
          </cell>
          <cell r="S1195">
            <v>0</v>
          </cell>
          <cell r="T1195">
            <v>0</v>
          </cell>
        </row>
        <row r="1196">
          <cell r="J1196">
            <v>0</v>
          </cell>
          <cell r="K1196">
            <v>0</v>
          </cell>
          <cell r="L1196">
            <v>0</v>
          </cell>
          <cell r="M1196">
            <v>0</v>
          </cell>
          <cell r="N1196">
            <v>0</v>
          </cell>
          <cell r="O1196">
            <v>0</v>
          </cell>
          <cell r="P1196">
            <v>0</v>
          </cell>
          <cell r="Q1196">
            <v>0</v>
          </cell>
          <cell r="R1196">
            <v>0</v>
          </cell>
          <cell r="S1196">
            <v>0</v>
          </cell>
          <cell r="T1196">
            <v>0</v>
          </cell>
        </row>
        <row r="1197">
          <cell r="J1197">
            <v>244221.19040904706</v>
          </cell>
          <cell r="K1197">
            <v>4025784.4473277191</v>
          </cell>
          <cell r="L1197">
            <v>772468.17179760768</v>
          </cell>
          <cell r="M1197">
            <v>0</v>
          </cell>
          <cell r="N1197">
            <v>0</v>
          </cell>
          <cell r="O1197">
            <v>0</v>
          </cell>
          <cell r="P1197">
            <v>0</v>
          </cell>
          <cell r="Q1197">
            <v>0</v>
          </cell>
          <cell r="R1197">
            <v>0</v>
          </cell>
          <cell r="S1197">
            <v>0</v>
          </cell>
          <cell r="T1197">
            <v>0</v>
          </cell>
        </row>
        <row r="1198">
          <cell r="J1198">
            <v>0</v>
          </cell>
          <cell r="K1198">
            <v>0</v>
          </cell>
          <cell r="L1198">
            <v>0</v>
          </cell>
          <cell r="M1198">
            <v>0</v>
          </cell>
          <cell r="N1198">
            <v>38031059.736156493</v>
          </cell>
          <cell r="O1198">
            <v>135598844.45089483</v>
          </cell>
          <cell r="P1198">
            <v>17428316.988145344</v>
          </cell>
          <cell r="Q1198">
            <v>8093754.304819216</v>
          </cell>
          <cell r="R1198">
            <v>1106405.6399841395</v>
          </cell>
          <cell r="S1198">
            <v>0</v>
          </cell>
          <cell r="T1198">
            <v>0</v>
          </cell>
        </row>
        <row r="1199">
          <cell r="J1199">
            <v>1355099.0442033131</v>
          </cell>
          <cell r="K1199">
            <v>22337687.600347824</v>
          </cell>
          <cell r="L1199">
            <v>18488566.565791234</v>
          </cell>
          <cell r="M1199">
            <v>0</v>
          </cell>
          <cell r="N1199">
            <v>33161.607028780978</v>
          </cell>
          <cell r="O1199">
            <v>118236.92593457607</v>
          </cell>
          <cell r="P1199">
            <v>15196.815527715627</v>
          </cell>
          <cell r="Q1199">
            <v>7057.4394062636902</v>
          </cell>
          <cell r="R1199">
            <v>964.74274716829018</v>
          </cell>
          <cell r="S1199">
            <v>0</v>
          </cell>
          <cell r="T1199">
            <v>0</v>
          </cell>
        </row>
        <row r="1200">
          <cell r="J1200">
            <v>0</v>
          </cell>
          <cell r="K1200">
            <v>0</v>
          </cell>
          <cell r="L1200">
            <v>0</v>
          </cell>
          <cell r="M1200">
            <v>0</v>
          </cell>
          <cell r="N1200">
            <v>0</v>
          </cell>
          <cell r="O1200">
            <v>0</v>
          </cell>
          <cell r="P1200">
            <v>0</v>
          </cell>
          <cell r="Q1200">
            <v>0</v>
          </cell>
          <cell r="R1200">
            <v>0</v>
          </cell>
          <cell r="S1200">
            <v>0</v>
          </cell>
          <cell r="T1200">
            <v>0</v>
          </cell>
        </row>
        <row r="1204">
          <cell r="J1204">
            <v>0</v>
          </cell>
          <cell r="K1204">
            <v>0</v>
          </cell>
          <cell r="L1204">
            <v>0</v>
          </cell>
          <cell r="M1204">
            <v>0</v>
          </cell>
          <cell r="N1204">
            <v>0</v>
          </cell>
          <cell r="O1204">
            <v>0</v>
          </cell>
          <cell r="P1204">
            <v>0</v>
          </cell>
          <cell r="Q1204">
            <v>0</v>
          </cell>
          <cell r="R1204">
            <v>0</v>
          </cell>
          <cell r="S1204">
            <v>0</v>
          </cell>
          <cell r="T1204">
            <v>0</v>
          </cell>
        </row>
        <row r="1208">
          <cell r="J1208">
            <v>0</v>
          </cell>
          <cell r="K1208">
            <v>0</v>
          </cell>
          <cell r="L1208">
            <v>0</v>
          </cell>
          <cell r="M1208">
            <v>0</v>
          </cell>
          <cell r="N1208">
            <v>0</v>
          </cell>
          <cell r="O1208">
            <v>0</v>
          </cell>
          <cell r="P1208">
            <v>0</v>
          </cell>
          <cell r="Q1208">
            <v>0</v>
          </cell>
          <cell r="R1208">
            <v>0</v>
          </cell>
          <cell r="S1208">
            <v>0</v>
          </cell>
          <cell r="T1208">
            <v>0</v>
          </cell>
        </row>
        <row r="1209">
          <cell r="J1209">
            <v>0</v>
          </cell>
          <cell r="K1209">
            <v>0</v>
          </cell>
          <cell r="L1209">
            <v>0</v>
          </cell>
          <cell r="M1209">
            <v>0</v>
          </cell>
          <cell r="N1209">
            <v>0</v>
          </cell>
          <cell r="O1209">
            <v>0</v>
          </cell>
          <cell r="P1209">
            <v>0</v>
          </cell>
          <cell r="Q1209">
            <v>0</v>
          </cell>
          <cell r="R1209">
            <v>0</v>
          </cell>
          <cell r="S1209">
            <v>0</v>
          </cell>
          <cell r="T1209">
            <v>0</v>
          </cell>
        </row>
        <row r="1210">
          <cell r="J1210">
            <v>1198456.4713129776</v>
          </cell>
          <cell r="K1210">
            <v>19755564.269136876</v>
          </cell>
          <cell r="L1210">
            <v>6155401.2249024389</v>
          </cell>
          <cell r="M1210">
            <v>0</v>
          </cell>
          <cell r="N1210">
            <v>0</v>
          </cell>
          <cell r="O1210">
            <v>0</v>
          </cell>
          <cell r="P1210">
            <v>0</v>
          </cell>
          <cell r="Q1210">
            <v>0</v>
          </cell>
          <cell r="R1210">
            <v>0</v>
          </cell>
          <cell r="S1210">
            <v>0</v>
          </cell>
          <cell r="T1210">
            <v>0</v>
          </cell>
        </row>
        <row r="1211">
          <cell r="J1211">
            <v>0</v>
          </cell>
          <cell r="K1211">
            <v>0</v>
          </cell>
          <cell r="L1211">
            <v>0</v>
          </cell>
          <cell r="M1211">
            <v>0</v>
          </cell>
          <cell r="N1211">
            <v>1277877.9038027879</v>
          </cell>
          <cell r="O1211">
            <v>4556243.4575088117</v>
          </cell>
          <cell r="P1211">
            <v>585607.16777629498</v>
          </cell>
          <cell r="Q1211">
            <v>271957.44364452048</v>
          </cell>
          <cell r="R1211">
            <v>37176.227267586561</v>
          </cell>
          <cell r="S1211">
            <v>0</v>
          </cell>
          <cell r="T1211">
            <v>0</v>
          </cell>
        </row>
        <row r="1212">
          <cell r="J1212">
            <v>0</v>
          </cell>
          <cell r="K1212">
            <v>0</v>
          </cell>
          <cell r="L1212">
            <v>0</v>
          </cell>
          <cell r="M1212">
            <v>0</v>
          </cell>
          <cell r="N1212">
            <v>0</v>
          </cell>
          <cell r="O1212">
            <v>0</v>
          </cell>
          <cell r="P1212">
            <v>0</v>
          </cell>
          <cell r="Q1212">
            <v>0</v>
          </cell>
          <cell r="R1212">
            <v>0</v>
          </cell>
          <cell r="S1212">
            <v>0</v>
          </cell>
          <cell r="T1212">
            <v>0</v>
          </cell>
        </row>
        <row r="1213">
          <cell r="J1213">
            <v>0</v>
          </cell>
          <cell r="K1213">
            <v>0</v>
          </cell>
          <cell r="L1213">
            <v>0</v>
          </cell>
          <cell r="M1213">
            <v>0</v>
          </cell>
          <cell r="N1213">
            <v>0</v>
          </cell>
          <cell r="O1213">
            <v>0</v>
          </cell>
          <cell r="P1213">
            <v>0</v>
          </cell>
          <cell r="Q1213">
            <v>0</v>
          </cell>
          <cell r="R1213">
            <v>0</v>
          </cell>
          <cell r="S1213">
            <v>0</v>
          </cell>
          <cell r="T1213">
            <v>0</v>
          </cell>
        </row>
        <row r="1217">
          <cell r="J1217">
            <v>0</v>
          </cell>
          <cell r="K1217">
            <v>0</v>
          </cell>
          <cell r="L1217">
            <v>0</v>
          </cell>
          <cell r="M1217">
            <v>0</v>
          </cell>
          <cell r="N1217">
            <v>0</v>
          </cell>
          <cell r="O1217">
            <v>0</v>
          </cell>
          <cell r="P1217">
            <v>0</v>
          </cell>
          <cell r="Q1217">
            <v>0</v>
          </cell>
          <cell r="R1217">
            <v>0</v>
          </cell>
          <cell r="S1217">
            <v>0</v>
          </cell>
          <cell r="T1217">
            <v>0</v>
          </cell>
        </row>
        <row r="1218">
          <cell r="J1218">
            <v>0</v>
          </cell>
          <cell r="K1218">
            <v>0</v>
          </cell>
          <cell r="L1218">
            <v>0</v>
          </cell>
          <cell r="M1218">
            <v>0</v>
          </cell>
          <cell r="N1218">
            <v>0</v>
          </cell>
          <cell r="O1218">
            <v>0</v>
          </cell>
          <cell r="P1218">
            <v>0</v>
          </cell>
          <cell r="Q1218">
            <v>0</v>
          </cell>
          <cell r="R1218">
            <v>0</v>
          </cell>
          <cell r="S1218">
            <v>0</v>
          </cell>
          <cell r="T1218">
            <v>0</v>
          </cell>
        </row>
        <row r="1219">
          <cell r="J1219">
            <v>1761635.1411266483</v>
          </cell>
          <cell r="K1219">
            <v>29039099.109849047</v>
          </cell>
          <cell r="L1219">
            <v>9031152.1814149506</v>
          </cell>
          <cell r="M1219">
            <v>0</v>
          </cell>
          <cell r="N1219">
            <v>0</v>
          </cell>
          <cell r="O1219">
            <v>0</v>
          </cell>
          <cell r="P1219">
            <v>0</v>
          </cell>
          <cell r="Q1219">
            <v>0</v>
          </cell>
          <cell r="R1219">
            <v>0</v>
          </cell>
          <cell r="S1219">
            <v>0</v>
          </cell>
          <cell r="T1219">
            <v>0</v>
          </cell>
        </row>
        <row r="1220">
          <cell r="J1220">
            <v>0</v>
          </cell>
          <cell r="K1220">
            <v>0</v>
          </cell>
          <cell r="L1220">
            <v>0</v>
          </cell>
          <cell r="M1220">
            <v>0</v>
          </cell>
          <cell r="N1220">
            <v>16386856.552087964</v>
          </cell>
          <cell r="O1220">
            <v>58426949.658023581</v>
          </cell>
          <cell r="P1220">
            <v>7509528.590851686</v>
          </cell>
          <cell r="Q1220">
            <v>3487443.9913338306</v>
          </cell>
          <cell r="R1220">
            <v>476729.03770294698</v>
          </cell>
          <cell r="S1220">
            <v>0</v>
          </cell>
          <cell r="T1220">
            <v>0</v>
          </cell>
        </row>
        <row r="1221">
          <cell r="J1221">
            <v>0</v>
          </cell>
          <cell r="K1221">
            <v>0</v>
          </cell>
          <cell r="L1221">
            <v>0</v>
          </cell>
          <cell r="M1221">
            <v>0</v>
          </cell>
          <cell r="N1221">
            <v>0</v>
          </cell>
          <cell r="O1221">
            <v>0</v>
          </cell>
          <cell r="P1221">
            <v>0</v>
          </cell>
          <cell r="Q1221">
            <v>0</v>
          </cell>
          <cell r="R1221">
            <v>0</v>
          </cell>
          <cell r="S1221">
            <v>0</v>
          </cell>
          <cell r="T1221">
            <v>0</v>
          </cell>
        </row>
        <row r="1222">
          <cell r="J1222">
            <v>0</v>
          </cell>
          <cell r="K1222">
            <v>0</v>
          </cell>
          <cell r="L1222">
            <v>0</v>
          </cell>
          <cell r="M1222">
            <v>0</v>
          </cell>
          <cell r="N1222">
            <v>0</v>
          </cell>
          <cell r="O1222">
            <v>0</v>
          </cell>
          <cell r="P1222">
            <v>0</v>
          </cell>
          <cell r="Q1222">
            <v>0</v>
          </cell>
          <cell r="R1222">
            <v>0</v>
          </cell>
          <cell r="S1222">
            <v>0</v>
          </cell>
          <cell r="T1222">
            <v>0</v>
          </cell>
        </row>
        <row r="1226">
          <cell r="J1226">
            <v>0</v>
          </cell>
          <cell r="K1226">
            <v>0</v>
          </cell>
          <cell r="L1226">
            <v>0</v>
          </cell>
          <cell r="M1226">
            <v>0</v>
          </cell>
          <cell r="N1226">
            <v>0</v>
          </cell>
          <cell r="O1226">
            <v>0</v>
          </cell>
          <cell r="P1226">
            <v>0</v>
          </cell>
          <cell r="Q1226">
            <v>0</v>
          </cell>
          <cell r="R1226">
            <v>0</v>
          </cell>
          <cell r="S1226">
            <v>0</v>
          </cell>
          <cell r="T1226">
            <v>0</v>
          </cell>
        </row>
        <row r="1227">
          <cell r="J1227">
            <v>0</v>
          </cell>
          <cell r="K1227">
            <v>0</v>
          </cell>
          <cell r="L1227">
            <v>0</v>
          </cell>
          <cell r="M1227">
            <v>0</v>
          </cell>
          <cell r="N1227">
            <v>0</v>
          </cell>
          <cell r="O1227">
            <v>0</v>
          </cell>
          <cell r="P1227">
            <v>0</v>
          </cell>
          <cell r="Q1227">
            <v>0</v>
          </cell>
          <cell r="R1227">
            <v>0</v>
          </cell>
          <cell r="S1227">
            <v>0</v>
          </cell>
          <cell r="T1227">
            <v>0</v>
          </cell>
        </row>
        <row r="1228">
          <cell r="J1228">
            <v>1042167.3258723746</v>
          </cell>
          <cell r="K1228">
            <v>17179266.897286825</v>
          </cell>
          <cell r="L1228">
            <v>5371486.537491465</v>
          </cell>
          <cell r="M1228">
            <v>0</v>
          </cell>
          <cell r="N1228">
            <v>0</v>
          </cell>
          <cell r="O1228">
            <v>0</v>
          </cell>
          <cell r="P1228">
            <v>0</v>
          </cell>
          <cell r="Q1228">
            <v>0</v>
          </cell>
          <cell r="R1228">
            <v>0</v>
          </cell>
          <cell r="S1228">
            <v>0</v>
          </cell>
          <cell r="T1228">
            <v>0</v>
          </cell>
        </row>
        <row r="1229">
          <cell r="J1229">
            <v>0</v>
          </cell>
          <cell r="K1229">
            <v>0</v>
          </cell>
          <cell r="L1229">
            <v>0</v>
          </cell>
          <cell r="M1229">
            <v>0</v>
          </cell>
          <cell r="N1229">
            <v>13084996.895361418</v>
          </cell>
          <cell r="O1229">
            <v>46654247.10654857</v>
          </cell>
          <cell r="P1229">
            <v>5996400.7120329514</v>
          </cell>
          <cell r="Q1229">
            <v>2784743.5933974511</v>
          </cell>
          <cell r="R1229">
            <v>380670.81129582901</v>
          </cell>
          <cell r="S1229">
            <v>0</v>
          </cell>
          <cell r="T1229">
            <v>0</v>
          </cell>
        </row>
        <row r="1230">
          <cell r="J1230">
            <v>64721.669098933708</v>
          </cell>
          <cell r="K1230">
            <v>1066883.2152819044</v>
          </cell>
          <cell r="L1230">
            <v>334869.0671367317</v>
          </cell>
          <cell r="M1230">
            <v>0</v>
          </cell>
          <cell r="N1230">
            <v>1583.8506905356649</v>
          </cell>
          <cell r="O1230">
            <v>5647.1821955359737</v>
          </cell>
          <cell r="P1230">
            <v>725.82389468114707</v>
          </cell>
          <cell r="Q1230">
            <v>337.07444477353062</v>
          </cell>
          <cell r="R1230">
            <v>46.077636254648674</v>
          </cell>
          <cell r="S1230">
            <v>0</v>
          </cell>
          <cell r="T1230">
            <v>0</v>
          </cell>
        </row>
        <row r="1231">
          <cell r="J1231">
            <v>505.57651725711884</v>
          </cell>
          <cell r="K1231">
            <v>8250.6860869370794</v>
          </cell>
          <cell r="L1231">
            <v>2652.8694599675705</v>
          </cell>
          <cell r="M1231">
            <v>0</v>
          </cell>
          <cell r="N1231">
            <v>4075.2255679921318</v>
          </cell>
          <cell r="O1231">
            <v>13957.755131605332</v>
          </cell>
          <cell r="P1231">
            <v>1818.673570393546</v>
          </cell>
          <cell r="Q1231">
            <v>860.69570958075076</v>
          </cell>
          <cell r="R1231">
            <v>117.09841804375367</v>
          </cell>
          <cell r="S1231">
            <v>0</v>
          </cell>
          <cell r="T1231">
            <v>0</v>
          </cell>
        </row>
        <row r="1237">
          <cell r="J1237">
            <v>23541.31</v>
          </cell>
          <cell r="K1237">
            <v>55979.64</v>
          </cell>
          <cell r="L1237">
            <v>7333.3713773328791</v>
          </cell>
          <cell r="M1237">
            <v>0</v>
          </cell>
          <cell r="N1237">
            <v>39189.61</v>
          </cell>
          <cell r="O1237">
            <v>207868.08</v>
          </cell>
          <cell r="P1237">
            <v>24379.200000000001</v>
          </cell>
          <cell r="Q1237">
            <v>64559.24</v>
          </cell>
          <cell r="R1237">
            <v>0</v>
          </cell>
          <cell r="S1237">
            <v>0</v>
          </cell>
          <cell r="T1237">
            <v>0</v>
          </cell>
        </row>
        <row r="1238">
          <cell r="J1238">
            <v>92122.43</v>
          </cell>
          <cell r="K1238">
            <v>461644.38</v>
          </cell>
          <cell r="L1238">
            <v>50301.825113074301</v>
          </cell>
          <cell r="M1238">
            <v>0</v>
          </cell>
          <cell r="N1238">
            <v>214523.39</v>
          </cell>
          <cell r="O1238">
            <v>885372.74</v>
          </cell>
          <cell r="P1238">
            <v>38093.22</v>
          </cell>
          <cell r="Q1238">
            <v>53094.39</v>
          </cell>
          <cell r="R1238">
            <v>0</v>
          </cell>
          <cell r="S1238">
            <v>0</v>
          </cell>
          <cell r="T1238">
            <v>0</v>
          </cell>
        </row>
        <row r="1239">
          <cell r="J1239">
            <v>715844.67</v>
          </cell>
          <cell r="K1239">
            <v>4653437.7699999996</v>
          </cell>
          <cell r="L1239">
            <v>1401712.7015261627</v>
          </cell>
          <cell r="M1239">
            <v>0</v>
          </cell>
          <cell r="N1239">
            <v>364353.51</v>
          </cell>
          <cell r="O1239">
            <v>-12231730.73</v>
          </cell>
          <cell r="P1239">
            <v>-1888019.45</v>
          </cell>
          <cell r="Q1239">
            <v>212168.13</v>
          </cell>
          <cell r="R1239">
            <v>0</v>
          </cell>
          <cell r="S1239">
            <v>0</v>
          </cell>
          <cell r="T1239">
            <v>0</v>
          </cell>
        </row>
        <row r="1240">
          <cell r="J1240">
            <v>0</v>
          </cell>
          <cell r="K1240">
            <v>0</v>
          </cell>
          <cell r="L1240">
            <v>0</v>
          </cell>
          <cell r="M1240">
            <v>0</v>
          </cell>
          <cell r="N1240">
            <v>0</v>
          </cell>
          <cell r="O1240">
            <v>0</v>
          </cell>
          <cell r="P1240">
            <v>0</v>
          </cell>
          <cell r="Q1240">
            <v>0</v>
          </cell>
          <cell r="R1240">
            <v>0</v>
          </cell>
          <cell r="S1240">
            <v>0</v>
          </cell>
          <cell r="T1240">
            <v>0</v>
          </cell>
        </row>
        <row r="1241">
          <cell r="J1241">
            <v>2356891.4900000002</v>
          </cell>
          <cell r="K1241">
            <v>11622728.380000001</v>
          </cell>
          <cell r="L1241">
            <v>3576550.3469691626</v>
          </cell>
          <cell r="M1241">
            <v>0</v>
          </cell>
          <cell r="N1241">
            <v>4568051.8899999997</v>
          </cell>
          <cell r="O1241">
            <v>12474397.02</v>
          </cell>
          <cell r="P1241">
            <v>2819960.04</v>
          </cell>
          <cell r="Q1241">
            <v>1035570.65</v>
          </cell>
          <cell r="R1241">
            <v>0</v>
          </cell>
          <cell r="S1241">
            <v>0</v>
          </cell>
          <cell r="T1241">
            <v>0</v>
          </cell>
        </row>
        <row r="1242">
          <cell r="J1242">
            <v>1087172.29</v>
          </cell>
          <cell r="K1242">
            <v>6499307.0899999999</v>
          </cell>
          <cell r="L1242">
            <v>1611417.815668863</v>
          </cell>
          <cell r="M1242">
            <v>0</v>
          </cell>
          <cell r="N1242">
            <v>2223595.69</v>
          </cell>
          <cell r="O1242">
            <v>6150003.8700000001</v>
          </cell>
          <cell r="P1242">
            <v>894697.06</v>
          </cell>
          <cell r="Q1242">
            <v>332346.56</v>
          </cell>
          <cell r="R1242">
            <v>0</v>
          </cell>
          <cell r="S1242">
            <v>0</v>
          </cell>
          <cell r="T1242">
            <v>0</v>
          </cell>
        </row>
        <row r="1243">
          <cell r="J1243">
            <v>505405.42</v>
          </cell>
          <cell r="K1243">
            <v>1770423.57</v>
          </cell>
          <cell r="L1243">
            <v>490863.06938061246</v>
          </cell>
          <cell r="M1243">
            <v>0</v>
          </cell>
          <cell r="N1243">
            <v>644042.89</v>
          </cell>
          <cell r="O1243">
            <v>4554443.87</v>
          </cell>
          <cell r="P1243">
            <v>206836.51</v>
          </cell>
          <cell r="Q1243">
            <v>148081.79</v>
          </cell>
          <cell r="R1243">
            <v>0</v>
          </cell>
          <cell r="S1243">
            <v>0</v>
          </cell>
          <cell r="T1243">
            <v>0</v>
          </cell>
        </row>
        <row r="1244">
          <cell r="J1244">
            <v>454489.72</v>
          </cell>
          <cell r="K1244">
            <v>3545628.34</v>
          </cell>
          <cell r="L1244">
            <v>631728.22270728403</v>
          </cell>
          <cell r="M1244">
            <v>0</v>
          </cell>
          <cell r="N1244">
            <v>1321003.49</v>
          </cell>
          <cell r="O1244">
            <v>12418249.98</v>
          </cell>
          <cell r="P1244">
            <v>598489.18999999994</v>
          </cell>
          <cell r="Q1244">
            <v>584935.42000000004</v>
          </cell>
          <cell r="R1244">
            <v>0</v>
          </cell>
          <cell r="S1244">
            <v>0</v>
          </cell>
          <cell r="T1244">
            <v>0</v>
          </cell>
        </row>
        <row r="1245">
          <cell r="J1245">
            <v>1283542.07</v>
          </cell>
          <cell r="K1245">
            <v>10132303.220000001</v>
          </cell>
          <cell r="L1245">
            <v>2800520.2134831562</v>
          </cell>
          <cell r="M1245">
            <v>0</v>
          </cell>
          <cell r="N1245">
            <v>3052948.86</v>
          </cell>
          <cell r="O1245">
            <v>10986267.220000001</v>
          </cell>
          <cell r="P1245">
            <v>1761573.97</v>
          </cell>
          <cell r="Q1245">
            <v>465451.29</v>
          </cell>
          <cell r="R1245">
            <v>0</v>
          </cell>
          <cell r="S1245">
            <v>0</v>
          </cell>
          <cell r="T1245">
            <v>0</v>
          </cell>
        </row>
        <row r="1246">
          <cell r="J1246">
            <v>442506.42</v>
          </cell>
          <cell r="K1246">
            <v>5763875.4900000002</v>
          </cell>
          <cell r="L1246">
            <v>1441858.5389197925</v>
          </cell>
          <cell r="M1246">
            <v>0</v>
          </cell>
          <cell r="N1246">
            <v>1130364.07</v>
          </cell>
          <cell r="O1246">
            <v>5846390.5800000001</v>
          </cell>
          <cell r="P1246">
            <v>793972.08</v>
          </cell>
          <cell r="Q1246">
            <v>314735.34000000003</v>
          </cell>
          <cell r="R1246">
            <v>0</v>
          </cell>
          <cell r="S1246">
            <v>0</v>
          </cell>
          <cell r="T1246">
            <v>0</v>
          </cell>
        </row>
        <row r="1247">
          <cell r="J1247">
            <v>186856.36</v>
          </cell>
          <cell r="K1247">
            <v>2177003.5299999998</v>
          </cell>
          <cell r="L1247">
            <v>462615.28662256734</v>
          </cell>
          <cell r="M1247">
            <v>0</v>
          </cell>
          <cell r="N1247">
            <v>499070.1</v>
          </cell>
          <cell r="O1247">
            <v>2976933.44</v>
          </cell>
          <cell r="P1247">
            <v>548091.27</v>
          </cell>
          <cell r="Q1247">
            <v>87769.81</v>
          </cell>
          <cell r="R1247">
            <v>0</v>
          </cell>
          <cell r="S1247">
            <v>0</v>
          </cell>
          <cell r="T1247">
            <v>0</v>
          </cell>
        </row>
        <row r="1248">
          <cell r="J1248">
            <v>12993.74</v>
          </cell>
          <cell r="K1248">
            <v>122981.98</v>
          </cell>
          <cell r="L1248">
            <v>17784.517240138644</v>
          </cell>
          <cell r="M1248">
            <v>0</v>
          </cell>
          <cell r="N1248">
            <v>49440.63</v>
          </cell>
          <cell r="O1248">
            <v>277669.59000000003</v>
          </cell>
          <cell r="P1248">
            <v>9750.9699999999993</v>
          </cell>
          <cell r="Q1248">
            <v>9263.49</v>
          </cell>
          <cell r="R1248">
            <v>0</v>
          </cell>
          <cell r="S1248">
            <v>0</v>
          </cell>
          <cell r="T1248">
            <v>0</v>
          </cell>
        </row>
        <row r="1249">
          <cell r="J1249">
            <v>0</v>
          </cell>
          <cell r="K1249">
            <v>0</v>
          </cell>
          <cell r="L1249">
            <v>0</v>
          </cell>
          <cell r="M1249">
            <v>0</v>
          </cell>
          <cell r="N1249">
            <v>0</v>
          </cell>
          <cell r="O1249">
            <v>0</v>
          </cell>
          <cell r="P1249">
            <v>0</v>
          </cell>
          <cell r="Q1249">
            <v>0</v>
          </cell>
          <cell r="R1249">
            <v>0</v>
          </cell>
          <cell r="S1249">
            <v>0</v>
          </cell>
          <cell r="T1249">
            <v>0</v>
          </cell>
        </row>
        <row r="1250">
          <cell r="J1250">
            <v>21253.67</v>
          </cell>
          <cell r="K1250">
            <v>668411.41</v>
          </cell>
          <cell r="L1250">
            <v>112468.59765997695</v>
          </cell>
          <cell r="M1250">
            <v>0</v>
          </cell>
          <cell r="N1250">
            <v>238534.71</v>
          </cell>
          <cell r="O1250">
            <v>1068574.68</v>
          </cell>
          <cell r="P1250">
            <v>31881.91</v>
          </cell>
          <cell r="Q1250">
            <v>64924.9</v>
          </cell>
          <cell r="R1250">
            <v>0</v>
          </cell>
          <cell r="S1250">
            <v>0</v>
          </cell>
          <cell r="T1250">
            <v>0</v>
          </cell>
        </row>
        <row r="1254">
          <cell r="J1254">
            <v>370970.04</v>
          </cell>
          <cell r="K1254">
            <v>4553875.97</v>
          </cell>
          <cell r="L1254">
            <v>1191455.4172448693</v>
          </cell>
          <cell r="M1254">
            <v>0</v>
          </cell>
          <cell r="N1254">
            <v>2064853.78</v>
          </cell>
          <cell r="O1254">
            <v>4697797.6100000003</v>
          </cell>
          <cell r="P1254">
            <v>921215.45</v>
          </cell>
          <cell r="Q1254">
            <v>367515.72</v>
          </cell>
          <cell r="R1254">
            <v>0</v>
          </cell>
          <cell r="S1254">
            <v>0</v>
          </cell>
          <cell r="T1254">
            <v>0</v>
          </cell>
        </row>
        <row r="1255">
          <cell r="J1255">
            <v>0</v>
          </cell>
          <cell r="K1255">
            <v>0</v>
          </cell>
          <cell r="L1255">
            <v>0</v>
          </cell>
          <cell r="M1255">
            <v>0</v>
          </cell>
          <cell r="N1255">
            <v>0</v>
          </cell>
          <cell r="O1255">
            <v>0</v>
          </cell>
          <cell r="P1255">
            <v>0</v>
          </cell>
          <cell r="Q1255">
            <v>0</v>
          </cell>
          <cell r="R1255">
            <v>0</v>
          </cell>
          <cell r="S1255">
            <v>0</v>
          </cell>
          <cell r="T1255">
            <v>0</v>
          </cell>
        </row>
        <row r="1256">
          <cell r="J1256">
            <v>0</v>
          </cell>
          <cell r="K1256">
            <v>0</v>
          </cell>
          <cell r="L1256">
            <v>0</v>
          </cell>
          <cell r="M1256">
            <v>0</v>
          </cell>
          <cell r="N1256">
            <v>0</v>
          </cell>
          <cell r="O1256">
            <v>0</v>
          </cell>
          <cell r="P1256">
            <v>0</v>
          </cell>
          <cell r="Q1256">
            <v>0</v>
          </cell>
          <cell r="R1256">
            <v>0</v>
          </cell>
          <cell r="S1256">
            <v>0</v>
          </cell>
          <cell r="T1256">
            <v>0</v>
          </cell>
        </row>
        <row r="1257">
          <cell r="J1257">
            <v>0</v>
          </cell>
          <cell r="K1257">
            <v>0</v>
          </cell>
          <cell r="L1257">
            <v>0</v>
          </cell>
          <cell r="M1257">
            <v>0</v>
          </cell>
          <cell r="N1257">
            <v>0</v>
          </cell>
          <cell r="O1257">
            <v>0</v>
          </cell>
          <cell r="P1257">
            <v>0</v>
          </cell>
          <cell r="Q1257">
            <v>0</v>
          </cell>
          <cell r="R1257">
            <v>0</v>
          </cell>
          <cell r="S1257">
            <v>0</v>
          </cell>
          <cell r="T1257">
            <v>0</v>
          </cell>
        </row>
        <row r="1258">
          <cell r="J1258">
            <v>29129.13184093509</v>
          </cell>
          <cell r="K1258">
            <v>365377.77110415383</v>
          </cell>
          <cell r="L1258">
            <v>76050.93204448394</v>
          </cell>
          <cell r="M1258">
            <v>0</v>
          </cell>
          <cell r="N1258">
            <v>80030.823034142784</v>
          </cell>
          <cell r="O1258">
            <v>591866.32329458173</v>
          </cell>
          <cell r="P1258">
            <v>47298.231634797943</v>
          </cell>
          <cell r="Q1258">
            <v>10078.938436270178</v>
          </cell>
          <cell r="R1258">
            <v>0</v>
          </cell>
          <cell r="S1258">
            <v>0</v>
          </cell>
          <cell r="T1258">
            <v>0</v>
          </cell>
        </row>
        <row r="1259">
          <cell r="J1259">
            <v>22.777121911662018</v>
          </cell>
          <cell r="K1259">
            <v>371.70809252884339</v>
          </cell>
          <cell r="L1259">
            <v>119.51106364794035</v>
          </cell>
          <cell r="M1259">
            <v>0</v>
          </cell>
          <cell r="N1259">
            <v>183.5961647966985</v>
          </cell>
          <cell r="O1259">
            <v>628.82171025364073</v>
          </cell>
          <cell r="P1259">
            <v>81.93448116441003</v>
          </cell>
          <cell r="Q1259">
            <v>38.775873555842388</v>
          </cell>
          <cell r="R1259">
            <v>5.2754921409629318</v>
          </cell>
          <cell r="S1259">
            <v>0</v>
          </cell>
          <cell r="T1259">
            <v>0</v>
          </cell>
        </row>
        <row r="1260">
          <cell r="J1260">
            <v>295036.81499246845</v>
          </cell>
          <cell r="K1260">
            <v>3484991.796705727</v>
          </cell>
          <cell r="L1260">
            <v>996341.2882587054</v>
          </cell>
          <cell r="M1260">
            <v>0</v>
          </cell>
          <cell r="N1260">
            <v>1840510.6648231475</v>
          </cell>
          <cell r="O1260">
            <v>6907952.5875892192</v>
          </cell>
          <cell r="P1260">
            <v>883021.46410817944</v>
          </cell>
          <cell r="Q1260">
            <v>388763.22289309779</v>
          </cell>
          <cell r="R1260">
            <v>42441.014594779124</v>
          </cell>
          <cell r="S1260">
            <v>0</v>
          </cell>
          <cell r="T1260">
            <v>0</v>
          </cell>
        </row>
        <row r="1261">
          <cell r="J1261">
            <v>106118.85400087135</v>
          </cell>
          <cell r="K1261">
            <v>1749281.5889129452</v>
          </cell>
          <cell r="L1261">
            <v>543366.47094106756</v>
          </cell>
          <cell r="M1261">
            <v>0</v>
          </cell>
          <cell r="N1261">
            <v>0</v>
          </cell>
          <cell r="O1261">
            <v>0</v>
          </cell>
          <cell r="P1261">
            <v>0</v>
          </cell>
          <cell r="Q1261">
            <v>0</v>
          </cell>
          <cell r="R1261">
            <v>0</v>
          </cell>
          <cell r="S1261">
            <v>0</v>
          </cell>
          <cell r="T1261">
            <v>0</v>
          </cell>
        </row>
        <row r="1262">
          <cell r="J1262">
            <v>0</v>
          </cell>
          <cell r="K1262">
            <v>0</v>
          </cell>
          <cell r="L1262">
            <v>0</v>
          </cell>
          <cell r="M1262">
            <v>0</v>
          </cell>
          <cell r="N1262">
            <v>1146057.0014490283</v>
          </cell>
          <cell r="O1262">
            <v>4086239.1463575675</v>
          </cell>
          <cell r="P1262">
            <v>525198.21551929275</v>
          </cell>
          <cell r="Q1262">
            <v>243903.37406842189</v>
          </cell>
          <cell r="R1262">
            <v>33341.272605691098</v>
          </cell>
          <cell r="S1262">
            <v>0</v>
          </cell>
          <cell r="T1262">
            <v>0</v>
          </cell>
        </row>
        <row r="1263">
          <cell r="J1263">
            <v>18430.928176042791</v>
          </cell>
          <cell r="K1263">
            <v>303818.61572556914</v>
          </cell>
          <cell r="L1263">
            <v>94950.545627928412</v>
          </cell>
          <cell r="M1263">
            <v>0</v>
          </cell>
          <cell r="N1263">
            <v>451.0365496633886</v>
          </cell>
          <cell r="O1263">
            <v>1608.1601555091222</v>
          </cell>
          <cell r="P1263">
            <v>206.69442332945437</v>
          </cell>
          <cell r="Q1263">
            <v>95.989410781478099</v>
          </cell>
          <cell r="R1263">
            <v>13.121627055586034</v>
          </cell>
          <cell r="S1263">
            <v>0</v>
          </cell>
          <cell r="T1263">
            <v>0</v>
          </cell>
        </row>
        <row r="1264">
          <cell r="J1264">
            <v>9.7622272477075374</v>
          </cell>
          <cell r="K1264">
            <v>154.33318942487841</v>
          </cell>
          <cell r="L1264">
            <v>48.630553879247216</v>
          </cell>
          <cell r="M1264">
            <v>0</v>
          </cell>
          <cell r="N1264">
            <v>0.25281690786458244</v>
          </cell>
          <cell r="O1264">
            <v>0.78523611200450849</v>
          </cell>
          <cell r="P1264">
            <v>0.11423443496297182</v>
          </cell>
          <cell r="Q1264">
            <v>5.5401382618129859E-2</v>
          </cell>
          <cell r="R1264">
            <v>6.3406107166560964E-3</v>
          </cell>
          <cell r="S1264">
            <v>0</v>
          </cell>
          <cell r="T1264">
            <v>0</v>
          </cell>
        </row>
        <row r="1265">
          <cell r="J1265">
            <v>0</v>
          </cell>
          <cell r="K1265">
            <v>0</v>
          </cell>
          <cell r="L1265">
            <v>0</v>
          </cell>
          <cell r="M1265">
            <v>0</v>
          </cell>
          <cell r="N1265">
            <v>5900.8159088300263</v>
          </cell>
          <cell r="O1265">
            <v>18327.626031981697</v>
          </cell>
          <cell r="P1265">
            <v>2666.2630156317391</v>
          </cell>
          <cell r="Q1265">
            <v>1293.0834519159064</v>
          </cell>
          <cell r="R1265">
            <v>147.9915916406315</v>
          </cell>
          <cell r="S1265">
            <v>0</v>
          </cell>
          <cell r="T1265">
            <v>0</v>
          </cell>
        </row>
        <row r="1266">
          <cell r="J1266">
            <v>0</v>
          </cell>
          <cell r="K1266">
            <v>0</v>
          </cell>
          <cell r="L1266">
            <v>0</v>
          </cell>
          <cell r="M1266">
            <v>0</v>
          </cell>
          <cell r="N1266">
            <v>0</v>
          </cell>
          <cell r="O1266">
            <v>0</v>
          </cell>
          <cell r="P1266">
            <v>0</v>
          </cell>
          <cell r="Q1266">
            <v>0</v>
          </cell>
          <cell r="R1266">
            <v>0</v>
          </cell>
          <cell r="S1266">
            <v>0</v>
          </cell>
          <cell r="T1266">
            <v>0</v>
          </cell>
        </row>
        <row r="1267">
          <cell r="J1267">
            <v>0</v>
          </cell>
          <cell r="K1267">
            <v>0</v>
          </cell>
          <cell r="L1267">
            <v>0</v>
          </cell>
          <cell r="M1267">
            <v>0</v>
          </cell>
          <cell r="N1267">
            <v>0</v>
          </cell>
          <cell r="O1267">
            <v>0</v>
          </cell>
          <cell r="P1267">
            <v>0</v>
          </cell>
          <cell r="Q1267">
            <v>0</v>
          </cell>
          <cell r="R1267">
            <v>0</v>
          </cell>
          <cell r="S1267">
            <v>0</v>
          </cell>
          <cell r="T1267">
            <v>0</v>
          </cell>
        </row>
        <row r="1271">
          <cell r="J1271">
            <v>0</v>
          </cell>
          <cell r="K1271">
            <v>0</v>
          </cell>
          <cell r="L1271">
            <v>0</v>
          </cell>
          <cell r="M1271">
            <v>0</v>
          </cell>
          <cell r="N1271">
            <v>0</v>
          </cell>
          <cell r="O1271">
            <v>0</v>
          </cell>
          <cell r="P1271">
            <v>0</v>
          </cell>
          <cell r="Q1271">
            <v>0</v>
          </cell>
          <cell r="R1271">
            <v>0</v>
          </cell>
          <cell r="S1271">
            <v>0</v>
          </cell>
          <cell r="T1271">
            <v>0</v>
          </cell>
        </row>
        <row r="1275">
          <cell r="J1275">
            <v>0</v>
          </cell>
          <cell r="K1275">
            <v>0</v>
          </cell>
          <cell r="L1275">
            <v>0</v>
          </cell>
          <cell r="M1275">
            <v>0</v>
          </cell>
          <cell r="N1275">
            <v>0</v>
          </cell>
          <cell r="O1275">
            <v>0</v>
          </cell>
          <cell r="P1275">
            <v>0</v>
          </cell>
          <cell r="Q1275">
            <v>0</v>
          </cell>
          <cell r="R1275">
            <v>0</v>
          </cell>
          <cell r="S1275">
            <v>0</v>
          </cell>
          <cell r="T1275">
            <v>0</v>
          </cell>
        </row>
        <row r="1279">
          <cell r="J1279">
            <v>0</v>
          </cell>
          <cell r="K1279">
            <v>0</v>
          </cell>
          <cell r="L1279">
            <v>0</v>
          </cell>
          <cell r="M1279">
            <v>0</v>
          </cell>
          <cell r="N1279">
            <v>0</v>
          </cell>
          <cell r="O1279">
            <v>0</v>
          </cell>
          <cell r="P1279">
            <v>0</v>
          </cell>
          <cell r="Q1279">
            <v>0</v>
          </cell>
          <cell r="R1279">
            <v>0</v>
          </cell>
          <cell r="S1279">
            <v>0</v>
          </cell>
          <cell r="T1279">
            <v>0</v>
          </cell>
        </row>
        <row r="1280">
          <cell r="J1280">
            <v>0</v>
          </cell>
          <cell r="K1280">
            <v>0</v>
          </cell>
          <cell r="L1280">
            <v>0</v>
          </cell>
          <cell r="M1280">
            <v>0</v>
          </cell>
          <cell r="N1280">
            <v>0</v>
          </cell>
          <cell r="O1280">
            <v>0</v>
          </cell>
          <cell r="P1280">
            <v>0</v>
          </cell>
          <cell r="Q1280">
            <v>0</v>
          </cell>
          <cell r="R1280">
            <v>0</v>
          </cell>
          <cell r="S1280">
            <v>0</v>
          </cell>
          <cell r="T1280">
            <v>0</v>
          </cell>
        </row>
        <row r="1283">
          <cell r="J1283">
            <v>0</v>
          </cell>
          <cell r="K1283">
            <v>0</v>
          </cell>
          <cell r="L1283">
            <v>0</v>
          </cell>
          <cell r="M1283">
            <v>0</v>
          </cell>
          <cell r="N1283">
            <v>0</v>
          </cell>
          <cell r="O1283">
            <v>0</v>
          </cell>
          <cell r="P1283">
            <v>0</v>
          </cell>
          <cell r="Q1283">
            <v>0</v>
          </cell>
          <cell r="R1283">
            <v>0</v>
          </cell>
          <cell r="S1283">
            <v>0</v>
          </cell>
          <cell r="T1283">
            <v>0</v>
          </cell>
        </row>
        <row r="1290">
          <cell r="J1290">
            <v>7553589.6300000008</v>
          </cell>
          <cell r="K1290">
            <v>52027600.769999996</v>
          </cell>
          <cell r="L1290">
            <v>13796609.923912991</v>
          </cell>
          <cell r="M1290">
            <v>0</v>
          </cell>
          <cell r="N1290">
            <v>16409972.619999999</v>
          </cell>
          <cell r="O1290">
            <v>50312237.949999996</v>
          </cell>
          <cell r="P1290">
            <v>6760921.4199999999</v>
          </cell>
          <cell r="Q1290">
            <v>3740416.7300000004</v>
          </cell>
          <cell r="R1290">
            <v>0</v>
          </cell>
          <cell r="S1290">
            <v>0</v>
          </cell>
          <cell r="T1290">
            <v>0</v>
          </cell>
        </row>
        <row r="1291">
          <cell r="J1291">
            <v>0</v>
          </cell>
          <cell r="K1291">
            <v>0</v>
          </cell>
          <cell r="L1291">
            <v>0</v>
          </cell>
          <cell r="M1291">
            <v>0</v>
          </cell>
          <cell r="N1291">
            <v>0</v>
          </cell>
          <cell r="O1291">
            <v>0</v>
          </cell>
          <cell r="P1291">
            <v>0</v>
          </cell>
          <cell r="Q1291">
            <v>0</v>
          </cell>
          <cell r="R1291">
            <v>0</v>
          </cell>
          <cell r="S1291">
            <v>0</v>
          </cell>
          <cell r="T1291">
            <v>0</v>
          </cell>
        </row>
        <row r="1292">
          <cell r="J1292">
            <v>0</v>
          </cell>
          <cell r="K1292">
            <v>0</v>
          </cell>
          <cell r="L1292">
            <v>0</v>
          </cell>
          <cell r="M1292">
            <v>0</v>
          </cell>
          <cell r="N1292">
            <v>0</v>
          </cell>
          <cell r="O1292">
            <v>0</v>
          </cell>
          <cell r="P1292">
            <v>0</v>
          </cell>
          <cell r="Q1292">
            <v>0</v>
          </cell>
          <cell r="R1292">
            <v>0</v>
          </cell>
          <cell r="S1292">
            <v>0</v>
          </cell>
          <cell r="T1292">
            <v>0</v>
          </cell>
        </row>
        <row r="1293">
          <cell r="J1293">
            <v>528.35363916878089</v>
          </cell>
          <cell r="K1293">
            <v>8622.3941794659222</v>
          </cell>
          <cell r="L1293">
            <v>2772.3805236155108</v>
          </cell>
          <cell r="M1293">
            <v>0</v>
          </cell>
          <cell r="N1293">
            <v>4258.8217327888306</v>
          </cell>
          <cell r="O1293">
            <v>14586.576841858972</v>
          </cell>
          <cell r="P1293">
            <v>1900.6080515579561</v>
          </cell>
          <cell r="Q1293">
            <v>899.47158313659315</v>
          </cell>
          <cell r="R1293">
            <v>122.37391018471661</v>
          </cell>
          <cell r="S1293">
            <v>0</v>
          </cell>
          <cell r="T1293">
            <v>0</v>
          </cell>
        </row>
        <row r="1294">
          <cell r="J1294">
            <v>295036.81499246845</v>
          </cell>
          <cell r="K1294">
            <v>3484991.796705727</v>
          </cell>
          <cell r="L1294">
            <v>996341.2882587054</v>
          </cell>
          <cell r="M1294">
            <v>0</v>
          </cell>
          <cell r="N1294">
            <v>1840510.6648231475</v>
          </cell>
          <cell r="O1294">
            <v>6907952.5875892192</v>
          </cell>
          <cell r="P1294">
            <v>883021.46410817944</v>
          </cell>
          <cell r="Q1294">
            <v>388763.22289309779</v>
          </cell>
          <cell r="R1294">
            <v>42441.014594779124</v>
          </cell>
          <cell r="S1294">
            <v>0</v>
          </cell>
          <cell r="T1294">
            <v>0</v>
          </cell>
        </row>
        <row r="1295">
          <cell r="J1295">
            <v>29129.13184093509</v>
          </cell>
          <cell r="K1295">
            <v>365377.77110415383</v>
          </cell>
          <cell r="L1295">
            <v>76050.93204448394</v>
          </cell>
          <cell r="M1295">
            <v>0</v>
          </cell>
          <cell r="N1295">
            <v>80030.823034142784</v>
          </cell>
          <cell r="O1295">
            <v>591866.32329458173</v>
          </cell>
          <cell r="P1295">
            <v>47298.231634797943</v>
          </cell>
          <cell r="Q1295">
            <v>10078.938436270178</v>
          </cell>
          <cell r="R1295">
            <v>0</v>
          </cell>
          <cell r="S1295">
            <v>0</v>
          </cell>
          <cell r="T1295">
            <v>0</v>
          </cell>
        </row>
        <row r="1296">
          <cell r="J1296">
            <v>0</v>
          </cell>
          <cell r="K1296">
            <v>0</v>
          </cell>
          <cell r="L1296">
            <v>0</v>
          </cell>
          <cell r="M1296">
            <v>0</v>
          </cell>
          <cell r="N1296">
            <v>0</v>
          </cell>
          <cell r="O1296">
            <v>0</v>
          </cell>
          <cell r="P1296">
            <v>0</v>
          </cell>
          <cell r="Q1296">
            <v>0</v>
          </cell>
          <cell r="R1296">
            <v>0</v>
          </cell>
          <cell r="S1296">
            <v>0</v>
          </cell>
          <cell r="T1296">
            <v>0</v>
          </cell>
        </row>
        <row r="1297">
          <cell r="J1297">
            <v>4352598.9827219183</v>
          </cell>
          <cell r="K1297">
            <v>71748996.312513426</v>
          </cell>
          <cell r="L1297">
            <v>21873874.586547531</v>
          </cell>
          <cell r="M1297">
            <v>0</v>
          </cell>
          <cell r="N1297">
            <v>0</v>
          </cell>
          <cell r="O1297">
            <v>0</v>
          </cell>
          <cell r="P1297">
            <v>0</v>
          </cell>
          <cell r="Q1297">
            <v>0</v>
          </cell>
          <cell r="R1297">
            <v>0</v>
          </cell>
          <cell r="S1297">
            <v>0</v>
          </cell>
          <cell r="T1297">
            <v>0</v>
          </cell>
        </row>
        <row r="1298">
          <cell r="J1298">
            <v>0</v>
          </cell>
          <cell r="K1298">
            <v>0</v>
          </cell>
          <cell r="L1298">
            <v>0</v>
          </cell>
          <cell r="M1298">
            <v>0</v>
          </cell>
          <cell r="N1298">
            <v>69926848.088857695</v>
          </cell>
          <cell r="O1298">
            <v>249322523.81933337</v>
          </cell>
          <cell r="P1298">
            <v>32045051.67432557</v>
          </cell>
          <cell r="Q1298">
            <v>14881802.707263442</v>
          </cell>
          <cell r="R1298">
            <v>2034322.9888561931</v>
          </cell>
          <cell r="S1298">
            <v>0</v>
          </cell>
          <cell r="T1298">
            <v>0</v>
          </cell>
        </row>
        <row r="1299">
          <cell r="J1299">
            <v>0</v>
          </cell>
          <cell r="K1299">
            <v>0</v>
          </cell>
          <cell r="L1299">
            <v>0</v>
          </cell>
          <cell r="M1299">
            <v>0</v>
          </cell>
          <cell r="N1299">
            <v>0</v>
          </cell>
          <cell r="O1299">
            <v>0</v>
          </cell>
          <cell r="P1299">
            <v>0</v>
          </cell>
          <cell r="Q1299">
            <v>0</v>
          </cell>
          <cell r="R1299">
            <v>0</v>
          </cell>
          <cell r="S1299">
            <v>0</v>
          </cell>
          <cell r="T1299">
            <v>0</v>
          </cell>
        </row>
        <row r="1300">
          <cell r="J1300">
            <v>0</v>
          </cell>
          <cell r="K1300">
            <v>0</v>
          </cell>
          <cell r="L1300">
            <v>0</v>
          </cell>
          <cell r="M1300">
            <v>0</v>
          </cell>
          <cell r="N1300">
            <v>5900.8159088300263</v>
          </cell>
          <cell r="O1300">
            <v>18327.626031981697</v>
          </cell>
          <cell r="P1300">
            <v>2666.2630156317391</v>
          </cell>
          <cell r="Q1300">
            <v>1293.0834519159064</v>
          </cell>
          <cell r="R1300">
            <v>147.9915916406315</v>
          </cell>
          <cell r="S1300">
            <v>0</v>
          </cell>
          <cell r="T1300">
            <v>0</v>
          </cell>
        </row>
        <row r="1301">
          <cell r="J1301">
            <v>1438251.6414782896</v>
          </cell>
          <cell r="K1301">
            <v>23708389.431355298</v>
          </cell>
          <cell r="L1301">
            <v>18918386.178555895</v>
          </cell>
          <cell r="M1301">
            <v>0</v>
          </cell>
          <cell r="N1301">
            <v>35196.49426898003</v>
          </cell>
          <cell r="O1301">
            <v>125492.26828562116</v>
          </cell>
          <cell r="P1301">
            <v>16129.333845726229</v>
          </cell>
          <cell r="Q1301">
            <v>7490.5032618186988</v>
          </cell>
          <cell r="R1301">
            <v>1023.9420104785249</v>
          </cell>
          <cell r="S1301">
            <v>0</v>
          </cell>
          <cell r="T1301">
            <v>0</v>
          </cell>
        </row>
        <row r="1302">
          <cell r="J1302">
            <v>9.7622272477075374</v>
          </cell>
          <cell r="K1302">
            <v>154.33318942487841</v>
          </cell>
          <cell r="L1302">
            <v>48.630553879247216</v>
          </cell>
          <cell r="M1302">
            <v>0</v>
          </cell>
          <cell r="N1302">
            <v>0.25281690786458244</v>
          </cell>
          <cell r="O1302">
            <v>0.78523611200450849</v>
          </cell>
          <cell r="P1302">
            <v>0.11423443496297182</v>
          </cell>
          <cell r="Q1302">
            <v>5.5401382618129859E-2</v>
          </cell>
          <cell r="R1302">
            <v>6.3406107166560964E-3</v>
          </cell>
          <cell r="S1302">
            <v>0</v>
          </cell>
          <cell r="T1302">
            <v>0</v>
          </cell>
        </row>
        <row r="1306">
          <cell r="J1306">
            <v>93538.95</v>
          </cell>
          <cell r="K1306">
            <v>373678.8</v>
          </cell>
          <cell r="L1306">
            <v>73036.25</v>
          </cell>
          <cell r="M1306">
            <v>0</v>
          </cell>
          <cell r="N1306">
            <v>44632.54</v>
          </cell>
          <cell r="O1306">
            <v>727.89</v>
          </cell>
          <cell r="P1306">
            <v>94416.320000000007</v>
          </cell>
          <cell r="Q1306">
            <v>633.15</v>
          </cell>
          <cell r="R1306">
            <v>0</v>
          </cell>
          <cell r="S1306">
            <v>0</v>
          </cell>
          <cell r="T1306">
            <v>0</v>
          </cell>
        </row>
        <row r="1307">
          <cell r="J1307">
            <v>0</v>
          </cell>
          <cell r="K1307">
            <v>0</v>
          </cell>
          <cell r="L1307">
            <v>0</v>
          </cell>
          <cell r="M1307">
            <v>0</v>
          </cell>
          <cell r="N1307">
            <v>0</v>
          </cell>
          <cell r="O1307">
            <v>0</v>
          </cell>
          <cell r="P1307">
            <v>0</v>
          </cell>
          <cell r="Q1307">
            <v>0</v>
          </cell>
          <cell r="R1307">
            <v>0</v>
          </cell>
          <cell r="S1307">
            <v>0</v>
          </cell>
          <cell r="T1307">
            <v>0</v>
          </cell>
        </row>
        <row r="1308">
          <cell r="J1308">
            <v>10416.269173662669</v>
          </cell>
          <cell r="K1308">
            <v>123037.56947559174</v>
          </cell>
          <cell r="L1308">
            <v>34841.808131988437</v>
          </cell>
          <cell r="M1308">
            <v>0</v>
          </cell>
          <cell r="N1308">
            <v>64979.194214403818</v>
          </cell>
          <cell r="O1308">
            <v>243885.13546374097</v>
          </cell>
          <cell r="P1308">
            <v>31175.056090906153</v>
          </cell>
          <cell r="Q1308">
            <v>13725.278232069093</v>
          </cell>
          <cell r="R1308">
            <v>1498.3792176371287</v>
          </cell>
          <cell r="S1308">
            <v>0</v>
          </cell>
          <cell r="T1308">
            <v>0</v>
          </cell>
        </row>
        <row r="1309">
          <cell r="J1309">
            <v>0</v>
          </cell>
          <cell r="K1309">
            <v>0</v>
          </cell>
          <cell r="L1309">
            <v>0</v>
          </cell>
          <cell r="M1309">
            <v>0</v>
          </cell>
          <cell r="N1309">
            <v>0</v>
          </cell>
          <cell r="O1309">
            <v>0</v>
          </cell>
          <cell r="P1309">
            <v>0</v>
          </cell>
          <cell r="Q1309">
            <v>0</v>
          </cell>
          <cell r="R1309">
            <v>0</v>
          </cell>
          <cell r="S1309">
            <v>0</v>
          </cell>
          <cell r="T1309">
            <v>0</v>
          </cell>
        </row>
        <row r="1310">
          <cell r="J1310">
            <v>707.70337725164302</v>
          </cell>
          <cell r="K1310">
            <v>8876.9924210273566</v>
          </cell>
          <cell r="L1310">
            <v>2018.3663060978752</v>
          </cell>
          <cell r="M1310">
            <v>0</v>
          </cell>
          <cell r="N1310">
            <v>1944.3793949910339</v>
          </cell>
          <cell r="O1310">
            <v>14379.618251734413</v>
          </cell>
          <cell r="P1310">
            <v>1149.1285922547586</v>
          </cell>
          <cell r="Q1310">
            <v>244.87165664291979</v>
          </cell>
          <cell r="R1310">
            <v>0</v>
          </cell>
          <cell r="S1310">
            <v>0</v>
          </cell>
          <cell r="T1310">
            <v>0</v>
          </cell>
        </row>
        <row r="1311">
          <cell r="J1311">
            <v>0</v>
          </cell>
          <cell r="K1311">
            <v>0</v>
          </cell>
          <cell r="L1311">
            <v>0</v>
          </cell>
          <cell r="M1311">
            <v>0</v>
          </cell>
          <cell r="N1311">
            <v>0</v>
          </cell>
          <cell r="O1311">
            <v>0</v>
          </cell>
          <cell r="P1311">
            <v>0</v>
          </cell>
          <cell r="Q1311">
            <v>0</v>
          </cell>
          <cell r="R1311">
            <v>0</v>
          </cell>
          <cell r="S1311">
            <v>0</v>
          </cell>
          <cell r="T1311">
            <v>0</v>
          </cell>
        </row>
        <row r="1312">
          <cell r="J1312">
            <v>0</v>
          </cell>
          <cell r="K1312">
            <v>0</v>
          </cell>
          <cell r="L1312">
            <v>0</v>
          </cell>
          <cell r="M1312">
            <v>0</v>
          </cell>
          <cell r="N1312">
            <v>0</v>
          </cell>
          <cell r="O1312">
            <v>0</v>
          </cell>
          <cell r="P1312">
            <v>0</v>
          </cell>
          <cell r="Q1312">
            <v>0</v>
          </cell>
          <cell r="R1312">
            <v>0</v>
          </cell>
          <cell r="S1312">
            <v>0</v>
          </cell>
          <cell r="T1312">
            <v>0</v>
          </cell>
        </row>
        <row r="1313">
          <cell r="J1313">
            <v>0</v>
          </cell>
          <cell r="K1313">
            <v>0</v>
          </cell>
          <cell r="L1313">
            <v>0</v>
          </cell>
          <cell r="M1313">
            <v>0</v>
          </cell>
          <cell r="N1313">
            <v>0</v>
          </cell>
          <cell r="O1313">
            <v>0</v>
          </cell>
          <cell r="P1313">
            <v>0</v>
          </cell>
          <cell r="Q1313">
            <v>0</v>
          </cell>
          <cell r="R1313">
            <v>0</v>
          </cell>
          <cell r="S1313">
            <v>0</v>
          </cell>
          <cell r="T1313">
            <v>0</v>
          </cell>
        </row>
        <row r="1317">
          <cell r="J1317">
            <v>0</v>
          </cell>
          <cell r="K1317">
            <v>0</v>
          </cell>
          <cell r="L1317">
            <v>0</v>
          </cell>
          <cell r="M1317">
            <v>0</v>
          </cell>
          <cell r="N1317">
            <v>0</v>
          </cell>
          <cell r="O1317">
            <v>0</v>
          </cell>
          <cell r="P1317">
            <v>0</v>
          </cell>
          <cell r="Q1317">
            <v>0</v>
          </cell>
          <cell r="R1317">
            <v>0</v>
          </cell>
          <cell r="S1317">
            <v>0</v>
          </cell>
          <cell r="T1317">
            <v>0</v>
          </cell>
        </row>
        <row r="1318">
          <cell r="J1318">
            <v>0</v>
          </cell>
          <cell r="K1318">
            <v>0</v>
          </cell>
          <cell r="L1318">
            <v>0</v>
          </cell>
          <cell r="M1318">
            <v>0</v>
          </cell>
          <cell r="N1318">
            <v>0</v>
          </cell>
          <cell r="O1318">
            <v>0</v>
          </cell>
          <cell r="P1318">
            <v>0</v>
          </cell>
          <cell r="Q1318">
            <v>0</v>
          </cell>
          <cell r="R1318">
            <v>0</v>
          </cell>
          <cell r="S1318">
            <v>0</v>
          </cell>
          <cell r="T1318">
            <v>0</v>
          </cell>
        </row>
        <row r="1322">
          <cell r="J1322">
            <v>0</v>
          </cell>
          <cell r="K1322">
            <v>15261.19</v>
          </cell>
          <cell r="L1322">
            <v>0</v>
          </cell>
          <cell r="M1322">
            <v>0</v>
          </cell>
          <cell r="N1322">
            <v>133729.4</v>
          </cell>
          <cell r="O1322">
            <v>-3594422.1091907616</v>
          </cell>
          <cell r="P1322">
            <v>21165.68</v>
          </cell>
          <cell r="Q1322">
            <v>0</v>
          </cell>
          <cell r="R1322">
            <v>0</v>
          </cell>
          <cell r="S1322">
            <v>4483442.4000000004</v>
          </cell>
          <cell r="T1322">
            <v>0</v>
          </cell>
        </row>
        <row r="1323">
          <cell r="J1323">
            <v>0</v>
          </cell>
          <cell r="K1323">
            <v>0</v>
          </cell>
          <cell r="L1323">
            <v>0</v>
          </cell>
          <cell r="M1323">
            <v>0</v>
          </cell>
          <cell r="N1323">
            <v>0</v>
          </cell>
          <cell r="O1323">
            <v>0</v>
          </cell>
          <cell r="P1323">
            <v>0</v>
          </cell>
          <cell r="Q1323">
            <v>0</v>
          </cell>
          <cell r="R1323">
            <v>0</v>
          </cell>
          <cell r="S1323">
            <v>0</v>
          </cell>
          <cell r="T1323">
            <v>0</v>
          </cell>
        </row>
        <row r="1324">
          <cell r="J1324">
            <v>74965.869777999236</v>
          </cell>
          <cell r="K1324">
            <v>1223395.1492211362</v>
          </cell>
          <cell r="L1324">
            <v>393344.28946769109</v>
          </cell>
          <cell r="M1324">
            <v>0</v>
          </cell>
          <cell r="N1324">
            <v>604266.2560822675</v>
          </cell>
          <cell r="O1324">
            <v>2069627.8760450922</v>
          </cell>
          <cell r="P1324">
            <v>269669.26151254459</v>
          </cell>
          <cell r="Q1324">
            <v>127622.22983172917</v>
          </cell>
          <cell r="R1324">
            <v>17363.118061540365</v>
          </cell>
          <cell r="S1324">
            <v>0</v>
          </cell>
          <cell r="T1324">
            <v>0</v>
          </cell>
        </row>
        <row r="1325">
          <cell r="J1325">
            <v>235427.05692564911</v>
          </cell>
          <cell r="K1325">
            <v>2780877.9122341177</v>
          </cell>
          <cell r="L1325">
            <v>762441.34993107291</v>
          </cell>
          <cell r="M1325">
            <v>0</v>
          </cell>
          <cell r="N1325">
            <v>1468650.6464308349</v>
          </cell>
          <cell r="O1325">
            <v>5512257.6723842677</v>
          </cell>
          <cell r="P1325">
            <v>704614.25128410908</v>
          </cell>
          <cell r="Q1325">
            <v>310216.81619288272</v>
          </cell>
          <cell r="R1325">
            <v>33866.157209033161</v>
          </cell>
          <cell r="S1325">
            <v>0</v>
          </cell>
          <cell r="T1325">
            <v>0</v>
          </cell>
        </row>
        <row r="1326">
          <cell r="J1326">
            <v>68169.635836000569</v>
          </cell>
          <cell r="K1326">
            <v>855077.64991942048</v>
          </cell>
          <cell r="L1326">
            <v>171707.55686781541</v>
          </cell>
          <cell r="M1326">
            <v>0</v>
          </cell>
          <cell r="N1326">
            <v>187292.64200816583</v>
          </cell>
          <cell r="O1326">
            <v>1385118.9229705862</v>
          </cell>
          <cell r="P1326">
            <v>110689.98704931788</v>
          </cell>
          <cell r="Q1326">
            <v>23587.29970278273</v>
          </cell>
          <cell r="R1326">
            <v>0</v>
          </cell>
          <cell r="S1326">
            <v>0</v>
          </cell>
          <cell r="T1326">
            <v>0</v>
          </cell>
        </row>
        <row r="1327">
          <cell r="J1327">
            <v>0</v>
          </cell>
          <cell r="K1327">
            <v>0</v>
          </cell>
          <cell r="L1327">
            <v>0</v>
          </cell>
          <cell r="M1327">
            <v>0</v>
          </cell>
          <cell r="N1327">
            <v>0</v>
          </cell>
          <cell r="O1327">
            <v>0</v>
          </cell>
          <cell r="P1327">
            <v>0</v>
          </cell>
          <cell r="Q1327">
            <v>0</v>
          </cell>
          <cell r="R1327">
            <v>0</v>
          </cell>
          <cell r="S1327">
            <v>0</v>
          </cell>
          <cell r="T1327">
            <v>0</v>
          </cell>
        </row>
        <row r="1328">
          <cell r="J1328">
            <v>0</v>
          </cell>
          <cell r="K1328">
            <v>0</v>
          </cell>
          <cell r="L1328">
            <v>0</v>
          </cell>
          <cell r="M1328">
            <v>0</v>
          </cell>
          <cell r="N1328">
            <v>0</v>
          </cell>
          <cell r="O1328">
            <v>0</v>
          </cell>
          <cell r="P1328">
            <v>0</v>
          </cell>
          <cell r="Q1328">
            <v>0</v>
          </cell>
          <cell r="R1328">
            <v>0</v>
          </cell>
          <cell r="S1328">
            <v>0</v>
          </cell>
          <cell r="T1328">
            <v>0</v>
          </cell>
        </row>
        <row r="1329">
          <cell r="J1329">
            <v>0</v>
          </cell>
          <cell r="K1329">
            <v>0</v>
          </cell>
          <cell r="L1329">
            <v>0</v>
          </cell>
          <cell r="M1329">
            <v>0</v>
          </cell>
          <cell r="N1329">
            <v>0</v>
          </cell>
          <cell r="O1329">
            <v>0</v>
          </cell>
          <cell r="P1329">
            <v>0</v>
          </cell>
          <cell r="Q1329">
            <v>0</v>
          </cell>
          <cell r="R1329">
            <v>0</v>
          </cell>
          <cell r="S1329">
            <v>0</v>
          </cell>
          <cell r="T1329">
            <v>0</v>
          </cell>
        </row>
        <row r="1330">
          <cell r="J1330">
            <v>0</v>
          </cell>
          <cell r="K1330">
            <v>0</v>
          </cell>
          <cell r="L1330">
            <v>0</v>
          </cell>
          <cell r="M1330">
            <v>0</v>
          </cell>
          <cell r="N1330">
            <v>0</v>
          </cell>
          <cell r="O1330">
            <v>0</v>
          </cell>
          <cell r="P1330">
            <v>0</v>
          </cell>
          <cell r="Q1330">
            <v>0</v>
          </cell>
          <cell r="R1330">
            <v>0</v>
          </cell>
          <cell r="S1330">
            <v>0</v>
          </cell>
          <cell r="T1330">
            <v>0</v>
          </cell>
        </row>
        <row r="1331">
          <cell r="J1331">
            <v>0</v>
          </cell>
          <cell r="K1331">
            <v>0</v>
          </cell>
          <cell r="L1331">
            <v>0</v>
          </cell>
          <cell r="M1331">
            <v>0</v>
          </cell>
          <cell r="N1331">
            <v>0</v>
          </cell>
          <cell r="O1331">
            <v>0</v>
          </cell>
          <cell r="P1331">
            <v>0</v>
          </cell>
          <cell r="Q1331">
            <v>0</v>
          </cell>
          <cell r="R1331">
            <v>0</v>
          </cell>
          <cell r="S1331">
            <v>0</v>
          </cell>
          <cell r="T1331">
            <v>0</v>
          </cell>
        </row>
        <row r="1332">
          <cell r="J1332">
            <v>609444.01901701628</v>
          </cell>
          <cell r="K1332">
            <v>10046180.878760939</v>
          </cell>
          <cell r="L1332">
            <v>2982034.7408586061</v>
          </cell>
          <cell r="M1332">
            <v>0</v>
          </cell>
          <cell r="N1332">
            <v>0</v>
          </cell>
          <cell r="O1332">
            <v>0</v>
          </cell>
          <cell r="P1332">
            <v>0</v>
          </cell>
          <cell r="Q1332">
            <v>0</v>
          </cell>
          <cell r="R1332">
            <v>0</v>
          </cell>
          <cell r="S1332">
            <v>0</v>
          </cell>
          <cell r="T1332">
            <v>0</v>
          </cell>
        </row>
        <row r="1333">
          <cell r="J1333">
            <v>0</v>
          </cell>
          <cell r="K1333">
            <v>0</v>
          </cell>
          <cell r="L1333">
            <v>0</v>
          </cell>
          <cell r="M1333">
            <v>0</v>
          </cell>
          <cell r="N1333">
            <v>766361.9575467495</v>
          </cell>
          <cell r="O1333">
            <v>2732445.4431562768</v>
          </cell>
          <cell r="P1333">
            <v>351197.13246071554</v>
          </cell>
          <cell r="Q1333">
            <v>163096.83285124646</v>
          </cell>
          <cell r="R1333">
            <v>22295.123985012069</v>
          </cell>
          <cell r="S1333">
            <v>0</v>
          </cell>
          <cell r="T1333">
            <v>0</v>
          </cell>
        </row>
        <row r="1334">
          <cell r="J1334">
            <v>12173.489611931192</v>
          </cell>
          <cell r="K1334">
            <v>200669.9134802132</v>
          </cell>
          <cell r="L1334">
            <v>62023.965817388082</v>
          </cell>
          <cell r="M1334">
            <v>0</v>
          </cell>
          <cell r="N1334">
            <v>297.90625298326268</v>
          </cell>
          <cell r="O1334">
            <v>1062.1777026324025</v>
          </cell>
          <cell r="P1334">
            <v>136.5201139742849</v>
          </cell>
          <cell r="Q1334">
            <v>63.400284773645502</v>
          </cell>
          <cell r="R1334">
            <v>8.6667361039604423</v>
          </cell>
          <cell r="S1334">
            <v>0</v>
          </cell>
          <cell r="T1334">
            <v>0</v>
          </cell>
        </row>
        <row r="1335">
          <cell r="J1335">
            <v>0</v>
          </cell>
          <cell r="K1335">
            <v>0</v>
          </cell>
          <cell r="L1335">
            <v>0</v>
          </cell>
          <cell r="M1335">
            <v>0</v>
          </cell>
          <cell r="N1335">
            <v>0</v>
          </cell>
          <cell r="O1335">
            <v>0</v>
          </cell>
          <cell r="P1335">
            <v>0</v>
          </cell>
          <cell r="Q1335">
            <v>0</v>
          </cell>
          <cell r="R1335">
            <v>0</v>
          </cell>
          <cell r="S1335">
            <v>0</v>
          </cell>
          <cell r="T1335">
            <v>0</v>
          </cell>
        </row>
        <row r="1336">
          <cell r="J1336">
            <v>0</v>
          </cell>
          <cell r="K1336">
            <v>0</v>
          </cell>
          <cell r="L1336">
            <v>0</v>
          </cell>
          <cell r="M1336">
            <v>0</v>
          </cell>
          <cell r="N1336">
            <v>10194.20093279759</v>
          </cell>
          <cell r="O1336">
            <v>31662.65568658245</v>
          </cell>
          <cell r="P1336">
            <v>4606.2140119239784</v>
          </cell>
          <cell r="Q1336">
            <v>2233.9203146433847</v>
          </cell>
          <cell r="R1336">
            <v>255.66905405260334</v>
          </cell>
          <cell r="S1336">
            <v>0</v>
          </cell>
          <cell r="T1336">
            <v>0</v>
          </cell>
        </row>
        <row r="1337">
          <cell r="J1337">
            <v>0</v>
          </cell>
          <cell r="K1337">
            <v>0</v>
          </cell>
          <cell r="L1337">
            <v>0</v>
          </cell>
          <cell r="M1337">
            <v>0</v>
          </cell>
          <cell r="N1337">
            <v>0</v>
          </cell>
          <cell r="O1337">
            <v>0</v>
          </cell>
          <cell r="P1337">
            <v>0</v>
          </cell>
          <cell r="Q1337">
            <v>0</v>
          </cell>
          <cell r="R1337">
            <v>0</v>
          </cell>
          <cell r="S1337">
            <v>0</v>
          </cell>
          <cell r="T1337">
            <v>0</v>
          </cell>
        </row>
        <row r="1341">
          <cell r="J1341">
            <v>0</v>
          </cell>
          <cell r="K1341">
            <v>0</v>
          </cell>
          <cell r="L1341">
            <v>0</v>
          </cell>
          <cell r="M1341">
            <v>0</v>
          </cell>
          <cell r="N1341">
            <v>0</v>
          </cell>
          <cell r="O1341">
            <v>0</v>
          </cell>
          <cell r="P1341">
            <v>0</v>
          </cell>
          <cell r="Q1341">
            <v>0</v>
          </cell>
          <cell r="R1341">
            <v>0</v>
          </cell>
          <cell r="S1341">
            <v>0</v>
          </cell>
          <cell r="T1341">
            <v>0</v>
          </cell>
        </row>
        <row r="1345">
          <cell r="J1345">
            <v>0</v>
          </cell>
          <cell r="K1345">
            <v>0</v>
          </cell>
          <cell r="L1345">
            <v>0</v>
          </cell>
          <cell r="M1345">
            <v>0</v>
          </cell>
          <cell r="N1345">
            <v>0</v>
          </cell>
          <cell r="O1345">
            <v>0</v>
          </cell>
          <cell r="P1345">
            <v>0</v>
          </cell>
          <cell r="Q1345">
            <v>0</v>
          </cell>
          <cell r="R1345">
            <v>0</v>
          </cell>
          <cell r="S1345">
            <v>0</v>
          </cell>
          <cell r="T1345">
            <v>0</v>
          </cell>
        </row>
        <row r="1346">
          <cell r="J1346">
            <v>0</v>
          </cell>
          <cell r="K1346">
            <v>0</v>
          </cell>
          <cell r="L1346">
            <v>0</v>
          </cell>
          <cell r="M1346">
            <v>0</v>
          </cell>
          <cell r="N1346">
            <v>0</v>
          </cell>
          <cell r="O1346">
            <v>0</v>
          </cell>
          <cell r="P1346">
            <v>0</v>
          </cell>
          <cell r="Q1346">
            <v>0</v>
          </cell>
          <cell r="R1346">
            <v>0</v>
          </cell>
          <cell r="S1346">
            <v>0</v>
          </cell>
          <cell r="T1346">
            <v>0</v>
          </cell>
        </row>
        <row r="1351">
          <cell r="J1351">
            <v>0</v>
          </cell>
          <cell r="K1351">
            <v>0</v>
          </cell>
          <cell r="L1351">
            <v>0</v>
          </cell>
          <cell r="M1351">
            <v>0</v>
          </cell>
          <cell r="N1351">
            <v>0</v>
          </cell>
          <cell r="O1351">
            <v>0</v>
          </cell>
          <cell r="P1351">
            <v>0</v>
          </cell>
          <cell r="Q1351">
            <v>0</v>
          </cell>
          <cell r="R1351">
            <v>0</v>
          </cell>
          <cell r="S1351">
            <v>0</v>
          </cell>
          <cell r="T1351">
            <v>0</v>
          </cell>
        </row>
        <row r="1352">
          <cell r="J1352">
            <v>0</v>
          </cell>
          <cell r="K1352">
            <v>0</v>
          </cell>
          <cell r="L1352">
            <v>0</v>
          </cell>
          <cell r="M1352">
            <v>0</v>
          </cell>
          <cell r="N1352">
            <v>0</v>
          </cell>
          <cell r="O1352">
            <v>0</v>
          </cell>
          <cell r="P1352">
            <v>0</v>
          </cell>
          <cell r="Q1352">
            <v>0</v>
          </cell>
          <cell r="R1352">
            <v>0</v>
          </cell>
          <cell r="S1352">
            <v>0</v>
          </cell>
          <cell r="T1352">
            <v>0</v>
          </cell>
        </row>
        <row r="1353">
          <cell r="J1353">
            <v>12167.251168718585</v>
          </cell>
          <cell r="K1353">
            <v>200567.07790063557</v>
          </cell>
          <cell r="L1353">
            <v>61992.180930645889</v>
          </cell>
          <cell r="M1353">
            <v>0</v>
          </cell>
          <cell r="N1353">
            <v>0</v>
          </cell>
          <cell r="O1353">
            <v>0</v>
          </cell>
          <cell r="P1353">
            <v>0</v>
          </cell>
          <cell r="Q1353">
            <v>0</v>
          </cell>
          <cell r="R1353">
            <v>0</v>
          </cell>
          <cell r="S1353">
            <v>0</v>
          </cell>
          <cell r="T1353">
            <v>0</v>
          </cell>
        </row>
        <row r="1354">
          <cell r="J1354">
            <v>0</v>
          </cell>
          <cell r="K1354">
            <v>0</v>
          </cell>
          <cell r="L1354">
            <v>0</v>
          </cell>
          <cell r="M1354">
            <v>0</v>
          </cell>
          <cell r="N1354">
            <v>0</v>
          </cell>
          <cell r="O1354">
            <v>0</v>
          </cell>
          <cell r="P1354">
            <v>0</v>
          </cell>
          <cell r="Q1354">
            <v>0</v>
          </cell>
          <cell r="R1354">
            <v>0</v>
          </cell>
          <cell r="S1354">
            <v>0</v>
          </cell>
          <cell r="T1354">
            <v>0</v>
          </cell>
        </row>
        <row r="1355">
          <cell r="J1355">
            <v>0</v>
          </cell>
          <cell r="K1355">
            <v>0</v>
          </cell>
          <cell r="L1355">
            <v>0</v>
          </cell>
          <cell r="M1355">
            <v>0</v>
          </cell>
          <cell r="N1355">
            <v>0</v>
          </cell>
          <cell r="O1355">
            <v>0</v>
          </cell>
          <cell r="P1355">
            <v>0</v>
          </cell>
          <cell r="Q1355">
            <v>0</v>
          </cell>
          <cell r="R1355">
            <v>0</v>
          </cell>
          <cell r="S1355">
            <v>0</v>
          </cell>
          <cell r="T1355">
            <v>0</v>
          </cell>
        </row>
        <row r="1362">
          <cell r="J1362">
            <v>0</v>
          </cell>
          <cell r="K1362">
            <v>0</v>
          </cell>
          <cell r="L1362">
            <v>0</v>
          </cell>
          <cell r="M1362">
            <v>0</v>
          </cell>
          <cell r="N1362">
            <v>0</v>
          </cell>
          <cell r="O1362">
            <v>0</v>
          </cell>
          <cell r="P1362">
            <v>0</v>
          </cell>
          <cell r="Q1362">
            <v>0</v>
          </cell>
          <cell r="R1362">
            <v>0</v>
          </cell>
          <cell r="S1362">
            <v>0</v>
          </cell>
          <cell r="T1362">
            <v>0</v>
          </cell>
        </row>
        <row r="1367">
          <cell r="J1367">
            <v>0</v>
          </cell>
          <cell r="K1367">
            <v>0</v>
          </cell>
          <cell r="L1367">
            <v>0</v>
          </cell>
          <cell r="M1367">
            <v>0</v>
          </cell>
          <cell r="N1367">
            <v>0</v>
          </cell>
          <cell r="O1367">
            <v>0</v>
          </cell>
          <cell r="P1367">
            <v>0</v>
          </cell>
          <cell r="Q1367">
            <v>0</v>
          </cell>
          <cell r="R1367">
            <v>0</v>
          </cell>
          <cell r="S1367">
            <v>0</v>
          </cell>
          <cell r="T1367">
            <v>0</v>
          </cell>
        </row>
        <row r="1368">
          <cell r="J1368">
            <v>0</v>
          </cell>
          <cell r="K1368">
            <v>0</v>
          </cell>
          <cell r="L1368">
            <v>0</v>
          </cell>
          <cell r="M1368">
            <v>0</v>
          </cell>
          <cell r="N1368">
            <v>0</v>
          </cell>
          <cell r="O1368">
            <v>0</v>
          </cell>
          <cell r="P1368">
            <v>0</v>
          </cell>
          <cell r="Q1368">
            <v>0</v>
          </cell>
          <cell r="R1368">
            <v>0</v>
          </cell>
          <cell r="S1368">
            <v>0</v>
          </cell>
          <cell r="T1368">
            <v>0</v>
          </cell>
        </row>
        <row r="1369">
          <cell r="J1369">
            <v>0</v>
          </cell>
          <cell r="K1369">
            <v>0</v>
          </cell>
          <cell r="L1369">
            <v>0</v>
          </cell>
          <cell r="M1369">
            <v>0</v>
          </cell>
          <cell r="N1369">
            <v>0</v>
          </cell>
          <cell r="O1369">
            <v>0</v>
          </cell>
          <cell r="P1369">
            <v>0</v>
          </cell>
          <cell r="Q1369">
            <v>0</v>
          </cell>
          <cell r="R1369">
            <v>0</v>
          </cell>
          <cell r="S1369">
            <v>0</v>
          </cell>
          <cell r="T1369">
            <v>0</v>
          </cell>
        </row>
        <row r="1370">
          <cell r="J1370">
            <v>0</v>
          </cell>
          <cell r="K1370">
            <v>0</v>
          </cell>
          <cell r="L1370">
            <v>0</v>
          </cell>
          <cell r="M1370">
            <v>0</v>
          </cell>
          <cell r="N1370">
            <v>0</v>
          </cell>
          <cell r="O1370">
            <v>0</v>
          </cell>
          <cell r="P1370">
            <v>0</v>
          </cell>
          <cell r="Q1370">
            <v>0</v>
          </cell>
          <cell r="R1370">
            <v>0</v>
          </cell>
          <cell r="S1370">
            <v>0</v>
          </cell>
          <cell r="T1370">
            <v>0</v>
          </cell>
        </row>
        <row r="1371">
          <cell r="J1371">
            <v>0</v>
          </cell>
          <cell r="K1371">
            <v>0</v>
          </cell>
          <cell r="L1371">
            <v>0</v>
          </cell>
          <cell r="M1371">
            <v>0</v>
          </cell>
          <cell r="N1371">
            <v>907512.90799695358</v>
          </cell>
          <cell r="O1371">
            <v>3235715.820236953</v>
          </cell>
          <cell r="P1371">
            <v>415881.72249556502</v>
          </cell>
          <cell r="Q1371">
            <v>193136.51938013732</v>
          </cell>
          <cell r="R1371">
            <v>26401.509890392328</v>
          </cell>
          <cell r="S1371">
            <v>0</v>
          </cell>
          <cell r="T1371">
            <v>0</v>
          </cell>
        </row>
        <row r="1372">
          <cell r="J1372">
            <v>0</v>
          </cell>
          <cell r="K1372">
            <v>0</v>
          </cell>
          <cell r="L1372">
            <v>0</v>
          </cell>
          <cell r="M1372">
            <v>0</v>
          </cell>
          <cell r="N1372">
            <v>0</v>
          </cell>
          <cell r="O1372">
            <v>0</v>
          </cell>
          <cell r="P1372">
            <v>0</v>
          </cell>
          <cell r="Q1372">
            <v>0</v>
          </cell>
          <cell r="R1372">
            <v>0</v>
          </cell>
          <cell r="S1372">
            <v>0</v>
          </cell>
          <cell r="T1372">
            <v>0</v>
          </cell>
        </row>
        <row r="1373">
          <cell r="J1373">
            <v>0</v>
          </cell>
          <cell r="K1373">
            <v>0</v>
          </cell>
          <cell r="L1373">
            <v>0</v>
          </cell>
          <cell r="M1373">
            <v>0</v>
          </cell>
          <cell r="N1373">
            <v>0</v>
          </cell>
          <cell r="O1373">
            <v>0</v>
          </cell>
          <cell r="P1373">
            <v>0</v>
          </cell>
          <cell r="Q1373">
            <v>0</v>
          </cell>
          <cell r="R1373">
            <v>0</v>
          </cell>
          <cell r="S1373">
            <v>0</v>
          </cell>
          <cell r="T1373">
            <v>0</v>
          </cell>
        </row>
        <row r="1376">
          <cell r="J1376">
            <v>51021.27</v>
          </cell>
          <cell r="K1376">
            <v>0</v>
          </cell>
          <cell r="L1376">
            <v>0</v>
          </cell>
          <cell r="M1376">
            <v>0</v>
          </cell>
          <cell r="N1376">
            <v>277593</v>
          </cell>
          <cell r="O1376">
            <v>301354</v>
          </cell>
          <cell r="P1376">
            <v>239494.2</v>
          </cell>
          <cell r="Q1376">
            <v>0</v>
          </cell>
          <cell r="R1376">
            <v>0</v>
          </cell>
          <cell r="S1376">
            <v>-1081805.76</v>
          </cell>
          <cell r="T1376">
            <v>0</v>
          </cell>
        </row>
        <row r="1377">
          <cell r="J1377">
            <v>0</v>
          </cell>
          <cell r="K1377">
            <v>0</v>
          </cell>
          <cell r="L1377">
            <v>0</v>
          </cell>
          <cell r="M1377">
            <v>0</v>
          </cell>
          <cell r="N1377">
            <v>0</v>
          </cell>
          <cell r="O1377">
            <v>0</v>
          </cell>
          <cell r="P1377">
            <v>0</v>
          </cell>
          <cell r="Q1377">
            <v>0</v>
          </cell>
          <cell r="R1377">
            <v>0</v>
          </cell>
          <cell r="S1377">
            <v>0</v>
          </cell>
          <cell r="T1377">
            <v>0</v>
          </cell>
        </row>
        <row r="1378">
          <cell r="J1378">
            <v>0</v>
          </cell>
          <cell r="K1378">
            <v>0</v>
          </cell>
          <cell r="L1378">
            <v>0</v>
          </cell>
          <cell r="M1378">
            <v>0</v>
          </cell>
          <cell r="N1378">
            <v>0</v>
          </cell>
          <cell r="O1378">
            <v>0</v>
          </cell>
          <cell r="P1378">
            <v>0</v>
          </cell>
          <cell r="Q1378">
            <v>0</v>
          </cell>
          <cell r="R1378">
            <v>0</v>
          </cell>
          <cell r="S1378">
            <v>0</v>
          </cell>
          <cell r="T1378">
            <v>0</v>
          </cell>
        </row>
        <row r="1379">
          <cell r="J1379">
            <v>0</v>
          </cell>
          <cell r="K1379">
            <v>0</v>
          </cell>
          <cell r="L1379">
            <v>0</v>
          </cell>
          <cell r="M1379">
            <v>0</v>
          </cell>
          <cell r="N1379">
            <v>0</v>
          </cell>
          <cell r="O1379">
            <v>0</v>
          </cell>
          <cell r="P1379">
            <v>0</v>
          </cell>
          <cell r="Q1379">
            <v>0</v>
          </cell>
          <cell r="R1379">
            <v>0</v>
          </cell>
          <cell r="S1379">
            <v>0</v>
          </cell>
          <cell r="T1379">
            <v>0</v>
          </cell>
        </row>
        <row r="1380">
          <cell r="J1380">
            <v>0</v>
          </cell>
          <cell r="K1380">
            <v>0</v>
          </cell>
          <cell r="L1380">
            <v>0</v>
          </cell>
          <cell r="M1380">
            <v>0</v>
          </cell>
          <cell r="N1380">
            <v>0</v>
          </cell>
          <cell r="O1380">
            <v>0</v>
          </cell>
          <cell r="P1380">
            <v>0</v>
          </cell>
          <cell r="Q1380">
            <v>0</v>
          </cell>
          <cell r="R1380">
            <v>0</v>
          </cell>
          <cell r="S1380">
            <v>0</v>
          </cell>
          <cell r="T1380">
            <v>0</v>
          </cell>
        </row>
        <row r="1381">
          <cell r="J1381">
            <v>0</v>
          </cell>
          <cell r="K1381">
            <v>0</v>
          </cell>
          <cell r="L1381">
            <v>0</v>
          </cell>
          <cell r="M1381">
            <v>0</v>
          </cell>
          <cell r="N1381">
            <v>0</v>
          </cell>
          <cell r="O1381">
            <v>0</v>
          </cell>
          <cell r="P1381">
            <v>0</v>
          </cell>
          <cell r="Q1381">
            <v>0</v>
          </cell>
          <cell r="R1381">
            <v>0</v>
          </cell>
          <cell r="S1381">
            <v>0</v>
          </cell>
          <cell r="T1381">
            <v>0</v>
          </cell>
        </row>
        <row r="1382">
          <cell r="J1382">
            <v>0</v>
          </cell>
          <cell r="K1382">
            <v>0</v>
          </cell>
          <cell r="L1382">
            <v>0</v>
          </cell>
          <cell r="M1382">
            <v>0</v>
          </cell>
          <cell r="N1382">
            <v>0</v>
          </cell>
          <cell r="O1382">
            <v>0</v>
          </cell>
          <cell r="P1382">
            <v>0</v>
          </cell>
          <cell r="Q1382">
            <v>0</v>
          </cell>
          <cell r="R1382">
            <v>0</v>
          </cell>
          <cell r="S1382">
            <v>0</v>
          </cell>
          <cell r="T1382">
            <v>0</v>
          </cell>
        </row>
        <row r="1383">
          <cell r="J1383">
            <v>0</v>
          </cell>
          <cell r="K1383">
            <v>0</v>
          </cell>
          <cell r="L1383">
            <v>0</v>
          </cell>
          <cell r="M1383">
            <v>0</v>
          </cell>
          <cell r="N1383">
            <v>0</v>
          </cell>
          <cell r="O1383">
            <v>0</v>
          </cell>
          <cell r="P1383">
            <v>0</v>
          </cell>
          <cell r="Q1383">
            <v>0</v>
          </cell>
          <cell r="R1383">
            <v>0</v>
          </cell>
          <cell r="S1383">
            <v>0</v>
          </cell>
          <cell r="T1383">
            <v>0</v>
          </cell>
        </row>
        <row r="1384">
          <cell r="J1384">
            <v>0</v>
          </cell>
          <cell r="K1384">
            <v>0</v>
          </cell>
          <cell r="L1384">
            <v>0</v>
          </cell>
          <cell r="M1384">
            <v>0</v>
          </cell>
          <cell r="N1384">
            <v>0</v>
          </cell>
          <cell r="O1384">
            <v>0</v>
          </cell>
          <cell r="P1384">
            <v>0</v>
          </cell>
          <cell r="Q1384">
            <v>0</v>
          </cell>
          <cell r="R1384">
            <v>0</v>
          </cell>
          <cell r="S1384">
            <v>0</v>
          </cell>
          <cell r="T1384">
            <v>0</v>
          </cell>
        </row>
        <row r="1385">
          <cell r="J1385">
            <v>0</v>
          </cell>
          <cell r="K1385">
            <v>0</v>
          </cell>
          <cell r="L1385">
            <v>0</v>
          </cell>
          <cell r="M1385">
            <v>0</v>
          </cell>
          <cell r="N1385">
            <v>0</v>
          </cell>
          <cell r="O1385">
            <v>0</v>
          </cell>
          <cell r="P1385">
            <v>0</v>
          </cell>
          <cell r="Q1385">
            <v>0</v>
          </cell>
          <cell r="R1385">
            <v>0</v>
          </cell>
          <cell r="S1385">
            <v>0</v>
          </cell>
          <cell r="T1385">
            <v>0</v>
          </cell>
        </row>
        <row r="1393">
          <cell r="J1393">
            <v>144560.22</v>
          </cell>
          <cell r="K1393">
            <v>388939.99</v>
          </cell>
          <cell r="L1393">
            <v>73036.25</v>
          </cell>
          <cell r="M1393">
            <v>0</v>
          </cell>
          <cell r="N1393">
            <v>455954.94</v>
          </cell>
          <cell r="O1393">
            <v>-3292340.2191907614</v>
          </cell>
          <cell r="P1393">
            <v>355076.2</v>
          </cell>
          <cell r="Q1393">
            <v>633.15</v>
          </cell>
          <cell r="R1393">
            <v>0</v>
          </cell>
          <cell r="S1393">
            <v>3401636.6400000006</v>
          </cell>
          <cell r="T1393">
            <v>0</v>
          </cell>
        </row>
        <row r="1394">
          <cell r="J1394">
            <v>0</v>
          </cell>
          <cell r="K1394">
            <v>0</v>
          </cell>
          <cell r="L1394">
            <v>0</v>
          </cell>
          <cell r="M1394">
            <v>0</v>
          </cell>
          <cell r="N1394">
            <v>0</v>
          </cell>
          <cell r="O1394">
            <v>0</v>
          </cell>
          <cell r="P1394">
            <v>0</v>
          </cell>
          <cell r="Q1394">
            <v>0</v>
          </cell>
          <cell r="R1394">
            <v>0</v>
          </cell>
          <cell r="S1394">
            <v>0</v>
          </cell>
          <cell r="T1394">
            <v>0</v>
          </cell>
        </row>
        <row r="1395">
          <cell r="J1395">
            <v>0</v>
          </cell>
          <cell r="K1395">
            <v>0</v>
          </cell>
          <cell r="L1395">
            <v>0</v>
          </cell>
          <cell r="M1395">
            <v>0</v>
          </cell>
          <cell r="N1395">
            <v>0</v>
          </cell>
          <cell r="O1395">
            <v>0</v>
          </cell>
          <cell r="P1395">
            <v>0</v>
          </cell>
          <cell r="Q1395">
            <v>0</v>
          </cell>
          <cell r="R1395">
            <v>0</v>
          </cell>
          <cell r="S1395">
            <v>0</v>
          </cell>
          <cell r="T1395">
            <v>0</v>
          </cell>
        </row>
        <row r="1396">
          <cell r="J1396">
            <v>0</v>
          </cell>
          <cell r="K1396">
            <v>0</v>
          </cell>
          <cell r="L1396">
            <v>0</v>
          </cell>
          <cell r="M1396">
            <v>0</v>
          </cell>
          <cell r="N1396">
            <v>0</v>
          </cell>
          <cell r="O1396">
            <v>0</v>
          </cell>
          <cell r="P1396">
            <v>0</v>
          </cell>
          <cell r="Q1396">
            <v>0</v>
          </cell>
          <cell r="R1396">
            <v>0</v>
          </cell>
          <cell r="S1396">
            <v>0</v>
          </cell>
          <cell r="T1396">
            <v>0</v>
          </cell>
        </row>
        <row r="1397">
          <cell r="J1397">
            <v>0</v>
          </cell>
          <cell r="K1397">
            <v>0</v>
          </cell>
          <cell r="L1397">
            <v>0</v>
          </cell>
          <cell r="M1397">
            <v>0</v>
          </cell>
          <cell r="N1397">
            <v>0</v>
          </cell>
          <cell r="O1397">
            <v>0</v>
          </cell>
          <cell r="P1397">
            <v>0</v>
          </cell>
          <cell r="Q1397">
            <v>0</v>
          </cell>
          <cell r="R1397">
            <v>0</v>
          </cell>
          <cell r="S1397">
            <v>0</v>
          </cell>
          <cell r="T1397">
            <v>0</v>
          </cell>
        </row>
        <row r="1398">
          <cell r="J1398">
            <v>245843.32609931179</v>
          </cell>
          <cell r="K1398">
            <v>2903915.4817097094</v>
          </cell>
          <cell r="L1398">
            <v>797283.1580630613</v>
          </cell>
          <cell r="M1398">
            <v>0</v>
          </cell>
          <cell r="N1398">
            <v>1533629.8406452388</v>
          </cell>
          <cell r="O1398">
            <v>5756142.8078480083</v>
          </cell>
          <cell r="P1398">
            <v>735789.30737501523</v>
          </cell>
          <cell r="Q1398">
            <v>323942.09442495182</v>
          </cell>
          <cell r="R1398">
            <v>35364.536426670289</v>
          </cell>
          <cell r="S1398">
            <v>0</v>
          </cell>
          <cell r="T1398">
            <v>0</v>
          </cell>
        </row>
        <row r="1399">
          <cell r="J1399">
            <v>12173.489611931192</v>
          </cell>
          <cell r="K1399">
            <v>200669.9134802132</v>
          </cell>
          <cell r="L1399">
            <v>62023.965817388082</v>
          </cell>
          <cell r="M1399">
            <v>0</v>
          </cell>
          <cell r="N1399">
            <v>297.90625298326268</v>
          </cell>
          <cell r="O1399">
            <v>1062.1777026324025</v>
          </cell>
          <cell r="P1399">
            <v>136.5201139742849</v>
          </cell>
          <cell r="Q1399">
            <v>63.400284773645502</v>
          </cell>
          <cell r="R1399">
            <v>8.6667361039604423</v>
          </cell>
          <cell r="S1399">
            <v>0</v>
          </cell>
          <cell r="T1399">
            <v>0</v>
          </cell>
        </row>
        <row r="1400">
          <cell r="J1400">
            <v>0</v>
          </cell>
          <cell r="K1400">
            <v>0</v>
          </cell>
          <cell r="L1400">
            <v>0</v>
          </cell>
          <cell r="M1400">
            <v>0</v>
          </cell>
          <cell r="N1400">
            <v>0</v>
          </cell>
          <cell r="O1400">
            <v>0</v>
          </cell>
          <cell r="P1400">
            <v>0</v>
          </cell>
          <cell r="Q1400">
            <v>0</v>
          </cell>
          <cell r="R1400">
            <v>0</v>
          </cell>
          <cell r="S1400">
            <v>0</v>
          </cell>
          <cell r="T1400">
            <v>0</v>
          </cell>
        </row>
        <row r="1401">
          <cell r="J1401">
            <v>68877.339213252213</v>
          </cell>
          <cell r="K1401">
            <v>863954.64234044787</v>
          </cell>
          <cell r="L1401">
            <v>173725.9231739133</v>
          </cell>
          <cell r="M1401">
            <v>0</v>
          </cell>
          <cell r="N1401">
            <v>189237.02140315686</v>
          </cell>
          <cell r="O1401">
            <v>1399498.5412223206</v>
          </cell>
          <cell r="P1401">
            <v>111839.11564157263</v>
          </cell>
          <cell r="Q1401">
            <v>23832.171359425651</v>
          </cell>
          <cell r="R1401">
            <v>0</v>
          </cell>
          <cell r="S1401">
            <v>0</v>
          </cell>
          <cell r="T1401">
            <v>0</v>
          </cell>
        </row>
        <row r="1402">
          <cell r="J1402">
            <v>621611.27018573484</v>
          </cell>
          <cell r="K1402">
            <v>10246747.956661575</v>
          </cell>
          <cell r="L1402">
            <v>3044026.9217892517</v>
          </cell>
          <cell r="M1402">
            <v>0</v>
          </cell>
          <cell r="N1402">
            <v>0</v>
          </cell>
          <cell r="O1402">
            <v>0</v>
          </cell>
          <cell r="P1402">
            <v>0</v>
          </cell>
          <cell r="Q1402">
            <v>0</v>
          </cell>
          <cell r="R1402">
            <v>0</v>
          </cell>
          <cell r="S1402">
            <v>0</v>
          </cell>
          <cell r="T1402">
            <v>0</v>
          </cell>
        </row>
        <row r="1403">
          <cell r="J1403">
            <v>0</v>
          </cell>
          <cell r="K1403">
            <v>0</v>
          </cell>
          <cell r="L1403">
            <v>0</v>
          </cell>
          <cell r="M1403">
            <v>0</v>
          </cell>
          <cell r="N1403">
            <v>1673874.8655437031</v>
          </cell>
          <cell r="O1403">
            <v>5968161.2633932298</v>
          </cell>
          <cell r="P1403">
            <v>767078.85495628056</v>
          </cell>
          <cell r="Q1403">
            <v>356233.35223138379</v>
          </cell>
          <cell r="R1403">
            <v>48696.633875404397</v>
          </cell>
          <cell r="S1403">
            <v>0</v>
          </cell>
          <cell r="T1403">
            <v>0</v>
          </cell>
        </row>
        <row r="1404">
          <cell r="J1404">
            <v>0</v>
          </cell>
          <cell r="K1404">
            <v>0</v>
          </cell>
          <cell r="L1404">
            <v>0</v>
          </cell>
          <cell r="M1404">
            <v>0</v>
          </cell>
          <cell r="N1404">
            <v>0</v>
          </cell>
          <cell r="O1404">
            <v>0</v>
          </cell>
          <cell r="P1404">
            <v>0</v>
          </cell>
          <cell r="Q1404">
            <v>0</v>
          </cell>
          <cell r="R1404">
            <v>0</v>
          </cell>
          <cell r="S1404">
            <v>0</v>
          </cell>
          <cell r="T1404">
            <v>0</v>
          </cell>
        </row>
        <row r="1405">
          <cell r="J1405">
            <v>0</v>
          </cell>
          <cell r="K1405">
            <v>0</v>
          </cell>
          <cell r="L1405">
            <v>0</v>
          </cell>
          <cell r="M1405">
            <v>0</v>
          </cell>
          <cell r="N1405">
            <v>10194.20093279759</v>
          </cell>
          <cell r="O1405">
            <v>31662.65568658245</v>
          </cell>
          <cell r="P1405">
            <v>4606.2140119239784</v>
          </cell>
          <cell r="Q1405">
            <v>2233.9203146433847</v>
          </cell>
          <cell r="R1405">
            <v>255.66905405260334</v>
          </cell>
          <cell r="S1405">
            <v>0</v>
          </cell>
          <cell r="T1405">
            <v>0</v>
          </cell>
        </row>
        <row r="1406">
          <cell r="J1406">
            <v>74965.869777999236</v>
          </cell>
          <cell r="K1406">
            <v>1223395.1492211362</v>
          </cell>
          <cell r="L1406">
            <v>393344.28946769109</v>
          </cell>
          <cell r="M1406">
            <v>0</v>
          </cell>
          <cell r="N1406">
            <v>604266.2560822675</v>
          </cell>
          <cell r="O1406">
            <v>2069627.8760450922</v>
          </cell>
          <cell r="P1406">
            <v>269669.26151254459</v>
          </cell>
          <cell r="Q1406">
            <v>127622.22983172917</v>
          </cell>
          <cell r="R1406">
            <v>17363.118061540365</v>
          </cell>
          <cell r="S1406">
            <v>0</v>
          </cell>
          <cell r="T1406">
            <v>0</v>
          </cell>
        </row>
        <row r="1409">
          <cell r="J1409">
            <v>1127892.71</v>
          </cell>
          <cell r="K1409">
            <v>29849051.989999998</v>
          </cell>
          <cell r="L1409">
            <v>12678467.809838682</v>
          </cell>
          <cell r="M1409">
            <v>0</v>
          </cell>
          <cell r="N1409">
            <v>2052674.91</v>
          </cell>
          <cell r="O1409">
            <v>874.97</v>
          </cell>
          <cell r="P1409">
            <v>0</v>
          </cell>
          <cell r="Q1409">
            <v>0</v>
          </cell>
          <cell r="R1409">
            <v>0</v>
          </cell>
          <cell r="S1409">
            <v>0</v>
          </cell>
          <cell r="T1409">
            <v>0</v>
          </cell>
        </row>
        <row r="1410">
          <cell r="J1410">
            <v>2659536.462713324</v>
          </cell>
          <cell r="K1410">
            <v>31414597.381117679</v>
          </cell>
          <cell r="L1410">
            <v>9328424.88951944</v>
          </cell>
          <cell r="M1410">
            <v>0</v>
          </cell>
          <cell r="N1410">
            <v>16590828.582646057</v>
          </cell>
          <cell r="O1410">
            <v>62270031.58862523</v>
          </cell>
          <cell r="P1410">
            <v>7959778.7862987807</v>
          </cell>
          <cell r="Q1410">
            <v>3504410.006163246</v>
          </cell>
          <cell r="R1410">
            <v>382574.0385390374</v>
          </cell>
          <cell r="S1410">
            <v>0</v>
          </cell>
          <cell r="T1410">
            <v>0</v>
          </cell>
        </row>
        <row r="1411">
          <cell r="J1411">
            <v>-48328.889436033831</v>
          </cell>
          <cell r="K1411">
            <v>-570863.61657197063</v>
          </cell>
          <cell r="L1411">
            <v>-161657.29445817275</v>
          </cell>
          <cell r="M1411">
            <v>0</v>
          </cell>
          <cell r="N1411">
            <v>-301487.24466249975</v>
          </cell>
          <cell r="O1411">
            <v>-1131566.1635090713</v>
          </cell>
          <cell r="P1411">
            <v>-144644.48007825162</v>
          </cell>
          <cell r="Q1411">
            <v>-63681.865656244699</v>
          </cell>
          <cell r="R1411">
            <v>-6952.1056277554326</v>
          </cell>
          <cell r="S1411">
            <v>0</v>
          </cell>
          <cell r="T1411">
            <v>0</v>
          </cell>
        </row>
        <row r="1412">
          <cell r="J1412">
            <v>6652.7311940282816</v>
          </cell>
          <cell r="K1412">
            <v>105174.48503381982</v>
          </cell>
          <cell r="L1412">
            <v>33140.593285340146</v>
          </cell>
          <cell r="M1412">
            <v>0</v>
          </cell>
          <cell r="N1412">
            <v>59672.337244823575</v>
          </cell>
          <cell r="O1412">
            <v>185339.16298606605</v>
          </cell>
          <cell r="P1412">
            <v>26962.736731728193</v>
          </cell>
          <cell r="Q1412">
            <v>13076.380117698944</v>
          </cell>
          <cell r="R1412">
            <v>1496.5734064950566</v>
          </cell>
          <cell r="S1412">
            <v>0</v>
          </cell>
          <cell r="T1412">
            <v>0</v>
          </cell>
        </row>
        <row r="1413">
          <cell r="J1413">
            <v>0</v>
          </cell>
          <cell r="K1413">
            <v>0</v>
          </cell>
          <cell r="L1413">
            <v>0</v>
          </cell>
          <cell r="M1413">
            <v>0</v>
          </cell>
          <cell r="N1413">
            <v>336691.73540331534</v>
          </cell>
          <cell r="O1413">
            <v>1200466.4233284919</v>
          </cell>
          <cell r="P1413">
            <v>154294.15673944532</v>
          </cell>
          <cell r="Q1413">
            <v>71654.595000066663</v>
          </cell>
          <cell r="R1413">
            <v>9795.089528681201</v>
          </cell>
          <cell r="S1413">
            <v>0</v>
          </cell>
          <cell r="T1413">
            <v>0</v>
          </cell>
        </row>
        <row r="1414">
          <cell r="J1414">
            <v>0</v>
          </cell>
          <cell r="K1414">
            <v>0</v>
          </cell>
          <cell r="L1414">
            <v>0</v>
          </cell>
          <cell r="M1414">
            <v>0</v>
          </cell>
          <cell r="N1414">
            <v>0</v>
          </cell>
          <cell r="O1414">
            <v>0</v>
          </cell>
          <cell r="P1414">
            <v>0</v>
          </cell>
          <cell r="Q1414">
            <v>0</v>
          </cell>
          <cell r="R1414">
            <v>0</v>
          </cell>
          <cell r="S1414">
            <v>0</v>
          </cell>
          <cell r="T1414">
            <v>0</v>
          </cell>
        </row>
        <row r="1415">
          <cell r="J1415">
            <v>0</v>
          </cell>
          <cell r="K1415">
            <v>0</v>
          </cell>
          <cell r="L1415">
            <v>0</v>
          </cell>
          <cell r="M1415">
            <v>0</v>
          </cell>
          <cell r="N1415">
            <v>0</v>
          </cell>
          <cell r="O1415">
            <v>0</v>
          </cell>
          <cell r="P1415">
            <v>0</v>
          </cell>
          <cell r="Q1415">
            <v>0</v>
          </cell>
          <cell r="R1415">
            <v>0</v>
          </cell>
          <cell r="S1415">
            <v>0</v>
          </cell>
          <cell r="T1415">
            <v>0</v>
          </cell>
        </row>
        <row r="1416">
          <cell r="J1416">
            <v>0</v>
          </cell>
          <cell r="K1416">
            <v>0</v>
          </cell>
          <cell r="L1416">
            <v>0</v>
          </cell>
          <cell r="M1416">
            <v>0</v>
          </cell>
          <cell r="N1416">
            <v>0</v>
          </cell>
          <cell r="O1416">
            <v>0</v>
          </cell>
          <cell r="P1416">
            <v>0</v>
          </cell>
          <cell r="Q1416">
            <v>0</v>
          </cell>
          <cell r="R1416">
            <v>0</v>
          </cell>
          <cell r="S1416">
            <v>0</v>
          </cell>
          <cell r="T1416">
            <v>0</v>
          </cell>
        </row>
        <row r="1417">
          <cell r="J1417">
            <v>0</v>
          </cell>
          <cell r="K1417">
            <v>0</v>
          </cell>
          <cell r="L1417">
            <v>0</v>
          </cell>
          <cell r="M1417">
            <v>0</v>
          </cell>
          <cell r="N1417">
            <v>0</v>
          </cell>
          <cell r="O1417">
            <v>0</v>
          </cell>
          <cell r="P1417">
            <v>0</v>
          </cell>
          <cell r="Q1417">
            <v>0</v>
          </cell>
          <cell r="R1417">
            <v>0</v>
          </cell>
          <cell r="S1417">
            <v>0</v>
          </cell>
          <cell r="T1417">
            <v>0</v>
          </cell>
        </row>
        <row r="1418">
          <cell r="J1418">
            <v>0</v>
          </cell>
          <cell r="K1418">
            <v>0</v>
          </cell>
          <cell r="L1418">
            <v>0</v>
          </cell>
          <cell r="M1418">
            <v>0</v>
          </cell>
          <cell r="N1418">
            <v>90123.007702427887</v>
          </cell>
          <cell r="O1418">
            <v>279917.3550857309</v>
          </cell>
          <cell r="P1418">
            <v>40721.765601076208</v>
          </cell>
          <cell r="Q1418">
            <v>19749.229885737168</v>
          </cell>
          <cell r="R1418">
            <v>2260.2717250278788</v>
          </cell>
          <cell r="S1418">
            <v>0</v>
          </cell>
          <cell r="T1418">
            <v>0</v>
          </cell>
        </row>
        <row r="1424">
          <cell r="J1424">
            <v>0</v>
          </cell>
          <cell r="K1424">
            <v>0</v>
          </cell>
          <cell r="L1424">
            <v>0</v>
          </cell>
          <cell r="M1424">
            <v>0</v>
          </cell>
          <cell r="N1424">
            <v>-919153.10432144965</v>
          </cell>
          <cell r="O1424">
            <v>-3277218.665062563</v>
          </cell>
          <cell r="P1424">
            <v>-421216.02116499422</v>
          </cell>
          <cell r="Q1424">
            <v>-195613.7811173579</v>
          </cell>
          <cell r="R1424">
            <v>-26740.148333635629</v>
          </cell>
          <cell r="S1424">
            <v>0</v>
          </cell>
          <cell r="T1424">
            <v>0</v>
          </cell>
        </row>
        <row r="1429">
          <cell r="J1429">
            <v>0</v>
          </cell>
          <cell r="K1429">
            <v>0</v>
          </cell>
          <cell r="L1429">
            <v>0</v>
          </cell>
          <cell r="M1429">
            <v>0</v>
          </cell>
          <cell r="N1429">
            <v>0</v>
          </cell>
          <cell r="O1429">
            <v>0</v>
          </cell>
          <cell r="P1429">
            <v>0</v>
          </cell>
          <cell r="Q1429">
            <v>0</v>
          </cell>
          <cell r="R1429">
            <v>0</v>
          </cell>
          <cell r="S1429">
            <v>0</v>
          </cell>
          <cell r="T1429">
            <v>0</v>
          </cell>
        </row>
        <row r="1437">
          <cell r="J1437">
            <v>0</v>
          </cell>
          <cell r="K1437">
            <v>0</v>
          </cell>
          <cell r="L1437">
            <v>572197.62102085352</v>
          </cell>
          <cell r="M1437">
            <v>0</v>
          </cell>
          <cell r="N1437">
            <v>0</v>
          </cell>
          <cell r="O1437">
            <v>0</v>
          </cell>
          <cell r="P1437">
            <v>0</v>
          </cell>
          <cell r="Q1437">
            <v>0</v>
          </cell>
          <cell r="R1437">
            <v>0</v>
          </cell>
          <cell r="S1437">
            <v>0</v>
          </cell>
          <cell r="T1437">
            <v>0</v>
          </cell>
        </row>
        <row r="1438">
          <cell r="J1438">
            <v>6202048.9465284841</v>
          </cell>
          <cell r="K1438">
            <v>74480947.777425647</v>
          </cell>
          <cell r="L1438">
            <v>21289546.40686322</v>
          </cell>
          <cell r="M1438">
            <v>0</v>
          </cell>
          <cell r="N1438">
            <v>45953879.744275086</v>
          </cell>
          <cell r="O1438">
            <v>175070213.83562502</v>
          </cell>
          <cell r="P1438">
            <v>21747825.493748087</v>
          </cell>
          <cell r="Q1438">
            <v>9652436.5287527088</v>
          </cell>
          <cell r="R1438">
            <v>1093887.9245629427</v>
          </cell>
          <cell r="S1438">
            <v>0</v>
          </cell>
          <cell r="T1438">
            <v>0</v>
          </cell>
        </row>
        <row r="1442">
          <cell r="J1442">
            <v>86165.189807871328</v>
          </cell>
          <cell r="K1442">
            <v>1034765.2941217495</v>
          </cell>
          <cell r="L1442">
            <v>295776.09317282896</v>
          </cell>
          <cell r="M1442">
            <v>0</v>
          </cell>
          <cell r="N1442">
            <v>638438.16853298212</v>
          </cell>
          <cell r="O1442">
            <v>2432253.9752439167</v>
          </cell>
          <cell r="P1442">
            <v>302142.97367423406</v>
          </cell>
          <cell r="Q1442">
            <v>134101.49335792381</v>
          </cell>
          <cell r="R1442">
            <v>15197.406770106585</v>
          </cell>
          <cell r="S1442">
            <v>0</v>
          </cell>
          <cell r="T1442">
            <v>0</v>
          </cell>
        </row>
        <row r="1446">
          <cell r="J1446">
            <v>-192.35703382315242</v>
          </cell>
          <cell r="K1446">
            <v>-2310.0324286898813</v>
          </cell>
          <cell r="L1446">
            <v>-660.29694921333908</v>
          </cell>
          <cell r="M1446">
            <v>0</v>
          </cell>
          <cell r="N1446">
            <v>-1425.2631793920984</v>
          </cell>
          <cell r="O1446">
            <v>-5429.8163936702795</v>
          </cell>
          <cell r="P1446">
            <v>-674.51051098564631</v>
          </cell>
          <cell r="Q1446">
            <v>-299.37107492135937</v>
          </cell>
          <cell r="R1446">
            <v>-33.927019653991955</v>
          </cell>
          <cell r="S1446">
            <v>0</v>
          </cell>
          <cell r="T1446">
            <v>0</v>
          </cell>
        </row>
        <row r="1450">
          <cell r="J1450">
            <v>0</v>
          </cell>
          <cell r="K1450">
            <v>0</v>
          </cell>
          <cell r="L1450">
            <v>0</v>
          </cell>
          <cell r="M1450">
            <v>0</v>
          </cell>
          <cell r="N1450">
            <v>0</v>
          </cell>
          <cell r="O1450">
            <v>0</v>
          </cell>
          <cell r="P1450">
            <v>0</v>
          </cell>
          <cell r="Q1450">
            <v>0</v>
          </cell>
          <cell r="R1450">
            <v>0</v>
          </cell>
          <cell r="S1450">
            <v>0</v>
          </cell>
          <cell r="T1450">
            <v>0</v>
          </cell>
        </row>
        <row r="1451">
          <cell r="J1451">
            <v>0</v>
          </cell>
          <cell r="K1451">
            <v>0</v>
          </cell>
          <cell r="L1451">
            <v>0</v>
          </cell>
          <cell r="M1451">
            <v>0</v>
          </cell>
          <cell r="N1451">
            <v>0</v>
          </cell>
          <cell r="O1451">
            <v>0</v>
          </cell>
          <cell r="P1451">
            <v>0</v>
          </cell>
          <cell r="Q1451">
            <v>0</v>
          </cell>
          <cell r="R1451">
            <v>0</v>
          </cell>
          <cell r="S1451">
            <v>0</v>
          </cell>
          <cell r="T1451">
            <v>0</v>
          </cell>
        </row>
        <row r="1452">
          <cell r="J1452">
            <v>245978.35907826677</v>
          </cell>
          <cell r="K1452">
            <v>2953975.6094862837</v>
          </cell>
          <cell r="L1452">
            <v>844360.90973000741</v>
          </cell>
          <cell r="M1452">
            <v>0</v>
          </cell>
          <cell r="N1452">
            <v>1822568.6430778434</v>
          </cell>
          <cell r="O1452">
            <v>6943428.5820773058</v>
          </cell>
          <cell r="P1452">
            <v>862536.63500462391</v>
          </cell>
          <cell r="Q1452">
            <v>382823.56668253819</v>
          </cell>
          <cell r="R1452">
            <v>43384.494224305257</v>
          </cell>
          <cell r="S1452">
            <v>0</v>
          </cell>
          <cell r="T1452">
            <v>0</v>
          </cell>
        </row>
        <row r="1456">
          <cell r="J1456">
            <v>-357982.1405756172</v>
          </cell>
          <cell r="K1456">
            <v>-4299038.8091644738</v>
          </cell>
          <cell r="L1456">
            <v>-1228832.1908324743</v>
          </cell>
          <cell r="M1456">
            <v>0</v>
          </cell>
          <cell r="N1456">
            <v>-2652457.0154864932</v>
          </cell>
          <cell r="O1456">
            <v>-10105049.224899769</v>
          </cell>
          <cell r="P1456">
            <v>-1255284.0505192494</v>
          </cell>
          <cell r="Q1456">
            <v>-557138.44249282975</v>
          </cell>
          <cell r="R1456">
            <v>-63139.189026241118</v>
          </cell>
          <cell r="S1456">
            <v>0</v>
          </cell>
          <cell r="T1456">
            <v>0</v>
          </cell>
        </row>
        <row r="1462">
          <cell r="J1462">
            <v>0</v>
          </cell>
          <cell r="K1462">
            <v>0</v>
          </cell>
          <cell r="L1462">
            <v>0</v>
          </cell>
          <cell r="M1462">
            <v>0</v>
          </cell>
          <cell r="N1462">
            <v>0</v>
          </cell>
          <cell r="O1462">
            <v>0</v>
          </cell>
          <cell r="P1462">
            <v>0</v>
          </cell>
          <cell r="Q1462">
            <v>0</v>
          </cell>
          <cell r="R1462">
            <v>0</v>
          </cell>
          <cell r="S1462">
            <v>0</v>
          </cell>
          <cell r="T1462">
            <v>0</v>
          </cell>
        </row>
        <row r="1463">
          <cell r="J1463">
            <v>0</v>
          </cell>
          <cell r="K1463">
            <v>0</v>
          </cell>
          <cell r="L1463">
            <v>0</v>
          </cell>
          <cell r="M1463">
            <v>0</v>
          </cell>
          <cell r="N1463">
            <v>0</v>
          </cell>
          <cell r="O1463">
            <v>0</v>
          </cell>
          <cell r="P1463">
            <v>0</v>
          </cell>
          <cell r="Q1463">
            <v>0</v>
          </cell>
          <cell r="R1463">
            <v>0</v>
          </cell>
          <cell r="S1463">
            <v>0</v>
          </cell>
          <cell r="T1463">
            <v>0</v>
          </cell>
        </row>
        <row r="1464">
          <cell r="J1464">
            <v>0</v>
          </cell>
          <cell r="K1464">
            <v>0</v>
          </cell>
          <cell r="L1464">
            <v>0</v>
          </cell>
          <cell r="M1464">
            <v>0</v>
          </cell>
          <cell r="N1464">
            <v>0</v>
          </cell>
          <cell r="O1464">
            <v>0</v>
          </cell>
          <cell r="P1464">
            <v>0</v>
          </cell>
          <cell r="Q1464">
            <v>0</v>
          </cell>
          <cell r="R1464">
            <v>0</v>
          </cell>
          <cell r="S1464">
            <v>0</v>
          </cell>
          <cell r="T1464">
            <v>0</v>
          </cell>
        </row>
        <row r="1465">
          <cell r="J1465">
            <v>0</v>
          </cell>
          <cell r="K1465">
            <v>0</v>
          </cell>
          <cell r="L1465">
            <v>0</v>
          </cell>
          <cell r="M1465">
            <v>0</v>
          </cell>
          <cell r="N1465">
            <v>0</v>
          </cell>
          <cell r="O1465">
            <v>0</v>
          </cell>
          <cell r="P1465">
            <v>0</v>
          </cell>
          <cell r="Q1465">
            <v>0</v>
          </cell>
          <cell r="R1465">
            <v>0</v>
          </cell>
          <cell r="S1465">
            <v>0</v>
          </cell>
          <cell r="T1465">
            <v>0</v>
          </cell>
        </row>
        <row r="1473">
          <cell r="J1473">
            <v>0</v>
          </cell>
          <cell r="K1473">
            <v>0</v>
          </cell>
          <cell r="L1473">
            <v>0</v>
          </cell>
          <cell r="M1473">
            <v>0</v>
          </cell>
          <cell r="N1473">
            <v>0</v>
          </cell>
          <cell r="O1473">
            <v>0</v>
          </cell>
          <cell r="P1473">
            <v>0</v>
          </cell>
          <cell r="Q1473">
            <v>0</v>
          </cell>
          <cell r="R1473">
            <v>0</v>
          </cell>
          <cell r="S1473">
            <v>0</v>
          </cell>
          <cell r="T1473">
            <v>0</v>
          </cell>
        </row>
        <row r="1474">
          <cell r="J1474">
            <v>-693946.67974212568</v>
          </cell>
          <cell r="K1474">
            <v>-8333666.3189544221</v>
          </cell>
          <cell r="L1474">
            <v>-2385952.4483069945</v>
          </cell>
          <cell r="M1474">
            <v>0</v>
          </cell>
          <cell r="N1474">
            <v>-5141775.3301767111</v>
          </cell>
          <cell r="O1474">
            <v>-19588589.941873651</v>
          </cell>
          <cell r="P1474">
            <v>-2433362.1716167033</v>
          </cell>
          <cell r="Q1474">
            <v>-1080010.2253786346</v>
          </cell>
          <cell r="R1474">
            <v>-122395.01813112183</v>
          </cell>
          <cell r="S1474">
            <v>0</v>
          </cell>
          <cell r="T1474">
            <v>0</v>
          </cell>
        </row>
        <row r="1479">
          <cell r="J1479">
            <v>-926744</v>
          </cell>
          <cell r="K1479">
            <v>-667426</v>
          </cell>
          <cell r="L1479">
            <v>-92723.919197576135</v>
          </cell>
          <cell r="M1479">
            <v>0</v>
          </cell>
          <cell r="N1479">
            <v>3341635</v>
          </cell>
          <cell r="O1479">
            <v>6278860</v>
          </cell>
          <cell r="P1479">
            <v>1511885</v>
          </cell>
          <cell r="Q1479">
            <v>-142575</v>
          </cell>
          <cell r="R1479">
            <v>0</v>
          </cell>
          <cell r="S1479">
            <v>-13148084</v>
          </cell>
          <cell r="T1479">
            <v>0</v>
          </cell>
        </row>
        <row r="1480">
          <cell r="J1480">
            <v>0</v>
          </cell>
          <cell r="K1480">
            <v>0</v>
          </cell>
          <cell r="L1480">
            <v>0</v>
          </cell>
          <cell r="M1480">
            <v>0</v>
          </cell>
          <cell r="N1480">
            <v>0</v>
          </cell>
          <cell r="O1480">
            <v>0</v>
          </cell>
          <cell r="P1480">
            <v>0</v>
          </cell>
          <cell r="Q1480">
            <v>0</v>
          </cell>
          <cell r="R1480">
            <v>0</v>
          </cell>
          <cell r="S1480">
            <v>0</v>
          </cell>
          <cell r="T1480">
            <v>0</v>
          </cell>
        </row>
        <row r="1481">
          <cell r="J1481">
            <v>0</v>
          </cell>
          <cell r="K1481">
            <v>0</v>
          </cell>
          <cell r="L1481">
            <v>0</v>
          </cell>
          <cell r="M1481">
            <v>0</v>
          </cell>
          <cell r="N1481">
            <v>0</v>
          </cell>
          <cell r="O1481">
            <v>0</v>
          </cell>
          <cell r="P1481">
            <v>0</v>
          </cell>
          <cell r="Q1481">
            <v>0</v>
          </cell>
          <cell r="R1481">
            <v>0</v>
          </cell>
          <cell r="S1481">
            <v>0</v>
          </cell>
          <cell r="T1481">
            <v>0</v>
          </cell>
        </row>
        <row r="1482">
          <cell r="J1482">
            <v>62369.786034461176</v>
          </cell>
          <cell r="K1482">
            <v>736715.493278143</v>
          </cell>
          <cell r="L1482">
            <v>117320.03772564624</v>
          </cell>
          <cell r="M1482">
            <v>0</v>
          </cell>
          <cell r="N1482">
            <v>389077.7371701696</v>
          </cell>
          <cell r="O1482">
            <v>1460317.8414705312</v>
          </cell>
          <cell r="P1482">
            <v>186667.75460435229</v>
          </cell>
          <cell r="Q1482">
            <v>82183.232050308754</v>
          </cell>
          <cell r="R1482">
            <v>8971.8871166277677</v>
          </cell>
          <cell r="S1482">
            <v>0</v>
          </cell>
          <cell r="T1482">
            <v>0</v>
          </cell>
        </row>
        <row r="1483">
          <cell r="J1483">
            <v>397936.91056313552</v>
          </cell>
          <cell r="K1483">
            <v>4778859.1334727993</v>
          </cell>
          <cell r="L1483">
            <v>1365983.4673152145</v>
          </cell>
          <cell r="M1483">
            <v>0</v>
          </cell>
          <cell r="N1483">
            <v>2948500.5828698669</v>
          </cell>
          <cell r="O1483">
            <v>11232884.58798302</v>
          </cell>
          <cell r="P1483">
            <v>1395387.6473826317</v>
          </cell>
          <cell r="Q1483">
            <v>619321.26056641212</v>
          </cell>
          <cell r="R1483">
            <v>70186.221514190125</v>
          </cell>
          <cell r="S1483">
            <v>0</v>
          </cell>
          <cell r="T1483">
            <v>0</v>
          </cell>
        </row>
        <row r="1484">
          <cell r="J1484">
            <v>0</v>
          </cell>
          <cell r="K1484">
            <v>0</v>
          </cell>
          <cell r="L1484">
            <v>0</v>
          </cell>
          <cell r="M1484">
            <v>0</v>
          </cell>
          <cell r="N1484">
            <v>0</v>
          </cell>
          <cell r="O1484">
            <v>0</v>
          </cell>
          <cell r="P1484">
            <v>0</v>
          </cell>
          <cell r="Q1484">
            <v>0</v>
          </cell>
          <cell r="R1484">
            <v>0</v>
          </cell>
          <cell r="S1484">
            <v>0</v>
          </cell>
          <cell r="T1484">
            <v>0</v>
          </cell>
        </row>
        <row r="1485">
          <cell r="J1485">
            <v>927759.88133148942</v>
          </cell>
          <cell r="K1485">
            <v>15140449.138042584</v>
          </cell>
          <cell r="L1485">
            <v>4902870.5385763329</v>
          </cell>
          <cell r="M1485">
            <v>0</v>
          </cell>
          <cell r="N1485">
            <v>7478256.3277887199</v>
          </cell>
          <cell r="O1485">
            <v>25613225.303275917</v>
          </cell>
          <cell r="P1485">
            <v>3337363.0266750176</v>
          </cell>
          <cell r="Q1485">
            <v>1579422.5446136773</v>
          </cell>
          <cell r="R1485">
            <v>214881.84423155847</v>
          </cell>
          <cell r="S1485">
            <v>0</v>
          </cell>
          <cell r="T1485">
            <v>0</v>
          </cell>
        </row>
        <row r="1486">
          <cell r="J1486">
            <v>-411698.9959555564</v>
          </cell>
          <cell r="K1486">
            <v>-4863012.1757982112</v>
          </cell>
          <cell r="L1486">
            <v>-1377108.9423730674</v>
          </cell>
          <cell r="M1486">
            <v>0</v>
          </cell>
          <cell r="N1486">
            <v>-2568277.4292846355</v>
          </cell>
          <cell r="O1486">
            <v>-9639465.3138174284</v>
          </cell>
          <cell r="P1486">
            <v>-1232181.9912197166</v>
          </cell>
          <cell r="Q1486">
            <v>-542486.2945785945</v>
          </cell>
          <cell r="R1486">
            <v>-59222.856972787369</v>
          </cell>
          <cell r="S1486">
            <v>0</v>
          </cell>
          <cell r="T1486">
            <v>0</v>
          </cell>
        </row>
        <row r="1487">
          <cell r="J1487">
            <v>8882180.807595145</v>
          </cell>
          <cell r="K1487">
            <v>116036705.04113701</v>
          </cell>
          <cell r="L1487">
            <v>20409340.796206288</v>
          </cell>
          <cell r="M1487">
            <v>0</v>
          </cell>
          <cell r="N1487">
            <v>53862235.883004002</v>
          </cell>
          <cell r="O1487">
            <v>199872432.20674154</v>
          </cell>
          <cell r="P1487">
            <v>25784522.166031003</v>
          </cell>
          <cell r="Q1487">
            <v>11548575.596308881</v>
          </cell>
          <cell r="R1487">
            <v>1361984.7204439072</v>
          </cell>
          <cell r="S1487">
            <v>0</v>
          </cell>
          <cell r="T1487">
            <v>13775488.782532215</v>
          </cell>
        </row>
        <row r="1488">
          <cell r="J1488">
            <v>0</v>
          </cell>
          <cell r="K1488">
            <v>0</v>
          </cell>
          <cell r="L1488">
            <v>0</v>
          </cell>
          <cell r="M1488">
            <v>0</v>
          </cell>
          <cell r="N1488">
            <v>0</v>
          </cell>
          <cell r="O1488">
            <v>0</v>
          </cell>
          <cell r="P1488">
            <v>0</v>
          </cell>
          <cell r="Q1488">
            <v>0</v>
          </cell>
          <cell r="R1488">
            <v>0</v>
          </cell>
          <cell r="S1488">
            <v>0</v>
          </cell>
          <cell r="T1488">
            <v>0</v>
          </cell>
        </row>
        <row r="1489">
          <cell r="J1489">
            <v>0</v>
          </cell>
          <cell r="K1489">
            <v>0</v>
          </cell>
          <cell r="L1489">
            <v>313.41369621915527</v>
          </cell>
          <cell r="M1489">
            <v>0</v>
          </cell>
          <cell r="N1489">
            <v>0</v>
          </cell>
          <cell r="O1489">
            <v>0</v>
          </cell>
          <cell r="P1489">
            <v>0</v>
          </cell>
          <cell r="Q1489">
            <v>0</v>
          </cell>
          <cell r="R1489">
            <v>0</v>
          </cell>
          <cell r="S1489">
            <v>0</v>
          </cell>
          <cell r="T1489">
            <v>0</v>
          </cell>
        </row>
        <row r="1490">
          <cell r="J1490">
            <v>288307.12630308542</v>
          </cell>
          <cell r="K1490">
            <v>4557910.5266910549</v>
          </cell>
          <cell r="L1490">
            <v>1059282.071878541</v>
          </cell>
          <cell r="M1490">
            <v>0</v>
          </cell>
          <cell r="N1490">
            <v>7466.4228088304517</v>
          </cell>
          <cell r="O1490">
            <v>23190.319296714846</v>
          </cell>
          <cell r="P1490">
            <v>3373.6770137946896</v>
          </cell>
          <cell r="Q1490">
            <v>1636.1648843609507</v>
          </cell>
          <cell r="R1490">
            <v>187.2567815049527</v>
          </cell>
          <cell r="S1490">
            <v>0</v>
          </cell>
          <cell r="T1490">
            <v>0</v>
          </cell>
        </row>
        <row r="1491">
          <cell r="J1491">
            <v>31751.46818696188</v>
          </cell>
          <cell r="K1491">
            <v>523396.70686560043</v>
          </cell>
          <cell r="L1491">
            <v>185921.05449490249</v>
          </cell>
          <cell r="M1491">
            <v>0</v>
          </cell>
          <cell r="N1491">
            <v>0</v>
          </cell>
          <cell r="O1491">
            <v>0</v>
          </cell>
          <cell r="P1491">
            <v>0</v>
          </cell>
          <cell r="Q1491">
            <v>0</v>
          </cell>
          <cell r="R1491">
            <v>0</v>
          </cell>
          <cell r="S1491">
            <v>0</v>
          </cell>
          <cell r="T1491">
            <v>0</v>
          </cell>
        </row>
        <row r="1492">
          <cell r="J1492">
            <v>0</v>
          </cell>
          <cell r="K1492">
            <v>0</v>
          </cell>
          <cell r="L1492">
            <v>0</v>
          </cell>
          <cell r="M1492">
            <v>0</v>
          </cell>
          <cell r="N1492">
            <v>46924.660364233205</v>
          </cell>
          <cell r="O1492">
            <v>167308.76724929732</v>
          </cell>
          <cell r="P1492">
            <v>21503.946013142748</v>
          </cell>
          <cell r="Q1492">
            <v>9986.4866890394806</v>
          </cell>
          <cell r="R1492">
            <v>1365.1396842872923</v>
          </cell>
          <cell r="S1492">
            <v>0</v>
          </cell>
          <cell r="T1492">
            <v>0</v>
          </cell>
        </row>
        <row r="1493">
          <cell r="J1493">
            <v>0</v>
          </cell>
          <cell r="K1493">
            <v>0</v>
          </cell>
          <cell r="L1493">
            <v>-212053.69698456902</v>
          </cell>
          <cell r="M1493">
            <v>0</v>
          </cell>
          <cell r="N1493">
            <v>0</v>
          </cell>
          <cell r="O1493">
            <v>0</v>
          </cell>
          <cell r="P1493">
            <v>0</v>
          </cell>
          <cell r="Q1493">
            <v>0</v>
          </cell>
          <cell r="R1493">
            <v>0</v>
          </cell>
          <cell r="S1493">
            <v>0</v>
          </cell>
          <cell r="T1493">
            <v>0</v>
          </cell>
        </row>
        <row r="1494">
          <cell r="J1494">
            <v>0</v>
          </cell>
          <cell r="K1494">
            <v>0</v>
          </cell>
          <cell r="L1494">
            <v>0</v>
          </cell>
          <cell r="M1494">
            <v>0</v>
          </cell>
          <cell r="N1494">
            <v>18688029.076658145</v>
          </cell>
          <cell r="O1494">
            <v>58044042.295788333</v>
          </cell>
          <cell r="P1494">
            <v>8444120.5304477252</v>
          </cell>
          <cell r="Q1494">
            <v>4095227.087459038</v>
          </cell>
          <cell r="R1494">
            <v>468693.00964676234</v>
          </cell>
          <cell r="S1494">
            <v>0</v>
          </cell>
          <cell r="T1494">
            <v>0</v>
          </cell>
        </row>
        <row r="1495">
          <cell r="J1495">
            <v>858.91108841716004</v>
          </cell>
          <cell r="K1495">
            <v>6355.8245542961904</v>
          </cell>
          <cell r="L1495">
            <v>-6.3307351756748176E-2</v>
          </cell>
          <cell r="M1495">
            <v>0</v>
          </cell>
          <cell r="N1495">
            <v>2205.533190204831</v>
          </cell>
          <cell r="O1495">
            <v>11496.65128689399</v>
          </cell>
          <cell r="P1495">
            <v>1151.8503858868235</v>
          </cell>
          <cell r="Q1495">
            <v>429.61370643756567</v>
          </cell>
          <cell r="R1495">
            <v>0</v>
          </cell>
          <cell r="S1495">
            <v>0</v>
          </cell>
          <cell r="T1495">
            <v>0</v>
          </cell>
        </row>
        <row r="1501">
          <cell r="J1501">
            <v>-104338</v>
          </cell>
          <cell r="K1501">
            <v>-1190795</v>
          </cell>
          <cell r="L1501">
            <v>1245002</v>
          </cell>
          <cell r="M1501">
            <v>0</v>
          </cell>
          <cell r="N1501">
            <v>1171727</v>
          </cell>
          <cell r="O1501">
            <v>4696886</v>
          </cell>
          <cell r="P1501">
            <v>93509</v>
          </cell>
          <cell r="Q1501">
            <v>282279</v>
          </cell>
          <cell r="R1501">
            <v>21634</v>
          </cell>
          <cell r="S1501">
            <v>-8135762</v>
          </cell>
          <cell r="T1501">
            <v>0</v>
          </cell>
        </row>
        <row r="1502">
          <cell r="J1502">
            <v>-1263956.199979302</v>
          </cell>
          <cell r="K1502">
            <v>-9353102.9692349397</v>
          </cell>
          <cell r="L1502">
            <v>-2237707.4986438081</v>
          </cell>
          <cell r="M1502">
            <v>0</v>
          </cell>
          <cell r="N1502">
            <v>-3245618.0710820942</v>
          </cell>
          <cell r="O1502">
            <v>-16918239.697951213</v>
          </cell>
          <cell r="P1502">
            <v>-1695039.7501249851</v>
          </cell>
          <cell r="Q1502">
            <v>-632210.84832952556</v>
          </cell>
          <cell r="R1502">
            <v>0</v>
          </cell>
          <cell r="S1502">
            <v>0</v>
          </cell>
          <cell r="T1502">
            <v>0</v>
          </cell>
        </row>
        <row r="1503">
          <cell r="J1503">
            <v>-6112682.6465153033</v>
          </cell>
          <cell r="K1503">
            <v>-67679339.161705181</v>
          </cell>
          <cell r="L1503">
            <v>-19740880.28458336</v>
          </cell>
          <cell r="M1503">
            <v>0</v>
          </cell>
          <cell r="N1503">
            <v>-39487950.598748192</v>
          </cell>
          <cell r="O1503">
            <v>-137417856.68570367</v>
          </cell>
          <cell r="P1503">
            <v>-17778863.970668491</v>
          </cell>
          <cell r="Q1503">
            <v>-8510328.0978063606</v>
          </cell>
          <cell r="R1503">
            <v>-929283.55426940252</v>
          </cell>
          <cell r="S1503">
            <v>0</v>
          </cell>
          <cell r="T1503">
            <v>0</v>
          </cell>
        </row>
        <row r="1504">
          <cell r="J1504">
            <v>-190256.30010792002</v>
          </cell>
          <cell r="K1504">
            <v>-2284804.5339267999</v>
          </cell>
          <cell r="L1504">
            <v>-632592.05635096261</v>
          </cell>
          <cell r="M1504">
            <v>0</v>
          </cell>
          <cell r="N1504">
            <v>-1409697.861324338</v>
          </cell>
          <cell r="O1504">
            <v>-5370517.2968865782</v>
          </cell>
          <cell r="P1504">
            <v>-667144.17275749031</v>
          </cell>
          <cell r="Q1504">
            <v>-296101.63944529119</v>
          </cell>
          <cell r="R1504">
            <v>-33556.502222796698</v>
          </cell>
          <cell r="S1504">
            <v>0</v>
          </cell>
          <cell r="T1504">
            <v>0</v>
          </cell>
        </row>
        <row r="1505">
          <cell r="J1505">
            <v>198555.27896893327</v>
          </cell>
          <cell r="K1505">
            <v>3240295.4286022489</v>
          </cell>
          <cell r="L1505">
            <v>1041790.7947715482</v>
          </cell>
          <cell r="M1505">
            <v>0</v>
          </cell>
          <cell r="N1505">
            <v>1600465.0570083687</v>
          </cell>
          <cell r="O1505">
            <v>5481635.0628218055</v>
          </cell>
          <cell r="P1505">
            <v>714248.4387566396</v>
          </cell>
          <cell r="Q1505">
            <v>338021.38922575448</v>
          </cell>
          <cell r="R1505">
            <v>45988.111132293488</v>
          </cell>
          <cell r="S1505">
            <v>0</v>
          </cell>
          <cell r="T1505">
            <v>0</v>
          </cell>
        </row>
        <row r="1506">
          <cell r="J1506">
            <v>-25506.644787297999</v>
          </cell>
          <cell r="K1506">
            <v>-188745.68208867084</v>
          </cell>
          <cell r="L1506">
            <v>-45156.952675033666</v>
          </cell>
          <cell r="M1506">
            <v>0</v>
          </cell>
          <cell r="N1506">
            <v>-65496.594941883217</v>
          </cell>
          <cell r="O1506">
            <v>-341410.19317684573</v>
          </cell>
          <cell r="P1506">
            <v>-34205.913786803962</v>
          </cell>
          <cell r="Q1506">
            <v>-12758.019256744501</v>
          </cell>
          <cell r="R1506">
            <v>0</v>
          </cell>
          <cell r="S1506">
            <v>0</v>
          </cell>
          <cell r="T1506">
            <v>0</v>
          </cell>
        </row>
        <row r="1507">
          <cell r="J1507">
            <v>59652.78745695611</v>
          </cell>
          <cell r="K1507">
            <v>704622.15009821474</v>
          </cell>
          <cell r="L1507">
            <v>78674.042646663671</v>
          </cell>
          <cell r="M1507">
            <v>0</v>
          </cell>
          <cell r="N1507">
            <v>372128.44608480099</v>
          </cell>
          <cell r="O1507">
            <v>1396702.3995995517</v>
          </cell>
          <cell r="P1507">
            <v>178535.99632886518</v>
          </cell>
          <cell r="Q1507">
            <v>78603.105537575771</v>
          </cell>
          <cell r="R1507">
            <v>8581.0471589606859</v>
          </cell>
          <cell r="S1507">
            <v>0</v>
          </cell>
          <cell r="T1507">
            <v>0</v>
          </cell>
        </row>
        <row r="1508">
          <cell r="J1508">
            <v>0</v>
          </cell>
          <cell r="K1508">
            <v>0</v>
          </cell>
          <cell r="L1508">
            <v>0</v>
          </cell>
          <cell r="M1508">
            <v>0</v>
          </cell>
          <cell r="N1508">
            <v>0</v>
          </cell>
          <cell r="O1508">
            <v>0</v>
          </cell>
          <cell r="P1508">
            <v>0</v>
          </cell>
          <cell r="Q1508">
            <v>0</v>
          </cell>
          <cell r="R1508">
            <v>0</v>
          </cell>
          <cell r="S1508">
            <v>0</v>
          </cell>
          <cell r="T1508">
            <v>0</v>
          </cell>
        </row>
        <row r="1509">
          <cell r="J1509">
            <v>0</v>
          </cell>
          <cell r="K1509">
            <v>0</v>
          </cell>
          <cell r="L1509">
            <v>-2755329.6279151747</v>
          </cell>
          <cell r="M1509">
            <v>0</v>
          </cell>
          <cell r="N1509">
            <v>0</v>
          </cell>
          <cell r="O1509">
            <v>0</v>
          </cell>
          <cell r="P1509">
            <v>0</v>
          </cell>
          <cell r="Q1509">
            <v>0</v>
          </cell>
          <cell r="R1509">
            <v>0</v>
          </cell>
          <cell r="S1509">
            <v>0</v>
          </cell>
          <cell r="T1509">
            <v>0</v>
          </cell>
        </row>
        <row r="1510">
          <cell r="J1510">
            <v>31764.833251687651</v>
          </cell>
          <cell r="K1510">
            <v>338692.92402151221</v>
          </cell>
          <cell r="L1510">
            <v>-0.1412826192099601</v>
          </cell>
          <cell r="M1510">
            <v>0</v>
          </cell>
          <cell r="N1510">
            <v>55871.627807147001</v>
          </cell>
          <cell r="O1510">
            <v>296025.14392615872</v>
          </cell>
          <cell r="P1510">
            <v>33056.826565760042</v>
          </cell>
          <cell r="Q1510">
            <v>17.781218231740869</v>
          </cell>
          <cell r="R1510">
            <v>0</v>
          </cell>
          <cell r="S1510">
            <v>0</v>
          </cell>
          <cell r="T1510">
            <v>0</v>
          </cell>
        </row>
        <row r="1511">
          <cell r="J1511">
            <v>1891.430185869152</v>
          </cell>
          <cell r="K1511">
            <v>22341.681942180167</v>
          </cell>
          <cell r="L1511">
            <v>6.3671812768916425E-2</v>
          </cell>
          <cell r="M1511">
            <v>0</v>
          </cell>
          <cell r="N1511">
            <v>11799.196750918927</v>
          </cell>
          <cell r="O1511">
            <v>44285.693794019258</v>
          </cell>
          <cell r="P1511">
            <v>5660.8984611877004</v>
          </cell>
          <cell r="Q1511">
            <v>2492.2940377950913</v>
          </cell>
          <cell r="R1511">
            <v>272.08203195092011</v>
          </cell>
          <cell r="S1511">
            <v>0</v>
          </cell>
          <cell r="T1511">
            <v>0</v>
          </cell>
        </row>
        <row r="1512">
          <cell r="J1512">
            <v>0</v>
          </cell>
          <cell r="K1512">
            <v>0</v>
          </cell>
          <cell r="L1512">
            <v>0</v>
          </cell>
          <cell r="M1512">
            <v>0</v>
          </cell>
          <cell r="N1512">
            <v>0</v>
          </cell>
          <cell r="O1512">
            <v>0</v>
          </cell>
          <cell r="P1512">
            <v>0</v>
          </cell>
          <cell r="Q1512">
            <v>0</v>
          </cell>
          <cell r="R1512">
            <v>0</v>
          </cell>
          <cell r="S1512">
            <v>0</v>
          </cell>
          <cell r="T1512">
            <v>0</v>
          </cell>
        </row>
        <row r="1513">
          <cell r="J1513">
            <v>-301883.98696882534</v>
          </cell>
          <cell r="K1513">
            <v>-4772550.0915928939</v>
          </cell>
          <cell r="L1513">
            <v>-1587304.5518726998</v>
          </cell>
          <cell r="M1513">
            <v>0</v>
          </cell>
          <cell r="N1513">
            <v>-7818.0290401673319</v>
          </cell>
          <cell r="O1513">
            <v>-24282.389887972193</v>
          </cell>
          <cell r="P1513">
            <v>-3532.5490588073694</v>
          </cell>
          <cell r="Q1513">
            <v>-1713.2146019520189</v>
          </cell>
          <cell r="R1513">
            <v>-196.07501386642051</v>
          </cell>
          <cell r="S1513">
            <v>0</v>
          </cell>
          <cell r="T1513">
            <v>0</v>
          </cell>
        </row>
        <row r="1514">
          <cell r="J1514">
            <v>-24730.530069182671</v>
          </cell>
          <cell r="K1514">
            <v>-407662.34559717367</v>
          </cell>
          <cell r="L1514">
            <v>-75791.272341371092</v>
          </cell>
          <cell r="M1514">
            <v>0</v>
          </cell>
          <cell r="N1514">
            <v>0</v>
          </cell>
          <cell r="O1514">
            <v>0</v>
          </cell>
          <cell r="P1514">
            <v>0</v>
          </cell>
          <cell r="Q1514">
            <v>0</v>
          </cell>
          <cell r="R1514">
            <v>0</v>
          </cell>
          <cell r="S1514">
            <v>0</v>
          </cell>
          <cell r="T1514">
            <v>0</v>
          </cell>
        </row>
        <row r="1515">
          <cell r="J1515">
            <v>0</v>
          </cell>
          <cell r="K1515">
            <v>0</v>
          </cell>
          <cell r="L1515">
            <v>0</v>
          </cell>
          <cell r="M1515">
            <v>0</v>
          </cell>
          <cell r="N1515">
            <v>-179433.7603045892</v>
          </cell>
          <cell r="O1515">
            <v>-639766.83062684734</v>
          </cell>
          <cell r="P1515">
            <v>-82228.27537961521</v>
          </cell>
          <cell r="Q1515">
            <v>-38187.018189095048</v>
          </cell>
          <cell r="R1515">
            <v>-5220.1154998533648</v>
          </cell>
          <cell r="S1515">
            <v>0</v>
          </cell>
          <cell r="T1515">
            <v>0</v>
          </cell>
        </row>
        <row r="1516">
          <cell r="J1516">
            <v>0</v>
          </cell>
          <cell r="K1516">
            <v>0</v>
          </cell>
          <cell r="L1516">
            <v>0</v>
          </cell>
          <cell r="M1516">
            <v>0</v>
          </cell>
          <cell r="N1516">
            <v>0</v>
          </cell>
          <cell r="O1516">
            <v>0</v>
          </cell>
          <cell r="P1516">
            <v>0</v>
          </cell>
          <cell r="Q1516">
            <v>0</v>
          </cell>
          <cell r="R1516">
            <v>0</v>
          </cell>
          <cell r="S1516">
            <v>0</v>
          </cell>
          <cell r="T1516">
            <v>0</v>
          </cell>
        </row>
        <row r="1517">
          <cell r="J1517">
            <v>0</v>
          </cell>
          <cell r="K1517">
            <v>0</v>
          </cell>
          <cell r="L1517">
            <v>0</v>
          </cell>
          <cell r="M1517">
            <v>0</v>
          </cell>
          <cell r="N1517">
            <v>-10736083.545437165</v>
          </cell>
          <cell r="O1517">
            <v>-33345714.780635845</v>
          </cell>
          <cell r="P1517">
            <v>-4851061.7738636089</v>
          </cell>
          <cell r="Q1517">
            <v>-2352666.5101036867</v>
          </cell>
          <cell r="R1517">
            <v>-269259.38995969569</v>
          </cell>
          <cell r="S1517">
            <v>0</v>
          </cell>
          <cell r="T1517">
            <v>0</v>
          </cell>
        </row>
        <row r="1522">
          <cell r="J1522">
            <v>0</v>
          </cell>
          <cell r="K1522">
            <v>0</v>
          </cell>
          <cell r="L1522">
            <v>0</v>
          </cell>
          <cell r="M1522">
            <v>0</v>
          </cell>
          <cell r="N1522">
            <v>0</v>
          </cell>
          <cell r="O1522">
            <v>0</v>
          </cell>
          <cell r="P1522">
            <v>0</v>
          </cell>
          <cell r="Q1522">
            <v>0</v>
          </cell>
          <cell r="R1522">
            <v>0</v>
          </cell>
          <cell r="S1522">
            <v>0</v>
          </cell>
          <cell r="T1522">
            <v>0</v>
          </cell>
        </row>
        <row r="1523">
          <cell r="J1523">
            <v>0</v>
          </cell>
          <cell r="K1523">
            <v>0</v>
          </cell>
          <cell r="L1523">
            <v>0</v>
          </cell>
          <cell r="M1523">
            <v>0</v>
          </cell>
          <cell r="N1523">
            <v>0</v>
          </cell>
          <cell r="O1523">
            <v>0</v>
          </cell>
          <cell r="P1523">
            <v>0</v>
          </cell>
          <cell r="Q1523">
            <v>0</v>
          </cell>
          <cell r="R1523">
            <v>0</v>
          </cell>
          <cell r="S1523">
            <v>0</v>
          </cell>
          <cell r="T1523">
            <v>0</v>
          </cell>
        </row>
        <row r="1524">
          <cell r="J1524">
            <v>0</v>
          </cell>
          <cell r="K1524">
            <v>0</v>
          </cell>
          <cell r="L1524">
            <v>0</v>
          </cell>
          <cell r="M1524">
            <v>0</v>
          </cell>
          <cell r="N1524">
            <v>0</v>
          </cell>
          <cell r="O1524">
            <v>0</v>
          </cell>
          <cell r="P1524">
            <v>0</v>
          </cell>
          <cell r="Q1524">
            <v>0</v>
          </cell>
          <cell r="R1524">
            <v>0</v>
          </cell>
          <cell r="S1524">
            <v>0</v>
          </cell>
          <cell r="T1524">
            <v>0</v>
          </cell>
        </row>
        <row r="1525">
          <cell r="J1525">
            <v>0</v>
          </cell>
          <cell r="K1525">
            <v>0</v>
          </cell>
          <cell r="L1525">
            <v>0</v>
          </cell>
          <cell r="M1525">
            <v>0</v>
          </cell>
          <cell r="N1525">
            <v>0</v>
          </cell>
          <cell r="O1525">
            <v>0</v>
          </cell>
          <cell r="P1525">
            <v>0</v>
          </cell>
          <cell r="Q1525">
            <v>0</v>
          </cell>
          <cell r="R1525">
            <v>0</v>
          </cell>
          <cell r="S1525">
            <v>0</v>
          </cell>
          <cell r="T1525">
            <v>0</v>
          </cell>
        </row>
        <row r="1526">
          <cell r="J1526">
            <v>0</v>
          </cell>
          <cell r="K1526">
            <v>0</v>
          </cell>
          <cell r="L1526">
            <v>0</v>
          </cell>
          <cell r="M1526">
            <v>0</v>
          </cell>
          <cell r="N1526">
            <v>0</v>
          </cell>
          <cell r="O1526">
            <v>0</v>
          </cell>
          <cell r="P1526">
            <v>0</v>
          </cell>
          <cell r="Q1526">
            <v>0</v>
          </cell>
          <cell r="R1526">
            <v>0</v>
          </cell>
          <cell r="S1526">
            <v>0</v>
          </cell>
          <cell r="T1526">
            <v>0</v>
          </cell>
        </row>
        <row r="1527">
          <cell r="J1527">
            <v>0</v>
          </cell>
          <cell r="K1527">
            <v>0</v>
          </cell>
          <cell r="L1527">
            <v>0</v>
          </cell>
          <cell r="M1527">
            <v>0</v>
          </cell>
          <cell r="N1527">
            <v>0</v>
          </cell>
          <cell r="O1527">
            <v>0</v>
          </cell>
          <cell r="P1527">
            <v>0</v>
          </cell>
          <cell r="Q1527">
            <v>0</v>
          </cell>
          <cell r="R1527">
            <v>0</v>
          </cell>
          <cell r="S1527">
            <v>0</v>
          </cell>
          <cell r="T1527">
            <v>0</v>
          </cell>
        </row>
        <row r="1531">
          <cell r="J1531">
            <v>0</v>
          </cell>
          <cell r="K1531">
            <v>0</v>
          </cell>
          <cell r="L1531">
            <v>0</v>
          </cell>
          <cell r="M1531">
            <v>0</v>
          </cell>
          <cell r="N1531">
            <v>0</v>
          </cell>
          <cell r="O1531">
            <v>0</v>
          </cell>
          <cell r="P1531">
            <v>0</v>
          </cell>
          <cell r="Q1531">
            <v>0</v>
          </cell>
          <cell r="R1531">
            <v>0</v>
          </cell>
          <cell r="S1531">
            <v>0</v>
          </cell>
          <cell r="T1531">
            <v>0</v>
          </cell>
        </row>
        <row r="1532">
          <cell r="J1532">
            <v>0</v>
          </cell>
          <cell r="K1532">
            <v>0</v>
          </cell>
          <cell r="L1532">
            <v>0</v>
          </cell>
          <cell r="M1532">
            <v>0</v>
          </cell>
          <cell r="N1532">
            <v>0</v>
          </cell>
          <cell r="O1532">
            <v>0</v>
          </cell>
          <cell r="P1532">
            <v>0</v>
          </cell>
          <cell r="Q1532">
            <v>0</v>
          </cell>
          <cell r="R1532">
            <v>0</v>
          </cell>
          <cell r="S1532">
            <v>0</v>
          </cell>
          <cell r="T1532">
            <v>0</v>
          </cell>
        </row>
        <row r="1533">
          <cell r="J1533">
            <v>2441.9713629443609</v>
          </cell>
          <cell r="K1533">
            <v>38605.660303177494</v>
          </cell>
          <cell r="L1533">
            <v>12164.685058435982</v>
          </cell>
          <cell r="M1533">
            <v>0</v>
          </cell>
          <cell r="N1533">
            <v>63.240860247176755</v>
          </cell>
          <cell r="O1533">
            <v>196.4228090587701</v>
          </cell>
          <cell r="P1533">
            <v>28.575161360560905</v>
          </cell>
          <cell r="Q1533">
            <v>13.858373339215843</v>
          </cell>
          <cell r="R1533">
            <v>1.5860714364427768</v>
          </cell>
          <cell r="S1533">
            <v>0</v>
          </cell>
          <cell r="T1533">
            <v>0</v>
          </cell>
        </row>
        <row r="1534">
          <cell r="J1534">
            <v>1169.1442694053765</v>
          </cell>
          <cell r="K1534">
            <v>12944.711203543158</v>
          </cell>
          <cell r="L1534">
            <v>3775.7460009633483</v>
          </cell>
          <cell r="M1534">
            <v>0</v>
          </cell>
          <cell r="N1534">
            <v>7552.6759399832144</v>
          </cell>
          <cell r="O1534">
            <v>26283.27183804462</v>
          </cell>
          <cell r="P1534">
            <v>3400.4803013443579</v>
          </cell>
          <cell r="Q1534">
            <v>1627.7307201580329</v>
          </cell>
          <cell r="R1534">
            <v>177.73972655788063</v>
          </cell>
          <cell r="S1534">
            <v>0</v>
          </cell>
          <cell r="T1534">
            <v>0</v>
          </cell>
        </row>
        <row r="1535">
          <cell r="J1535">
            <v>0</v>
          </cell>
          <cell r="K1535">
            <v>0</v>
          </cell>
          <cell r="L1535">
            <v>0</v>
          </cell>
          <cell r="M1535">
            <v>0</v>
          </cell>
          <cell r="N1535">
            <v>-1014398.4466257573</v>
          </cell>
          <cell r="O1535">
            <v>-3150668.5964155463</v>
          </cell>
          <cell r="P1535">
            <v>-458352.38772748015</v>
          </cell>
          <cell r="Q1535">
            <v>-222291.60598250944</v>
          </cell>
          <cell r="R1535">
            <v>-25440.96324870695</v>
          </cell>
          <cell r="S1535">
            <v>0</v>
          </cell>
          <cell r="T1535">
            <v>0</v>
          </cell>
        </row>
        <row r="1536">
          <cell r="J1536">
            <v>0</v>
          </cell>
          <cell r="K1536">
            <v>0</v>
          </cell>
          <cell r="L1536">
            <v>0</v>
          </cell>
          <cell r="M1536">
            <v>0</v>
          </cell>
          <cell r="N1536">
            <v>0</v>
          </cell>
          <cell r="O1536">
            <v>0</v>
          </cell>
          <cell r="P1536">
            <v>0</v>
          </cell>
          <cell r="Q1536">
            <v>0</v>
          </cell>
          <cell r="R1536">
            <v>0</v>
          </cell>
          <cell r="S1536">
            <v>0</v>
          </cell>
          <cell r="T1536">
            <v>0</v>
          </cell>
        </row>
        <row r="1537">
          <cell r="J1537">
            <v>0</v>
          </cell>
          <cell r="K1537">
            <v>0</v>
          </cell>
          <cell r="L1537">
            <v>0</v>
          </cell>
          <cell r="M1537">
            <v>0</v>
          </cell>
          <cell r="N1537">
            <v>0</v>
          </cell>
          <cell r="O1537">
            <v>0</v>
          </cell>
          <cell r="P1537">
            <v>0</v>
          </cell>
          <cell r="Q1537">
            <v>0</v>
          </cell>
          <cell r="R1537">
            <v>0</v>
          </cell>
          <cell r="S1537">
            <v>0</v>
          </cell>
          <cell r="T1537">
            <v>0</v>
          </cell>
        </row>
        <row r="1538">
          <cell r="J1538">
            <v>0</v>
          </cell>
          <cell r="K1538">
            <v>0</v>
          </cell>
          <cell r="L1538">
            <v>0</v>
          </cell>
          <cell r="M1538">
            <v>0</v>
          </cell>
          <cell r="N1538">
            <v>0</v>
          </cell>
          <cell r="O1538">
            <v>0</v>
          </cell>
          <cell r="P1538">
            <v>0</v>
          </cell>
          <cell r="Q1538">
            <v>0</v>
          </cell>
          <cell r="R1538">
            <v>0</v>
          </cell>
          <cell r="S1538">
            <v>0</v>
          </cell>
          <cell r="T1538">
            <v>0</v>
          </cell>
        </row>
        <row r="1539">
          <cell r="J1539">
            <v>17455.633764248221</v>
          </cell>
          <cell r="K1539">
            <v>206186.94814834368</v>
          </cell>
          <cell r="L1539">
            <v>58388.068923370527</v>
          </cell>
          <cell r="M1539">
            <v>0</v>
          </cell>
          <cell r="N1539">
            <v>108892.44484681006</v>
          </cell>
          <cell r="O1539">
            <v>408703.87796460727</v>
          </cell>
          <cell r="P1539">
            <v>52243.308293021357</v>
          </cell>
          <cell r="Q1539">
            <v>23000.886991014821</v>
          </cell>
          <cell r="R1539">
            <v>2510.9910685840669</v>
          </cell>
          <cell r="S1539">
            <v>0</v>
          </cell>
          <cell r="T1539">
            <v>0</v>
          </cell>
        </row>
        <row r="1544">
          <cell r="J1544">
            <v>0</v>
          </cell>
          <cell r="K1544">
            <v>5826150.4499999993</v>
          </cell>
          <cell r="L1544">
            <v>3787542.0267129922</v>
          </cell>
          <cell r="M1544">
            <v>0</v>
          </cell>
          <cell r="N1544">
            <v>455271.92</v>
          </cell>
          <cell r="O1544">
            <v>863178</v>
          </cell>
          <cell r="P1544">
            <v>138536.35999999999</v>
          </cell>
          <cell r="Q1544">
            <v>0</v>
          </cell>
          <cell r="R1544">
            <v>0</v>
          </cell>
          <cell r="S1544">
            <v>21048536.199999996</v>
          </cell>
          <cell r="T1544">
            <v>0</v>
          </cell>
        </row>
        <row r="1545">
          <cell r="J1545">
            <v>795457.24750958441</v>
          </cell>
          <cell r="K1545">
            <v>12575557.907455809</v>
          </cell>
          <cell r="L1545">
            <v>3962571.8140024436</v>
          </cell>
          <cell r="M1545">
            <v>0</v>
          </cell>
          <cell r="N1545">
            <v>20600.323732585763</v>
          </cell>
          <cell r="O1545">
            <v>63983.529624032664</v>
          </cell>
          <cell r="P1545">
            <v>9308.1841777240825</v>
          </cell>
          <cell r="Q1545">
            <v>4514.2804205865759</v>
          </cell>
          <cell r="R1545">
            <v>516.65307723557044</v>
          </cell>
          <cell r="S1545">
            <v>0</v>
          </cell>
          <cell r="T1545">
            <v>0</v>
          </cell>
        </row>
        <row r="1546">
          <cell r="J1546">
            <v>3330495.2416808</v>
          </cell>
          <cell r="K1546">
            <v>24645209.172990043</v>
          </cell>
          <cell r="L1546">
            <v>5896307.3060828289</v>
          </cell>
          <cell r="M1546">
            <v>0</v>
          </cell>
          <cell r="N1546">
            <v>8552128.2638030834</v>
          </cell>
          <cell r="O1546">
            <v>44579168.813416496</v>
          </cell>
          <cell r="P1546">
            <v>4466390.3878500853</v>
          </cell>
          <cell r="Q1546">
            <v>1665860.9073122523</v>
          </cell>
          <cell r="R1546">
            <v>0</v>
          </cell>
          <cell r="S1546">
            <v>0</v>
          </cell>
          <cell r="T1546">
            <v>0</v>
          </cell>
        </row>
        <row r="1547">
          <cell r="J1547">
            <v>501320.93469715898</v>
          </cell>
          <cell r="K1547">
            <v>6020406.9137199009</v>
          </cell>
          <cell r="L1547">
            <v>1720866.0228231873</v>
          </cell>
          <cell r="M1547">
            <v>0</v>
          </cell>
          <cell r="N1547">
            <v>3714521.1437352239</v>
          </cell>
          <cell r="O1547">
            <v>14151188.420857772</v>
          </cell>
          <cell r="P1547">
            <v>1757909.4099634772</v>
          </cell>
          <cell r="Q1547">
            <v>780220.94704812963</v>
          </cell>
          <cell r="R1547">
            <v>88420.604468589896</v>
          </cell>
          <cell r="S1547">
            <v>0</v>
          </cell>
          <cell r="T1547">
            <v>0</v>
          </cell>
        </row>
        <row r="1548">
          <cell r="J1548">
            <v>0</v>
          </cell>
          <cell r="K1548">
            <v>0</v>
          </cell>
          <cell r="L1548">
            <v>0</v>
          </cell>
          <cell r="M1548">
            <v>0</v>
          </cell>
          <cell r="N1548">
            <v>0</v>
          </cell>
          <cell r="O1548">
            <v>0</v>
          </cell>
          <cell r="P1548">
            <v>0</v>
          </cell>
          <cell r="Q1548">
            <v>0</v>
          </cell>
          <cell r="R1548">
            <v>0</v>
          </cell>
          <cell r="S1548">
            <v>0</v>
          </cell>
          <cell r="T1548">
            <v>0</v>
          </cell>
        </row>
        <row r="1549">
          <cell r="J1549">
            <v>0</v>
          </cell>
          <cell r="K1549">
            <v>0</v>
          </cell>
          <cell r="L1549">
            <v>-825.89538600732726</v>
          </cell>
          <cell r="M1549">
            <v>0</v>
          </cell>
          <cell r="N1549">
            <v>0</v>
          </cell>
          <cell r="O1549">
            <v>0</v>
          </cell>
          <cell r="P1549">
            <v>0</v>
          </cell>
          <cell r="Q1549">
            <v>0</v>
          </cell>
          <cell r="R1549">
            <v>0</v>
          </cell>
          <cell r="S1549">
            <v>0</v>
          </cell>
          <cell r="T1549">
            <v>0</v>
          </cell>
        </row>
        <row r="1550">
          <cell r="J1550">
            <v>0</v>
          </cell>
          <cell r="K1550">
            <v>0</v>
          </cell>
          <cell r="L1550">
            <v>0</v>
          </cell>
          <cell r="M1550">
            <v>0</v>
          </cell>
          <cell r="N1550">
            <v>0</v>
          </cell>
          <cell r="O1550">
            <v>0</v>
          </cell>
          <cell r="P1550">
            <v>0</v>
          </cell>
          <cell r="Q1550">
            <v>0</v>
          </cell>
          <cell r="R1550">
            <v>0</v>
          </cell>
          <cell r="S1550">
            <v>0</v>
          </cell>
          <cell r="T1550">
            <v>0</v>
          </cell>
        </row>
        <row r="1551">
          <cell r="J1551">
            <v>-523188.49864571349</v>
          </cell>
          <cell r="K1551">
            <v>-8538102.3826832138</v>
          </cell>
          <cell r="L1551">
            <v>-2745158.5613075872</v>
          </cell>
          <cell r="M1551">
            <v>0</v>
          </cell>
          <cell r="N1551">
            <v>-4217187.8514604941</v>
          </cell>
          <cell r="O1551">
            <v>-14443979.699427528</v>
          </cell>
          <cell r="P1551">
            <v>-1882027.8678745155</v>
          </cell>
          <cell r="Q1551">
            <v>-890678.42495807575</v>
          </cell>
          <cell r="R1551">
            <v>-121177.59318109817</v>
          </cell>
          <cell r="S1551">
            <v>0</v>
          </cell>
          <cell r="T1551">
            <v>0</v>
          </cell>
        </row>
        <row r="1552">
          <cell r="J1552">
            <v>-4983.8377655298664</v>
          </cell>
          <cell r="K1552">
            <v>-58869.377807739562</v>
          </cell>
          <cell r="L1552">
            <v>-16670.64438259813</v>
          </cell>
          <cell r="M1552">
            <v>0</v>
          </cell>
          <cell r="N1552">
            <v>-31090.379549549583</v>
          </cell>
          <cell r="O1552">
            <v>-116690.91191008073</v>
          </cell>
          <cell r="P1552">
            <v>-14916.225694438044</v>
          </cell>
          <cell r="Q1552">
            <v>-6567.088355238604</v>
          </cell>
          <cell r="R1552">
            <v>-716.92453482547285</v>
          </cell>
          <cell r="S1552">
            <v>0</v>
          </cell>
          <cell r="T1552">
            <v>0</v>
          </cell>
        </row>
        <row r="1553">
          <cell r="J1553">
            <v>-157183.64330078327</v>
          </cell>
          <cell r="K1553">
            <v>-1856662.2185557836</v>
          </cell>
          <cell r="L1553">
            <v>-634925.8719829258</v>
          </cell>
          <cell r="M1553">
            <v>0</v>
          </cell>
          <cell r="N1553">
            <v>-980549.39970197994</v>
          </cell>
          <cell r="O1553">
            <v>-3680276.8342454643</v>
          </cell>
          <cell r="P1553">
            <v>-470438.00565993291</v>
          </cell>
          <cell r="Q1553">
            <v>-207117.27028795201</v>
          </cell>
          <cell r="R1553">
            <v>-22610.850444407733</v>
          </cell>
          <cell r="S1553">
            <v>0</v>
          </cell>
          <cell r="T1553">
            <v>0</v>
          </cell>
        </row>
        <row r="1554">
          <cell r="J1554">
            <v>67209.408252371853</v>
          </cell>
          <cell r="K1554">
            <v>497340.42674586066</v>
          </cell>
          <cell r="L1554">
            <v>118987.50670965365</v>
          </cell>
          <cell r="M1554">
            <v>0</v>
          </cell>
          <cell r="N1554">
            <v>172581.98501989566</v>
          </cell>
          <cell r="O1554">
            <v>899607.81773111073</v>
          </cell>
          <cell r="P1554">
            <v>90131.777170770671</v>
          </cell>
          <cell r="Q1554">
            <v>33617.080249816594</v>
          </cell>
          <cell r="R1554">
            <v>0</v>
          </cell>
          <cell r="S1554">
            <v>0</v>
          </cell>
          <cell r="T1554">
            <v>0</v>
          </cell>
        </row>
        <row r="1555">
          <cell r="J1555">
            <v>0</v>
          </cell>
          <cell r="K1555">
            <v>0</v>
          </cell>
          <cell r="L1555">
            <v>10024354.605268169</v>
          </cell>
          <cell r="M1555">
            <v>0</v>
          </cell>
          <cell r="N1555">
            <v>0</v>
          </cell>
          <cell r="O1555">
            <v>0</v>
          </cell>
          <cell r="P1555">
            <v>0</v>
          </cell>
          <cell r="Q1555">
            <v>0</v>
          </cell>
          <cell r="R1555">
            <v>0</v>
          </cell>
          <cell r="S1555">
            <v>0</v>
          </cell>
          <cell r="T1555">
            <v>0</v>
          </cell>
        </row>
        <row r="1556">
          <cell r="J1556">
            <v>-83699.664009910572</v>
          </cell>
          <cell r="K1556">
            <v>-892448.69376509637</v>
          </cell>
          <cell r="L1556">
            <v>-327498.5267003217</v>
          </cell>
          <cell r="M1556">
            <v>0</v>
          </cell>
          <cell r="N1556">
            <v>-147220.55797023661</v>
          </cell>
          <cell r="O1556">
            <v>-780019.99534464744</v>
          </cell>
          <cell r="P1556">
            <v>-87104.039075697045</v>
          </cell>
          <cell r="Q1556">
            <v>-46.853134089867616</v>
          </cell>
          <cell r="R1556">
            <v>0</v>
          </cell>
          <cell r="S1556">
            <v>0</v>
          </cell>
          <cell r="T1556">
            <v>0</v>
          </cell>
        </row>
        <row r="1557">
          <cell r="J1557">
            <v>72994.391090779012</v>
          </cell>
          <cell r="K1557">
            <v>1203252.1989726953</v>
          </cell>
          <cell r="L1557">
            <v>820102.0640334608</v>
          </cell>
          <cell r="M1557">
            <v>0</v>
          </cell>
          <cell r="N1557">
            <v>0</v>
          </cell>
          <cell r="O1557">
            <v>0</v>
          </cell>
          <cell r="P1557">
            <v>0</v>
          </cell>
          <cell r="Q1557">
            <v>0</v>
          </cell>
          <cell r="R1557">
            <v>0</v>
          </cell>
          <cell r="S1557">
            <v>0</v>
          </cell>
          <cell r="T1557">
            <v>0</v>
          </cell>
        </row>
        <row r="1558">
          <cell r="J1558">
            <v>0</v>
          </cell>
          <cell r="K1558">
            <v>0</v>
          </cell>
          <cell r="L1558">
            <v>0</v>
          </cell>
          <cell r="M1558">
            <v>0</v>
          </cell>
          <cell r="N1558">
            <v>216098.20881562974</v>
          </cell>
          <cell r="O1558">
            <v>770493.05506070994</v>
          </cell>
          <cell r="P1558">
            <v>99030.321793232361</v>
          </cell>
          <cell r="Q1558">
            <v>45989.930861757988</v>
          </cell>
          <cell r="R1558">
            <v>6286.7634686702077</v>
          </cell>
          <cell r="S1558">
            <v>0</v>
          </cell>
          <cell r="T1558">
            <v>0</v>
          </cell>
        </row>
        <row r="1559">
          <cell r="J1559">
            <v>0</v>
          </cell>
          <cell r="K1559">
            <v>0</v>
          </cell>
          <cell r="L1559">
            <v>0</v>
          </cell>
          <cell r="M1559">
            <v>0</v>
          </cell>
          <cell r="N1559">
            <v>0</v>
          </cell>
          <cell r="O1559">
            <v>0</v>
          </cell>
          <cell r="P1559">
            <v>0</v>
          </cell>
          <cell r="Q1559">
            <v>0</v>
          </cell>
          <cell r="R1559">
            <v>0</v>
          </cell>
          <cell r="S1559">
            <v>0</v>
          </cell>
          <cell r="T1559">
            <v>0</v>
          </cell>
        </row>
        <row r="1560">
          <cell r="J1560">
            <v>0</v>
          </cell>
          <cell r="K1560">
            <v>0</v>
          </cell>
          <cell r="L1560">
            <v>0</v>
          </cell>
          <cell r="M1560">
            <v>0</v>
          </cell>
          <cell r="N1560">
            <v>28289329.726281781</v>
          </cell>
          <cell r="O1560">
            <v>87865180.668128252</v>
          </cell>
          <cell r="P1560">
            <v>12782434.624562245</v>
          </cell>
          <cell r="Q1560">
            <v>6199221.3788788803</v>
          </cell>
          <cell r="R1560">
            <v>709492.21214887185</v>
          </cell>
          <cell r="S1560">
            <v>0</v>
          </cell>
          <cell r="T1560">
            <v>0</v>
          </cell>
        </row>
        <row r="1561">
          <cell r="J1561">
            <v>16106776.223560931</v>
          </cell>
          <cell r="K1561">
            <v>178333480.38401884</v>
          </cell>
          <cell r="L1561">
            <v>52016759.185290374</v>
          </cell>
          <cell r="M1561">
            <v>0</v>
          </cell>
          <cell r="N1561">
            <v>104049828.95417416</v>
          </cell>
          <cell r="O1561">
            <v>362092847.73188394</v>
          </cell>
          <cell r="P1561">
            <v>46846891.953066558</v>
          </cell>
          <cell r="Q1561">
            <v>22424516.07373935</v>
          </cell>
          <cell r="R1561">
            <v>2448640.4942657012</v>
          </cell>
          <cell r="S1561">
            <v>0</v>
          </cell>
          <cell r="T1561">
            <v>0</v>
          </cell>
        </row>
        <row r="1567">
          <cell r="J1567">
            <v>0</v>
          </cell>
          <cell r="K1567">
            <v>0</v>
          </cell>
          <cell r="L1567">
            <v>0</v>
          </cell>
          <cell r="M1567">
            <v>0</v>
          </cell>
          <cell r="N1567">
            <v>0</v>
          </cell>
          <cell r="O1567">
            <v>0</v>
          </cell>
          <cell r="P1567">
            <v>0</v>
          </cell>
          <cell r="Q1567">
            <v>0</v>
          </cell>
          <cell r="R1567">
            <v>0</v>
          </cell>
          <cell r="S1567">
            <v>0</v>
          </cell>
          <cell r="T1567">
            <v>0</v>
          </cell>
        </row>
        <row r="1568">
          <cell r="J1568">
            <v>0</v>
          </cell>
          <cell r="K1568">
            <v>0</v>
          </cell>
          <cell r="L1568">
            <v>0</v>
          </cell>
          <cell r="M1568">
            <v>0</v>
          </cell>
          <cell r="N1568">
            <v>0</v>
          </cell>
          <cell r="O1568">
            <v>0</v>
          </cell>
          <cell r="P1568">
            <v>0</v>
          </cell>
          <cell r="Q1568">
            <v>0</v>
          </cell>
          <cell r="R1568">
            <v>0</v>
          </cell>
          <cell r="S1568">
            <v>0</v>
          </cell>
          <cell r="T1568">
            <v>0</v>
          </cell>
        </row>
        <row r="1569">
          <cell r="J1569">
            <v>0</v>
          </cell>
          <cell r="K1569">
            <v>0</v>
          </cell>
          <cell r="L1569">
            <v>0</v>
          </cell>
          <cell r="M1569">
            <v>0</v>
          </cell>
          <cell r="N1569">
            <v>0</v>
          </cell>
          <cell r="O1569">
            <v>0</v>
          </cell>
          <cell r="P1569">
            <v>0</v>
          </cell>
          <cell r="Q1569">
            <v>0</v>
          </cell>
          <cell r="R1569">
            <v>0</v>
          </cell>
          <cell r="S1569">
            <v>0</v>
          </cell>
          <cell r="T1569">
            <v>0</v>
          </cell>
        </row>
        <row r="1570">
          <cell r="J1570">
            <v>0</v>
          </cell>
          <cell r="K1570">
            <v>0</v>
          </cell>
          <cell r="L1570">
            <v>0</v>
          </cell>
          <cell r="M1570">
            <v>0</v>
          </cell>
          <cell r="N1570">
            <v>0</v>
          </cell>
          <cell r="O1570">
            <v>0</v>
          </cell>
          <cell r="P1570">
            <v>0</v>
          </cell>
          <cell r="Q1570">
            <v>0</v>
          </cell>
          <cell r="R1570">
            <v>0</v>
          </cell>
          <cell r="S1570">
            <v>0</v>
          </cell>
          <cell r="T1570">
            <v>0</v>
          </cell>
        </row>
        <row r="1571">
          <cell r="J1571">
            <v>0</v>
          </cell>
          <cell r="K1571">
            <v>0</v>
          </cell>
          <cell r="L1571">
            <v>0</v>
          </cell>
          <cell r="M1571">
            <v>0</v>
          </cell>
          <cell r="N1571">
            <v>0</v>
          </cell>
          <cell r="O1571">
            <v>0</v>
          </cell>
          <cell r="P1571">
            <v>0</v>
          </cell>
          <cell r="Q1571">
            <v>0</v>
          </cell>
          <cell r="R1571">
            <v>0</v>
          </cell>
          <cell r="S1571">
            <v>0</v>
          </cell>
          <cell r="T1571">
            <v>0</v>
          </cell>
        </row>
        <row r="1574">
          <cell r="J1574">
            <v>0</v>
          </cell>
          <cell r="K1574">
            <v>0</v>
          </cell>
          <cell r="L1574">
            <v>0</v>
          </cell>
          <cell r="M1574">
            <v>0</v>
          </cell>
          <cell r="N1574">
            <v>0</v>
          </cell>
          <cell r="O1574">
            <v>0</v>
          </cell>
          <cell r="P1574">
            <v>0</v>
          </cell>
          <cell r="Q1574">
            <v>0</v>
          </cell>
          <cell r="R1574">
            <v>0</v>
          </cell>
          <cell r="S1574">
            <v>0</v>
          </cell>
          <cell r="T1574">
            <v>0</v>
          </cell>
        </row>
        <row r="1575">
          <cell r="J1575">
            <v>0</v>
          </cell>
          <cell r="K1575">
            <v>0</v>
          </cell>
          <cell r="L1575">
            <v>0</v>
          </cell>
          <cell r="M1575">
            <v>0</v>
          </cell>
          <cell r="N1575">
            <v>0</v>
          </cell>
          <cell r="O1575">
            <v>0</v>
          </cell>
          <cell r="P1575">
            <v>0</v>
          </cell>
          <cell r="Q1575">
            <v>0</v>
          </cell>
          <cell r="R1575">
            <v>0</v>
          </cell>
          <cell r="S1575">
            <v>0</v>
          </cell>
          <cell r="T1575">
            <v>0</v>
          </cell>
        </row>
        <row r="1576">
          <cell r="J1576">
            <v>0</v>
          </cell>
          <cell r="K1576">
            <v>0</v>
          </cell>
          <cell r="L1576">
            <v>0</v>
          </cell>
          <cell r="M1576">
            <v>0</v>
          </cell>
          <cell r="N1576">
            <v>0</v>
          </cell>
          <cell r="O1576">
            <v>0</v>
          </cell>
          <cell r="P1576">
            <v>0</v>
          </cell>
          <cell r="Q1576">
            <v>0</v>
          </cell>
          <cell r="R1576">
            <v>0</v>
          </cell>
          <cell r="S1576">
            <v>0</v>
          </cell>
          <cell r="T1576">
            <v>0</v>
          </cell>
        </row>
        <row r="1577">
          <cell r="J1577">
            <v>0</v>
          </cell>
          <cell r="K1577">
            <v>0</v>
          </cell>
          <cell r="L1577">
            <v>0</v>
          </cell>
          <cell r="M1577">
            <v>0</v>
          </cell>
          <cell r="N1577">
            <v>98253.63755734406</v>
          </cell>
          <cell r="O1577">
            <v>305170.66677816684</v>
          </cell>
          <cell r="P1577">
            <v>44395.562243929373</v>
          </cell>
          <cell r="Q1577">
            <v>21530.946699392196</v>
          </cell>
          <cell r="R1577">
            <v>2464.1867211675326</v>
          </cell>
          <cell r="S1577">
            <v>0</v>
          </cell>
          <cell r="T1577">
            <v>0</v>
          </cell>
        </row>
        <row r="1578">
          <cell r="J1578">
            <v>1076.5392355755114</v>
          </cell>
          <cell r="K1578">
            <v>12928.253755580246</v>
          </cell>
          <cell r="L1578">
            <v>3695.3968296916673</v>
          </cell>
          <cell r="M1578">
            <v>0</v>
          </cell>
          <cell r="N1578">
            <v>7976.5824162548261</v>
          </cell>
          <cell r="O1578">
            <v>30388.337112389072</v>
          </cell>
          <cell r="P1578">
            <v>3774.9439958183434</v>
          </cell>
          <cell r="Q1578">
            <v>1675.4506021628445</v>
          </cell>
          <cell r="R1578">
            <v>189.87487526576626</v>
          </cell>
          <cell r="S1578">
            <v>0</v>
          </cell>
          <cell r="T1578">
            <v>0</v>
          </cell>
        </row>
        <row r="1579">
          <cell r="J1579">
            <v>186741.72066138856</v>
          </cell>
          <cell r="K1579">
            <v>3047505.6968044229</v>
          </cell>
          <cell r="L1579">
            <v>979829.74979215069</v>
          </cell>
          <cell r="M1579">
            <v>0</v>
          </cell>
          <cell r="N1579">
            <v>1505241.261557861</v>
          </cell>
          <cell r="O1579">
            <v>5155491.0500733005</v>
          </cell>
          <cell r="P1579">
            <v>671752.3861654388</v>
          </cell>
          <cell r="Q1579">
            <v>317909.93506773881</v>
          </cell>
          <cell r="R1579">
            <v>43251.92987770091</v>
          </cell>
          <cell r="S1579">
            <v>0</v>
          </cell>
          <cell r="T1579">
            <v>0</v>
          </cell>
        </row>
        <row r="1580">
          <cell r="J1580">
            <v>-224.04756556937124</v>
          </cell>
          <cell r="K1580">
            <v>-2480.6442695283959</v>
          </cell>
          <cell r="L1580">
            <v>-723.560574910377</v>
          </cell>
          <cell r="M1580">
            <v>0</v>
          </cell>
          <cell r="N1580">
            <v>-1447.3480323760461</v>
          </cell>
          <cell r="O1580">
            <v>-5036.7634043203989</v>
          </cell>
          <cell r="P1580">
            <v>-651.6469808044219</v>
          </cell>
          <cell r="Q1580">
            <v>-311.92823229537498</v>
          </cell>
          <cell r="R1580">
            <v>-34.060940195611877</v>
          </cell>
          <cell r="S1580">
            <v>0</v>
          </cell>
          <cell r="T1580">
            <v>0</v>
          </cell>
        </row>
        <row r="1581">
          <cell r="J1581">
            <v>924.82997931389662</v>
          </cell>
          <cell r="K1581">
            <v>10924.144809991703</v>
          </cell>
          <cell r="L1581">
            <v>3093.5019205763429</v>
          </cell>
          <cell r="M1581">
            <v>0</v>
          </cell>
          <cell r="N1581">
            <v>5769.3120098210438</v>
          </cell>
          <cell r="O1581">
            <v>21653.845635652633</v>
          </cell>
          <cell r="P1581">
            <v>2767.9417648463332</v>
          </cell>
          <cell r="Q1581">
            <v>1218.6271852053633</v>
          </cell>
          <cell r="R1581">
            <v>133.03669459268102</v>
          </cell>
          <cell r="S1581">
            <v>0</v>
          </cell>
          <cell r="T1581">
            <v>0</v>
          </cell>
        </row>
        <row r="1585">
          <cell r="J1585">
            <v>-2441947.25</v>
          </cell>
          <cell r="K1585">
            <v>-1758653.9100000001</v>
          </cell>
          <cell r="L1585">
            <v>21005.08212971699</v>
          </cell>
          <cell r="M1585">
            <v>0</v>
          </cell>
          <cell r="N1585">
            <v>8805133.5199999996</v>
          </cell>
          <cell r="O1585">
            <v>16544651.890000001</v>
          </cell>
          <cell r="P1585">
            <v>3983789.4600000004</v>
          </cell>
          <cell r="Q1585">
            <v>-375681</v>
          </cell>
          <cell r="R1585">
            <v>0</v>
          </cell>
          <cell r="S1585">
            <v>-34644893.649999999</v>
          </cell>
          <cell r="T1585">
            <v>0</v>
          </cell>
        </row>
        <row r="1586">
          <cell r="J1586">
            <v>0</v>
          </cell>
          <cell r="K1586">
            <v>0</v>
          </cell>
          <cell r="L1586">
            <v>0</v>
          </cell>
          <cell r="M1586">
            <v>0</v>
          </cell>
          <cell r="N1586">
            <v>0</v>
          </cell>
          <cell r="O1586">
            <v>0</v>
          </cell>
          <cell r="P1586">
            <v>0</v>
          </cell>
          <cell r="Q1586">
            <v>0</v>
          </cell>
          <cell r="R1586">
            <v>0</v>
          </cell>
          <cell r="S1586">
            <v>0</v>
          </cell>
          <cell r="T1586">
            <v>0</v>
          </cell>
        </row>
        <row r="1587">
          <cell r="J1587">
            <v>0</v>
          </cell>
          <cell r="K1587">
            <v>0</v>
          </cell>
          <cell r="L1587">
            <v>0</v>
          </cell>
          <cell r="M1587">
            <v>0</v>
          </cell>
          <cell r="N1587">
            <v>0</v>
          </cell>
          <cell r="O1587">
            <v>0</v>
          </cell>
          <cell r="P1587">
            <v>0</v>
          </cell>
          <cell r="Q1587">
            <v>0</v>
          </cell>
          <cell r="R1587">
            <v>0</v>
          </cell>
          <cell r="S1587">
            <v>0</v>
          </cell>
          <cell r="T1587">
            <v>0</v>
          </cell>
        </row>
        <row r="1588">
          <cell r="J1588">
            <v>1048554.4178256365</v>
          </cell>
          <cell r="K1588">
            <v>12592181.633712217</v>
          </cell>
          <cell r="L1588">
            <v>3599334.3701222287</v>
          </cell>
          <cell r="M1588">
            <v>0</v>
          </cell>
          <cell r="N1588">
            <v>7769229.8202610398</v>
          </cell>
          <cell r="O1588">
            <v>29598387.199084383</v>
          </cell>
          <cell r="P1588">
            <v>3676813.6943412349</v>
          </cell>
          <cell r="Q1588">
            <v>1631896.983120451</v>
          </cell>
          <cell r="R1588">
            <v>184939.0460790557</v>
          </cell>
          <cell r="S1588">
            <v>0</v>
          </cell>
          <cell r="T1588">
            <v>0</v>
          </cell>
        </row>
        <row r="1589">
          <cell r="J1589">
            <v>2263.2795299043164</v>
          </cell>
          <cell r="K1589">
            <v>16747.958902138675</v>
          </cell>
          <cell r="L1589">
            <v>4006.9090809292729</v>
          </cell>
          <cell r="M1589">
            <v>0</v>
          </cell>
          <cell r="N1589">
            <v>5811.7052966613301</v>
          </cell>
          <cell r="O1589">
            <v>30294.329495764643</v>
          </cell>
          <cell r="P1589">
            <v>3035.1912264798643</v>
          </cell>
          <cell r="Q1589">
            <v>1132.0565314138962</v>
          </cell>
          <cell r="R1589">
            <v>0</v>
          </cell>
          <cell r="S1589">
            <v>0</v>
          </cell>
          <cell r="T1589">
            <v>0</v>
          </cell>
        </row>
        <row r="1590">
          <cell r="J1590">
            <v>759682.34240188333</v>
          </cell>
          <cell r="K1590">
            <v>12009984.59446615</v>
          </cell>
          <cell r="L1590">
            <v>3784359.0551493284</v>
          </cell>
          <cell r="M1590">
            <v>0</v>
          </cell>
          <cell r="N1590">
            <v>19673.844491836502</v>
          </cell>
          <cell r="O1590">
            <v>61105.933489329065</v>
          </cell>
          <cell r="P1590">
            <v>8889.5577754559054</v>
          </cell>
          <cell r="Q1590">
            <v>4311.2551113299751</v>
          </cell>
          <cell r="R1590">
            <v>493.41711468752464</v>
          </cell>
          <cell r="S1590">
            <v>0</v>
          </cell>
          <cell r="T1590">
            <v>0</v>
          </cell>
        </row>
        <row r="1591">
          <cell r="J1591">
            <v>0</v>
          </cell>
          <cell r="K1591">
            <v>0</v>
          </cell>
          <cell r="L1591">
            <v>0</v>
          </cell>
          <cell r="M1591">
            <v>0</v>
          </cell>
          <cell r="N1591">
            <v>0</v>
          </cell>
          <cell r="O1591">
            <v>0</v>
          </cell>
          <cell r="P1591">
            <v>0</v>
          </cell>
          <cell r="Q1591">
            <v>0</v>
          </cell>
          <cell r="R1591">
            <v>0</v>
          </cell>
          <cell r="S1591">
            <v>0</v>
          </cell>
          <cell r="T1591">
            <v>0</v>
          </cell>
        </row>
        <row r="1592">
          <cell r="J1592">
            <v>2444625.6490426585</v>
          </cell>
          <cell r="K1592">
            <v>39894730.356054306</v>
          </cell>
          <cell r="L1592">
            <v>12826897.650687691</v>
          </cell>
          <cell r="M1592">
            <v>0</v>
          </cell>
          <cell r="N1592">
            <v>19705031.007366721</v>
          </cell>
          <cell r="O1592">
            <v>67490251.293507293</v>
          </cell>
          <cell r="P1592">
            <v>8793873.7375315651</v>
          </cell>
          <cell r="Q1592">
            <v>4161741.5679771621</v>
          </cell>
          <cell r="R1592">
            <v>566208.64783262264</v>
          </cell>
          <cell r="S1592">
            <v>0</v>
          </cell>
          <cell r="T1592">
            <v>0</v>
          </cell>
        </row>
        <row r="1593">
          <cell r="J1593">
            <v>-1084817.2889624445</v>
          </cell>
          <cell r="K1593">
            <v>-12813924.096405303</v>
          </cell>
          <cell r="L1593">
            <v>-3628650.0675176787</v>
          </cell>
          <cell r="M1593">
            <v>0</v>
          </cell>
          <cell r="N1593">
            <v>-6767351.3550194809</v>
          </cell>
          <cell r="O1593">
            <v>-25399767.139368489</v>
          </cell>
          <cell r="P1593">
            <v>-3246770.9184494046</v>
          </cell>
          <cell r="Q1593">
            <v>-1429438.7821328628</v>
          </cell>
          <cell r="R1593">
            <v>-156050.85214433036</v>
          </cell>
          <cell r="S1593">
            <v>0</v>
          </cell>
          <cell r="T1593">
            <v>0</v>
          </cell>
        </row>
        <row r="1594">
          <cell r="J1594">
            <v>164343.228602558</v>
          </cell>
          <cell r="K1594">
            <v>1941231.6511709532</v>
          </cell>
          <cell r="L1594">
            <v>53701.477685723105</v>
          </cell>
          <cell r="M1594">
            <v>0</v>
          </cell>
          <cell r="N1594">
            <v>1025212.6160669065</v>
          </cell>
          <cell r="O1594">
            <v>3847910.4084240729</v>
          </cell>
          <cell r="P1594">
            <v>491866.06878399389</v>
          </cell>
          <cell r="Q1594">
            <v>216551.29111198729</v>
          </cell>
          <cell r="R1594">
            <v>23640.756031928882</v>
          </cell>
          <cell r="S1594">
            <v>0</v>
          </cell>
          <cell r="T1594">
            <v>0</v>
          </cell>
        </row>
        <row r="1595">
          <cell r="J1595">
            <v>23404339.292614505</v>
          </cell>
          <cell r="K1595">
            <v>305754011.76899666</v>
          </cell>
          <cell r="L1595">
            <v>53778137.045415498</v>
          </cell>
          <cell r="M1595">
            <v>0</v>
          </cell>
          <cell r="N1595">
            <v>141925735.46653259</v>
          </cell>
          <cell r="O1595">
            <v>526659197.77343607</v>
          </cell>
          <cell r="P1595">
            <v>67941614.603893518</v>
          </cell>
          <cell r="Q1595">
            <v>30430227.379665472</v>
          </cell>
          <cell r="R1595">
            <v>3588797.9764348501</v>
          </cell>
          <cell r="S1595">
            <v>0</v>
          </cell>
          <cell r="T1595">
            <v>36298091.69301077</v>
          </cell>
        </row>
        <row r="1596">
          <cell r="J1596">
            <v>83664.477816673243</v>
          </cell>
          <cell r="K1596">
            <v>1379139.7586099103</v>
          </cell>
          <cell r="L1596">
            <v>822224.15533448209</v>
          </cell>
          <cell r="M1596">
            <v>0</v>
          </cell>
          <cell r="N1596">
            <v>0</v>
          </cell>
          <cell r="O1596">
            <v>0</v>
          </cell>
          <cell r="P1596">
            <v>0</v>
          </cell>
          <cell r="Q1596">
            <v>0</v>
          </cell>
          <cell r="R1596">
            <v>0</v>
          </cell>
          <cell r="S1596">
            <v>0</v>
          </cell>
          <cell r="T1596">
            <v>0</v>
          </cell>
        </row>
        <row r="1597">
          <cell r="J1597">
            <v>0</v>
          </cell>
          <cell r="K1597">
            <v>0</v>
          </cell>
          <cell r="L1597">
            <v>0</v>
          </cell>
          <cell r="M1597">
            <v>0</v>
          </cell>
          <cell r="N1597">
            <v>123645.59412982398</v>
          </cell>
          <cell r="O1597">
            <v>440855.44293967419</v>
          </cell>
          <cell r="P1597">
            <v>56662.491753639428</v>
          </cell>
          <cell r="Q1597">
            <v>26314.203882379938</v>
          </cell>
          <cell r="R1597">
            <v>3597.1172944825394</v>
          </cell>
          <cell r="S1597">
            <v>0</v>
          </cell>
          <cell r="T1597">
            <v>0</v>
          </cell>
        </row>
        <row r="1598">
          <cell r="J1598">
            <v>0</v>
          </cell>
          <cell r="K1598">
            <v>0</v>
          </cell>
          <cell r="L1598">
            <v>1409344.5176229281</v>
          </cell>
          <cell r="M1598">
            <v>0</v>
          </cell>
          <cell r="N1598">
            <v>0</v>
          </cell>
          <cell r="O1598">
            <v>0</v>
          </cell>
          <cell r="P1598">
            <v>0</v>
          </cell>
          <cell r="Q1598">
            <v>0</v>
          </cell>
          <cell r="R1598">
            <v>0</v>
          </cell>
          <cell r="S1598">
            <v>0</v>
          </cell>
          <cell r="T1598">
            <v>0</v>
          </cell>
        </row>
        <row r="1599">
          <cell r="J1599">
            <v>0</v>
          </cell>
          <cell r="K1599">
            <v>0</v>
          </cell>
          <cell r="L1599">
            <v>0</v>
          </cell>
          <cell r="M1599">
            <v>0</v>
          </cell>
          <cell r="N1599">
            <v>49242520.468427584</v>
          </cell>
          <cell r="O1599">
            <v>152944696.79473296</v>
          </cell>
          <cell r="P1599">
            <v>22250060.525526434</v>
          </cell>
          <cell r="Q1599">
            <v>10790827.799435452</v>
          </cell>
          <cell r="R1599">
            <v>1234995.1418775721</v>
          </cell>
          <cell r="S1599">
            <v>0</v>
          </cell>
          <cell r="T1599">
            <v>0</v>
          </cell>
        </row>
        <row r="1600">
          <cell r="J1600">
            <v>0</v>
          </cell>
          <cell r="K1600">
            <v>0</v>
          </cell>
          <cell r="L1600">
            <v>0</v>
          </cell>
          <cell r="M1600">
            <v>0</v>
          </cell>
          <cell r="N1600">
            <v>0</v>
          </cell>
          <cell r="O1600">
            <v>0</v>
          </cell>
          <cell r="P1600">
            <v>0</v>
          </cell>
          <cell r="Q1600">
            <v>0</v>
          </cell>
          <cell r="R1600">
            <v>0</v>
          </cell>
          <cell r="S1600">
            <v>0</v>
          </cell>
          <cell r="T1600">
            <v>0</v>
          </cell>
        </row>
        <row r="1609">
          <cell r="J1609">
            <v>926590.01519608719</v>
          </cell>
          <cell r="K1609">
            <v>6403727.37493107</v>
          </cell>
          <cell r="L1609">
            <v>0</v>
          </cell>
          <cell r="M1609">
            <v>0</v>
          </cell>
          <cell r="N1609">
            <v>10905642.776050434</v>
          </cell>
          <cell r="O1609">
            <v>36725715.540362634</v>
          </cell>
          <cell r="P1609">
            <v>5293047.3656854704</v>
          </cell>
          <cell r="Q1609">
            <v>3119802.0526959053</v>
          </cell>
          <cell r="R1609">
            <v>128893.74020383335</v>
          </cell>
          <cell r="S1609">
            <v>2311897.3209919999</v>
          </cell>
          <cell r="T1609">
            <v>-1647933.362862689</v>
          </cell>
        </row>
        <row r="1610">
          <cell r="J1610">
            <v>0</v>
          </cell>
          <cell r="K1610">
            <v>0</v>
          </cell>
          <cell r="L1610">
            <v>0</v>
          </cell>
          <cell r="M1610">
            <v>0</v>
          </cell>
          <cell r="N1610">
            <v>0</v>
          </cell>
          <cell r="O1610">
            <v>0</v>
          </cell>
          <cell r="P1610">
            <v>0</v>
          </cell>
          <cell r="Q1610">
            <v>0</v>
          </cell>
          <cell r="R1610">
            <v>0</v>
          </cell>
          <cell r="S1610">
            <v>0</v>
          </cell>
          <cell r="T1610">
            <v>0</v>
          </cell>
        </row>
        <row r="1611">
          <cell r="J1611">
            <v>0</v>
          </cell>
          <cell r="K1611">
            <v>0</v>
          </cell>
          <cell r="L1611">
            <v>0</v>
          </cell>
          <cell r="M1611">
            <v>0</v>
          </cell>
          <cell r="N1611">
            <v>0</v>
          </cell>
          <cell r="O1611">
            <v>0</v>
          </cell>
          <cell r="P1611">
            <v>0</v>
          </cell>
          <cell r="Q1611">
            <v>0</v>
          </cell>
          <cell r="R1611">
            <v>0</v>
          </cell>
          <cell r="S1611">
            <v>0</v>
          </cell>
          <cell r="T1611">
            <v>0</v>
          </cell>
        </row>
        <row r="1612">
          <cell r="J1612">
            <v>0</v>
          </cell>
          <cell r="K1612">
            <v>0</v>
          </cell>
          <cell r="L1612">
            <v>0</v>
          </cell>
          <cell r="M1612">
            <v>0</v>
          </cell>
          <cell r="N1612">
            <v>0</v>
          </cell>
          <cell r="O1612">
            <v>0</v>
          </cell>
          <cell r="P1612">
            <v>0</v>
          </cell>
          <cell r="Q1612">
            <v>0</v>
          </cell>
          <cell r="R1612">
            <v>0</v>
          </cell>
          <cell r="S1612">
            <v>0</v>
          </cell>
          <cell r="T1612">
            <v>0</v>
          </cell>
        </row>
        <row r="1642">
          <cell r="J1642">
            <v>-258.36058850683276</v>
          </cell>
          <cell r="K1642">
            <v>-4084.4791495006025</v>
          </cell>
          <cell r="L1642">
            <v>-1287.0237703804739</v>
          </cell>
          <cell r="M1642">
            <v>0</v>
          </cell>
          <cell r="N1642">
            <v>-2317.3911162966606</v>
          </cell>
          <cell r="O1642">
            <v>-7197.6957772510677</v>
          </cell>
          <cell r="P1642">
            <v>-1047.1050650621671</v>
          </cell>
          <cell r="Q1642">
            <v>-507.82470600650942</v>
          </cell>
          <cell r="R1642">
            <v>-58.119826995687653</v>
          </cell>
          <cell r="S1642">
            <v>0</v>
          </cell>
          <cell r="T1642">
            <v>0</v>
          </cell>
        </row>
        <row r="1643">
          <cell r="J1643">
            <v>-812.91052826918656</v>
          </cell>
          <cell r="K1643">
            <v>-12851.480646930022</v>
          </cell>
          <cell r="L1643">
            <v>-4049.5153657978367</v>
          </cell>
          <cell r="M1643">
            <v>0</v>
          </cell>
          <cell r="N1643">
            <v>-21.052319405476005</v>
          </cell>
          <cell r="O1643">
            <v>-65.387404577733562</v>
          </cell>
          <cell r="P1643">
            <v>-9.5124168405410074</v>
          </cell>
          <cell r="Q1643">
            <v>-4.6133291172384006</v>
          </cell>
          <cell r="R1643">
            <v>-0.52798906196703921</v>
          </cell>
          <cell r="S1643">
            <v>0</v>
          </cell>
          <cell r="T1643">
            <v>0</v>
          </cell>
        </row>
        <row r="1644">
          <cell r="J1644">
            <v>-8.0774235348992942</v>
          </cell>
          <cell r="K1644">
            <v>-95.410990517777947</v>
          </cell>
          <cell r="L1644">
            <v>-27.018506944440759</v>
          </cell>
          <cell r="M1644">
            <v>0</v>
          </cell>
          <cell r="N1644">
            <v>-50.388912179163619</v>
          </cell>
          <cell r="O1644">
            <v>-189.12371600264876</v>
          </cell>
          <cell r="P1644">
            <v>-24.175079154751302</v>
          </cell>
          <cell r="Q1644">
            <v>-10.643435146153436</v>
          </cell>
          <cell r="R1644">
            <v>-1.161936520164863</v>
          </cell>
          <cell r="S1644">
            <v>0</v>
          </cell>
          <cell r="T1644">
            <v>0</v>
          </cell>
        </row>
        <row r="1645">
          <cell r="J1645">
            <v>-943415.04401303211</v>
          </cell>
          <cell r="K1645">
            <v>-15395931.40139235</v>
          </cell>
          <cell r="L1645">
            <v>-8.2285236567258835E-4</v>
          </cell>
          <cell r="M1645">
            <v>0</v>
          </cell>
          <cell r="N1645">
            <v>-7604445.5732406667</v>
          </cell>
          <cell r="O1645">
            <v>-26045426.799579378</v>
          </cell>
          <cell r="P1645">
            <v>-3393678.2027903935</v>
          </cell>
          <cell r="Q1645">
            <v>-1606073.9631287109</v>
          </cell>
          <cell r="R1645">
            <v>-218507.7934630849</v>
          </cell>
          <cell r="S1645">
            <v>0</v>
          </cell>
          <cell r="T1645">
            <v>0</v>
          </cell>
        </row>
        <row r="1646">
          <cell r="J1646">
            <v>0</v>
          </cell>
          <cell r="K1646">
            <v>0</v>
          </cell>
          <cell r="L1646">
            <v>-4841453.3918126356</v>
          </cell>
          <cell r="M1646">
            <v>0</v>
          </cell>
          <cell r="N1646">
            <v>0</v>
          </cell>
          <cell r="O1646">
            <v>0</v>
          </cell>
          <cell r="P1646">
            <v>0</v>
          </cell>
          <cell r="Q1646">
            <v>0</v>
          </cell>
          <cell r="R1646">
            <v>0</v>
          </cell>
          <cell r="S1646">
            <v>0</v>
          </cell>
          <cell r="T1646">
            <v>0</v>
          </cell>
        </row>
        <row r="1647">
          <cell r="J1647">
            <v>0</v>
          </cell>
          <cell r="K1647">
            <v>0</v>
          </cell>
          <cell r="L1647">
            <v>0</v>
          </cell>
          <cell r="M1647">
            <v>0</v>
          </cell>
          <cell r="N1647">
            <v>-8072.4521396583095</v>
          </cell>
          <cell r="O1647">
            <v>-25072.614747282008</v>
          </cell>
          <cell r="P1647">
            <v>-3647.5092458350796</v>
          </cell>
          <cell r="Q1647">
            <v>-1768.9679595927198</v>
          </cell>
          <cell r="R1647">
            <v>-202.45590763188588</v>
          </cell>
          <cell r="S1647">
            <v>0</v>
          </cell>
          <cell r="T1647">
            <v>0</v>
          </cell>
        </row>
        <row r="1652">
          <cell r="J1652">
            <v>0</v>
          </cell>
          <cell r="K1652">
            <v>0</v>
          </cell>
          <cell r="L1652">
            <v>0</v>
          </cell>
          <cell r="M1652">
            <v>0</v>
          </cell>
          <cell r="N1652">
            <v>0</v>
          </cell>
          <cell r="O1652">
            <v>0</v>
          </cell>
          <cell r="P1652">
            <v>0</v>
          </cell>
          <cell r="Q1652">
            <v>0</v>
          </cell>
          <cell r="R1652">
            <v>0</v>
          </cell>
          <cell r="S1652">
            <v>0</v>
          </cell>
          <cell r="T1652">
            <v>0</v>
          </cell>
        </row>
        <row r="1653">
          <cell r="J1653">
            <v>0</v>
          </cell>
          <cell r="K1653">
            <v>0</v>
          </cell>
          <cell r="L1653">
            <v>0</v>
          </cell>
          <cell r="M1653">
            <v>0</v>
          </cell>
          <cell r="N1653">
            <v>0</v>
          </cell>
          <cell r="O1653">
            <v>0</v>
          </cell>
          <cell r="P1653">
            <v>0</v>
          </cell>
          <cell r="Q1653">
            <v>0</v>
          </cell>
          <cell r="R1653">
            <v>0</v>
          </cell>
          <cell r="S1653">
            <v>0</v>
          </cell>
          <cell r="T1653">
            <v>0</v>
          </cell>
        </row>
        <row r="1654">
          <cell r="J1654">
            <v>0</v>
          </cell>
          <cell r="K1654">
            <v>0</v>
          </cell>
          <cell r="L1654">
            <v>0</v>
          </cell>
          <cell r="M1654">
            <v>0</v>
          </cell>
          <cell r="N1654">
            <v>0</v>
          </cell>
          <cell r="O1654">
            <v>0</v>
          </cell>
          <cell r="P1654">
            <v>0</v>
          </cell>
          <cell r="Q1654">
            <v>0</v>
          </cell>
          <cell r="R1654">
            <v>0</v>
          </cell>
          <cell r="S1654">
            <v>0</v>
          </cell>
          <cell r="T1654">
            <v>0</v>
          </cell>
        </row>
        <row r="1655">
          <cell r="J1655">
            <v>79216.539664179989</v>
          </cell>
          <cell r="K1655">
            <v>1305819.1748923738</v>
          </cell>
          <cell r="L1655">
            <v>403608.50544344622</v>
          </cell>
          <cell r="M1655">
            <v>0</v>
          </cell>
          <cell r="N1655">
            <v>0</v>
          </cell>
          <cell r="O1655">
            <v>0</v>
          </cell>
          <cell r="P1655">
            <v>0</v>
          </cell>
          <cell r="Q1655">
            <v>0</v>
          </cell>
          <cell r="R1655">
            <v>0</v>
          </cell>
          <cell r="S1655">
            <v>0</v>
          </cell>
          <cell r="T1655">
            <v>0</v>
          </cell>
        </row>
        <row r="1656">
          <cell r="J1656">
            <v>0</v>
          </cell>
          <cell r="K1656">
            <v>0</v>
          </cell>
          <cell r="L1656">
            <v>0</v>
          </cell>
          <cell r="M1656">
            <v>0</v>
          </cell>
          <cell r="N1656">
            <v>17216245.138848886</v>
          </cell>
          <cell r="O1656">
            <v>61384115.057719789</v>
          </cell>
          <cell r="P1656">
            <v>7889608.6437532045</v>
          </cell>
          <cell r="Q1656">
            <v>3663954.125183247</v>
          </cell>
          <cell r="R1656">
            <v>500857.74241159717</v>
          </cell>
          <cell r="S1656">
            <v>0</v>
          </cell>
          <cell r="T1656">
            <v>0</v>
          </cell>
        </row>
        <row r="1657">
          <cell r="J1657">
            <v>51168.006845032847</v>
          </cell>
          <cell r="K1657">
            <v>843462.2966683429</v>
          </cell>
          <cell r="L1657">
            <v>260701.1472199164</v>
          </cell>
          <cell r="M1657">
            <v>0</v>
          </cell>
          <cell r="N1657">
            <v>1252.1692364107166</v>
          </cell>
          <cell r="O1657">
            <v>4464.5798116645428</v>
          </cell>
          <cell r="P1657">
            <v>573.82577625683018</v>
          </cell>
          <cell r="Q1657">
            <v>266.48613574988616</v>
          </cell>
          <cell r="R1657">
            <v>36.428306625974209</v>
          </cell>
          <cell r="S1657">
            <v>0</v>
          </cell>
          <cell r="T1657">
            <v>0</v>
          </cell>
        </row>
        <row r="1658">
          <cell r="J1658">
            <v>0</v>
          </cell>
          <cell r="K1658">
            <v>0</v>
          </cell>
          <cell r="L1658">
            <v>0</v>
          </cell>
          <cell r="M1658">
            <v>0</v>
          </cell>
          <cell r="N1658">
            <v>0</v>
          </cell>
          <cell r="O1658">
            <v>0</v>
          </cell>
          <cell r="P1658">
            <v>0</v>
          </cell>
          <cell r="Q1658">
            <v>0</v>
          </cell>
          <cell r="R1658">
            <v>0</v>
          </cell>
          <cell r="S1658">
            <v>0</v>
          </cell>
          <cell r="T1658">
            <v>0</v>
          </cell>
        </row>
        <row r="1659">
          <cell r="J1659">
            <v>0</v>
          </cell>
          <cell r="K1659">
            <v>0</v>
          </cell>
          <cell r="L1659">
            <v>0</v>
          </cell>
          <cell r="M1659">
            <v>0</v>
          </cell>
          <cell r="N1659">
            <v>0</v>
          </cell>
          <cell r="O1659">
            <v>0</v>
          </cell>
          <cell r="P1659">
            <v>0</v>
          </cell>
          <cell r="Q1659">
            <v>0</v>
          </cell>
          <cell r="R1659">
            <v>0</v>
          </cell>
          <cell r="S1659">
            <v>0</v>
          </cell>
          <cell r="T1659">
            <v>0</v>
          </cell>
        </row>
        <row r="1663">
          <cell r="J1663">
            <v>0</v>
          </cell>
          <cell r="K1663">
            <v>0</v>
          </cell>
          <cell r="L1663">
            <v>0</v>
          </cell>
          <cell r="M1663">
            <v>0</v>
          </cell>
          <cell r="N1663">
            <v>0</v>
          </cell>
          <cell r="O1663">
            <v>0</v>
          </cell>
          <cell r="P1663">
            <v>0</v>
          </cell>
          <cell r="Q1663">
            <v>0</v>
          </cell>
          <cell r="R1663">
            <v>0</v>
          </cell>
          <cell r="S1663">
            <v>0</v>
          </cell>
          <cell r="T1663">
            <v>0</v>
          </cell>
        </row>
        <row r="1664">
          <cell r="J1664">
            <v>0</v>
          </cell>
          <cell r="K1664">
            <v>0</v>
          </cell>
          <cell r="L1664">
            <v>0</v>
          </cell>
          <cell r="M1664">
            <v>0</v>
          </cell>
          <cell r="N1664">
            <v>0</v>
          </cell>
          <cell r="O1664">
            <v>0</v>
          </cell>
          <cell r="P1664">
            <v>0</v>
          </cell>
          <cell r="Q1664">
            <v>0</v>
          </cell>
          <cell r="R1664">
            <v>0</v>
          </cell>
          <cell r="S1664">
            <v>0</v>
          </cell>
          <cell r="T1664">
            <v>0</v>
          </cell>
        </row>
        <row r="1665">
          <cell r="J1665">
            <v>0</v>
          </cell>
          <cell r="K1665">
            <v>0</v>
          </cell>
          <cell r="L1665">
            <v>0</v>
          </cell>
          <cell r="M1665">
            <v>0</v>
          </cell>
          <cell r="N1665">
            <v>0</v>
          </cell>
          <cell r="O1665">
            <v>0</v>
          </cell>
          <cell r="P1665">
            <v>0</v>
          </cell>
          <cell r="Q1665">
            <v>0</v>
          </cell>
          <cell r="R1665">
            <v>0</v>
          </cell>
          <cell r="S1665">
            <v>0</v>
          </cell>
          <cell r="T1665">
            <v>0</v>
          </cell>
        </row>
        <row r="1666">
          <cell r="J1666">
            <v>2946412.9888991429</v>
          </cell>
          <cell r="K1666">
            <v>48569182.576857761</v>
          </cell>
          <cell r="L1666">
            <v>15065184.214658134</v>
          </cell>
          <cell r="M1666">
            <v>0</v>
          </cell>
          <cell r="N1666">
            <v>0</v>
          </cell>
          <cell r="O1666">
            <v>0</v>
          </cell>
          <cell r="P1666">
            <v>0</v>
          </cell>
          <cell r="Q1666">
            <v>0</v>
          </cell>
          <cell r="R1666">
            <v>0</v>
          </cell>
          <cell r="S1666">
            <v>0</v>
          </cell>
          <cell r="T1666">
            <v>0</v>
          </cell>
        </row>
        <row r="1667">
          <cell r="J1667">
            <v>0</v>
          </cell>
          <cell r="K1667">
            <v>0</v>
          </cell>
          <cell r="L1667">
            <v>0</v>
          </cell>
          <cell r="M1667">
            <v>0</v>
          </cell>
          <cell r="N1667">
            <v>153802721.70669279</v>
          </cell>
          <cell r="O1667">
            <v>548379968.41309702</v>
          </cell>
          <cell r="P1667">
            <v>70482458.446861163</v>
          </cell>
          <cell r="Q1667">
            <v>32732231.222128525</v>
          </cell>
          <cell r="R1667">
            <v>4474453.2474706564</v>
          </cell>
          <cell r="S1667">
            <v>0</v>
          </cell>
          <cell r="T1667">
            <v>0</v>
          </cell>
        </row>
        <row r="1668">
          <cell r="J1668">
            <v>6168326.1059857765</v>
          </cell>
          <cell r="K1668">
            <v>101679757.03472449</v>
          </cell>
          <cell r="L1668">
            <v>31483109.232505687</v>
          </cell>
          <cell r="M1668">
            <v>0</v>
          </cell>
          <cell r="N1668">
            <v>150949.56138230523</v>
          </cell>
          <cell r="O1668">
            <v>538207.09272401175</v>
          </cell>
          <cell r="P1668">
            <v>69174.953925651324</v>
          </cell>
          <cell r="Q1668">
            <v>32125.022829355377</v>
          </cell>
          <cell r="R1668">
            <v>4391.4486534209091</v>
          </cell>
          <cell r="S1668">
            <v>0</v>
          </cell>
          <cell r="T1668">
            <v>0</v>
          </cell>
        </row>
        <row r="1669">
          <cell r="J1669">
            <v>0</v>
          </cell>
          <cell r="K1669">
            <v>0</v>
          </cell>
          <cell r="L1669">
            <v>0</v>
          </cell>
          <cell r="M1669">
            <v>0</v>
          </cell>
          <cell r="N1669">
            <v>0</v>
          </cell>
          <cell r="O1669">
            <v>0</v>
          </cell>
          <cell r="P1669">
            <v>0</v>
          </cell>
          <cell r="Q1669">
            <v>0</v>
          </cell>
          <cell r="R1669">
            <v>0</v>
          </cell>
          <cell r="S1669">
            <v>0</v>
          </cell>
          <cell r="T1669">
            <v>0</v>
          </cell>
        </row>
        <row r="1673">
          <cell r="J1673">
            <v>0</v>
          </cell>
          <cell r="K1673">
            <v>0</v>
          </cell>
          <cell r="L1673">
            <v>0</v>
          </cell>
          <cell r="M1673">
            <v>0</v>
          </cell>
          <cell r="N1673">
            <v>0</v>
          </cell>
          <cell r="O1673">
            <v>0</v>
          </cell>
          <cell r="P1673">
            <v>0</v>
          </cell>
          <cell r="Q1673">
            <v>0</v>
          </cell>
          <cell r="R1673">
            <v>0</v>
          </cell>
          <cell r="S1673">
            <v>0</v>
          </cell>
          <cell r="T1673">
            <v>0</v>
          </cell>
        </row>
        <row r="1674">
          <cell r="J1674">
            <v>0</v>
          </cell>
          <cell r="K1674">
            <v>0</v>
          </cell>
          <cell r="L1674">
            <v>0</v>
          </cell>
          <cell r="M1674">
            <v>0</v>
          </cell>
          <cell r="N1674">
            <v>0</v>
          </cell>
          <cell r="O1674">
            <v>0</v>
          </cell>
          <cell r="P1674">
            <v>0</v>
          </cell>
          <cell r="Q1674">
            <v>0</v>
          </cell>
          <cell r="R1674">
            <v>0</v>
          </cell>
          <cell r="S1674">
            <v>0</v>
          </cell>
          <cell r="T1674">
            <v>0</v>
          </cell>
        </row>
        <row r="1675">
          <cell r="J1675">
            <v>0</v>
          </cell>
          <cell r="K1675">
            <v>0</v>
          </cell>
          <cell r="L1675">
            <v>0</v>
          </cell>
          <cell r="M1675">
            <v>0</v>
          </cell>
          <cell r="N1675">
            <v>0</v>
          </cell>
          <cell r="O1675">
            <v>0</v>
          </cell>
          <cell r="P1675">
            <v>0</v>
          </cell>
          <cell r="Q1675">
            <v>0</v>
          </cell>
          <cell r="R1675">
            <v>0</v>
          </cell>
          <cell r="S1675">
            <v>0</v>
          </cell>
          <cell r="T1675">
            <v>0</v>
          </cell>
        </row>
        <row r="1676">
          <cell r="J1676">
            <v>5477335.004974477</v>
          </cell>
          <cell r="K1676">
            <v>90289339.917217478</v>
          </cell>
          <cell r="L1676">
            <v>-174687.41500151902</v>
          </cell>
          <cell r="M1676">
            <v>0</v>
          </cell>
          <cell r="N1676">
            <v>0</v>
          </cell>
          <cell r="O1676">
            <v>0</v>
          </cell>
          <cell r="P1676">
            <v>0</v>
          </cell>
          <cell r="Q1676">
            <v>0</v>
          </cell>
          <cell r="R1676">
            <v>0</v>
          </cell>
          <cell r="S1676">
            <v>0</v>
          </cell>
          <cell r="T1676">
            <v>0</v>
          </cell>
        </row>
        <row r="1677">
          <cell r="J1677">
            <v>0</v>
          </cell>
          <cell r="K1677">
            <v>0</v>
          </cell>
          <cell r="L1677">
            <v>0</v>
          </cell>
          <cell r="M1677">
            <v>0</v>
          </cell>
          <cell r="N1677">
            <v>646260108.06954193</v>
          </cell>
          <cell r="O1677">
            <v>2304225138.0028625</v>
          </cell>
          <cell r="P1677">
            <v>296158616.09875119</v>
          </cell>
          <cell r="Q1677">
            <v>137536807.23095754</v>
          </cell>
          <cell r="R1677">
            <v>18801101.873717152</v>
          </cell>
          <cell r="S1677">
            <v>0</v>
          </cell>
          <cell r="T1677">
            <v>0</v>
          </cell>
        </row>
        <row r="1678">
          <cell r="J1678">
            <v>30962003.42612119</v>
          </cell>
          <cell r="K1678">
            <v>510383032.86547559</v>
          </cell>
          <cell r="L1678">
            <v>187320241.58690244</v>
          </cell>
          <cell r="M1678">
            <v>0</v>
          </cell>
          <cell r="N1678">
            <v>757693.53895784472</v>
          </cell>
          <cell r="O1678">
            <v>2701538.4015953327</v>
          </cell>
          <cell r="P1678">
            <v>347224.69656222977</v>
          </cell>
          <cell r="Q1678">
            <v>161252.02361488377</v>
          </cell>
          <cell r="R1678">
            <v>22042.94097241541</v>
          </cell>
          <cell r="S1678">
            <v>0</v>
          </cell>
          <cell r="T1678">
            <v>0</v>
          </cell>
        </row>
        <row r="1679">
          <cell r="J1679">
            <v>0</v>
          </cell>
          <cell r="K1679">
            <v>0</v>
          </cell>
          <cell r="L1679">
            <v>-342058.0861999988</v>
          </cell>
          <cell r="M1679">
            <v>0</v>
          </cell>
          <cell r="N1679">
            <v>0</v>
          </cell>
          <cell r="O1679">
            <v>0</v>
          </cell>
          <cell r="P1679">
            <v>0</v>
          </cell>
          <cell r="Q1679">
            <v>0</v>
          </cell>
          <cell r="R1679">
            <v>0</v>
          </cell>
          <cell r="S1679">
            <v>0</v>
          </cell>
          <cell r="T1679">
            <v>0</v>
          </cell>
        </row>
        <row r="1683">
          <cell r="J1683">
            <v>0</v>
          </cell>
          <cell r="K1683">
            <v>0</v>
          </cell>
          <cell r="L1683">
            <v>0</v>
          </cell>
          <cell r="M1683">
            <v>0</v>
          </cell>
          <cell r="N1683">
            <v>0</v>
          </cell>
          <cell r="O1683">
            <v>0</v>
          </cell>
          <cell r="P1683">
            <v>0</v>
          </cell>
          <cell r="Q1683">
            <v>0</v>
          </cell>
          <cell r="R1683">
            <v>0</v>
          </cell>
          <cell r="S1683">
            <v>0</v>
          </cell>
          <cell r="T1683">
            <v>0</v>
          </cell>
        </row>
        <row r="1684">
          <cell r="J1684">
            <v>0</v>
          </cell>
          <cell r="K1684">
            <v>0</v>
          </cell>
          <cell r="L1684">
            <v>0</v>
          </cell>
          <cell r="M1684">
            <v>0</v>
          </cell>
          <cell r="N1684">
            <v>0</v>
          </cell>
          <cell r="O1684">
            <v>0</v>
          </cell>
          <cell r="P1684">
            <v>0</v>
          </cell>
          <cell r="Q1684">
            <v>0</v>
          </cell>
          <cell r="R1684">
            <v>0</v>
          </cell>
          <cell r="S1684">
            <v>0</v>
          </cell>
          <cell r="T1684">
            <v>0</v>
          </cell>
        </row>
        <row r="1685">
          <cell r="J1685">
            <v>0</v>
          </cell>
          <cell r="K1685">
            <v>0</v>
          </cell>
          <cell r="L1685">
            <v>0</v>
          </cell>
          <cell r="M1685">
            <v>0</v>
          </cell>
          <cell r="N1685">
            <v>0</v>
          </cell>
          <cell r="O1685">
            <v>0</v>
          </cell>
          <cell r="P1685">
            <v>0</v>
          </cell>
          <cell r="Q1685">
            <v>0</v>
          </cell>
          <cell r="R1685">
            <v>0</v>
          </cell>
          <cell r="S1685">
            <v>0</v>
          </cell>
          <cell r="T1685">
            <v>0</v>
          </cell>
        </row>
        <row r="1686">
          <cell r="J1686">
            <v>2503118.2043402246</v>
          </cell>
          <cell r="K1686">
            <v>41261834.486916274</v>
          </cell>
          <cell r="L1686">
            <v>12745740.397652553</v>
          </cell>
          <cell r="M1686">
            <v>0</v>
          </cell>
          <cell r="N1686">
            <v>0</v>
          </cell>
          <cell r="O1686">
            <v>0</v>
          </cell>
          <cell r="P1686">
            <v>0</v>
          </cell>
          <cell r="Q1686">
            <v>0</v>
          </cell>
          <cell r="R1686">
            <v>0</v>
          </cell>
          <cell r="S1686">
            <v>0</v>
          </cell>
          <cell r="T1686">
            <v>0</v>
          </cell>
        </row>
        <row r="1687">
          <cell r="J1687">
            <v>0</v>
          </cell>
          <cell r="K1687">
            <v>0</v>
          </cell>
          <cell r="L1687">
            <v>0</v>
          </cell>
          <cell r="M1687">
            <v>0</v>
          </cell>
          <cell r="N1687">
            <v>140073803.54354364</v>
          </cell>
          <cell r="O1687">
            <v>499429835.24828118</v>
          </cell>
          <cell r="P1687">
            <v>64190970.928195171</v>
          </cell>
          <cell r="Q1687">
            <v>29810448.572515488</v>
          </cell>
          <cell r="R1687">
            <v>4075049.3762146616</v>
          </cell>
          <cell r="S1687">
            <v>0</v>
          </cell>
          <cell r="T1687">
            <v>0</v>
          </cell>
        </row>
        <row r="1688">
          <cell r="J1688">
            <v>8879282.1592169274</v>
          </cell>
          <cell r="K1688">
            <v>146367626.65900835</v>
          </cell>
          <cell r="L1688">
            <v>44769960.73919332</v>
          </cell>
          <cell r="M1688">
            <v>0</v>
          </cell>
          <cell r="N1688">
            <v>217291.32414430322</v>
          </cell>
          <cell r="O1688">
            <v>774747.07956034702</v>
          </cell>
          <cell r="P1688">
            <v>99577.08520965559</v>
          </cell>
          <cell r="Q1688">
            <v>46243.849169441011</v>
          </cell>
          <cell r="R1688">
            <v>6321.473769617749</v>
          </cell>
          <cell r="S1688">
            <v>0</v>
          </cell>
          <cell r="T1688">
            <v>0</v>
          </cell>
        </row>
        <row r="1689">
          <cell r="J1689">
            <v>0</v>
          </cell>
          <cell r="K1689">
            <v>0</v>
          </cell>
          <cell r="L1689">
            <v>0</v>
          </cell>
          <cell r="M1689">
            <v>0</v>
          </cell>
          <cell r="N1689">
            <v>0</v>
          </cell>
          <cell r="O1689">
            <v>0</v>
          </cell>
          <cell r="P1689">
            <v>0</v>
          </cell>
          <cell r="Q1689">
            <v>0</v>
          </cell>
          <cell r="R1689">
            <v>0</v>
          </cell>
          <cell r="S1689">
            <v>0</v>
          </cell>
          <cell r="T1689">
            <v>0</v>
          </cell>
        </row>
        <row r="1693">
          <cell r="J1693">
            <v>0</v>
          </cell>
          <cell r="K1693">
            <v>0</v>
          </cell>
          <cell r="L1693">
            <v>0</v>
          </cell>
          <cell r="M1693">
            <v>0</v>
          </cell>
          <cell r="N1693">
            <v>0</v>
          </cell>
          <cell r="O1693">
            <v>0</v>
          </cell>
          <cell r="P1693">
            <v>0</v>
          </cell>
          <cell r="Q1693">
            <v>0</v>
          </cell>
          <cell r="R1693">
            <v>0</v>
          </cell>
          <cell r="S1693">
            <v>0</v>
          </cell>
          <cell r="T1693">
            <v>0</v>
          </cell>
        </row>
        <row r="1694">
          <cell r="J1694">
            <v>0</v>
          </cell>
          <cell r="K1694">
            <v>0</v>
          </cell>
          <cell r="L1694">
            <v>0</v>
          </cell>
          <cell r="M1694">
            <v>0</v>
          </cell>
          <cell r="N1694">
            <v>0</v>
          </cell>
          <cell r="O1694">
            <v>0</v>
          </cell>
          <cell r="P1694">
            <v>0</v>
          </cell>
          <cell r="Q1694">
            <v>0</v>
          </cell>
          <cell r="R1694">
            <v>0</v>
          </cell>
          <cell r="S1694">
            <v>0</v>
          </cell>
          <cell r="T1694">
            <v>0</v>
          </cell>
        </row>
        <row r="1695">
          <cell r="J1695">
            <v>0</v>
          </cell>
          <cell r="K1695">
            <v>0</v>
          </cell>
          <cell r="L1695">
            <v>0</v>
          </cell>
          <cell r="M1695">
            <v>0</v>
          </cell>
          <cell r="N1695">
            <v>0</v>
          </cell>
          <cell r="O1695">
            <v>0</v>
          </cell>
          <cell r="P1695">
            <v>0</v>
          </cell>
          <cell r="Q1695">
            <v>0</v>
          </cell>
          <cell r="R1695">
            <v>0</v>
          </cell>
          <cell r="S1695">
            <v>0</v>
          </cell>
          <cell r="T1695">
            <v>0</v>
          </cell>
        </row>
        <row r="1696">
          <cell r="J1696">
            <v>591922.22270266071</v>
          </cell>
          <cell r="K1696">
            <v>9757348.5502744932</v>
          </cell>
          <cell r="L1696">
            <v>3031639.2072142074</v>
          </cell>
          <cell r="M1696">
            <v>0</v>
          </cell>
          <cell r="N1696">
            <v>0</v>
          </cell>
          <cell r="O1696">
            <v>0</v>
          </cell>
          <cell r="P1696">
            <v>0</v>
          </cell>
          <cell r="Q1696">
            <v>0</v>
          </cell>
          <cell r="R1696">
            <v>0</v>
          </cell>
          <cell r="S1696">
            <v>0</v>
          </cell>
          <cell r="T1696">
            <v>0</v>
          </cell>
        </row>
        <row r="1697">
          <cell r="J1697">
            <v>0</v>
          </cell>
          <cell r="K1697">
            <v>0</v>
          </cell>
          <cell r="L1697">
            <v>0</v>
          </cell>
          <cell r="M1697">
            <v>0</v>
          </cell>
          <cell r="N1697">
            <v>79180140.190857321</v>
          </cell>
          <cell r="O1697">
            <v>282314918.06505179</v>
          </cell>
          <cell r="P1697">
            <v>36285514.839337803</v>
          </cell>
          <cell r="Q1697">
            <v>16851084.481263202</v>
          </cell>
          <cell r="R1697">
            <v>2303521.2347399341</v>
          </cell>
          <cell r="S1697">
            <v>0</v>
          </cell>
          <cell r="T1697">
            <v>0</v>
          </cell>
        </row>
        <row r="1698">
          <cell r="J1698">
            <v>2674257.929169903</v>
          </cell>
          <cell r="K1698">
            <v>44082931.38430386</v>
          </cell>
          <cell r="L1698">
            <v>13613639.326212587</v>
          </cell>
          <cell r="M1698">
            <v>0</v>
          </cell>
          <cell r="N1698">
            <v>65443.696473767399</v>
          </cell>
          <cell r="O1698">
            <v>233337.95271556103</v>
          </cell>
          <cell r="P1698">
            <v>29990.578620043918</v>
          </cell>
          <cell r="Q1698">
            <v>13927.700246392562</v>
          </cell>
          <cell r="R1698">
            <v>1903.8984288714973</v>
          </cell>
          <cell r="S1698">
            <v>0</v>
          </cell>
          <cell r="T1698">
            <v>0</v>
          </cell>
        </row>
        <row r="1699">
          <cell r="J1699">
            <v>0</v>
          </cell>
          <cell r="K1699">
            <v>0</v>
          </cell>
          <cell r="L1699">
            <v>0</v>
          </cell>
          <cell r="M1699">
            <v>0</v>
          </cell>
          <cell r="N1699">
            <v>0</v>
          </cell>
          <cell r="O1699">
            <v>0</v>
          </cell>
          <cell r="P1699">
            <v>0</v>
          </cell>
          <cell r="Q1699">
            <v>0</v>
          </cell>
          <cell r="R1699">
            <v>0</v>
          </cell>
          <cell r="S1699">
            <v>0</v>
          </cell>
          <cell r="T1699">
            <v>0</v>
          </cell>
        </row>
        <row r="1705">
          <cell r="J1705">
            <v>0</v>
          </cell>
          <cell r="K1705">
            <v>0</v>
          </cell>
          <cell r="L1705">
            <v>0</v>
          </cell>
          <cell r="M1705">
            <v>0</v>
          </cell>
          <cell r="N1705">
            <v>0</v>
          </cell>
          <cell r="O1705">
            <v>0</v>
          </cell>
          <cell r="P1705">
            <v>0</v>
          </cell>
          <cell r="Q1705">
            <v>0</v>
          </cell>
          <cell r="R1705">
            <v>0</v>
          </cell>
          <cell r="S1705">
            <v>0</v>
          </cell>
          <cell r="T1705">
            <v>0</v>
          </cell>
        </row>
        <row r="1706">
          <cell r="J1706">
            <v>0</v>
          </cell>
          <cell r="K1706">
            <v>0</v>
          </cell>
          <cell r="L1706">
            <v>0</v>
          </cell>
          <cell r="M1706">
            <v>0</v>
          </cell>
          <cell r="N1706">
            <v>0</v>
          </cell>
          <cell r="O1706">
            <v>0</v>
          </cell>
          <cell r="P1706">
            <v>0</v>
          </cell>
          <cell r="Q1706">
            <v>0</v>
          </cell>
          <cell r="R1706">
            <v>0</v>
          </cell>
          <cell r="S1706">
            <v>0</v>
          </cell>
          <cell r="T1706">
            <v>0</v>
          </cell>
        </row>
        <row r="1707">
          <cell r="J1707">
            <v>0</v>
          </cell>
          <cell r="K1707">
            <v>0</v>
          </cell>
          <cell r="L1707">
            <v>0</v>
          </cell>
          <cell r="M1707">
            <v>0</v>
          </cell>
          <cell r="N1707">
            <v>0</v>
          </cell>
          <cell r="O1707">
            <v>0</v>
          </cell>
          <cell r="P1707">
            <v>0</v>
          </cell>
          <cell r="Q1707">
            <v>0</v>
          </cell>
          <cell r="R1707">
            <v>0</v>
          </cell>
          <cell r="S1707">
            <v>0</v>
          </cell>
          <cell r="T1707">
            <v>0</v>
          </cell>
        </row>
        <row r="1708">
          <cell r="J1708">
            <v>14212.653556568153</v>
          </cell>
          <cell r="K1708">
            <v>234283.84550683724</v>
          </cell>
          <cell r="L1708">
            <v>72179.345329784206</v>
          </cell>
          <cell r="M1708">
            <v>0</v>
          </cell>
          <cell r="N1708">
            <v>0</v>
          </cell>
          <cell r="O1708">
            <v>0</v>
          </cell>
          <cell r="P1708">
            <v>0</v>
          </cell>
          <cell r="Q1708">
            <v>0</v>
          </cell>
          <cell r="R1708">
            <v>0</v>
          </cell>
          <cell r="S1708">
            <v>0</v>
          </cell>
          <cell r="T1708">
            <v>0</v>
          </cell>
        </row>
        <row r="1709">
          <cell r="J1709">
            <v>0</v>
          </cell>
          <cell r="K1709">
            <v>0</v>
          </cell>
          <cell r="L1709">
            <v>0</v>
          </cell>
          <cell r="M1709">
            <v>0</v>
          </cell>
          <cell r="N1709">
            <v>5071356.7505871523</v>
          </cell>
          <cell r="O1709">
            <v>18081802.609462608</v>
          </cell>
          <cell r="P1709">
            <v>2324027.0879219011</v>
          </cell>
          <cell r="Q1709">
            <v>1079284.0330009428</v>
          </cell>
          <cell r="R1709">
            <v>147536.71736070121</v>
          </cell>
          <cell r="S1709">
            <v>0</v>
          </cell>
          <cell r="T1709">
            <v>0</v>
          </cell>
        </row>
        <row r="1710">
          <cell r="J1710">
            <v>181218.29001828024</v>
          </cell>
          <cell r="K1710">
            <v>2987233.7134423</v>
          </cell>
          <cell r="L1710">
            <v>923241.03581408109</v>
          </cell>
          <cell r="M1710">
            <v>0</v>
          </cell>
          <cell r="N1710">
            <v>4434.7236061604326</v>
          </cell>
          <cell r="O1710">
            <v>15811.902182750828</v>
          </cell>
          <cell r="P1710">
            <v>2032.2801757084601</v>
          </cell>
          <cell r="Q1710">
            <v>943.79603216578391</v>
          </cell>
          <cell r="R1710">
            <v>129.01568464477867</v>
          </cell>
          <cell r="S1710">
            <v>0</v>
          </cell>
          <cell r="T1710">
            <v>0</v>
          </cell>
        </row>
        <row r="1711">
          <cell r="J1711">
            <v>0</v>
          </cell>
          <cell r="K1711">
            <v>0</v>
          </cell>
          <cell r="L1711">
            <v>0</v>
          </cell>
          <cell r="M1711">
            <v>0</v>
          </cell>
          <cell r="N1711">
            <v>0</v>
          </cell>
          <cell r="O1711">
            <v>0</v>
          </cell>
          <cell r="P1711">
            <v>0</v>
          </cell>
          <cell r="Q1711">
            <v>0</v>
          </cell>
          <cell r="R1711">
            <v>0</v>
          </cell>
          <cell r="S1711">
            <v>0</v>
          </cell>
          <cell r="T1711">
            <v>0</v>
          </cell>
        </row>
        <row r="1715">
          <cell r="J1715">
            <v>0</v>
          </cell>
          <cell r="K1715">
            <v>0</v>
          </cell>
          <cell r="L1715">
            <v>0</v>
          </cell>
          <cell r="M1715">
            <v>0</v>
          </cell>
          <cell r="N1715">
            <v>0</v>
          </cell>
          <cell r="O1715">
            <v>0</v>
          </cell>
          <cell r="P1715">
            <v>0</v>
          </cell>
          <cell r="Q1715">
            <v>0</v>
          </cell>
          <cell r="R1715">
            <v>0</v>
          </cell>
          <cell r="S1715">
            <v>0</v>
          </cell>
          <cell r="T1715">
            <v>0</v>
          </cell>
        </row>
        <row r="1719">
          <cell r="J1719">
            <v>0</v>
          </cell>
          <cell r="K1719">
            <v>0</v>
          </cell>
          <cell r="L1719">
            <v>0</v>
          </cell>
          <cell r="M1719">
            <v>0</v>
          </cell>
          <cell r="N1719">
            <v>0</v>
          </cell>
          <cell r="O1719">
            <v>0</v>
          </cell>
          <cell r="P1719">
            <v>0</v>
          </cell>
          <cell r="Q1719">
            <v>0</v>
          </cell>
          <cell r="R1719">
            <v>0</v>
          </cell>
          <cell r="S1719">
            <v>0</v>
          </cell>
          <cell r="T1719">
            <v>0</v>
          </cell>
        </row>
        <row r="1720">
          <cell r="J1720">
            <v>0</v>
          </cell>
          <cell r="K1720">
            <v>0</v>
          </cell>
          <cell r="L1720">
            <v>0</v>
          </cell>
          <cell r="M1720">
            <v>0</v>
          </cell>
          <cell r="N1720">
            <v>-1068967.8690797226</v>
          </cell>
          <cell r="O1720">
            <v>-3811379.6672497056</v>
          </cell>
          <cell r="P1720">
            <v>-489870.93711595004</v>
          </cell>
          <cell r="Q1720">
            <v>-227497.29700148018</v>
          </cell>
          <cell r="R1720">
            <v>-31098.583303142001</v>
          </cell>
          <cell r="S1720">
            <v>0</v>
          </cell>
          <cell r="T1720">
            <v>0</v>
          </cell>
        </row>
        <row r="1721">
          <cell r="J1721">
            <v>173595.97617688301</v>
          </cell>
          <cell r="K1721">
            <v>2832975.5368413562</v>
          </cell>
          <cell r="L1721">
            <v>1038208.6415404279</v>
          </cell>
          <cell r="M1721">
            <v>0</v>
          </cell>
          <cell r="N1721">
            <v>1399279.3107849301</v>
          </cell>
          <cell r="O1721">
            <v>4792568.5719233388</v>
          </cell>
          <cell r="P1721">
            <v>624464.1572998598</v>
          </cell>
          <cell r="Q1721">
            <v>295530.5612423034</v>
          </cell>
          <cell r="R1721">
            <v>40207.196131967736</v>
          </cell>
          <cell r="S1721">
            <v>0</v>
          </cell>
          <cell r="T1721">
            <v>0</v>
          </cell>
        </row>
        <row r="1729">
          <cell r="J1729">
            <v>0</v>
          </cell>
          <cell r="K1729">
            <v>0</v>
          </cell>
          <cell r="L1729">
            <v>-342058.0861999988</v>
          </cell>
          <cell r="M1729">
            <v>0</v>
          </cell>
          <cell r="N1729">
            <v>0</v>
          </cell>
          <cell r="O1729">
            <v>0</v>
          </cell>
          <cell r="P1729">
            <v>0</v>
          </cell>
          <cell r="Q1729">
            <v>0</v>
          </cell>
          <cell r="R1729">
            <v>0</v>
          </cell>
          <cell r="S1729">
            <v>0</v>
          </cell>
          <cell r="T1729">
            <v>0</v>
          </cell>
        </row>
        <row r="1730">
          <cell r="J1730">
            <v>48916255.917357109</v>
          </cell>
          <cell r="K1730">
            <v>806344043.95362294</v>
          </cell>
          <cell r="L1730">
            <v>278370893.06784809</v>
          </cell>
          <cell r="M1730">
            <v>0</v>
          </cell>
          <cell r="N1730">
            <v>1197065.0138007919</v>
          </cell>
          <cell r="O1730">
            <v>4268107.0085896673</v>
          </cell>
          <cell r="P1730">
            <v>548573.42026954587</v>
          </cell>
          <cell r="Q1730">
            <v>254758.87802798839</v>
          </cell>
          <cell r="R1730">
            <v>34825.205815596324</v>
          </cell>
          <cell r="S1730">
            <v>0</v>
          </cell>
          <cell r="T1730">
            <v>0</v>
          </cell>
        </row>
        <row r="1731">
          <cell r="J1731">
            <v>0</v>
          </cell>
          <cell r="K1731">
            <v>0</v>
          </cell>
          <cell r="L1731">
            <v>0</v>
          </cell>
          <cell r="M1731">
            <v>0</v>
          </cell>
          <cell r="N1731">
            <v>0</v>
          </cell>
          <cell r="O1731">
            <v>0</v>
          </cell>
          <cell r="P1731">
            <v>0</v>
          </cell>
          <cell r="Q1731">
            <v>0</v>
          </cell>
          <cell r="R1731">
            <v>0</v>
          </cell>
          <cell r="S1731">
            <v>0</v>
          </cell>
          <cell r="T1731">
            <v>0</v>
          </cell>
        </row>
        <row r="1732">
          <cell r="J1732">
            <v>173595.97617688301</v>
          </cell>
          <cell r="K1732">
            <v>2832975.5368413562</v>
          </cell>
          <cell r="L1732">
            <v>1038208.6415404279</v>
          </cell>
          <cell r="M1732">
            <v>0</v>
          </cell>
          <cell r="N1732">
            <v>1399279.3107849301</v>
          </cell>
          <cell r="O1732">
            <v>4792568.5719233388</v>
          </cell>
          <cell r="P1732">
            <v>624464.1572998598</v>
          </cell>
          <cell r="Q1732">
            <v>295530.5612423034</v>
          </cell>
          <cell r="R1732">
            <v>40207.196131967736</v>
          </cell>
          <cell r="S1732">
            <v>0</v>
          </cell>
          <cell r="T1732">
            <v>0</v>
          </cell>
        </row>
        <row r="1733">
          <cell r="J1733">
            <v>11612217.614137255</v>
          </cell>
          <cell r="K1733">
            <v>191417808.55166522</v>
          </cell>
          <cell r="L1733">
            <v>31143664.255296603</v>
          </cell>
          <cell r="M1733">
            <v>0</v>
          </cell>
          <cell r="N1733">
            <v>0</v>
          </cell>
          <cell r="O1733">
            <v>0</v>
          </cell>
          <cell r="P1733">
            <v>0</v>
          </cell>
          <cell r="Q1733">
            <v>0</v>
          </cell>
          <cell r="R1733">
            <v>0</v>
          </cell>
          <cell r="S1733">
            <v>0</v>
          </cell>
          <cell r="T1733">
            <v>0</v>
          </cell>
        </row>
        <row r="1734">
          <cell r="J1734">
            <v>0</v>
          </cell>
          <cell r="K1734">
            <v>0</v>
          </cell>
          <cell r="L1734">
            <v>0</v>
          </cell>
          <cell r="M1734">
            <v>0</v>
          </cell>
          <cell r="N1734">
            <v>1040535407.5309919</v>
          </cell>
          <cell r="O1734">
            <v>3710004397.7292252</v>
          </cell>
          <cell r="P1734">
            <v>476841325.10770452</v>
          </cell>
          <cell r="Q1734">
            <v>221446312.36804745</v>
          </cell>
          <cell r="R1734">
            <v>30271421.608611558</v>
          </cell>
          <cell r="S1734">
            <v>0</v>
          </cell>
          <cell r="T1734">
            <v>0</v>
          </cell>
        </row>
        <row r="1735">
          <cell r="J1735">
            <v>0</v>
          </cell>
          <cell r="K1735">
            <v>0</v>
          </cell>
          <cell r="L1735">
            <v>0</v>
          </cell>
          <cell r="M1735">
            <v>0</v>
          </cell>
          <cell r="N1735">
            <v>0</v>
          </cell>
          <cell r="O1735">
            <v>0</v>
          </cell>
          <cell r="P1735">
            <v>0</v>
          </cell>
          <cell r="Q1735">
            <v>0</v>
          </cell>
          <cell r="R1735">
            <v>0</v>
          </cell>
          <cell r="S1735">
            <v>0</v>
          </cell>
          <cell r="T1735">
            <v>0</v>
          </cell>
        </row>
        <row r="1738">
          <cell r="J1738">
            <v>0</v>
          </cell>
          <cell r="K1738">
            <v>0</v>
          </cell>
          <cell r="L1738">
            <v>0</v>
          </cell>
          <cell r="M1738">
            <v>0</v>
          </cell>
          <cell r="N1738">
            <v>0</v>
          </cell>
          <cell r="O1738">
            <v>0</v>
          </cell>
          <cell r="P1738">
            <v>0</v>
          </cell>
          <cell r="Q1738">
            <v>0</v>
          </cell>
          <cell r="R1738">
            <v>0</v>
          </cell>
          <cell r="S1738">
            <v>0</v>
          </cell>
          <cell r="T1738">
            <v>0</v>
          </cell>
        </row>
        <row r="1739">
          <cell r="J1739">
            <v>0</v>
          </cell>
          <cell r="K1739">
            <v>0</v>
          </cell>
          <cell r="L1739">
            <v>0</v>
          </cell>
          <cell r="M1739">
            <v>0</v>
          </cell>
          <cell r="N1739">
            <v>0</v>
          </cell>
          <cell r="O1739">
            <v>0</v>
          </cell>
          <cell r="P1739">
            <v>0</v>
          </cell>
          <cell r="Q1739">
            <v>0</v>
          </cell>
          <cell r="R1739">
            <v>0</v>
          </cell>
          <cell r="S1739">
            <v>0</v>
          </cell>
          <cell r="T1739">
            <v>0</v>
          </cell>
        </row>
        <row r="1743">
          <cell r="J1743">
            <v>0</v>
          </cell>
          <cell r="K1743">
            <v>0</v>
          </cell>
          <cell r="L1743">
            <v>0</v>
          </cell>
          <cell r="M1743">
            <v>0</v>
          </cell>
          <cell r="N1743">
            <v>0</v>
          </cell>
          <cell r="O1743">
            <v>0</v>
          </cell>
          <cell r="P1743">
            <v>0</v>
          </cell>
          <cell r="Q1743">
            <v>0</v>
          </cell>
          <cell r="R1743">
            <v>0</v>
          </cell>
          <cell r="S1743">
            <v>0</v>
          </cell>
          <cell r="T1743">
            <v>0</v>
          </cell>
        </row>
        <row r="1744">
          <cell r="J1744">
            <v>0</v>
          </cell>
          <cell r="K1744">
            <v>0</v>
          </cell>
          <cell r="L1744">
            <v>0</v>
          </cell>
          <cell r="M1744">
            <v>0</v>
          </cell>
          <cell r="N1744">
            <v>0</v>
          </cell>
          <cell r="O1744">
            <v>0</v>
          </cell>
          <cell r="P1744">
            <v>0</v>
          </cell>
          <cell r="Q1744">
            <v>0</v>
          </cell>
          <cell r="R1744">
            <v>0</v>
          </cell>
          <cell r="S1744">
            <v>0</v>
          </cell>
          <cell r="T1744">
            <v>0</v>
          </cell>
        </row>
        <row r="1748">
          <cell r="J1748">
            <v>0</v>
          </cell>
          <cell r="K1748">
            <v>0</v>
          </cell>
          <cell r="L1748">
            <v>0</v>
          </cell>
          <cell r="M1748">
            <v>0</v>
          </cell>
          <cell r="N1748">
            <v>0</v>
          </cell>
          <cell r="O1748">
            <v>0</v>
          </cell>
          <cell r="P1748">
            <v>0</v>
          </cell>
          <cell r="Q1748">
            <v>0</v>
          </cell>
          <cell r="R1748">
            <v>0</v>
          </cell>
          <cell r="S1748">
            <v>0</v>
          </cell>
          <cell r="T1748">
            <v>0</v>
          </cell>
        </row>
        <row r="1749">
          <cell r="J1749">
            <v>0</v>
          </cell>
          <cell r="K1749">
            <v>0</v>
          </cell>
          <cell r="L1749">
            <v>0</v>
          </cell>
          <cell r="M1749">
            <v>0</v>
          </cell>
          <cell r="N1749">
            <v>0</v>
          </cell>
          <cell r="O1749">
            <v>0</v>
          </cell>
          <cell r="P1749">
            <v>0</v>
          </cell>
          <cell r="Q1749">
            <v>0</v>
          </cell>
          <cell r="R1749">
            <v>0</v>
          </cell>
          <cell r="S1749">
            <v>0</v>
          </cell>
          <cell r="T1749">
            <v>0</v>
          </cell>
        </row>
        <row r="1753">
          <cell r="J1753">
            <v>0</v>
          </cell>
          <cell r="K1753">
            <v>0</v>
          </cell>
          <cell r="L1753">
            <v>0</v>
          </cell>
          <cell r="M1753">
            <v>0</v>
          </cell>
          <cell r="N1753">
            <v>0</v>
          </cell>
          <cell r="O1753">
            <v>0</v>
          </cell>
          <cell r="P1753">
            <v>0</v>
          </cell>
          <cell r="Q1753">
            <v>0</v>
          </cell>
          <cell r="R1753">
            <v>0</v>
          </cell>
          <cell r="S1753">
            <v>0</v>
          </cell>
          <cell r="T1753">
            <v>0</v>
          </cell>
        </row>
        <row r="1754">
          <cell r="J1754">
            <v>0</v>
          </cell>
          <cell r="K1754">
            <v>0</v>
          </cell>
          <cell r="L1754">
            <v>0</v>
          </cell>
          <cell r="M1754">
            <v>0</v>
          </cell>
          <cell r="N1754">
            <v>0</v>
          </cell>
          <cell r="O1754">
            <v>0</v>
          </cell>
          <cell r="P1754">
            <v>0</v>
          </cell>
          <cell r="Q1754">
            <v>0</v>
          </cell>
          <cell r="R1754">
            <v>0</v>
          </cell>
          <cell r="S1754">
            <v>0</v>
          </cell>
          <cell r="T1754">
            <v>0</v>
          </cell>
        </row>
        <row r="1758">
          <cell r="J1758">
            <v>0</v>
          </cell>
          <cell r="K1758">
            <v>0</v>
          </cell>
          <cell r="L1758">
            <v>0</v>
          </cell>
          <cell r="M1758">
            <v>0</v>
          </cell>
          <cell r="N1758">
            <v>0</v>
          </cell>
          <cell r="O1758">
            <v>0</v>
          </cell>
          <cell r="P1758">
            <v>0</v>
          </cell>
          <cell r="Q1758">
            <v>0</v>
          </cell>
          <cell r="R1758">
            <v>0</v>
          </cell>
          <cell r="S1758">
            <v>0</v>
          </cell>
          <cell r="T1758">
            <v>0</v>
          </cell>
        </row>
        <row r="1759">
          <cell r="J1759">
            <v>0</v>
          </cell>
          <cell r="K1759">
            <v>0</v>
          </cell>
          <cell r="L1759">
            <v>0</v>
          </cell>
          <cell r="M1759">
            <v>0</v>
          </cell>
          <cell r="N1759">
            <v>0</v>
          </cell>
          <cell r="O1759">
            <v>0</v>
          </cell>
          <cell r="P1759">
            <v>0</v>
          </cell>
          <cell r="Q1759">
            <v>0</v>
          </cell>
          <cell r="R1759">
            <v>0</v>
          </cell>
          <cell r="S1759">
            <v>0</v>
          </cell>
          <cell r="T1759">
            <v>0</v>
          </cell>
        </row>
        <row r="1763">
          <cell r="J1763">
            <v>0</v>
          </cell>
          <cell r="K1763">
            <v>0</v>
          </cell>
          <cell r="L1763">
            <v>0</v>
          </cell>
          <cell r="M1763">
            <v>0</v>
          </cell>
          <cell r="N1763">
            <v>0</v>
          </cell>
          <cell r="O1763">
            <v>0</v>
          </cell>
          <cell r="P1763">
            <v>0</v>
          </cell>
          <cell r="Q1763">
            <v>0</v>
          </cell>
          <cell r="R1763">
            <v>0</v>
          </cell>
          <cell r="S1763">
            <v>0</v>
          </cell>
          <cell r="T1763">
            <v>0</v>
          </cell>
        </row>
        <row r="1764">
          <cell r="J1764">
            <v>0</v>
          </cell>
          <cell r="K1764">
            <v>0</v>
          </cell>
          <cell r="L1764">
            <v>0</v>
          </cell>
          <cell r="M1764">
            <v>0</v>
          </cell>
          <cell r="N1764">
            <v>0</v>
          </cell>
          <cell r="O1764">
            <v>0</v>
          </cell>
          <cell r="P1764">
            <v>0</v>
          </cell>
          <cell r="Q1764">
            <v>0</v>
          </cell>
          <cell r="R1764">
            <v>0</v>
          </cell>
          <cell r="S1764">
            <v>0</v>
          </cell>
          <cell r="T1764">
            <v>0</v>
          </cell>
        </row>
        <row r="1769">
          <cell r="J1769">
            <v>0</v>
          </cell>
          <cell r="K1769">
            <v>0</v>
          </cell>
          <cell r="L1769">
            <v>0</v>
          </cell>
          <cell r="M1769">
            <v>0</v>
          </cell>
          <cell r="N1769">
            <v>0</v>
          </cell>
          <cell r="O1769">
            <v>0</v>
          </cell>
          <cell r="P1769">
            <v>0</v>
          </cell>
          <cell r="Q1769">
            <v>0</v>
          </cell>
          <cell r="R1769">
            <v>0</v>
          </cell>
          <cell r="S1769">
            <v>0</v>
          </cell>
          <cell r="T1769">
            <v>0</v>
          </cell>
        </row>
        <row r="1778">
          <cell r="J1778">
            <v>0</v>
          </cell>
          <cell r="K1778">
            <v>0</v>
          </cell>
          <cell r="L1778">
            <v>0</v>
          </cell>
          <cell r="M1778">
            <v>0</v>
          </cell>
          <cell r="N1778">
            <v>0</v>
          </cell>
          <cell r="O1778">
            <v>0</v>
          </cell>
          <cell r="P1778">
            <v>0</v>
          </cell>
          <cell r="Q1778">
            <v>0</v>
          </cell>
          <cell r="R1778">
            <v>0</v>
          </cell>
          <cell r="S1778">
            <v>0</v>
          </cell>
          <cell r="T1778">
            <v>0</v>
          </cell>
        </row>
        <row r="1779">
          <cell r="J1779">
            <v>0</v>
          </cell>
          <cell r="K1779">
            <v>0</v>
          </cell>
          <cell r="L1779">
            <v>0</v>
          </cell>
          <cell r="M1779">
            <v>0</v>
          </cell>
          <cell r="N1779">
            <v>0</v>
          </cell>
          <cell r="O1779">
            <v>0</v>
          </cell>
          <cell r="P1779">
            <v>0</v>
          </cell>
          <cell r="Q1779">
            <v>0</v>
          </cell>
          <cell r="R1779">
            <v>0</v>
          </cell>
          <cell r="S1779">
            <v>0</v>
          </cell>
          <cell r="T1779">
            <v>0</v>
          </cell>
        </row>
        <row r="1780">
          <cell r="J1780">
            <v>0</v>
          </cell>
          <cell r="K1780">
            <v>0</v>
          </cell>
          <cell r="L1780">
            <v>0</v>
          </cell>
          <cell r="M1780">
            <v>0</v>
          </cell>
          <cell r="N1780">
            <v>0</v>
          </cell>
          <cell r="O1780">
            <v>0</v>
          </cell>
          <cell r="P1780">
            <v>0</v>
          </cell>
          <cell r="Q1780">
            <v>0</v>
          </cell>
          <cell r="R1780">
            <v>0</v>
          </cell>
          <cell r="S1780">
            <v>0</v>
          </cell>
          <cell r="T1780">
            <v>0</v>
          </cell>
        </row>
        <row r="1785">
          <cell r="J1785">
            <v>0</v>
          </cell>
          <cell r="K1785">
            <v>0</v>
          </cell>
          <cell r="L1785">
            <v>0</v>
          </cell>
          <cell r="M1785">
            <v>0</v>
          </cell>
          <cell r="N1785">
            <v>0</v>
          </cell>
          <cell r="O1785">
            <v>0</v>
          </cell>
          <cell r="P1785">
            <v>0</v>
          </cell>
          <cell r="Q1785">
            <v>0</v>
          </cell>
          <cell r="R1785">
            <v>0</v>
          </cell>
          <cell r="S1785">
            <v>0</v>
          </cell>
          <cell r="T1785">
            <v>0</v>
          </cell>
        </row>
        <row r="1786">
          <cell r="J1786">
            <v>0</v>
          </cell>
          <cell r="K1786">
            <v>0</v>
          </cell>
          <cell r="L1786">
            <v>0</v>
          </cell>
          <cell r="M1786">
            <v>0</v>
          </cell>
          <cell r="N1786">
            <v>0</v>
          </cell>
          <cell r="O1786">
            <v>0</v>
          </cell>
          <cell r="P1786">
            <v>0</v>
          </cell>
          <cell r="Q1786">
            <v>0</v>
          </cell>
          <cell r="R1786">
            <v>0</v>
          </cell>
          <cell r="S1786">
            <v>0</v>
          </cell>
          <cell r="T1786">
            <v>0</v>
          </cell>
        </row>
        <row r="1787">
          <cell r="J1787">
            <v>1123602.5495943457</v>
          </cell>
          <cell r="K1787">
            <v>18521659.244877394</v>
          </cell>
          <cell r="L1787">
            <v>5724758.335528261</v>
          </cell>
          <cell r="M1787">
            <v>0</v>
          </cell>
          <cell r="N1787">
            <v>0</v>
          </cell>
          <cell r="O1787">
            <v>0</v>
          </cell>
          <cell r="P1787">
            <v>0</v>
          </cell>
          <cell r="Q1787">
            <v>0</v>
          </cell>
          <cell r="R1787">
            <v>0</v>
          </cell>
          <cell r="S1787">
            <v>0</v>
          </cell>
          <cell r="T1787">
            <v>0</v>
          </cell>
        </row>
        <row r="1788">
          <cell r="J1788">
            <v>0</v>
          </cell>
          <cell r="K1788">
            <v>0</v>
          </cell>
          <cell r="L1788">
            <v>0</v>
          </cell>
          <cell r="M1788">
            <v>0</v>
          </cell>
          <cell r="N1788">
            <v>1129294.5674046737</v>
          </cell>
          <cell r="O1788">
            <v>4026473.0840293625</v>
          </cell>
          <cell r="P1788">
            <v>517516.57277663343</v>
          </cell>
          <cell r="Q1788">
            <v>240335.9998314963</v>
          </cell>
          <cell r="R1788">
            <v>32853.617207834694</v>
          </cell>
          <cell r="S1788">
            <v>0</v>
          </cell>
          <cell r="T1788">
            <v>0</v>
          </cell>
        </row>
        <row r="1789">
          <cell r="J1789">
            <v>0</v>
          </cell>
          <cell r="K1789">
            <v>0</v>
          </cell>
          <cell r="L1789">
            <v>0</v>
          </cell>
          <cell r="M1789">
            <v>0</v>
          </cell>
          <cell r="N1789">
            <v>0</v>
          </cell>
          <cell r="O1789">
            <v>0</v>
          </cell>
          <cell r="P1789">
            <v>0</v>
          </cell>
          <cell r="Q1789">
            <v>0</v>
          </cell>
          <cell r="R1789">
            <v>0</v>
          </cell>
          <cell r="S1789">
            <v>0</v>
          </cell>
          <cell r="T1789">
            <v>0</v>
          </cell>
        </row>
        <row r="1790">
          <cell r="J1790">
            <v>0</v>
          </cell>
          <cell r="K1790">
            <v>0</v>
          </cell>
          <cell r="L1790">
            <v>0</v>
          </cell>
          <cell r="M1790">
            <v>0</v>
          </cell>
          <cell r="N1790">
            <v>0</v>
          </cell>
          <cell r="O1790">
            <v>0</v>
          </cell>
          <cell r="P1790">
            <v>0</v>
          </cell>
          <cell r="Q1790">
            <v>0</v>
          </cell>
          <cell r="R1790">
            <v>0</v>
          </cell>
          <cell r="S1790">
            <v>0</v>
          </cell>
          <cell r="T1790">
            <v>0</v>
          </cell>
        </row>
        <row r="1794">
          <cell r="J1794">
            <v>0</v>
          </cell>
          <cell r="K1794">
            <v>0</v>
          </cell>
          <cell r="L1794">
            <v>0</v>
          </cell>
          <cell r="M1794">
            <v>0</v>
          </cell>
          <cell r="N1794">
            <v>0</v>
          </cell>
          <cell r="O1794">
            <v>0</v>
          </cell>
          <cell r="P1794">
            <v>0</v>
          </cell>
          <cell r="Q1794">
            <v>0</v>
          </cell>
          <cell r="R1794">
            <v>0</v>
          </cell>
          <cell r="S1794">
            <v>0</v>
          </cell>
          <cell r="T1794">
            <v>0</v>
          </cell>
        </row>
        <row r="1795">
          <cell r="J1795">
            <v>0</v>
          </cell>
          <cell r="K1795">
            <v>0</v>
          </cell>
          <cell r="L1795">
            <v>0</v>
          </cell>
          <cell r="M1795">
            <v>0</v>
          </cell>
          <cell r="N1795">
            <v>0</v>
          </cell>
          <cell r="O1795">
            <v>0</v>
          </cell>
          <cell r="P1795">
            <v>0</v>
          </cell>
          <cell r="Q1795">
            <v>0</v>
          </cell>
          <cell r="R1795">
            <v>0</v>
          </cell>
          <cell r="S1795">
            <v>0</v>
          </cell>
          <cell r="T1795">
            <v>0</v>
          </cell>
        </row>
        <row r="1796">
          <cell r="J1796">
            <v>10253901.901366172</v>
          </cell>
          <cell r="K1796">
            <v>169027096.82891983</v>
          </cell>
          <cell r="L1796">
            <v>53766919.913910225</v>
          </cell>
          <cell r="M1796">
            <v>0</v>
          </cell>
          <cell r="N1796">
            <v>0</v>
          </cell>
          <cell r="O1796">
            <v>0</v>
          </cell>
          <cell r="P1796">
            <v>0</v>
          </cell>
          <cell r="Q1796">
            <v>0</v>
          </cell>
          <cell r="R1796">
            <v>0</v>
          </cell>
          <cell r="S1796">
            <v>0</v>
          </cell>
          <cell r="T1796">
            <v>0</v>
          </cell>
        </row>
        <row r="1797">
          <cell r="J1797">
            <v>0</v>
          </cell>
          <cell r="K1797">
            <v>0</v>
          </cell>
          <cell r="L1797">
            <v>0</v>
          </cell>
          <cell r="M1797">
            <v>0</v>
          </cell>
          <cell r="N1797">
            <v>2957312.3442875347</v>
          </cell>
          <cell r="O1797">
            <v>10544227.253928302</v>
          </cell>
          <cell r="P1797">
            <v>1355233.7833015439</v>
          </cell>
          <cell r="Q1797">
            <v>629373.98230100551</v>
          </cell>
          <cell r="R1797">
            <v>86034.601181616206</v>
          </cell>
          <cell r="S1797">
            <v>0</v>
          </cell>
          <cell r="T1797">
            <v>0</v>
          </cell>
        </row>
        <row r="1798">
          <cell r="J1798">
            <v>0</v>
          </cell>
          <cell r="K1798">
            <v>0</v>
          </cell>
          <cell r="L1798">
            <v>0</v>
          </cell>
          <cell r="M1798">
            <v>0</v>
          </cell>
          <cell r="N1798">
            <v>0</v>
          </cell>
          <cell r="O1798">
            <v>0</v>
          </cell>
          <cell r="P1798">
            <v>0</v>
          </cell>
          <cell r="Q1798">
            <v>0</v>
          </cell>
          <cell r="R1798">
            <v>0</v>
          </cell>
          <cell r="S1798">
            <v>0</v>
          </cell>
          <cell r="T1798">
            <v>0</v>
          </cell>
        </row>
        <row r="1799">
          <cell r="J1799">
            <v>0</v>
          </cell>
          <cell r="K1799">
            <v>0</v>
          </cell>
          <cell r="L1799">
            <v>0</v>
          </cell>
          <cell r="M1799">
            <v>0</v>
          </cell>
          <cell r="N1799">
            <v>0</v>
          </cell>
          <cell r="O1799">
            <v>0</v>
          </cell>
          <cell r="P1799">
            <v>0</v>
          </cell>
          <cell r="Q1799">
            <v>0</v>
          </cell>
          <cell r="R1799">
            <v>0</v>
          </cell>
          <cell r="S1799">
            <v>0</v>
          </cell>
          <cell r="T1799">
            <v>0</v>
          </cell>
        </row>
        <row r="1803">
          <cell r="J1803">
            <v>0</v>
          </cell>
          <cell r="K1803">
            <v>0</v>
          </cell>
          <cell r="L1803">
            <v>0</v>
          </cell>
          <cell r="M1803">
            <v>0</v>
          </cell>
          <cell r="N1803">
            <v>0</v>
          </cell>
          <cell r="O1803">
            <v>0</v>
          </cell>
          <cell r="P1803">
            <v>0</v>
          </cell>
          <cell r="Q1803">
            <v>0</v>
          </cell>
          <cell r="R1803">
            <v>0</v>
          </cell>
          <cell r="S1803">
            <v>0</v>
          </cell>
          <cell r="T1803">
            <v>0</v>
          </cell>
        </row>
        <row r="1804">
          <cell r="J1804">
            <v>0</v>
          </cell>
          <cell r="K1804">
            <v>0</v>
          </cell>
          <cell r="L1804">
            <v>0</v>
          </cell>
          <cell r="M1804">
            <v>0</v>
          </cell>
          <cell r="N1804">
            <v>0</v>
          </cell>
          <cell r="O1804">
            <v>0</v>
          </cell>
          <cell r="P1804">
            <v>0</v>
          </cell>
          <cell r="Q1804">
            <v>0</v>
          </cell>
          <cell r="R1804">
            <v>0</v>
          </cell>
          <cell r="S1804">
            <v>0</v>
          </cell>
          <cell r="T1804">
            <v>0</v>
          </cell>
        </row>
        <row r="1805">
          <cell r="J1805">
            <v>17111141.113475494</v>
          </cell>
          <cell r="K1805">
            <v>282063016.9531256</v>
          </cell>
          <cell r="L1805">
            <v>87488765.936290249</v>
          </cell>
          <cell r="M1805">
            <v>0</v>
          </cell>
          <cell r="N1805">
            <v>0</v>
          </cell>
          <cell r="O1805">
            <v>0</v>
          </cell>
          <cell r="P1805">
            <v>0</v>
          </cell>
          <cell r="Q1805">
            <v>0</v>
          </cell>
          <cell r="R1805">
            <v>0</v>
          </cell>
          <cell r="S1805">
            <v>0</v>
          </cell>
          <cell r="T1805">
            <v>0</v>
          </cell>
        </row>
        <row r="1806">
          <cell r="J1806">
            <v>0</v>
          </cell>
          <cell r="K1806">
            <v>0</v>
          </cell>
          <cell r="L1806">
            <v>0</v>
          </cell>
          <cell r="M1806">
            <v>0</v>
          </cell>
          <cell r="N1806">
            <v>17705130.045385975</v>
          </cell>
          <cell r="O1806">
            <v>63127222.634942733</v>
          </cell>
          <cell r="P1806">
            <v>8113647.657679176</v>
          </cell>
          <cell r="Q1806">
            <v>3767998.4075223957</v>
          </cell>
          <cell r="R1806">
            <v>515080.45988642762</v>
          </cell>
          <cell r="S1806">
            <v>0</v>
          </cell>
          <cell r="T1806">
            <v>0</v>
          </cell>
        </row>
        <row r="1807">
          <cell r="J1807">
            <v>0</v>
          </cell>
          <cell r="K1807">
            <v>0</v>
          </cell>
          <cell r="L1807">
            <v>0</v>
          </cell>
          <cell r="M1807">
            <v>0</v>
          </cell>
          <cell r="N1807">
            <v>0</v>
          </cell>
          <cell r="O1807">
            <v>0</v>
          </cell>
          <cell r="P1807">
            <v>0</v>
          </cell>
          <cell r="Q1807">
            <v>0</v>
          </cell>
          <cell r="R1807">
            <v>0</v>
          </cell>
          <cell r="S1807">
            <v>0</v>
          </cell>
          <cell r="T1807">
            <v>0</v>
          </cell>
        </row>
        <row r="1808">
          <cell r="J1808">
            <v>0</v>
          </cell>
          <cell r="K1808">
            <v>0</v>
          </cell>
          <cell r="L1808">
            <v>0</v>
          </cell>
          <cell r="M1808">
            <v>0</v>
          </cell>
          <cell r="N1808">
            <v>0</v>
          </cell>
          <cell r="O1808">
            <v>0</v>
          </cell>
          <cell r="P1808">
            <v>0</v>
          </cell>
          <cell r="Q1808">
            <v>0</v>
          </cell>
          <cell r="R1808">
            <v>0</v>
          </cell>
          <cell r="S1808">
            <v>0</v>
          </cell>
          <cell r="T1808">
            <v>0</v>
          </cell>
        </row>
        <row r="1812">
          <cell r="J1812">
            <v>0</v>
          </cell>
          <cell r="K1812">
            <v>0</v>
          </cell>
          <cell r="L1812">
            <v>0</v>
          </cell>
          <cell r="M1812">
            <v>0</v>
          </cell>
          <cell r="N1812">
            <v>0</v>
          </cell>
          <cell r="O1812">
            <v>0</v>
          </cell>
          <cell r="P1812">
            <v>0</v>
          </cell>
          <cell r="Q1812">
            <v>0</v>
          </cell>
          <cell r="R1812">
            <v>0</v>
          </cell>
          <cell r="S1812">
            <v>0</v>
          </cell>
          <cell r="T1812">
            <v>0</v>
          </cell>
        </row>
        <row r="1813">
          <cell r="J1813">
            <v>0</v>
          </cell>
          <cell r="K1813">
            <v>0</v>
          </cell>
          <cell r="L1813">
            <v>0</v>
          </cell>
          <cell r="M1813">
            <v>0</v>
          </cell>
          <cell r="N1813">
            <v>0</v>
          </cell>
          <cell r="O1813">
            <v>0</v>
          </cell>
          <cell r="P1813">
            <v>0</v>
          </cell>
          <cell r="Q1813">
            <v>0</v>
          </cell>
          <cell r="R1813">
            <v>0</v>
          </cell>
          <cell r="S1813">
            <v>0</v>
          </cell>
          <cell r="T1813">
            <v>0</v>
          </cell>
        </row>
        <row r="1814">
          <cell r="J1814">
            <v>3779714.8632791797</v>
          </cell>
          <cell r="K1814">
            <v>62305475.157323025</v>
          </cell>
          <cell r="L1814">
            <v>19531492.531756926</v>
          </cell>
          <cell r="M1814">
            <v>0</v>
          </cell>
          <cell r="N1814">
            <v>0</v>
          </cell>
          <cell r="O1814">
            <v>0</v>
          </cell>
          <cell r="P1814">
            <v>0</v>
          </cell>
          <cell r="Q1814">
            <v>0</v>
          </cell>
          <cell r="R1814">
            <v>0</v>
          </cell>
          <cell r="S1814">
            <v>0</v>
          </cell>
          <cell r="T1814">
            <v>0</v>
          </cell>
        </row>
        <row r="1815">
          <cell r="J1815">
            <v>0</v>
          </cell>
          <cell r="K1815">
            <v>0</v>
          </cell>
          <cell r="L1815">
            <v>0</v>
          </cell>
          <cell r="M1815">
            <v>0</v>
          </cell>
          <cell r="N1815">
            <v>7673551.6386686983</v>
          </cell>
          <cell r="O1815">
            <v>27359866.968116831</v>
          </cell>
          <cell r="P1815">
            <v>3516522.8450490716</v>
          </cell>
          <cell r="Q1815">
            <v>1633082.0660692977</v>
          </cell>
          <cell r="R1815">
            <v>223240.1850128042</v>
          </cell>
          <cell r="S1815">
            <v>0</v>
          </cell>
          <cell r="T1815">
            <v>0</v>
          </cell>
        </row>
        <row r="1816">
          <cell r="J1816">
            <v>0</v>
          </cell>
          <cell r="K1816">
            <v>0</v>
          </cell>
          <cell r="L1816">
            <v>0</v>
          </cell>
          <cell r="M1816">
            <v>0</v>
          </cell>
          <cell r="N1816">
            <v>0</v>
          </cell>
          <cell r="O1816">
            <v>0</v>
          </cell>
          <cell r="P1816">
            <v>0</v>
          </cell>
          <cell r="Q1816">
            <v>0</v>
          </cell>
          <cell r="R1816">
            <v>0</v>
          </cell>
          <cell r="S1816">
            <v>0</v>
          </cell>
          <cell r="T1816">
            <v>0</v>
          </cell>
        </row>
        <row r="1817">
          <cell r="J1817">
            <v>0</v>
          </cell>
          <cell r="K1817">
            <v>0</v>
          </cell>
          <cell r="L1817">
            <v>0</v>
          </cell>
          <cell r="M1817">
            <v>0</v>
          </cell>
          <cell r="N1817">
            <v>0</v>
          </cell>
          <cell r="O1817">
            <v>0</v>
          </cell>
          <cell r="P1817">
            <v>0</v>
          </cell>
          <cell r="Q1817">
            <v>0</v>
          </cell>
          <cell r="R1817">
            <v>0</v>
          </cell>
          <cell r="S1817">
            <v>0</v>
          </cell>
          <cell r="T1817">
            <v>0</v>
          </cell>
        </row>
        <row r="1821">
          <cell r="J1821">
            <v>0</v>
          </cell>
          <cell r="K1821">
            <v>0</v>
          </cell>
          <cell r="L1821">
            <v>0</v>
          </cell>
          <cell r="M1821">
            <v>0</v>
          </cell>
          <cell r="N1821">
            <v>0</v>
          </cell>
          <cell r="O1821">
            <v>0</v>
          </cell>
          <cell r="P1821">
            <v>0</v>
          </cell>
          <cell r="Q1821">
            <v>0</v>
          </cell>
          <cell r="R1821">
            <v>0</v>
          </cell>
          <cell r="S1821">
            <v>0</v>
          </cell>
          <cell r="T1821">
            <v>0</v>
          </cell>
        </row>
        <row r="1822">
          <cell r="J1822">
            <v>0</v>
          </cell>
          <cell r="K1822">
            <v>0</v>
          </cell>
          <cell r="L1822">
            <v>0</v>
          </cell>
          <cell r="M1822">
            <v>0</v>
          </cell>
          <cell r="N1822">
            <v>0</v>
          </cell>
          <cell r="O1822">
            <v>0</v>
          </cell>
          <cell r="P1822">
            <v>0</v>
          </cell>
          <cell r="Q1822">
            <v>0</v>
          </cell>
          <cell r="R1822">
            <v>0</v>
          </cell>
          <cell r="S1822">
            <v>0</v>
          </cell>
          <cell r="T1822">
            <v>0</v>
          </cell>
        </row>
        <row r="1823">
          <cell r="J1823">
            <v>2887858.1990991654</v>
          </cell>
          <cell r="K1823">
            <v>47603955.269192643</v>
          </cell>
          <cell r="L1823">
            <v>14665615.149195982</v>
          </cell>
          <cell r="M1823">
            <v>0</v>
          </cell>
          <cell r="N1823">
            <v>0</v>
          </cell>
          <cell r="O1823">
            <v>0</v>
          </cell>
          <cell r="P1823">
            <v>0</v>
          </cell>
          <cell r="Q1823">
            <v>0</v>
          </cell>
          <cell r="R1823">
            <v>0</v>
          </cell>
          <cell r="S1823">
            <v>0</v>
          </cell>
          <cell r="T1823">
            <v>0</v>
          </cell>
        </row>
        <row r="1824">
          <cell r="J1824">
            <v>0</v>
          </cell>
          <cell r="K1824">
            <v>0</v>
          </cell>
          <cell r="L1824">
            <v>0</v>
          </cell>
          <cell r="M1824">
            <v>0</v>
          </cell>
          <cell r="N1824">
            <v>2215646.9049120643</v>
          </cell>
          <cell r="O1824">
            <v>7899836.6624963442</v>
          </cell>
          <cell r="P1824">
            <v>1015354.2094410517</v>
          </cell>
          <cell r="Q1824">
            <v>471533.05216847302</v>
          </cell>
          <cell r="R1824">
            <v>64457.952232068288</v>
          </cell>
          <cell r="S1824">
            <v>0</v>
          </cell>
          <cell r="T1824">
            <v>0</v>
          </cell>
        </row>
        <row r="1825">
          <cell r="J1825">
            <v>0</v>
          </cell>
          <cell r="K1825">
            <v>0</v>
          </cell>
          <cell r="L1825">
            <v>0</v>
          </cell>
          <cell r="M1825">
            <v>0</v>
          </cell>
          <cell r="N1825">
            <v>0</v>
          </cell>
          <cell r="O1825">
            <v>0</v>
          </cell>
          <cell r="P1825">
            <v>0</v>
          </cell>
          <cell r="Q1825">
            <v>0</v>
          </cell>
          <cell r="R1825">
            <v>0</v>
          </cell>
          <cell r="S1825">
            <v>0</v>
          </cell>
          <cell r="T1825">
            <v>0</v>
          </cell>
        </row>
        <row r="1826">
          <cell r="J1826">
            <v>0</v>
          </cell>
          <cell r="K1826">
            <v>0</v>
          </cell>
          <cell r="L1826">
            <v>0</v>
          </cell>
          <cell r="M1826">
            <v>0</v>
          </cell>
          <cell r="N1826">
            <v>0</v>
          </cell>
          <cell r="O1826">
            <v>0</v>
          </cell>
          <cell r="P1826">
            <v>0</v>
          </cell>
          <cell r="Q1826">
            <v>0</v>
          </cell>
          <cell r="R1826">
            <v>0</v>
          </cell>
          <cell r="S1826">
            <v>0</v>
          </cell>
          <cell r="T1826">
            <v>0</v>
          </cell>
        </row>
        <row r="1832">
          <cell r="J1832">
            <v>0</v>
          </cell>
          <cell r="K1832">
            <v>0</v>
          </cell>
          <cell r="L1832">
            <v>0</v>
          </cell>
          <cell r="M1832">
            <v>0</v>
          </cell>
          <cell r="N1832">
            <v>0</v>
          </cell>
          <cell r="O1832">
            <v>0</v>
          </cell>
          <cell r="P1832">
            <v>0</v>
          </cell>
          <cell r="Q1832">
            <v>0</v>
          </cell>
          <cell r="R1832">
            <v>0</v>
          </cell>
          <cell r="S1832">
            <v>0</v>
          </cell>
          <cell r="T1832">
            <v>0</v>
          </cell>
        </row>
        <row r="1833">
          <cell r="J1833">
            <v>0</v>
          </cell>
          <cell r="K1833">
            <v>0</v>
          </cell>
          <cell r="L1833">
            <v>0</v>
          </cell>
          <cell r="M1833">
            <v>0</v>
          </cell>
          <cell r="N1833">
            <v>0</v>
          </cell>
          <cell r="O1833">
            <v>0</v>
          </cell>
          <cell r="P1833">
            <v>0</v>
          </cell>
          <cell r="Q1833">
            <v>0</v>
          </cell>
          <cell r="R1833">
            <v>0</v>
          </cell>
          <cell r="S1833">
            <v>0</v>
          </cell>
          <cell r="T1833">
            <v>0</v>
          </cell>
        </row>
        <row r="1834">
          <cell r="J1834">
            <v>97021.628898799958</v>
          </cell>
          <cell r="K1834">
            <v>1599321.3529955887</v>
          </cell>
          <cell r="L1834">
            <v>494325.4881056117</v>
          </cell>
          <cell r="M1834">
            <v>0</v>
          </cell>
          <cell r="N1834">
            <v>0</v>
          </cell>
          <cell r="O1834">
            <v>0</v>
          </cell>
          <cell r="P1834">
            <v>0</v>
          </cell>
          <cell r="Q1834">
            <v>0</v>
          </cell>
          <cell r="R1834">
            <v>0</v>
          </cell>
          <cell r="S1834">
            <v>0</v>
          </cell>
          <cell r="T1834">
            <v>0</v>
          </cell>
        </row>
        <row r="1835">
          <cell r="J1835">
            <v>0</v>
          </cell>
          <cell r="K1835">
            <v>0</v>
          </cell>
          <cell r="L1835">
            <v>0</v>
          </cell>
          <cell r="M1835">
            <v>0</v>
          </cell>
          <cell r="N1835">
            <v>33024.45599572108</v>
          </cell>
          <cell r="O1835">
            <v>117747.91716839414</v>
          </cell>
          <cell r="P1835">
            <v>15133.963961232797</v>
          </cell>
          <cell r="Q1835">
            <v>7028.2509804890697</v>
          </cell>
          <cell r="R1835">
            <v>960.75272749595206</v>
          </cell>
          <cell r="S1835">
            <v>0</v>
          </cell>
          <cell r="T1835">
            <v>0</v>
          </cell>
        </row>
        <row r="1836">
          <cell r="J1836">
            <v>0</v>
          </cell>
          <cell r="K1836">
            <v>0</v>
          </cell>
          <cell r="L1836">
            <v>0</v>
          </cell>
          <cell r="M1836">
            <v>0</v>
          </cell>
          <cell r="N1836">
            <v>0</v>
          </cell>
          <cell r="O1836">
            <v>0</v>
          </cell>
          <cell r="P1836">
            <v>0</v>
          </cell>
          <cell r="Q1836">
            <v>0</v>
          </cell>
          <cell r="R1836">
            <v>0</v>
          </cell>
          <cell r="S1836">
            <v>0</v>
          </cell>
          <cell r="T1836">
            <v>0</v>
          </cell>
        </row>
        <row r="1837">
          <cell r="J1837">
            <v>0</v>
          </cell>
          <cell r="K1837">
            <v>0</v>
          </cell>
          <cell r="L1837">
            <v>0</v>
          </cell>
          <cell r="M1837">
            <v>0</v>
          </cell>
          <cell r="N1837">
            <v>0</v>
          </cell>
          <cell r="O1837">
            <v>0</v>
          </cell>
          <cell r="P1837">
            <v>0</v>
          </cell>
          <cell r="Q1837">
            <v>0</v>
          </cell>
          <cell r="R1837">
            <v>0</v>
          </cell>
          <cell r="S1837">
            <v>0</v>
          </cell>
          <cell r="T1837">
            <v>0</v>
          </cell>
        </row>
        <row r="1841">
          <cell r="J1841">
            <v>0</v>
          </cell>
          <cell r="K1841">
            <v>0</v>
          </cell>
          <cell r="L1841">
            <v>0</v>
          </cell>
          <cell r="M1841">
            <v>0</v>
          </cell>
          <cell r="N1841">
            <v>0</v>
          </cell>
          <cell r="O1841">
            <v>0</v>
          </cell>
          <cell r="P1841">
            <v>0</v>
          </cell>
          <cell r="Q1841">
            <v>0</v>
          </cell>
          <cell r="R1841">
            <v>0</v>
          </cell>
          <cell r="S1841">
            <v>0</v>
          </cell>
          <cell r="T1841">
            <v>0</v>
          </cell>
        </row>
        <row r="1842">
          <cell r="J1842">
            <v>0</v>
          </cell>
          <cell r="K1842">
            <v>0</v>
          </cell>
          <cell r="L1842">
            <v>0</v>
          </cell>
          <cell r="M1842">
            <v>0</v>
          </cell>
          <cell r="N1842">
            <v>0</v>
          </cell>
          <cell r="O1842">
            <v>0</v>
          </cell>
          <cell r="P1842">
            <v>0</v>
          </cell>
          <cell r="Q1842">
            <v>0</v>
          </cell>
          <cell r="R1842">
            <v>0</v>
          </cell>
          <cell r="S1842">
            <v>0</v>
          </cell>
          <cell r="T1842">
            <v>0</v>
          </cell>
        </row>
        <row r="1843">
          <cell r="J1843">
            <v>808732.97719954827</v>
          </cell>
          <cell r="K1843">
            <v>13331294.619430268</v>
          </cell>
          <cell r="L1843">
            <v>4133272.0017452301</v>
          </cell>
          <cell r="M1843">
            <v>0</v>
          </cell>
          <cell r="N1843">
            <v>0</v>
          </cell>
          <cell r="O1843">
            <v>0</v>
          </cell>
          <cell r="P1843">
            <v>0</v>
          </cell>
          <cell r="Q1843">
            <v>0</v>
          </cell>
          <cell r="R1843">
            <v>0</v>
          </cell>
          <cell r="S1843">
            <v>0</v>
          </cell>
          <cell r="T1843">
            <v>0</v>
          </cell>
        </row>
        <row r="1844">
          <cell r="J1844">
            <v>0</v>
          </cell>
          <cell r="K1844">
            <v>0</v>
          </cell>
          <cell r="L1844">
            <v>0</v>
          </cell>
          <cell r="M1844">
            <v>0</v>
          </cell>
          <cell r="N1844">
            <v>392849.71734417457</v>
          </cell>
          <cell r="O1844">
            <v>1400696.3803873828</v>
          </cell>
          <cell r="P1844">
            <v>180029.41411775444</v>
          </cell>
          <cell r="Q1844">
            <v>83606.113344207479</v>
          </cell>
          <cell r="R1844">
            <v>11428.84647315107</v>
          </cell>
          <cell r="S1844">
            <v>0</v>
          </cell>
          <cell r="T1844">
            <v>0</v>
          </cell>
        </row>
        <row r="1845">
          <cell r="J1845">
            <v>0</v>
          </cell>
          <cell r="K1845">
            <v>0</v>
          </cell>
          <cell r="L1845">
            <v>0</v>
          </cell>
          <cell r="M1845">
            <v>0</v>
          </cell>
          <cell r="N1845">
            <v>0</v>
          </cell>
          <cell r="O1845">
            <v>0</v>
          </cell>
          <cell r="P1845">
            <v>0</v>
          </cell>
          <cell r="Q1845">
            <v>0</v>
          </cell>
          <cell r="R1845">
            <v>0</v>
          </cell>
          <cell r="S1845">
            <v>0</v>
          </cell>
          <cell r="T1845">
            <v>0</v>
          </cell>
        </row>
        <row r="1846">
          <cell r="J1846">
            <v>0</v>
          </cell>
          <cell r="K1846">
            <v>0</v>
          </cell>
          <cell r="L1846">
            <v>0</v>
          </cell>
          <cell r="M1846">
            <v>0</v>
          </cell>
          <cell r="N1846">
            <v>0</v>
          </cell>
          <cell r="O1846">
            <v>0</v>
          </cell>
          <cell r="P1846">
            <v>0</v>
          </cell>
          <cell r="Q1846">
            <v>0</v>
          </cell>
          <cell r="R1846">
            <v>0</v>
          </cell>
          <cell r="S1846">
            <v>0</v>
          </cell>
          <cell r="T1846">
            <v>0</v>
          </cell>
        </row>
        <row r="1850">
          <cell r="J1850">
            <v>0</v>
          </cell>
          <cell r="K1850">
            <v>0</v>
          </cell>
          <cell r="L1850">
            <v>0</v>
          </cell>
          <cell r="M1850">
            <v>0</v>
          </cell>
          <cell r="N1850">
            <v>0</v>
          </cell>
          <cell r="O1850">
            <v>0</v>
          </cell>
          <cell r="P1850">
            <v>0</v>
          </cell>
          <cell r="Q1850">
            <v>0</v>
          </cell>
          <cell r="R1850">
            <v>0</v>
          </cell>
          <cell r="S1850">
            <v>0</v>
          </cell>
          <cell r="T1850">
            <v>0</v>
          </cell>
        </row>
        <row r="1854">
          <cell r="J1854">
            <v>0</v>
          </cell>
          <cell r="K1854">
            <v>0</v>
          </cell>
          <cell r="L1854">
            <v>0</v>
          </cell>
          <cell r="M1854">
            <v>0</v>
          </cell>
          <cell r="N1854">
            <v>0</v>
          </cell>
          <cell r="O1854">
            <v>0</v>
          </cell>
          <cell r="P1854">
            <v>0</v>
          </cell>
          <cell r="Q1854">
            <v>0</v>
          </cell>
          <cell r="R1854">
            <v>0</v>
          </cell>
          <cell r="S1854">
            <v>0</v>
          </cell>
          <cell r="T1854">
            <v>0</v>
          </cell>
        </row>
        <row r="1855">
          <cell r="J1855">
            <v>0</v>
          </cell>
          <cell r="K1855">
            <v>0</v>
          </cell>
          <cell r="L1855">
            <v>0</v>
          </cell>
          <cell r="M1855">
            <v>0</v>
          </cell>
          <cell r="N1855">
            <v>0</v>
          </cell>
          <cell r="O1855">
            <v>0</v>
          </cell>
          <cell r="P1855">
            <v>0</v>
          </cell>
          <cell r="Q1855">
            <v>0</v>
          </cell>
          <cell r="R1855">
            <v>0</v>
          </cell>
          <cell r="S1855">
            <v>0</v>
          </cell>
          <cell r="T1855">
            <v>0</v>
          </cell>
        </row>
        <row r="1856">
          <cell r="J1856">
            <v>0</v>
          </cell>
          <cell r="K1856">
            <v>0</v>
          </cell>
          <cell r="L1856">
            <v>0</v>
          </cell>
          <cell r="M1856">
            <v>0</v>
          </cell>
          <cell r="N1856">
            <v>0</v>
          </cell>
          <cell r="O1856">
            <v>0</v>
          </cell>
          <cell r="P1856">
            <v>0</v>
          </cell>
          <cell r="Q1856">
            <v>0</v>
          </cell>
          <cell r="R1856">
            <v>0</v>
          </cell>
          <cell r="S1856">
            <v>0</v>
          </cell>
          <cell r="T1856">
            <v>0</v>
          </cell>
        </row>
        <row r="1857">
          <cell r="J1857">
            <v>0</v>
          </cell>
          <cell r="K1857">
            <v>0</v>
          </cell>
          <cell r="L1857">
            <v>0</v>
          </cell>
          <cell r="M1857">
            <v>0</v>
          </cell>
          <cell r="N1857">
            <v>0</v>
          </cell>
          <cell r="O1857">
            <v>0</v>
          </cell>
          <cell r="P1857">
            <v>0</v>
          </cell>
          <cell r="Q1857">
            <v>0</v>
          </cell>
          <cell r="R1857">
            <v>0</v>
          </cell>
          <cell r="S1857">
            <v>0</v>
          </cell>
          <cell r="T1857">
            <v>0</v>
          </cell>
        </row>
        <row r="1858">
          <cell r="J1858">
            <v>0</v>
          </cell>
          <cell r="K1858">
            <v>0</v>
          </cell>
          <cell r="L1858">
            <v>0</v>
          </cell>
          <cell r="M1858">
            <v>0</v>
          </cell>
          <cell r="N1858">
            <v>0</v>
          </cell>
          <cell r="O1858">
            <v>0</v>
          </cell>
          <cell r="P1858">
            <v>0</v>
          </cell>
          <cell r="Q1858">
            <v>0</v>
          </cell>
          <cell r="R1858">
            <v>0</v>
          </cell>
          <cell r="S1858">
            <v>0</v>
          </cell>
          <cell r="T1858">
            <v>0</v>
          </cell>
        </row>
        <row r="1859">
          <cell r="J1859">
            <v>0</v>
          </cell>
          <cell r="K1859">
            <v>0</v>
          </cell>
          <cell r="L1859">
            <v>0</v>
          </cell>
          <cell r="M1859">
            <v>0</v>
          </cell>
          <cell r="N1859">
            <v>0</v>
          </cell>
          <cell r="O1859">
            <v>0</v>
          </cell>
          <cell r="P1859">
            <v>0</v>
          </cell>
          <cell r="Q1859">
            <v>0</v>
          </cell>
          <cell r="R1859">
            <v>0</v>
          </cell>
          <cell r="S1859">
            <v>0</v>
          </cell>
          <cell r="T1859">
            <v>0</v>
          </cell>
        </row>
        <row r="1865">
          <cell r="J1865">
            <v>0</v>
          </cell>
          <cell r="K1865">
            <v>0</v>
          </cell>
          <cell r="L1865">
            <v>0</v>
          </cell>
          <cell r="M1865">
            <v>0</v>
          </cell>
          <cell r="N1865">
            <v>0</v>
          </cell>
          <cell r="O1865">
            <v>0</v>
          </cell>
          <cell r="P1865">
            <v>0</v>
          </cell>
          <cell r="Q1865">
            <v>0</v>
          </cell>
          <cell r="R1865">
            <v>0</v>
          </cell>
          <cell r="S1865">
            <v>0</v>
          </cell>
          <cell r="T1865">
            <v>0</v>
          </cell>
        </row>
        <row r="1866">
          <cell r="J1866">
            <v>0</v>
          </cell>
          <cell r="K1866">
            <v>0</v>
          </cell>
          <cell r="L1866">
            <v>0</v>
          </cell>
          <cell r="M1866">
            <v>0</v>
          </cell>
          <cell r="N1866">
            <v>0</v>
          </cell>
          <cell r="O1866">
            <v>0</v>
          </cell>
          <cell r="P1866">
            <v>0</v>
          </cell>
          <cell r="Q1866">
            <v>0</v>
          </cell>
          <cell r="R1866">
            <v>0</v>
          </cell>
          <cell r="S1866">
            <v>0</v>
          </cell>
          <cell r="T1866">
            <v>0</v>
          </cell>
        </row>
        <row r="1867">
          <cell r="J1867">
            <v>36061973.232912704</v>
          </cell>
          <cell r="K1867">
            <v>594451819.42586446</v>
          </cell>
          <cell r="L1867">
            <v>185805149.35653248</v>
          </cell>
          <cell r="M1867">
            <v>0</v>
          </cell>
          <cell r="N1867">
            <v>0</v>
          </cell>
          <cell r="O1867">
            <v>0</v>
          </cell>
          <cell r="P1867">
            <v>0</v>
          </cell>
          <cell r="Q1867">
            <v>0</v>
          </cell>
          <cell r="R1867">
            <v>0</v>
          </cell>
          <cell r="S1867">
            <v>0</v>
          </cell>
          <cell r="T1867">
            <v>0</v>
          </cell>
        </row>
        <row r="1868">
          <cell r="J1868">
            <v>0</v>
          </cell>
          <cell r="K1868">
            <v>0</v>
          </cell>
          <cell r="L1868">
            <v>0</v>
          </cell>
          <cell r="M1868">
            <v>0</v>
          </cell>
          <cell r="N1868">
            <v>32106809.673998844</v>
          </cell>
          <cell r="O1868">
            <v>114476070.90106934</v>
          </cell>
          <cell r="P1868">
            <v>14713438.446326464</v>
          </cell>
          <cell r="Q1868">
            <v>6832957.8722173637</v>
          </cell>
          <cell r="R1868">
            <v>934056.41472139815</v>
          </cell>
          <cell r="S1868">
            <v>0</v>
          </cell>
          <cell r="T1868">
            <v>0</v>
          </cell>
        </row>
        <row r="1869">
          <cell r="J1869">
            <v>0</v>
          </cell>
          <cell r="K1869">
            <v>0</v>
          </cell>
          <cell r="L1869">
            <v>0</v>
          </cell>
          <cell r="M1869">
            <v>0</v>
          </cell>
          <cell r="N1869">
            <v>0</v>
          </cell>
          <cell r="O1869">
            <v>0</v>
          </cell>
          <cell r="P1869">
            <v>0</v>
          </cell>
          <cell r="Q1869">
            <v>0</v>
          </cell>
          <cell r="R1869">
            <v>0</v>
          </cell>
          <cell r="S1869">
            <v>0</v>
          </cell>
          <cell r="T1869">
            <v>0</v>
          </cell>
        </row>
        <row r="1870">
          <cell r="J1870">
            <v>0</v>
          </cell>
          <cell r="K1870">
            <v>0</v>
          </cell>
          <cell r="L1870">
            <v>0</v>
          </cell>
          <cell r="M1870">
            <v>0</v>
          </cell>
          <cell r="N1870">
            <v>0</v>
          </cell>
          <cell r="O1870">
            <v>0</v>
          </cell>
          <cell r="P1870">
            <v>0</v>
          </cell>
          <cell r="Q1870">
            <v>0</v>
          </cell>
          <cell r="R1870">
            <v>0</v>
          </cell>
          <cell r="S1870">
            <v>0</v>
          </cell>
          <cell r="T1870">
            <v>0</v>
          </cell>
        </row>
        <row r="1874">
          <cell r="J1874">
            <v>0</v>
          </cell>
          <cell r="K1874">
            <v>74985.87</v>
          </cell>
          <cell r="L1874">
            <v>0</v>
          </cell>
          <cell r="M1874">
            <v>0</v>
          </cell>
          <cell r="N1874">
            <v>0</v>
          </cell>
          <cell r="O1874">
            <v>0</v>
          </cell>
          <cell r="P1874">
            <v>0</v>
          </cell>
          <cell r="Q1874">
            <v>0</v>
          </cell>
          <cell r="R1874">
            <v>0</v>
          </cell>
          <cell r="S1874">
            <v>0</v>
          </cell>
          <cell r="T1874">
            <v>0</v>
          </cell>
        </row>
        <row r="1875">
          <cell r="J1875">
            <v>0</v>
          </cell>
          <cell r="K1875">
            <v>0</v>
          </cell>
          <cell r="L1875">
            <v>0</v>
          </cell>
          <cell r="M1875">
            <v>0</v>
          </cell>
          <cell r="N1875">
            <v>0</v>
          </cell>
          <cell r="O1875">
            <v>0</v>
          </cell>
          <cell r="P1875">
            <v>0</v>
          </cell>
          <cell r="Q1875">
            <v>0</v>
          </cell>
          <cell r="R1875">
            <v>0</v>
          </cell>
          <cell r="S1875">
            <v>0</v>
          </cell>
          <cell r="T1875">
            <v>0</v>
          </cell>
        </row>
        <row r="1876">
          <cell r="J1876">
            <v>0</v>
          </cell>
          <cell r="K1876">
            <v>0</v>
          </cell>
          <cell r="L1876">
            <v>0</v>
          </cell>
          <cell r="M1876">
            <v>0</v>
          </cell>
          <cell r="N1876">
            <v>0</v>
          </cell>
          <cell r="O1876">
            <v>0</v>
          </cell>
          <cell r="P1876">
            <v>0</v>
          </cell>
          <cell r="Q1876">
            <v>0</v>
          </cell>
          <cell r="R1876">
            <v>0</v>
          </cell>
          <cell r="S1876">
            <v>0</v>
          </cell>
          <cell r="T1876">
            <v>0</v>
          </cell>
        </row>
        <row r="1877">
          <cell r="J1877">
            <v>124718.25608867532</v>
          </cell>
          <cell r="K1877">
            <v>2055877.3578110652</v>
          </cell>
          <cell r="L1877">
            <v>635439.88610025973</v>
          </cell>
          <cell r="M1877">
            <v>0</v>
          </cell>
          <cell r="N1877">
            <v>0</v>
          </cell>
          <cell r="O1877">
            <v>0</v>
          </cell>
          <cell r="P1877">
            <v>0</v>
          </cell>
          <cell r="Q1877">
            <v>0</v>
          </cell>
          <cell r="R1877">
            <v>0</v>
          </cell>
          <cell r="S1877">
            <v>0</v>
          </cell>
          <cell r="T1877">
            <v>0</v>
          </cell>
        </row>
        <row r="1878">
          <cell r="J1878">
            <v>0</v>
          </cell>
          <cell r="K1878">
            <v>0</v>
          </cell>
          <cell r="L1878">
            <v>0</v>
          </cell>
          <cell r="M1878">
            <v>0</v>
          </cell>
          <cell r="N1878">
            <v>7631714.6419678396</v>
          </cell>
          <cell r="O1878">
            <v>27210698.14538905</v>
          </cell>
          <cell r="P1878">
            <v>3497350.3990169838</v>
          </cell>
          <cell r="Q1878">
            <v>1624178.3338436517</v>
          </cell>
          <cell r="R1878">
            <v>222023.05644917858</v>
          </cell>
          <cell r="S1878">
            <v>0</v>
          </cell>
          <cell r="T1878">
            <v>0</v>
          </cell>
        </row>
        <row r="1879">
          <cell r="J1879">
            <v>0</v>
          </cell>
          <cell r="K1879">
            <v>0</v>
          </cell>
          <cell r="L1879">
            <v>0</v>
          </cell>
          <cell r="M1879">
            <v>0</v>
          </cell>
          <cell r="N1879">
            <v>0</v>
          </cell>
          <cell r="O1879">
            <v>0</v>
          </cell>
          <cell r="P1879">
            <v>0</v>
          </cell>
          <cell r="Q1879">
            <v>0</v>
          </cell>
          <cell r="R1879">
            <v>0</v>
          </cell>
          <cell r="S1879">
            <v>0</v>
          </cell>
          <cell r="T1879">
            <v>0</v>
          </cell>
        </row>
        <row r="1883">
          <cell r="J1883">
            <v>0</v>
          </cell>
          <cell r="K1883">
            <v>0</v>
          </cell>
          <cell r="L1883">
            <v>0</v>
          </cell>
          <cell r="M1883">
            <v>0</v>
          </cell>
          <cell r="N1883">
            <v>0</v>
          </cell>
          <cell r="O1883">
            <v>0</v>
          </cell>
          <cell r="P1883">
            <v>0</v>
          </cell>
          <cell r="Q1883">
            <v>0</v>
          </cell>
          <cell r="R1883">
            <v>0</v>
          </cell>
          <cell r="S1883">
            <v>0</v>
          </cell>
          <cell r="T1883">
            <v>0</v>
          </cell>
        </row>
        <row r="1884">
          <cell r="J1884">
            <v>0</v>
          </cell>
          <cell r="K1884">
            <v>0</v>
          </cell>
          <cell r="L1884">
            <v>0</v>
          </cell>
          <cell r="M1884">
            <v>0</v>
          </cell>
          <cell r="N1884">
            <v>0</v>
          </cell>
          <cell r="O1884">
            <v>0</v>
          </cell>
          <cell r="P1884">
            <v>0</v>
          </cell>
          <cell r="Q1884">
            <v>0</v>
          </cell>
          <cell r="R1884">
            <v>0</v>
          </cell>
          <cell r="S1884">
            <v>0</v>
          </cell>
          <cell r="T1884">
            <v>0</v>
          </cell>
        </row>
        <row r="1885">
          <cell r="J1885">
            <v>2543559.7599004395</v>
          </cell>
          <cell r="K1885">
            <v>41928480.100785263</v>
          </cell>
          <cell r="L1885">
            <v>12979015.813041994</v>
          </cell>
          <cell r="M1885">
            <v>0</v>
          </cell>
          <cell r="N1885">
            <v>0</v>
          </cell>
          <cell r="O1885">
            <v>0</v>
          </cell>
          <cell r="P1885">
            <v>0</v>
          </cell>
          <cell r="Q1885">
            <v>0</v>
          </cell>
          <cell r="R1885">
            <v>0</v>
          </cell>
          <cell r="S1885">
            <v>0</v>
          </cell>
          <cell r="T1885">
            <v>0</v>
          </cell>
        </row>
        <row r="1886">
          <cell r="J1886">
            <v>0</v>
          </cell>
          <cell r="K1886">
            <v>0</v>
          </cell>
          <cell r="L1886">
            <v>0</v>
          </cell>
          <cell r="M1886">
            <v>0</v>
          </cell>
          <cell r="N1886">
            <v>31974917.952957612</v>
          </cell>
          <cell r="O1886">
            <v>114005814.08756205</v>
          </cell>
          <cell r="P1886">
            <v>14652997.0403187</v>
          </cell>
          <cell r="Q1886">
            <v>6804888.7310376735</v>
          </cell>
          <cell r="R1886">
            <v>930219.39979098062</v>
          </cell>
          <cell r="S1886">
            <v>0</v>
          </cell>
          <cell r="T1886">
            <v>0</v>
          </cell>
        </row>
        <row r="1887">
          <cell r="J1887">
            <v>0</v>
          </cell>
          <cell r="K1887">
            <v>0</v>
          </cell>
          <cell r="L1887">
            <v>0</v>
          </cell>
          <cell r="M1887">
            <v>0</v>
          </cell>
          <cell r="N1887">
            <v>0</v>
          </cell>
          <cell r="O1887">
            <v>0</v>
          </cell>
          <cell r="P1887">
            <v>0</v>
          </cell>
          <cell r="Q1887">
            <v>0</v>
          </cell>
          <cell r="R1887">
            <v>0</v>
          </cell>
          <cell r="S1887">
            <v>0</v>
          </cell>
          <cell r="T1887">
            <v>0</v>
          </cell>
        </row>
        <row r="1891">
          <cell r="J1891">
            <v>0</v>
          </cell>
          <cell r="K1891">
            <v>0</v>
          </cell>
          <cell r="L1891">
            <v>0</v>
          </cell>
          <cell r="M1891">
            <v>0</v>
          </cell>
          <cell r="N1891">
            <v>0</v>
          </cell>
          <cell r="O1891">
            <v>0</v>
          </cell>
          <cell r="P1891">
            <v>0</v>
          </cell>
          <cell r="Q1891">
            <v>0</v>
          </cell>
          <cell r="R1891">
            <v>0</v>
          </cell>
          <cell r="S1891">
            <v>0</v>
          </cell>
          <cell r="T1891">
            <v>0</v>
          </cell>
        </row>
        <row r="1892">
          <cell r="J1892">
            <v>0</v>
          </cell>
          <cell r="K1892">
            <v>0</v>
          </cell>
          <cell r="L1892">
            <v>0</v>
          </cell>
          <cell r="M1892">
            <v>0</v>
          </cell>
          <cell r="N1892">
            <v>0</v>
          </cell>
          <cell r="O1892">
            <v>0</v>
          </cell>
          <cell r="P1892">
            <v>0</v>
          </cell>
          <cell r="Q1892">
            <v>0</v>
          </cell>
          <cell r="R1892">
            <v>0</v>
          </cell>
          <cell r="S1892">
            <v>0</v>
          </cell>
          <cell r="T1892">
            <v>0</v>
          </cell>
        </row>
        <row r="1893">
          <cell r="J1893">
            <v>71865.647969707192</v>
          </cell>
          <cell r="K1893">
            <v>1184645.8016562781</v>
          </cell>
          <cell r="L1893">
            <v>366155.69037401484</v>
          </cell>
          <cell r="M1893">
            <v>0</v>
          </cell>
          <cell r="N1893">
            <v>0</v>
          </cell>
          <cell r="O1893">
            <v>0</v>
          </cell>
          <cell r="P1893">
            <v>0</v>
          </cell>
          <cell r="Q1893">
            <v>0</v>
          </cell>
          <cell r="R1893">
            <v>0</v>
          </cell>
          <cell r="S1893">
            <v>0</v>
          </cell>
          <cell r="T1893">
            <v>0</v>
          </cell>
        </row>
        <row r="1894">
          <cell r="J1894">
            <v>0</v>
          </cell>
          <cell r="K1894">
            <v>0</v>
          </cell>
          <cell r="L1894">
            <v>0</v>
          </cell>
          <cell r="M1894">
            <v>0</v>
          </cell>
          <cell r="N1894">
            <v>2705348.3554836139</v>
          </cell>
          <cell r="O1894">
            <v>9645855.6081714034</v>
          </cell>
          <cell r="P1894">
            <v>1239767.4172066392</v>
          </cell>
          <cell r="Q1894">
            <v>575751.1110691966</v>
          </cell>
          <cell r="R1894">
            <v>78704.424735848515</v>
          </cell>
          <cell r="S1894">
            <v>0</v>
          </cell>
          <cell r="T1894">
            <v>0</v>
          </cell>
        </row>
        <row r="1895">
          <cell r="J1895">
            <v>0</v>
          </cell>
          <cell r="K1895">
            <v>0</v>
          </cell>
          <cell r="L1895">
            <v>0</v>
          </cell>
          <cell r="M1895">
            <v>0</v>
          </cell>
          <cell r="N1895">
            <v>0</v>
          </cell>
          <cell r="O1895">
            <v>0</v>
          </cell>
          <cell r="P1895">
            <v>0</v>
          </cell>
          <cell r="Q1895">
            <v>0</v>
          </cell>
          <cell r="R1895">
            <v>0</v>
          </cell>
          <cell r="S1895">
            <v>0</v>
          </cell>
          <cell r="T1895">
            <v>0</v>
          </cell>
        </row>
        <row r="1899">
          <cell r="J1899">
            <v>0</v>
          </cell>
          <cell r="K1899">
            <v>0</v>
          </cell>
          <cell r="L1899">
            <v>0</v>
          </cell>
          <cell r="M1899">
            <v>0</v>
          </cell>
          <cell r="N1899">
            <v>0</v>
          </cell>
          <cell r="O1899">
            <v>0</v>
          </cell>
          <cell r="P1899">
            <v>0</v>
          </cell>
          <cell r="Q1899">
            <v>0</v>
          </cell>
          <cell r="R1899">
            <v>0</v>
          </cell>
          <cell r="S1899">
            <v>0</v>
          </cell>
          <cell r="T1899">
            <v>0</v>
          </cell>
        </row>
        <row r="1900">
          <cell r="J1900">
            <v>0</v>
          </cell>
          <cell r="K1900">
            <v>0</v>
          </cell>
          <cell r="L1900">
            <v>0</v>
          </cell>
          <cell r="M1900">
            <v>0</v>
          </cell>
          <cell r="N1900">
            <v>0</v>
          </cell>
          <cell r="O1900">
            <v>0</v>
          </cell>
          <cell r="P1900">
            <v>0</v>
          </cell>
          <cell r="Q1900">
            <v>0</v>
          </cell>
          <cell r="R1900">
            <v>0</v>
          </cell>
          <cell r="S1900">
            <v>0</v>
          </cell>
          <cell r="T1900">
            <v>0</v>
          </cell>
        </row>
        <row r="1901">
          <cell r="J1901">
            <v>0</v>
          </cell>
          <cell r="K1901">
            <v>0</v>
          </cell>
          <cell r="L1901">
            <v>0</v>
          </cell>
          <cell r="M1901">
            <v>0</v>
          </cell>
          <cell r="N1901">
            <v>0</v>
          </cell>
          <cell r="O1901">
            <v>0</v>
          </cell>
          <cell r="P1901">
            <v>0</v>
          </cell>
          <cell r="Q1901">
            <v>0</v>
          </cell>
          <cell r="R1901">
            <v>0</v>
          </cell>
          <cell r="S1901">
            <v>0</v>
          </cell>
          <cell r="T1901">
            <v>0</v>
          </cell>
        </row>
        <row r="1902">
          <cell r="J1902">
            <v>42326444.041154787</v>
          </cell>
          <cell r="K1902">
            <v>697716442.40276241</v>
          </cell>
          <cell r="L1902">
            <v>217263984.3231833</v>
          </cell>
          <cell r="M1902">
            <v>0</v>
          </cell>
          <cell r="N1902">
            <v>0</v>
          </cell>
          <cell r="O1902">
            <v>0</v>
          </cell>
          <cell r="P1902">
            <v>0</v>
          </cell>
          <cell r="Q1902">
            <v>0</v>
          </cell>
          <cell r="R1902">
            <v>0</v>
          </cell>
          <cell r="S1902">
            <v>0</v>
          </cell>
          <cell r="T1902">
            <v>0</v>
          </cell>
        </row>
        <row r="1903">
          <cell r="J1903">
            <v>0</v>
          </cell>
          <cell r="K1903">
            <v>0</v>
          </cell>
          <cell r="L1903">
            <v>0</v>
          </cell>
          <cell r="M1903">
            <v>0</v>
          </cell>
          <cell r="N1903">
            <v>369864989.89581424</v>
          </cell>
          <cell r="O1903">
            <v>1318744878.019613</v>
          </cell>
          <cell r="P1903">
            <v>169496309.89622501</v>
          </cell>
          <cell r="Q1903">
            <v>78714513.214711234</v>
          </cell>
          <cell r="R1903">
            <v>10760171.1257169</v>
          </cell>
          <cell r="S1903">
            <v>0</v>
          </cell>
          <cell r="T1903">
            <v>0</v>
          </cell>
        </row>
        <row r="1904">
          <cell r="J1904">
            <v>0</v>
          </cell>
          <cell r="K1904">
            <v>0</v>
          </cell>
          <cell r="L1904">
            <v>0</v>
          </cell>
          <cell r="M1904">
            <v>0</v>
          </cell>
          <cell r="N1904">
            <v>0</v>
          </cell>
          <cell r="O1904">
            <v>0</v>
          </cell>
          <cell r="P1904">
            <v>0</v>
          </cell>
          <cell r="Q1904">
            <v>0</v>
          </cell>
          <cell r="R1904">
            <v>0</v>
          </cell>
          <cell r="S1904">
            <v>0</v>
          </cell>
          <cell r="T1904">
            <v>0</v>
          </cell>
        </row>
        <row r="1908">
          <cell r="J1908">
            <v>0</v>
          </cell>
          <cell r="K1908">
            <v>0</v>
          </cell>
          <cell r="L1908">
            <v>0</v>
          </cell>
          <cell r="M1908">
            <v>0</v>
          </cell>
          <cell r="N1908">
            <v>0</v>
          </cell>
          <cell r="O1908">
            <v>0</v>
          </cell>
          <cell r="P1908">
            <v>0</v>
          </cell>
          <cell r="Q1908">
            <v>0</v>
          </cell>
          <cell r="R1908">
            <v>0</v>
          </cell>
          <cell r="S1908">
            <v>0</v>
          </cell>
          <cell r="T1908">
            <v>0</v>
          </cell>
        </row>
        <row r="1909">
          <cell r="J1909">
            <v>0</v>
          </cell>
          <cell r="K1909">
            <v>0</v>
          </cell>
          <cell r="L1909">
            <v>0</v>
          </cell>
          <cell r="M1909">
            <v>0</v>
          </cell>
          <cell r="N1909">
            <v>0</v>
          </cell>
          <cell r="O1909">
            <v>0</v>
          </cell>
          <cell r="P1909">
            <v>0</v>
          </cell>
          <cell r="Q1909">
            <v>0</v>
          </cell>
          <cell r="R1909">
            <v>0</v>
          </cell>
          <cell r="S1909">
            <v>0</v>
          </cell>
          <cell r="T1909">
            <v>0</v>
          </cell>
        </row>
        <row r="1910">
          <cell r="J1910">
            <v>0</v>
          </cell>
          <cell r="K1910">
            <v>0</v>
          </cell>
          <cell r="L1910">
            <v>0</v>
          </cell>
          <cell r="M1910">
            <v>0</v>
          </cell>
          <cell r="N1910">
            <v>0</v>
          </cell>
          <cell r="O1910">
            <v>0</v>
          </cell>
          <cell r="P1910">
            <v>0</v>
          </cell>
          <cell r="Q1910">
            <v>0</v>
          </cell>
          <cell r="R1910">
            <v>0</v>
          </cell>
          <cell r="S1910">
            <v>0</v>
          </cell>
          <cell r="T1910">
            <v>0</v>
          </cell>
        </row>
        <row r="1911">
          <cell r="J1911">
            <v>5866390.5964959878</v>
          </cell>
          <cell r="K1911">
            <v>96702599.744793698</v>
          </cell>
          <cell r="L1911">
            <v>30002193.46418767</v>
          </cell>
          <cell r="M1911">
            <v>0</v>
          </cell>
          <cell r="N1911">
            <v>0</v>
          </cell>
          <cell r="O1911">
            <v>0</v>
          </cell>
          <cell r="P1911">
            <v>0</v>
          </cell>
          <cell r="Q1911">
            <v>0</v>
          </cell>
          <cell r="R1911">
            <v>0</v>
          </cell>
          <cell r="S1911">
            <v>0</v>
          </cell>
          <cell r="T1911">
            <v>0</v>
          </cell>
        </row>
        <row r="1912">
          <cell r="J1912">
            <v>0</v>
          </cell>
          <cell r="K1912">
            <v>0</v>
          </cell>
          <cell r="L1912">
            <v>0</v>
          </cell>
          <cell r="M1912">
            <v>0</v>
          </cell>
          <cell r="N1912">
            <v>64161603.58865726</v>
          </cell>
          <cell r="O1912">
            <v>228766680.84184128</v>
          </cell>
          <cell r="P1912">
            <v>29403039.872373894</v>
          </cell>
          <cell r="Q1912">
            <v>13654845.772180453</v>
          </cell>
          <cell r="R1912">
            <v>1866599.5786971804</v>
          </cell>
          <cell r="S1912">
            <v>0</v>
          </cell>
          <cell r="T1912">
            <v>0</v>
          </cell>
        </row>
        <row r="1913">
          <cell r="J1913">
            <v>0</v>
          </cell>
          <cell r="K1913">
            <v>0</v>
          </cell>
          <cell r="L1913">
            <v>0</v>
          </cell>
          <cell r="M1913">
            <v>0</v>
          </cell>
          <cell r="N1913">
            <v>0</v>
          </cell>
          <cell r="O1913">
            <v>0</v>
          </cell>
          <cell r="P1913">
            <v>0</v>
          </cell>
          <cell r="Q1913">
            <v>0</v>
          </cell>
          <cell r="R1913">
            <v>0</v>
          </cell>
          <cell r="S1913">
            <v>0</v>
          </cell>
          <cell r="T1913">
            <v>0</v>
          </cell>
        </row>
        <row r="1917">
          <cell r="J1917">
            <v>0</v>
          </cell>
          <cell r="K1917">
            <v>0</v>
          </cell>
          <cell r="L1917">
            <v>0</v>
          </cell>
          <cell r="M1917">
            <v>0</v>
          </cell>
          <cell r="N1917">
            <v>0</v>
          </cell>
          <cell r="O1917">
            <v>0</v>
          </cell>
          <cell r="P1917">
            <v>0</v>
          </cell>
          <cell r="Q1917">
            <v>0</v>
          </cell>
          <cell r="R1917">
            <v>0</v>
          </cell>
          <cell r="S1917">
            <v>0</v>
          </cell>
          <cell r="T1917">
            <v>0</v>
          </cell>
        </row>
        <row r="1918">
          <cell r="J1918">
            <v>0</v>
          </cell>
          <cell r="K1918">
            <v>0</v>
          </cell>
          <cell r="L1918">
            <v>0</v>
          </cell>
          <cell r="M1918">
            <v>0</v>
          </cell>
          <cell r="N1918">
            <v>0</v>
          </cell>
          <cell r="O1918">
            <v>0</v>
          </cell>
          <cell r="P1918">
            <v>0</v>
          </cell>
          <cell r="Q1918">
            <v>0</v>
          </cell>
          <cell r="R1918">
            <v>0</v>
          </cell>
          <cell r="S1918">
            <v>0</v>
          </cell>
          <cell r="T1918">
            <v>0</v>
          </cell>
        </row>
        <row r="1919">
          <cell r="J1919">
            <v>3879036.4742313628</v>
          </cell>
          <cell r="K1919">
            <v>63942709.813272119</v>
          </cell>
          <cell r="L1919">
            <v>19744026.681261539</v>
          </cell>
          <cell r="M1919">
            <v>0</v>
          </cell>
          <cell r="N1919">
            <v>0</v>
          </cell>
          <cell r="O1919">
            <v>0</v>
          </cell>
          <cell r="P1919">
            <v>0</v>
          </cell>
          <cell r="Q1919">
            <v>0</v>
          </cell>
          <cell r="R1919">
            <v>0</v>
          </cell>
          <cell r="S1919">
            <v>0</v>
          </cell>
          <cell r="T1919">
            <v>0</v>
          </cell>
        </row>
        <row r="1920">
          <cell r="J1920">
            <v>0</v>
          </cell>
          <cell r="K1920">
            <v>0</v>
          </cell>
          <cell r="L1920">
            <v>0</v>
          </cell>
          <cell r="M1920">
            <v>0</v>
          </cell>
          <cell r="N1920">
            <v>45046530.844545446</v>
          </cell>
          <cell r="O1920">
            <v>160612340.84504819</v>
          </cell>
          <cell r="P1920">
            <v>20643264.327147231</v>
          </cell>
          <cell r="Q1920">
            <v>9586783.946322348</v>
          </cell>
          <cell r="R1920">
            <v>1310500.8415198452</v>
          </cell>
          <cell r="S1920">
            <v>0</v>
          </cell>
          <cell r="T1920">
            <v>0</v>
          </cell>
        </row>
        <row r="1921">
          <cell r="J1921">
            <v>0</v>
          </cell>
          <cell r="K1921">
            <v>0</v>
          </cell>
          <cell r="L1921">
            <v>0</v>
          </cell>
          <cell r="M1921">
            <v>0</v>
          </cell>
          <cell r="N1921">
            <v>0</v>
          </cell>
          <cell r="O1921">
            <v>0</v>
          </cell>
          <cell r="P1921">
            <v>0</v>
          </cell>
          <cell r="Q1921">
            <v>0</v>
          </cell>
          <cell r="R1921">
            <v>0</v>
          </cell>
          <cell r="S1921">
            <v>0</v>
          </cell>
          <cell r="T1921">
            <v>0</v>
          </cell>
        </row>
        <row r="1927">
          <cell r="J1927">
            <v>0</v>
          </cell>
          <cell r="K1927">
            <v>0</v>
          </cell>
          <cell r="L1927">
            <v>0</v>
          </cell>
          <cell r="M1927">
            <v>0</v>
          </cell>
          <cell r="N1927">
            <v>0</v>
          </cell>
          <cell r="O1927">
            <v>0</v>
          </cell>
          <cell r="P1927">
            <v>0</v>
          </cell>
          <cell r="Q1927">
            <v>0</v>
          </cell>
          <cell r="R1927">
            <v>0</v>
          </cell>
          <cell r="S1927">
            <v>0</v>
          </cell>
          <cell r="T1927">
            <v>0</v>
          </cell>
        </row>
        <row r="1928">
          <cell r="J1928">
            <v>0</v>
          </cell>
          <cell r="K1928">
            <v>0</v>
          </cell>
          <cell r="L1928">
            <v>0</v>
          </cell>
          <cell r="M1928">
            <v>0</v>
          </cell>
          <cell r="N1928">
            <v>0</v>
          </cell>
          <cell r="O1928">
            <v>0</v>
          </cell>
          <cell r="P1928">
            <v>0</v>
          </cell>
          <cell r="Q1928">
            <v>0</v>
          </cell>
          <cell r="R1928">
            <v>0</v>
          </cell>
          <cell r="S1928">
            <v>0</v>
          </cell>
          <cell r="T1928">
            <v>0</v>
          </cell>
        </row>
        <row r="1929">
          <cell r="J1929">
            <v>178404.97833548533</v>
          </cell>
          <cell r="K1929">
            <v>2940858.5958732162</v>
          </cell>
          <cell r="L1929">
            <v>908920.58585501043</v>
          </cell>
          <cell r="M1929">
            <v>0</v>
          </cell>
          <cell r="N1929">
            <v>0</v>
          </cell>
          <cell r="O1929">
            <v>0</v>
          </cell>
          <cell r="P1929">
            <v>0</v>
          </cell>
          <cell r="Q1929">
            <v>0</v>
          </cell>
          <cell r="R1929">
            <v>0</v>
          </cell>
          <cell r="S1929">
            <v>0</v>
          </cell>
          <cell r="T1929">
            <v>0</v>
          </cell>
        </row>
        <row r="1930">
          <cell r="J1930">
            <v>0</v>
          </cell>
          <cell r="K1930">
            <v>0</v>
          </cell>
          <cell r="L1930">
            <v>0</v>
          </cell>
          <cell r="M1930">
            <v>0</v>
          </cell>
          <cell r="N1930">
            <v>2102822.8754871204</v>
          </cell>
          <cell r="O1930">
            <v>7497565.2526946487</v>
          </cell>
          <cell r="P1930">
            <v>963650.86584927805</v>
          </cell>
          <cell r="Q1930">
            <v>447521.889182735</v>
          </cell>
          <cell r="R1930">
            <v>61175.657619519836</v>
          </cell>
          <cell r="S1930">
            <v>0</v>
          </cell>
          <cell r="T1930">
            <v>0</v>
          </cell>
        </row>
        <row r="1934">
          <cell r="J1934">
            <v>0</v>
          </cell>
          <cell r="K1934">
            <v>0</v>
          </cell>
          <cell r="L1934">
            <v>0</v>
          </cell>
          <cell r="M1934">
            <v>0</v>
          </cell>
          <cell r="N1934">
            <v>0</v>
          </cell>
          <cell r="O1934">
            <v>0</v>
          </cell>
          <cell r="P1934">
            <v>0</v>
          </cell>
          <cell r="Q1934">
            <v>0</v>
          </cell>
          <cell r="R1934">
            <v>0</v>
          </cell>
          <cell r="S1934">
            <v>0</v>
          </cell>
          <cell r="T1934">
            <v>0</v>
          </cell>
        </row>
        <row r="1938">
          <cell r="J1938">
            <v>0</v>
          </cell>
          <cell r="K1938">
            <v>0</v>
          </cell>
          <cell r="L1938">
            <v>0</v>
          </cell>
          <cell r="M1938">
            <v>0</v>
          </cell>
          <cell r="N1938">
            <v>0</v>
          </cell>
          <cell r="O1938">
            <v>0</v>
          </cell>
          <cell r="P1938">
            <v>0</v>
          </cell>
          <cell r="Q1938">
            <v>0</v>
          </cell>
          <cell r="R1938">
            <v>0</v>
          </cell>
          <cell r="S1938">
            <v>0</v>
          </cell>
          <cell r="T1938">
            <v>0</v>
          </cell>
        </row>
        <row r="1939">
          <cell r="J1939">
            <v>0</v>
          </cell>
          <cell r="K1939">
            <v>0</v>
          </cell>
          <cell r="L1939">
            <v>0</v>
          </cell>
          <cell r="M1939">
            <v>0</v>
          </cell>
          <cell r="N1939">
            <v>0</v>
          </cell>
          <cell r="O1939">
            <v>0</v>
          </cell>
          <cell r="P1939">
            <v>0</v>
          </cell>
          <cell r="Q1939">
            <v>0</v>
          </cell>
          <cell r="R1939">
            <v>0</v>
          </cell>
          <cell r="S1939">
            <v>0</v>
          </cell>
          <cell r="T1939">
            <v>0</v>
          </cell>
        </row>
        <row r="1940">
          <cell r="J1940">
            <v>0</v>
          </cell>
          <cell r="K1940">
            <v>0</v>
          </cell>
          <cell r="L1940">
            <v>0</v>
          </cell>
          <cell r="M1940">
            <v>0</v>
          </cell>
          <cell r="N1940">
            <v>0</v>
          </cell>
          <cell r="O1940">
            <v>0</v>
          </cell>
          <cell r="P1940">
            <v>0</v>
          </cell>
          <cell r="Q1940">
            <v>0</v>
          </cell>
          <cell r="R1940">
            <v>0</v>
          </cell>
          <cell r="S1940">
            <v>0</v>
          </cell>
          <cell r="T1940">
            <v>0</v>
          </cell>
        </row>
        <row r="1941">
          <cell r="J1941">
            <v>0</v>
          </cell>
          <cell r="K1941">
            <v>0</v>
          </cell>
          <cell r="L1941">
            <v>0</v>
          </cell>
          <cell r="M1941">
            <v>0</v>
          </cell>
          <cell r="N1941">
            <v>1785312.5644980008</v>
          </cell>
          <cell r="O1941">
            <v>6365489.7446741089</v>
          </cell>
          <cell r="P1941">
            <v>818146.89132652583</v>
          </cell>
          <cell r="Q1941">
            <v>379949.4769433387</v>
          </cell>
          <cell r="R1941">
            <v>51938.597141357553</v>
          </cell>
          <cell r="S1941">
            <v>0</v>
          </cell>
          <cell r="T1941">
            <v>0</v>
          </cell>
        </row>
        <row r="1947">
          <cell r="J1947">
            <v>0</v>
          </cell>
          <cell r="K1947">
            <v>0</v>
          </cell>
          <cell r="L1947">
            <v>0</v>
          </cell>
          <cell r="M1947">
            <v>0</v>
          </cell>
          <cell r="N1947">
            <v>0</v>
          </cell>
          <cell r="O1947">
            <v>0</v>
          </cell>
          <cell r="P1947">
            <v>0</v>
          </cell>
          <cell r="Q1947">
            <v>0</v>
          </cell>
          <cell r="R1947">
            <v>0</v>
          </cell>
          <cell r="S1947">
            <v>0</v>
          </cell>
          <cell r="T1947">
            <v>0</v>
          </cell>
        </row>
        <row r="1948">
          <cell r="J1948">
            <v>0</v>
          </cell>
          <cell r="K1948">
            <v>0</v>
          </cell>
          <cell r="L1948">
            <v>0</v>
          </cell>
          <cell r="M1948">
            <v>0</v>
          </cell>
          <cell r="N1948">
            <v>0</v>
          </cell>
          <cell r="O1948">
            <v>0</v>
          </cell>
          <cell r="P1948">
            <v>0</v>
          </cell>
          <cell r="Q1948">
            <v>0</v>
          </cell>
          <cell r="R1948">
            <v>0</v>
          </cell>
          <cell r="S1948">
            <v>0</v>
          </cell>
          <cell r="T1948">
            <v>0</v>
          </cell>
        </row>
        <row r="1949">
          <cell r="J1949">
            <v>0</v>
          </cell>
          <cell r="K1949">
            <v>0</v>
          </cell>
          <cell r="L1949">
            <v>0</v>
          </cell>
          <cell r="M1949">
            <v>0</v>
          </cell>
          <cell r="N1949">
            <v>0</v>
          </cell>
          <cell r="O1949">
            <v>0</v>
          </cell>
          <cell r="P1949">
            <v>0</v>
          </cell>
          <cell r="Q1949">
            <v>0</v>
          </cell>
          <cell r="R1949">
            <v>0</v>
          </cell>
          <cell r="S1949">
            <v>0</v>
          </cell>
          <cell r="T1949">
            <v>0</v>
          </cell>
        </row>
        <row r="1950">
          <cell r="J1950">
            <v>54990419.754176445</v>
          </cell>
          <cell r="K1950">
            <v>906471613.81695402</v>
          </cell>
          <cell r="L1950">
            <v>281899736.44400382</v>
          </cell>
          <cell r="M1950">
            <v>0</v>
          </cell>
          <cell r="N1950">
            <v>0</v>
          </cell>
          <cell r="O1950">
            <v>0</v>
          </cell>
          <cell r="P1950">
            <v>0</v>
          </cell>
          <cell r="Q1950">
            <v>0</v>
          </cell>
          <cell r="R1950">
            <v>0</v>
          </cell>
          <cell r="S1950">
            <v>0</v>
          </cell>
          <cell r="T1950">
            <v>0</v>
          </cell>
        </row>
        <row r="1951">
          <cell r="J1951">
            <v>0</v>
          </cell>
          <cell r="K1951">
            <v>0</v>
          </cell>
          <cell r="L1951">
            <v>0</v>
          </cell>
          <cell r="M1951">
            <v>0</v>
          </cell>
          <cell r="N1951">
            <v>525273240.71941113</v>
          </cell>
          <cell r="O1951">
            <v>1872849322.5449936</v>
          </cell>
          <cell r="P1951">
            <v>240714526.70946425</v>
          </cell>
          <cell r="Q1951">
            <v>111788432.47529064</v>
          </cell>
          <cell r="R1951">
            <v>15281332.681670811</v>
          </cell>
          <cell r="S1951">
            <v>0</v>
          </cell>
          <cell r="T1951">
            <v>0</v>
          </cell>
        </row>
        <row r="1952">
          <cell r="J1952">
            <v>0</v>
          </cell>
          <cell r="K1952">
            <v>0</v>
          </cell>
          <cell r="L1952">
            <v>0</v>
          </cell>
          <cell r="M1952">
            <v>0</v>
          </cell>
          <cell r="N1952">
            <v>0</v>
          </cell>
          <cell r="O1952">
            <v>0</v>
          </cell>
          <cell r="P1952">
            <v>0</v>
          </cell>
          <cell r="Q1952">
            <v>0</v>
          </cell>
          <cell r="R1952">
            <v>0</v>
          </cell>
          <cell r="S1952">
            <v>0</v>
          </cell>
          <cell r="T1952">
            <v>0</v>
          </cell>
        </row>
        <row r="1957">
          <cell r="J1957">
            <v>0</v>
          </cell>
          <cell r="K1957">
            <v>0</v>
          </cell>
          <cell r="L1957">
            <v>0</v>
          </cell>
          <cell r="M1957">
            <v>0</v>
          </cell>
          <cell r="N1957">
            <v>0</v>
          </cell>
          <cell r="O1957">
            <v>0</v>
          </cell>
          <cell r="P1957">
            <v>0</v>
          </cell>
          <cell r="Q1957">
            <v>0</v>
          </cell>
          <cell r="R1957">
            <v>0</v>
          </cell>
          <cell r="S1957">
            <v>0</v>
          </cell>
          <cell r="T1957">
            <v>0</v>
          </cell>
        </row>
        <row r="1962">
          <cell r="J1962">
            <v>0</v>
          </cell>
          <cell r="K1962">
            <v>0</v>
          </cell>
          <cell r="L1962">
            <v>0</v>
          </cell>
          <cell r="M1962">
            <v>0</v>
          </cell>
          <cell r="N1962">
            <v>0</v>
          </cell>
          <cell r="O1962">
            <v>0</v>
          </cell>
          <cell r="P1962">
            <v>0</v>
          </cell>
          <cell r="Q1962">
            <v>0</v>
          </cell>
          <cell r="R1962">
            <v>0</v>
          </cell>
          <cell r="S1962">
            <v>0</v>
          </cell>
          <cell r="T1962">
            <v>0</v>
          </cell>
        </row>
        <row r="1963">
          <cell r="J1963">
            <v>0</v>
          </cell>
          <cell r="K1963">
            <v>0</v>
          </cell>
          <cell r="L1963">
            <v>0</v>
          </cell>
          <cell r="M1963">
            <v>0</v>
          </cell>
          <cell r="N1963">
            <v>0</v>
          </cell>
          <cell r="O1963">
            <v>0</v>
          </cell>
          <cell r="P1963">
            <v>0</v>
          </cell>
          <cell r="Q1963">
            <v>0</v>
          </cell>
          <cell r="R1963">
            <v>0</v>
          </cell>
          <cell r="S1963">
            <v>0</v>
          </cell>
          <cell r="T1963">
            <v>0</v>
          </cell>
        </row>
        <row r="1964">
          <cell r="J1964">
            <v>1471206.1920054464</v>
          </cell>
          <cell r="K1964">
            <v>24251617.956114747</v>
          </cell>
          <cell r="L1964">
            <v>7821126.3755045068</v>
          </cell>
          <cell r="M1964">
            <v>0</v>
          </cell>
          <cell r="N1964">
            <v>0</v>
          </cell>
          <cell r="O1964">
            <v>0</v>
          </cell>
          <cell r="P1964">
            <v>0</v>
          </cell>
          <cell r="Q1964">
            <v>0</v>
          </cell>
          <cell r="R1964">
            <v>0</v>
          </cell>
          <cell r="S1964">
            <v>0</v>
          </cell>
          <cell r="T1964">
            <v>0</v>
          </cell>
        </row>
        <row r="1965">
          <cell r="J1965">
            <v>0</v>
          </cell>
          <cell r="K1965">
            <v>0</v>
          </cell>
          <cell r="L1965">
            <v>0</v>
          </cell>
          <cell r="M1965">
            <v>0</v>
          </cell>
          <cell r="N1965">
            <v>37434615.254277393</v>
          </cell>
          <cell r="O1965">
            <v>133472235.7504534</v>
          </cell>
          <cell r="P1965">
            <v>17154987.147532556</v>
          </cell>
          <cell r="Q1965">
            <v>7966819.2384212343</v>
          </cell>
          <cell r="R1965">
            <v>1089053.7822324326</v>
          </cell>
          <cell r="S1965">
            <v>0</v>
          </cell>
          <cell r="T1965">
            <v>0</v>
          </cell>
        </row>
        <row r="1966">
          <cell r="J1966">
            <v>101701.91173521562</v>
          </cell>
          <cell r="K1966">
            <v>1676471.9467683027</v>
          </cell>
          <cell r="L1966">
            <v>518171.54309193551</v>
          </cell>
          <cell r="M1966">
            <v>0</v>
          </cell>
          <cell r="N1966">
            <v>2488.8209060923659</v>
          </cell>
          <cell r="O1966">
            <v>8873.8321059853952</v>
          </cell>
          <cell r="P1966">
            <v>1140.5403893298019</v>
          </cell>
          <cell r="Q1966">
            <v>529.66982940678213</v>
          </cell>
          <cell r="R1966">
            <v>72.405173732067055</v>
          </cell>
          <cell r="S1966">
            <v>0</v>
          </cell>
          <cell r="T1966">
            <v>0</v>
          </cell>
        </row>
        <row r="1967">
          <cell r="J1967">
            <v>1574.3214512048244</v>
          </cell>
          <cell r="K1967">
            <v>25691.921302619285</v>
          </cell>
          <cell r="L1967">
            <v>8260.4304392349186</v>
          </cell>
          <cell r="M1967">
            <v>0</v>
          </cell>
          <cell r="N1967">
            <v>12689.899176874873</v>
          </cell>
          <cell r="O1967">
            <v>43463.239617150321</v>
          </cell>
          <cell r="P1967">
            <v>5663.1918550000873</v>
          </cell>
          <cell r="Q1967">
            <v>2680.1318342557061</v>
          </cell>
          <cell r="R1967">
            <v>364.63432366000711</v>
          </cell>
          <cell r="S1967">
            <v>0</v>
          </cell>
          <cell r="T1967">
            <v>0</v>
          </cell>
        </row>
        <row r="1971">
          <cell r="J1971">
            <v>0</v>
          </cell>
          <cell r="K1971">
            <v>0</v>
          </cell>
          <cell r="L1971">
            <v>0</v>
          </cell>
          <cell r="M1971">
            <v>0</v>
          </cell>
          <cell r="N1971">
            <v>0</v>
          </cell>
          <cell r="O1971">
            <v>0</v>
          </cell>
          <cell r="P1971">
            <v>0</v>
          </cell>
          <cell r="Q1971">
            <v>0</v>
          </cell>
          <cell r="R1971">
            <v>0</v>
          </cell>
          <cell r="S1971">
            <v>0</v>
          </cell>
          <cell r="T1971">
            <v>0</v>
          </cell>
        </row>
        <row r="1972">
          <cell r="J1972">
            <v>0</v>
          </cell>
          <cell r="K1972">
            <v>0</v>
          </cell>
          <cell r="L1972">
            <v>0</v>
          </cell>
          <cell r="M1972">
            <v>0</v>
          </cell>
          <cell r="N1972">
            <v>0</v>
          </cell>
          <cell r="O1972">
            <v>0</v>
          </cell>
          <cell r="P1972">
            <v>0</v>
          </cell>
          <cell r="Q1972">
            <v>0</v>
          </cell>
          <cell r="R1972">
            <v>0</v>
          </cell>
          <cell r="S1972">
            <v>0</v>
          </cell>
          <cell r="T1972">
            <v>0</v>
          </cell>
        </row>
        <row r="1973">
          <cell r="J1973">
            <v>0</v>
          </cell>
          <cell r="K1973">
            <v>0</v>
          </cell>
          <cell r="L1973">
            <v>0</v>
          </cell>
          <cell r="M1973">
            <v>0</v>
          </cell>
          <cell r="N1973">
            <v>0</v>
          </cell>
          <cell r="O1973">
            <v>0</v>
          </cell>
          <cell r="P1973">
            <v>0</v>
          </cell>
          <cell r="Q1973">
            <v>0</v>
          </cell>
          <cell r="R1973">
            <v>0</v>
          </cell>
          <cell r="S1973">
            <v>0</v>
          </cell>
          <cell r="T1973">
            <v>0</v>
          </cell>
        </row>
        <row r="1974">
          <cell r="J1974">
            <v>1893086.9713302944</v>
          </cell>
          <cell r="K1974">
            <v>31205973.870881241</v>
          </cell>
          <cell r="L1974">
            <v>10476602.370179834</v>
          </cell>
          <cell r="M1974">
            <v>0</v>
          </cell>
          <cell r="N1974">
            <v>0</v>
          </cell>
          <cell r="O1974">
            <v>0</v>
          </cell>
          <cell r="P1974">
            <v>0</v>
          </cell>
          <cell r="Q1974">
            <v>0</v>
          </cell>
          <cell r="R1974">
            <v>0</v>
          </cell>
          <cell r="S1974">
            <v>0</v>
          </cell>
          <cell r="T1974">
            <v>0</v>
          </cell>
        </row>
        <row r="1975">
          <cell r="J1975">
            <v>0</v>
          </cell>
          <cell r="K1975">
            <v>0</v>
          </cell>
          <cell r="L1975">
            <v>0</v>
          </cell>
          <cell r="M1975">
            <v>0</v>
          </cell>
          <cell r="N1975">
            <v>31371125.216189116</v>
          </cell>
          <cell r="O1975">
            <v>111853005.35802217</v>
          </cell>
          <cell r="P1975">
            <v>14376299.749090269</v>
          </cell>
          <cell r="Q1975">
            <v>6676389.8120924169</v>
          </cell>
          <cell r="R1975">
            <v>912653.76543904038</v>
          </cell>
          <cell r="S1975">
            <v>0</v>
          </cell>
          <cell r="T1975">
            <v>0</v>
          </cell>
        </row>
        <row r="1976">
          <cell r="J1976">
            <v>61993.035477960322</v>
          </cell>
          <cell r="K1976">
            <v>1021903.9455659084</v>
          </cell>
          <cell r="L1976">
            <v>329313.74854133831</v>
          </cell>
          <cell r="M1976">
            <v>0</v>
          </cell>
          <cell r="N1976">
            <v>1517.0763272510701</v>
          </cell>
          <cell r="O1976">
            <v>5409.0997817628158</v>
          </cell>
          <cell r="P1976">
            <v>695.22351756625199</v>
          </cell>
          <cell r="Q1976">
            <v>322.86355257027094</v>
          </cell>
          <cell r="R1976">
            <v>44.135025855228555</v>
          </cell>
          <cell r="S1976">
            <v>0</v>
          </cell>
          <cell r="T1976">
            <v>0</v>
          </cell>
        </row>
        <row r="1977">
          <cell r="J1977">
            <v>49.673697406190584</v>
          </cell>
          <cell r="K1977">
            <v>810.64303836633212</v>
          </cell>
          <cell r="L1977">
            <v>260.63681071576565</v>
          </cell>
          <cell r="M1977">
            <v>0</v>
          </cell>
          <cell r="N1977">
            <v>400.39739745954734</v>
          </cell>
          <cell r="O1977">
            <v>1371.3716543611965</v>
          </cell>
          <cell r="P1977">
            <v>178.68757256860746</v>
          </cell>
          <cell r="Q1977">
            <v>84.564723196543397</v>
          </cell>
          <cell r="R1977">
            <v>11.505105925817452</v>
          </cell>
          <cell r="S1977">
            <v>0</v>
          </cell>
          <cell r="T1977">
            <v>0</v>
          </cell>
        </row>
        <row r="1981">
          <cell r="J1981">
            <v>0</v>
          </cell>
          <cell r="K1981">
            <v>0</v>
          </cell>
          <cell r="L1981">
            <v>0</v>
          </cell>
          <cell r="M1981">
            <v>0</v>
          </cell>
          <cell r="N1981">
            <v>0</v>
          </cell>
          <cell r="O1981">
            <v>0</v>
          </cell>
          <cell r="P1981">
            <v>0</v>
          </cell>
          <cell r="Q1981">
            <v>0</v>
          </cell>
          <cell r="R1981">
            <v>0</v>
          </cell>
          <cell r="S1981">
            <v>0</v>
          </cell>
          <cell r="T1981">
            <v>0</v>
          </cell>
        </row>
        <row r="1982">
          <cell r="J1982">
            <v>0</v>
          </cell>
          <cell r="K1982">
            <v>0</v>
          </cell>
          <cell r="L1982">
            <v>0</v>
          </cell>
          <cell r="M1982">
            <v>0</v>
          </cell>
          <cell r="N1982">
            <v>0</v>
          </cell>
          <cell r="O1982">
            <v>0</v>
          </cell>
          <cell r="P1982">
            <v>0</v>
          </cell>
          <cell r="Q1982">
            <v>0</v>
          </cell>
          <cell r="R1982">
            <v>0</v>
          </cell>
          <cell r="S1982">
            <v>0</v>
          </cell>
          <cell r="T1982">
            <v>0</v>
          </cell>
        </row>
        <row r="1983">
          <cell r="J1983">
            <v>20923512.453466032</v>
          </cell>
          <cell r="K1983">
            <v>344906807.13474649</v>
          </cell>
          <cell r="L1983">
            <v>111422871.80797425</v>
          </cell>
          <cell r="M1983">
            <v>0</v>
          </cell>
          <cell r="N1983">
            <v>0</v>
          </cell>
          <cell r="O1983">
            <v>0</v>
          </cell>
          <cell r="P1983">
            <v>0</v>
          </cell>
          <cell r="Q1983">
            <v>0</v>
          </cell>
          <cell r="R1983">
            <v>0</v>
          </cell>
          <cell r="S1983">
            <v>0</v>
          </cell>
          <cell r="T1983">
            <v>0</v>
          </cell>
        </row>
        <row r="1984">
          <cell r="J1984">
            <v>0</v>
          </cell>
          <cell r="K1984">
            <v>0</v>
          </cell>
          <cell r="L1984">
            <v>0</v>
          </cell>
          <cell r="M1984">
            <v>0</v>
          </cell>
          <cell r="N1984">
            <v>253774293.94268233</v>
          </cell>
          <cell r="O1984">
            <v>904826245.93429625</v>
          </cell>
          <cell r="P1984">
            <v>116295966.21708089</v>
          </cell>
          <cell r="Q1984">
            <v>54008139.618005365</v>
          </cell>
          <cell r="R1984">
            <v>7382842.1308554523</v>
          </cell>
          <cell r="S1984">
            <v>0</v>
          </cell>
          <cell r="T1984">
            <v>0</v>
          </cell>
        </row>
        <row r="1985">
          <cell r="J1985">
            <v>1529394.3303548435</v>
          </cell>
          <cell r="K1985">
            <v>25210801.317696132</v>
          </cell>
          <cell r="L1985">
            <v>8693064.2159384601</v>
          </cell>
          <cell r="M1985">
            <v>0</v>
          </cell>
          <cell r="N1985">
            <v>37426.912809233436</v>
          </cell>
          <cell r="O1985">
            <v>133444.77286473176</v>
          </cell>
          <cell r="P1985">
            <v>17151.457383840956</v>
          </cell>
          <cell r="Q1985">
            <v>7965.1800072726774</v>
          </cell>
          <cell r="R1985">
            <v>1088.8297014758768</v>
          </cell>
          <cell r="S1985">
            <v>0</v>
          </cell>
          <cell r="T1985">
            <v>0</v>
          </cell>
        </row>
        <row r="1986">
          <cell r="J1986">
            <v>14931.945150119469</v>
          </cell>
          <cell r="K1986">
            <v>243679.81481692047</v>
          </cell>
          <cell r="L1986">
            <v>78347.591681888094</v>
          </cell>
          <cell r="M1986">
            <v>0</v>
          </cell>
          <cell r="N1986">
            <v>120359.71327496649</v>
          </cell>
          <cell r="O1986">
            <v>412235.19473301788</v>
          </cell>
          <cell r="P1986">
            <v>53713.598381543481</v>
          </cell>
          <cell r="Q1986">
            <v>25420.209775817006</v>
          </cell>
          <cell r="R1986">
            <v>3458.4421857272673</v>
          </cell>
          <cell r="S1986">
            <v>0</v>
          </cell>
          <cell r="T1986">
            <v>0</v>
          </cell>
        </row>
        <row r="1990">
          <cell r="J1990">
            <v>0</v>
          </cell>
          <cell r="K1990">
            <v>0</v>
          </cell>
          <cell r="L1990">
            <v>0</v>
          </cell>
          <cell r="M1990">
            <v>0</v>
          </cell>
          <cell r="N1990">
            <v>0</v>
          </cell>
          <cell r="O1990">
            <v>0</v>
          </cell>
          <cell r="P1990">
            <v>0</v>
          </cell>
          <cell r="Q1990">
            <v>0</v>
          </cell>
          <cell r="R1990">
            <v>0</v>
          </cell>
          <cell r="S1990">
            <v>0</v>
          </cell>
          <cell r="T1990">
            <v>0</v>
          </cell>
        </row>
        <row r="1991">
          <cell r="J1991">
            <v>0</v>
          </cell>
          <cell r="K1991">
            <v>0</v>
          </cell>
          <cell r="L1991">
            <v>0</v>
          </cell>
          <cell r="M1991">
            <v>0</v>
          </cell>
          <cell r="N1991">
            <v>0</v>
          </cell>
          <cell r="O1991">
            <v>0</v>
          </cell>
          <cell r="P1991">
            <v>0</v>
          </cell>
          <cell r="Q1991">
            <v>0</v>
          </cell>
          <cell r="R1991">
            <v>0</v>
          </cell>
          <cell r="S1991">
            <v>0</v>
          </cell>
          <cell r="T1991">
            <v>0</v>
          </cell>
        </row>
        <row r="1992">
          <cell r="J1992">
            <v>8290157.2766202958</v>
          </cell>
          <cell r="K1992">
            <v>136656389.9480623</v>
          </cell>
          <cell r="L1992">
            <v>41452434.896875799</v>
          </cell>
          <cell r="M1992">
            <v>0</v>
          </cell>
          <cell r="N1992">
            <v>0</v>
          </cell>
          <cell r="O1992">
            <v>0</v>
          </cell>
          <cell r="P1992">
            <v>0</v>
          </cell>
          <cell r="Q1992">
            <v>0</v>
          </cell>
          <cell r="R1992">
            <v>0</v>
          </cell>
          <cell r="S1992">
            <v>0</v>
          </cell>
          <cell r="T1992">
            <v>0</v>
          </cell>
        </row>
        <row r="1993">
          <cell r="J1993">
            <v>0</v>
          </cell>
          <cell r="K1993">
            <v>0</v>
          </cell>
          <cell r="L1993">
            <v>0</v>
          </cell>
          <cell r="M1993">
            <v>0</v>
          </cell>
          <cell r="N1993">
            <v>189944872.41235405</v>
          </cell>
          <cell r="O1993">
            <v>677243952.36878181</v>
          </cell>
          <cell r="P1993">
            <v>87045153.872693226</v>
          </cell>
          <cell r="Q1993">
            <v>40423988.693226911</v>
          </cell>
          <cell r="R1993">
            <v>5525906.4454440884</v>
          </cell>
          <cell r="S1993">
            <v>0</v>
          </cell>
          <cell r="T1993">
            <v>0</v>
          </cell>
        </row>
        <row r="1994">
          <cell r="J1994">
            <v>1313634.7167201445</v>
          </cell>
          <cell r="K1994">
            <v>21654182.436766163</v>
          </cell>
          <cell r="L1994">
            <v>6431145.7654984286</v>
          </cell>
          <cell r="M1994">
            <v>0</v>
          </cell>
          <cell r="N1994">
            <v>32146.903535636742</v>
          </cell>
          <cell r="O1994">
            <v>114619.02461693714</v>
          </cell>
          <cell r="P1994">
            <v>14731.812073954827</v>
          </cell>
          <cell r="Q1994">
            <v>6841.4906311643917</v>
          </cell>
          <cell r="R1994">
            <v>935.22283172246694</v>
          </cell>
          <cell r="S1994">
            <v>0</v>
          </cell>
          <cell r="T1994">
            <v>0</v>
          </cell>
        </row>
        <row r="1995">
          <cell r="J1995">
            <v>1938.8140539781073</v>
          </cell>
          <cell r="K1995">
            <v>31640.207949333915</v>
          </cell>
          <cell r="L1995">
            <v>10172.915204350824</v>
          </cell>
          <cell r="M1995">
            <v>0</v>
          </cell>
          <cell r="N1995">
            <v>15627.910582595017</v>
          </cell>
          <cell r="O1995">
            <v>53526.006227419217</v>
          </cell>
          <cell r="P1995">
            <v>6974.3545388685679</v>
          </cell>
          <cell r="Q1995">
            <v>3300.6456608924359</v>
          </cell>
          <cell r="R1995">
            <v>449.05578256193513</v>
          </cell>
          <cell r="S1995">
            <v>0</v>
          </cell>
          <cell r="T1995">
            <v>0</v>
          </cell>
        </row>
        <row r="1999">
          <cell r="J1999">
            <v>0</v>
          </cell>
          <cell r="K1999">
            <v>0</v>
          </cell>
          <cell r="L1999">
            <v>0</v>
          </cell>
          <cell r="M1999">
            <v>0</v>
          </cell>
          <cell r="N1999">
            <v>0</v>
          </cell>
          <cell r="O1999">
            <v>0</v>
          </cell>
          <cell r="P1999">
            <v>0</v>
          </cell>
          <cell r="Q1999">
            <v>0</v>
          </cell>
          <cell r="R1999">
            <v>0</v>
          </cell>
          <cell r="S1999">
            <v>0</v>
          </cell>
          <cell r="T1999">
            <v>0</v>
          </cell>
        </row>
        <row r="2000">
          <cell r="J2000">
            <v>0</v>
          </cell>
          <cell r="K2000">
            <v>0</v>
          </cell>
          <cell r="L2000">
            <v>0</v>
          </cell>
          <cell r="M2000">
            <v>0</v>
          </cell>
          <cell r="N2000">
            <v>0</v>
          </cell>
          <cell r="O2000">
            <v>0</v>
          </cell>
          <cell r="P2000">
            <v>0</v>
          </cell>
          <cell r="Q2000">
            <v>0</v>
          </cell>
          <cell r="R2000">
            <v>0</v>
          </cell>
          <cell r="S2000">
            <v>0</v>
          </cell>
          <cell r="T2000">
            <v>0</v>
          </cell>
        </row>
        <row r="2001">
          <cell r="J2001">
            <v>11090672.494721565</v>
          </cell>
          <cell r="K2001">
            <v>182820568.37440345</v>
          </cell>
          <cell r="L2001">
            <v>56991597.509597123</v>
          </cell>
          <cell r="M2001">
            <v>0</v>
          </cell>
          <cell r="N2001">
            <v>0</v>
          </cell>
          <cell r="O2001">
            <v>0</v>
          </cell>
          <cell r="P2001">
            <v>0</v>
          </cell>
          <cell r="Q2001">
            <v>0</v>
          </cell>
          <cell r="R2001">
            <v>0</v>
          </cell>
          <cell r="S2001">
            <v>0</v>
          </cell>
          <cell r="T2001">
            <v>0</v>
          </cell>
        </row>
        <row r="2002">
          <cell r="J2002">
            <v>0</v>
          </cell>
          <cell r="K2002">
            <v>0</v>
          </cell>
          <cell r="L2002">
            <v>0</v>
          </cell>
          <cell r="M2002">
            <v>0</v>
          </cell>
          <cell r="N2002">
            <v>91750499.873528242</v>
          </cell>
          <cell r="O2002">
            <v>327134238.35556114</v>
          </cell>
          <cell r="P2002">
            <v>42046075.147792973</v>
          </cell>
          <cell r="Q2002">
            <v>19526303.197243843</v>
          </cell>
          <cell r="R2002">
            <v>2669220.1383735328</v>
          </cell>
          <cell r="S2002">
            <v>0</v>
          </cell>
          <cell r="T2002">
            <v>0</v>
          </cell>
        </row>
        <row r="2003">
          <cell r="J2003">
            <v>41796.070102519931</v>
          </cell>
          <cell r="K2003">
            <v>688973.66643869504</v>
          </cell>
          <cell r="L2003">
            <v>160664.19242356269</v>
          </cell>
          <cell r="M2003">
            <v>0</v>
          </cell>
          <cell r="N2003">
            <v>1022.8218062850278</v>
          </cell>
          <cell r="O2003">
            <v>3646.8469712288766</v>
          </cell>
          <cell r="P2003">
            <v>468.72379539230798</v>
          </cell>
          <cell r="Q2003">
            <v>217.67651112314368</v>
          </cell>
          <cell r="R2003">
            <v>29.756094703210284</v>
          </cell>
          <cell r="S2003">
            <v>0</v>
          </cell>
          <cell r="T2003">
            <v>0</v>
          </cell>
        </row>
        <row r="2004">
          <cell r="J2004">
            <v>10377.310219946961</v>
          </cell>
          <cell r="K2004">
            <v>169351.07966654829</v>
          </cell>
          <cell r="L2004">
            <v>54449.521190625579</v>
          </cell>
          <cell r="M2004">
            <v>0</v>
          </cell>
          <cell r="N2004">
            <v>83646.843735439426</v>
          </cell>
          <cell r="O2004">
            <v>286492.64756310364</v>
          </cell>
          <cell r="P2004">
            <v>37329.541987398603</v>
          </cell>
          <cell r="Q2004">
            <v>17666.379031513578</v>
          </cell>
          <cell r="R2004">
            <v>2403.5266054239514</v>
          </cell>
          <cell r="S2004">
            <v>0</v>
          </cell>
          <cell r="T2004">
            <v>0</v>
          </cell>
        </row>
        <row r="2008">
          <cell r="J2008">
            <v>0</v>
          </cell>
          <cell r="K2008">
            <v>0</v>
          </cell>
          <cell r="L2008">
            <v>0</v>
          </cell>
          <cell r="M2008">
            <v>0</v>
          </cell>
          <cell r="N2008">
            <v>0</v>
          </cell>
          <cell r="O2008">
            <v>0</v>
          </cell>
          <cell r="P2008">
            <v>0</v>
          </cell>
          <cell r="Q2008">
            <v>0</v>
          </cell>
          <cell r="R2008">
            <v>0</v>
          </cell>
          <cell r="S2008">
            <v>0</v>
          </cell>
          <cell r="T2008">
            <v>0</v>
          </cell>
        </row>
        <row r="2009">
          <cell r="J2009">
            <v>0</v>
          </cell>
          <cell r="K2009">
            <v>0</v>
          </cell>
          <cell r="L2009">
            <v>0</v>
          </cell>
          <cell r="M2009">
            <v>0</v>
          </cell>
          <cell r="N2009">
            <v>0</v>
          </cell>
          <cell r="O2009">
            <v>0</v>
          </cell>
          <cell r="P2009">
            <v>0</v>
          </cell>
          <cell r="Q2009">
            <v>0</v>
          </cell>
          <cell r="R2009">
            <v>0</v>
          </cell>
          <cell r="S2009">
            <v>0</v>
          </cell>
          <cell r="T2009">
            <v>0</v>
          </cell>
        </row>
        <row r="2010">
          <cell r="J2010">
            <v>13486394.229887156</v>
          </cell>
          <cell r="K2010">
            <v>222312060.84236142</v>
          </cell>
          <cell r="L2010">
            <v>67058186.454329237</v>
          </cell>
          <cell r="M2010">
            <v>0</v>
          </cell>
          <cell r="N2010">
            <v>0</v>
          </cell>
          <cell r="O2010">
            <v>0</v>
          </cell>
          <cell r="P2010">
            <v>0</v>
          </cell>
          <cell r="Q2010">
            <v>0</v>
          </cell>
          <cell r="R2010">
            <v>0</v>
          </cell>
          <cell r="S2010">
            <v>0</v>
          </cell>
          <cell r="T2010">
            <v>0</v>
          </cell>
        </row>
        <row r="2011">
          <cell r="J2011">
            <v>0</v>
          </cell>
          <cell r="K2011">
            <v>0</v>
          </cell>
          <cell r="L2011">
            <v>0</v>
          </cell>
          <cell r="M2011">
            <v>0</v>
          </cell>
          <cell r="N2011">
            <v>141691101.67562112</v>
          </cell>
          <cell r="O2011">
            <v>505196273.50595093</v>
          </cell>
          <cell r="P2011">
            <v>64932122.62645784</v>
          </cell>
          <cell r="Q2011">
            <v>30154641.287877381</v>
          </cell>
          <cell r="R2011">
            <v>4122100.0707596033</v>
          </cell>
          <cell r="S2011">
            <v>0</v>
          </cell>
          <cell r="T2011">
            <v>0</v>
          </cell>
        </row>
        <row r="2012">
          <cell r="J2012">
            <v>884991.90082336077</v>
          </cell>
          <cell r="K2012">
            <v>14588359.938702926</v>
          </cell>
          <cell r="L2012">
            <v>4499878.0779017024</v>
          </cell>
          <cell r="M2012">
            <v>0</v>
          </cell>
          <cell r="N2012">
            <v>21657.275727776982</v>
          </cell>
          <cell r="O2012">
            <v>77218.504638434286</v>
          </cell>
          <cell r="P2012">
            <v>9924.7790911416087</v>
          </cell>
          <cell r="Q2012">
            <v>4609.0924067967289</v>
          </cell>
          <cell r="R2012">
            <v>630.05691080239399</v>
          </cell>
          <cell r="S2012">
            <v>0</v>
          </cell>
          <cell r="T2012">
            <v>0</v>
          </cell>
        </row>
        <row r="2013">
          <cell r="J2013">
            <v>23488.653530702646</v>
          </cell>
          <cell r="K2013">
            <v>383319.8344299189</v>
          </cell>
          <cell r="L2013">
            <v>123250.91898510126</v>
          </cell>
          <cell r="M2013">
            <v>0</v>
          </cell>
          <cell r="N2013">
            <v>189331.50207478364</v>
          </cell>
          <cell r="O2013">
            <v>648465.39180919249</v>
          </cell>
          <cell r="P2013">
            <v>84494.022017037118</v>
          </cell>
          <cell r="Q2013">
            <v>39987.188145890606</v>
          </cell>
          <cell r="R2013">
            <v>5440.2925700449559</v>
          </cell>
          <cell r="S2013">
            <v>0</v>
          </cell>
          <cell r="T2013">
            <v>0</v>
          </cell>
        </row>
        <row r="2017">
          <cell r="J2017">
            <v>0</v>
          </cell>
          <cell r="K2017">
            <v>0</v>
          </cell>
          <cell r="L2017">
            <v>0</v>
          </cell>
          <cell r="M2017">
            <v>0</v>
          </cell>
          <cell r="N2017">
            <v>0</v>
          </cell>
          <cell r="O2017">
            <v>0</v>
          </cell>
          <cell r="P2017">
            <v>0</v>
          </cell>
          <cell r="Q2017">
            <v>0</v>
          </cell>
          <cell r="R2017">
            <v>0</v>
          </cell>
          <cell r="S2017">
            <v>0</v>
          </cell>
          <cell r="T2017">
            <v>0</v>
          </cell>
        </row>
        <row r="2018">
          <cell r="J2018">
            <v>0</v>
          </cell>
          <cell r="K2018">
            <v>0</v>
          </cell>
          <cell r="L2018">
            <v>0</v>
          </cell>
          <cell r="M2018">
            <v>0</v>
          </cell>
          <cell r="N2018">
            <v>0</v>
          </cell>
          <cell r="O2018">
            <v>0</v>
          </cell>
          <cell r="P2018">
            <v>0</v>
          </cell>
          <cell r="Q2018">
            <v>0</v>
          </cell>
          <cell r="R2018">
            <v>0</v>
          </cell>
          <cell r="S2018">
            <v>0</v>
          </cell>
          <cell r="T2018">
            <v>0</v>
          </cell>
        </row>
        <row r="2019">
          <cell r="J2019">
            <v>10337.952231148554</v>
          </cell>
          <cell r="K2019">
            <v>170412.59703823394</v>
          </cell>
          <cell r="L2019">
            <v>52596.573748045594</v>
          </cell>
          <cell r="M2019">
            <v>0</v>
          </cell>
          <cell r="N2019">
            <v>0</v>
          </cell>
          <cell r="O2019">
            <v>0</v>
          </cell>
          <cell r="P2019">
            <v>0</v>
          </cell>
          <cell r="Q2019">
            <v>0</v>
          </cell>
          <cell r="R2019">
            <v>0</v>
          </cell>
          <cell r="S2019">
            <v>0</v>
          </cell>
          <cell r="T2019">
            <v>0</v>
          </cell>
        </row>
        <row r="2020">
          <cell r="J2020">
            <v>0</v>
          </cell>
          <cell r="K2020">
            <v>0</v>
          </cell>
          <cell r="L2020">
            <v>0</v>
          </cell>
          <cell r="M2020">
            <v>0</v>
          </cell>
          <cell r="N2020">
            <v>624134.69053910719</v>
          </cell>
          <cell r="O2020">
            <v>2225337.484833729</v>
          </cell>
          <cell r="P2020">
            <v>286019.30383949057</v>
          </cell>
          <cell r="Q2020">
            <v>132828.08508055616</v>
          </cell>
          <cell r="R2020">
            <v>18157.425707117884</v>
          </cell>
          <cell r="S2020">
            <v>0</v>
          </cell>
          <cell r="T2020">
            <v>0</v>
          </cell>
        </row>
        <row r="2021">
          <cell r="J2021">
            <v>0</v>
          </cell>
          <cell r="K2021">
            <v>0</v>
          </cell>
          <cell r="L2021">
            <v>0</v>
          </cell>
          <cell r="M2021">
            <v>0</v>
          </cell>
          <cell r="N2021">
            <v>0</v>
          </cell>
          <cell r="O2021">
            <v>0</v>
          </cell>
          <cell r="P2021">
            <v>0</v>
          </cell>
          <cell r="Q2021">
            <v>0</v>
          </cell>
          <cell r="R2021">
            <v>0</v>
          </cell>
          <cell r="S2021">
            <v>0</v>
          </cell>
          <cell r="T2021">
            <v>0</v>
          </cell>
        </row>
        <row r="2025">
          <cell r="J2025">
            <v>0</v>
          </cell>
          <cell r="K2025">
            <v>0</v>
          </cell>
          <cell r="L2025">
            <v>0</v>
          </cell>
          <cell r="M2025">
            <v>0</v>
          </cell>
          <cell r="N2025">
            <v>0</v>
          </cell>
          <cell r="O2025">
            <v>0</v>
          </cell>
          <cell r="P2025">
            <v>0</v>
          </cell>
          <cell r="Q2025">
            <v>0</v>
          </cell>
          <cell r="R2025">
            <v>0</v>
          </cell>
          <cell r="S2025">
            <v>0</v>
          </cell>
          <cell r="T2025">
            <v>0</v>
          </cell>
        </row>
        <row r="2026">
          <cell r="J2026">
            <v>0</v>
          </cell>
          <cell r="K2026">
            <v>0</v>
          </cell>
          <cell r="L2026">
            <v>0</v>
          </cell>
          <cell r="M2026">
            <v>0</v>
          </cell>
          <cell r="N2026">
            <v>0</v>
          </cell>
          <cell r="O2026">
            <v>0</v>
          </cell>
          <cell r="P2026">
            <v>0</v>
          </cell>
          <cell r="Q2026">
            <v>0</v>
          </cell>
          <cell r="R2026">
            <v>0</v>
          </cell>
          <cell r="S2026">
            <v>0</v>
          </cell>
          <cell r="T2026">
            <v>0</v>
          </cell>
        </row>
        <row r="2027">
          <cell r="J2027">
            <v>14302.269701878597</v>
          </cell>
          <cell r="K2027">
            <v>235761.09358435249</v>
          </cell>
          <cell r="L2027">
            <v>72870.106713768924</v>
          </cell>
          <cell r="M2027">
            <v>0</v>
          </cell>
          <cell r="N2027">
            <v>0</v>
          </cell>
          <cell r="O2027">
            <v>0</v>
          </cell>
          <cell r="P2027">
            <v>0</v>
          </cell>
          <cell r="Q2027">
            <v>0</v>
          </cell>
          <cell r="R2027">
            <v>0</v>
          </cell>
          <cell r="S2027">
            <v>0</v>
          </cell>
          <cell r="T2027">
            <v>0</v>
          </cell>
        </row>
        <row r="2028">
          <cell r="J2028">
            <v>0</v>
          </cell>
          <cell r="K2028">
            <v>0</v>
          </cell>
          <cell r="L2028">
            <v>0</v>
          </cell>
          <cell r="M2028">
            <v>0</v>
          </cell>
          <cell r="N2028">
            <v>1464665.4123793575</v>
          </cell>
          <cell r="O2028">
            <v>5222229.903759866</v>
          </cell>
          <cell r="P2028">
            <v>671205.41119845863</v>
          </cell>
          <cell r="Q2028">
            <v>311709.48348028585</v>
          </cell>
          <cell r="R2028">
            <v>42610.279182033373</v>
          </cell>
          <cell r="S2028">
            <v>0</v>
          </cell>
          <cell r="T2028">
            <v>0</v>
          </cell>
        </row>
        <row r="2029">
          <cell r="J2029">
            <v>0</v>
          </cell>
          <cell r="K2029">
            <v>0</v>
          </cell>
          <cell r="L2029">
            <v>0</v>
          </cell>
          <cell r="M2029">
            <v>0</v>
          </cell>
          <cell r="N2029">
            <v>0</v>
          </cell>
          <cell r="O2029">
            <v>0</v>
          </cell>
          <cell r="P2029">
            <v>0</v>
          </cell>
          <cell r="Q2029">
            <v>0</v>
          </cell>
          <cell r="R2029">
            <v>0</v>
          </cell>
          <cell r="S2029">
            <v>0</v>
          </cell>
          <cell r="T2029">
            <v>0</v>
          </cell>
        </row>
        <row r="2033">
          <cell r="J2033">
            <v>0</v>
          </cell>
          <cell r="K2033">
            <v>0</v>
          </cell>
          <cell r="L2033">
            <v>0</v>
          </cell>
          <cell r="M2033">
            <v>0</v>
          </cell>
          <cell r="N2033">
            <v>0</v>
          </cell>
          <cell r="O2033">
            <v>0</v>
          </cell>
          <cell r="P2033">
            <v>0</v>
          </cell>
          <cell r="Q2033">
            <v>0</v>
          </cell>
          <cell r="R2033">
            <v>0</v>
          </cell>
          <cell r="S2033">
            <v>0</v>
          </cell>
          <cell r="T2033">
            <v>0</v>
          </cell>
        </row>
        <row r="2034">
          <cell r="J2034">
            <v>217.07689763663777</v>
          </cell>
          <cell r="K2034">
            <v>3578.333218817012</v>
          </cell>
          <cell r="L2034">
            <v>1106.0074397700628</v>
          </cell>
          <cell r="M2034">
            <v>0</v>
          </cell>
          <cell r="N2034">
            <v>5.3122454814255242</v>
          </cell>
          <cell r="O2034">
            <v>18.940685684757817</v>
          </cell>
          <cell r="P2034">
            <v>2.4344180470234646</v>
          </cell>
          <cell r="Q2034">
            <v>1.1305498724419596</v>
          </cell>
          <cell r="R2034">
            <v>0.15454469063983689</v>
          </cell>
          <cell r="S2034">
            <v>0</v>
          </cell>
          <cell r="T2034">
            <v>0</v>
          </cell>
        </row>
        <row r="2035">
          <cell r="J2035">
            <v>312466.15980823693</v>
          </cell>
          <cell r="K2035">
            <v>5150746.3556512855</v>
          </cell>
          <cell r="L2035">
            <v>1592016.0145404784</v>
          </cell>
          <cell r="M2035">
            <v>0</v>
          </cell>
          <cell r="N2035">
            <v>0</v>
          </cell>
          <cell r="O2035">
            <v>0</v>
          </cell>
          <cell r="P2035">
            <v>0</v>
          </cell>
          <cell r="Q2035">
            <v>0</v>
          </cell>
          <cell r="R2035">
            <v>0</v>
          </cell>
          <cell r="S2035">
            <v>0</v>
          </cell>
          <cell r="T2035">
            <v>0</v>
          </cell>
        </row>
        <row r="2036">
          <cell r="J2036">
            <v>0</v>
          </cell>
          <cell r="K2036">
            <v>0</v>
          </cell>
          <cell r="L2036">
            <v>0</v>
          </cell>
          <cell r="M2036">
            <v>0</v>
          </cell>
          <cell r="N2036">
            <v>922612.61551733757</v>
          </cell>
          <cell r="O2036">
            <v>3289553.4704501014</v>
          </cell>
          <cell r="P2036">
            <v>422801.39528194658</v>
          </cell>
          <cell r="Q2036">
            <v>196350.03285024528</v>
          </cell>
          <cell r="R2036">
            <v>26840.792983699896</v>
          </cell>
          <cell r="S2036">
            <v>0</v>
          </cell>
          <cell r="T2036">
            <v>0</v>
          </cell>
        </row>
        <row r="2037">
          <cell r="J2037">
            <v>249.08376142532836</v>
          </cell>
          <cell r="K2037">
            <v>4064.8880134374444</v>
          </cell>
          <cell r="L2037">
            <v>1306.9370827808268</v>
          </cell>
          <cell r="M2037">
            <v>0</v>
          </cell>
          <cell r="N2037">
            <v>2007.7524934092608</v>
          </cell>
          <cell r="O2037">
            <v>6876.6052824123362</v>
          </cell>
          <cell r="P2037">
            <v>896.01086730868644</v>
          </cell>
          <cell r="Q2037">
            <v>424.04130229012679</v>
          </cell>
          <cell r="R2037">
            <v>57.6911969359926</v>
          </cell>
          <cell r="S2037">
            <v>0</v>
          </cell>
          <cell r="T2037">
            <v>0</v>
          </cell>
        </row>
        <row r="2041">
          <cell r="J2041">
            <v>0</v>
          </cell>
          <cell r="K2041">
            <v>0</v>
          </cell>
          <cell r="L2041">
            <v>0</v>
          </cell>
          <cell r="M2041">
            <v>0</v>
          </cell>
          <cell r="N2041">
            <v>0</v>
          </cell>
          <cell r="O2041">
            <v>0</v>
          </cell>
          <cell r="P2041">
            <v>0</v>
          </cell>
          <cell r="Q2041">
            <v>0</v>
          </cell>
          <cell r="R2041">
            <v>0</v>
          </cell>
          <cell r="S2041">
            <v>0</v>
          </cell>
          <cell r="T2041">
            <v>0</v>
          </cell>
        </row>
        <row r="2042">
          <cell r="J2042">
            <v>654376.20457228855</v>
          </cell>
          <cell r="K2042">
            <v>10786850.816082468</v>
          </cell>
          <cell r="L2042">
            <v>7801272.2027550582</v>
          </cell>
          <cell r="M2042">
            <v>0</v>
          </cell>
          <cell r="N2042">
            <v>0</v>
          </cell>
          <cell r="O2042">
            <v>0</v>
          </cell>
          <cell r="P2042">
            <v>0</v>
          </cell>
          <cell r="Q2042">
            <v>0</v>
          </cell>
          <cell r="R2042">
            <v>0</v>
          </cell>
          <cell r="S2042">
            <v>0</v>
          </cell>
          <cell r="T2042">
            <v>0</v>
          </cell>
        </row>
        <row r="2043">
          <cell r="J2043">
            <v>0</v>
          </cell>
          <cell r="K2043">
            <v>0</v>
          </cell>
          <cell r="L2043">
            <v>0</v>
          </cell>
          <cell r="M2043">
            <v>0</v>
          </cell>
          <cell r="N2043">
            <v>14188854.342960885</v>
          </cell>
          <cell r="O2043">
            <v>50590024.741235361</v>
          </cell>
          <cell r="P2043">
            <v>6502260.3341406798</v>
          </cell>
          <cell r="Q2043">
            <v>3019666.0759787336</v>
          </cell>
          <cell r="R2043">
            <v>412784.40776764735</v>
          </cell>
          <cell r="S2043">
            <v>0</v>
          </cell>
          <cell r="T2043">
            <v>0</v>
          </cell>
        </row>
        <row r="2047">
          <cell r="J2047">
            <v>0</v>
          </cell>
          <cell r="K2047">
            <v>0</v>
          </cell>
          <cell r="L2047">
            <v>0</v>
          </cell>
          <cell r="M2047">
            <v>0</v>
          </cell>
          <cell r="N2047">
            <v>0</v>
          </cell>
          <cell r="O2047">
            <v>0</v>
          </cell>
          <cell r="P2047">
            <v>0</v>
          </cell>
          <cell r="Q2047">
            <v>0</v>
          </cell>
          <cell r="R2047">
            <v>0</v>
          </cell>
          <cell r="S2047">
            <v>0</v>
          </cell>
          <cell r="T2047">
            <v>0</v>
          </cell>
        </row>
        <row r="2052">
          <cell r="J2052">
            <v>3933729.0421116813</v>
          </cell>
          <cell r="K2052">
            <v>64844271.585156955</v>
          </cell>
          <cell r="L2052">
            <v>20633343.5508352</v>
          </cell>
          <cell r="M2052">
            <v>0</v>
          </cell>
          <cell r="N2052">
            <v>96265.123357757053</v>
          </cell>
          <cell r="O2052">
            <v>343231.02166476502</v>
          </cell>
          <cell r="P2052">
            <v>44114.970669272778</v>
          </cell>
          <cell r="Q2052">
            <v>20487.103488206438</v>
          </cell>
          <cell r="R2052">
            <v>2800.5602829818831</v>
          </cell>
          <cell r="S2052">
            <v>0</v>
          </cell>
          <cell r="T2052">
            <v>0</v>
          </cell>
        </row>
        <row r="2053">
          <cell r="J2053">
            <v>0</v>
          </cell>
          <cell r="K2053">
            <v>0</v>
          </cell>
          <cell r="L2053">
            <v>0</v>
          </cell>
          <cell r="M2053">
            <v>0</v>
          </cell>
          <cell r="N2053">
            <v>0</v>
          </cell>
          <cell r="O2053">
            <v>0</v>
          </cell>
          <cell r="P2053">
            <v>0</v>
          </cell>
          <cell r="Q2053">
            <v>0</v>
          </cell>
          <cell r="R2053">
            <v>0</v>
          </cell>
          <cell r="S2053">
            <v>0</v>
          </cell>
          <cell r="T2053">
            <v>0</v>
          </cell>
        </row>
        <row r="2054">
          <cell r="J2054">
            <v>58146512.204344332</v>
          </cell>
          <cell r="K2054">
            <v>958497188.98892605</v>
          </cell>
          <cell r="L2054">
            <v>304741574.31221813</v>
          </cell>
          <cell r="M2054">
            <v>0</v>
          </cell>
          <cell r="N2054">
            <v>0</v>
          </cell>
          <cell r="O2054">
            <v>0</v>
          </cell>
          <cell r="P2054">
            <v>0</v>
          </cell>
          <cell r="Q2054">
            <v>0</v>
          </cell>
          <cell r="R2054">
            <v>0</v>
          </cell>
          <cell r="S2054">
            <v>0</v>
          </cell>
          <cell r="T2054">
            <v>0</v>
          </cell>
        </row>
        <row r="2055">
          <cell r="J2055">
            <v>0</v>
          </cell>
          <cell r="K2055">
            <v>0</v>
          </cell>
          <cell r="L2055">
            <v>0</v>
          </cell>
          <cell r="M2055">
            <v>0</v>
          </cell>
          <cell r="N2055">
            <v>763166775.43604898</v>
          </cell>
          <cell r="O2055">
            <v>2721053096.8733444</v>
          </cell>
          <cell r="P2055">
            <v>349732891.20510834</v>
          </cell>
          <cell r="Q2055">
            <v>162416835.52425694</v>
          </cell>
          <cell r="R2055">
            <v>22202169.238744643</v>
          </cell>
          <cell r="S2055">
            <v>0</v>
          </cell>
          <cell r="T2055">
            <v>0</v>
          </cell>
        </row>
        <row r="2056">
          <cell r="J2056">
            <v>52609.801864783527</v>
          </cell>
          <cell r="K2056">
            <v>858558.38921714458</v>
          </cell>
          <cell r="L2056">
            <v>276048.95139469724</v>
          </cell>
          <cell r="M2056">
            <v>0</v>
          </cell>
          <cell r="N2056">
            <v>424064.01873552828</v>
          </cell>
          <cell r="O2056">
            <v>1452430.456886657</v>
          </cell>
          <cell r="P2056">
            <v>189249.40721972514</v>
          </cell>
          <cell r="Q2056">
            <v>89563.160473855998</v>
          </cell>
          <cell r="R2056">
            <v>12185.147770279927</v>
          </cell>
          <cell r="S2056">
            <v>0</v>
          </cell>
          <cell r="T2056">
            <v>0</v>
          </cell>
        </row>
        <row r="2059">
          <cell r="J2059">
            <v>1749504.01083333</v>
          </cell>
          <cell r="K2059">
            <v>13779081.6779167</v>
          </cell>
          <cell r="L2059">
            <v>1812371.46</v>
          </cell>
          <cell r="M2059">
            <v>0</v>
          </cell>
          <cell r="N2059">
            <v>2648619.25</v>
          </cell>
          <cell r="O2059">
            <v>37908295.9804167</v>
          </cell>
          <cell r="P2059">
            <v>1522912.0058333301</v>
          </cell>
          <cell r="Q2059">
            <v>3311868.0191666698</v>
          </cell>
          <cell r="R2059">
            <v>0</v>
          </cell>
          <cell r="S2059">
            <v>0</v>
          </cell>
          <cell r="T2059">
            <v>0</v>
          </cell>
        </row>
        <row r="2063">
          <cell r="J2063">
            <v>4506439.28958333</v>
          </cell>
          <cell r="K2063">
            <v>25822567.278333299</v>
          </cell>
          <cell r="L2063">
            <v>2924636.14</v>
          </cell>
          <cell r="M2063">
            <v>0</v>
          </cell>
          <cell r="N2063">
            <v>11762057.670833301</v>
          </cell>
          <cell r="O2063">
            <v>53336100.269166701</v>
          </cell>
          <cell r="P2063">
            <v>2295112.0924999998</v>
          </cell>
          <cell r="Q2063">
            <v>2868138.7054166701</v>
          </cell>
          <cell r="R2063">
            <v>0</v>
          </cell>
          <cell r="S2063">
            <v>0</v>
          </cell>
          <cell r="T2063">
            <v>0</v>
          </cell>
        </row>
        <row r="2067">
          <cell r="J2067">
            <v>28281825.864583299</v>
          </cell>
          <cell r="K2067">
            <v>229730087.94291699</v>
          </cell>
          <cell r="L2067">
            <v>58803136.130000003</v>
          </cell>
          <cell r="M2067">
            <v>0</v>
          </cell>
          <cell r="N2067">
            <v>115657697.26875</v>
          </cell>
          <cell r="O2067">
            <v>449130797.99458301</v>
          </cell>
          <cell r="P2067">
            <v>29041883.82375</v>
          </cell>
          <cell r="Q2067">
            <v>10645276.6145833</v>
          </cell>
          <cell r="R2067">
            <v>0</v>
          </cell>
          <cell r="S2067">
            <v>0</v>
          </cell>
          <cell r="T2067">
            <v>0</v>
          </cell>
        </row>
        <row r="2071">
          <cell r="J2071">
            <v>0</v>
          </cell>
          <cell r="K2071">
            <v>0</v>
          </cell>
          <cell r="L2071">
            <v>0</v>
          </cell>
          <cell r="M2071">
            <v>0</v>
          </cell>
          <cell r="N2071">
            <v>0</v>
          </cell>
          <cell r="O2071">
            <v>0</v>
          </cell>
          <cell r="P2071">
            <v>0</v>
          </cell>
          <cell r="Q2071">
            <v>0</v>
          </cell>
          <cell r="R2071">
            <v>0</v>
          </cell>
          <cell r="S2071">
            <v>0</v>
          </cell>
          <cell r="T2071">
            <v>0</v>
          </cell>
        </row>
        <row r="2075">
          <cell r="J2075">
            <v>62016437.138750002</v>
          </cell>
          <cell r="K2075">
            <v>353256000.42083299</v>
          </cell>
          <cell r="L2075">
            <v>98578152.859999999</v>
          </cell>
          <cell r="M2075">
            <v>0</v>
          </cell>
          <cell r="N2075">
            <v>114500801.37125</v>
          </cell>
          <cell r="O2075">
            <v>347014828.64249998</v>
          </cell>
          <cell r="P2075">
            <v>78442918.369583294</v>
          </cell>
          <cell r="Q2075">
            <v>25952090.010833301</v>
          </cell>
          <cell r="R2075">
            <v>0</v>
          </cell>
          <cell r="S2075">
            <v>0</v>
          </cell>
          <cell r="T2075">
            <v>0</v>
          </cell>
        </row>
        <row r="2079">
          <cell r="J2079">
            <v>34876220.455416702</v>
          </cell>
          <cell r="K2079">
            <v>246899208.792083</v>
          </cell>
          <cell r="L2079">
            <v>63879814.409999996</v>
          </cell>
          <cell r="M2079">
            <v>0</v>
          </cell>
          <cell r="N2079">
            <v>90692337.732083306</v>
          </cell>
          <cell r="O2079">
            <v>221326058.07416701</v>
          </cell>
          <cell r="P2079">
            <v>35933658.68</v>
          </cell>
          <cell r="Q2079">
            <v>13566365.475833301</v>
          </cell>
          <cell r="R2079">
            <v>0</v>
          </cell>
          <cell r="S2079">
            <v>0</v>
          </cell>
          <cell r="T2079">
            <v>0</v>
          </cell>
        </row>
        <row r="2083">
          <cell r="J2083">
            <v>16918058.3158333</v>
          </cell>
          <cell r="K2083">
            <v>89823174.047083303</v>
          </cell>
          <cell r="L2083">
            <v>17296682.02</v>
          </cell>
          <cell r="M2083">
            <v>0</v>
          </cell>
          <cell r="N2083">
            <v>19294422.510833301</v>
          </cell>
          <cell r="O2083">
            <v>182811187.23041701</v>
          </cell>
          <cell r="P2083">
            <v>8867008.7974999994</v>
          </cell>
          <cell r="Q2083">
            <v>4454305.9091666704</v>
          </cell>
          <cell r="R2083">
            <v>0</v>
          </cell>
          <cell r="S2083">
            <v>0</v>
          </cell>
          <cell r="T2083">
            <v>0</v>
          </cell>
        </row>
        <row r="2090">
          <cell r="J2090">
            <v>18689432.819166701</v>
          </cell>
          <cell r="K2090">
            <v>168082986.25541699</v>
          </cell>
          <cell r="L2090">
            <v>24602787.989999998</v>
          </cell>
          <cell r="M2090">
            <v>0</v>
          </cell>
          <cell r="N2090">
            <v>39314501.422499999</v>
          </cell>
          <cell r="O2090">
            <v>498613732.92083299</v>
          </cell>
          <cell r="P2090">
            <v>26125762.424583301</v>
          </cell>
          <cell r="Q2090">
            <v>17445760.713750001</v>
          </cell>
          <cell r="R2090">
            <v>0</v>
          </cell>
          <cell r="S2090">
            <v>0</v>
          </cell>
          <cell r="T2090">
            <v>0</v>
          </cell>
        </row>
        <row r="2094">
          <cell r="J2094">
            <v>50784770.933750004</v>
          </cell>
          <cell r="K2094">
            <v>415281998.697083</v>
          </cell>
          <cell r="L2094">
            <v>106015670.41</v>
          </cell>
          <cell r="M2094">
            <v>0</v>
          </cell>
          <cell r="N2094">
            <v>95508429.579166695</v>
          </cell>
          <cell r="O2094">
            <v>471105904.75333297</v>
          </cell>
          <cell r="P2094">
            <v>75548672.647916704</v>
          </cell>
          <cell r="Q2094">
            <v>14576602.137083299</v>
          </cell>
          <cell r="R2094">
            <v>0</v>
          </cell>
          <cell r="S2094">
            <v>0</v>
          </cell>
          <cell r="T2094">
            <v>0</v>
          </cell>
        </row>
        <row r="2098">
          <cell r="J2098">
            <v>24583287.6325</v>
          </cell>
          <cell r="K2098">
            <v>248412969.76750001</v>
          </cell>
          <cell r="L2098">
            <v>57570319.670000002</v>
          </cell>
          <cell r="M2098">
            <v>0</v>
          </cell>
          <cell r="N2098">
            <v>45149604.071249999</v>
          </cell>
          <cell r="O2098">
            <v>257682206.45249999</v>
          </cell>
          <cell r="P2098">
            <v>34985385.055416703</v>
          </cell>
          <cell r="Q2098">
            <v>12161618.924583299</v>
          </cell>
          <cell r="R2098">
            <v>0</v>
          </cell>
          <cell r="S2098">
            <v>0</v>
          </cell>
          <cell r="T2098">
            <v>0</v>
          </cell>
        </row>
        <row r="2102">
          <cell r="J2102">
            <v>4063963.4350000001</v>
          </cell>
          <cell r="K2102">
            <v>60404336.986249998</v>
          </cell>
          <cell r="L2102">
            <v>11781454.77</v>
          </cell>
          <cell r="M2102">
            <v>0</v>
          </cell>
          <cell r="N2102">
            <v>12349635.069166699</v>
          </cell>
          <cell r="O2102">
            <v>76311402.834166706</v>
          </cell>
          <cell r="P2102">
            <v>13884190.910833299</v>
          </cell>
          <cell r="Q2102">
            <v>2172299.0862500002</v>
          </cell>
          <cell r="R2102">
            <v>0</v>
          </cell>
          <cell r="S2102">
            <v>0</v>
          </cell>
          <cell r="T2102">
            <v>0</v>
          </cell>
        </row>
        <row r="2106">
          <cell r="J2106">
            <v>270703.75333333301</v>
          </cell>
          <cell r="K2106">
            <v>2570447.7654166701</v>
          </cell>
          <cell r="L2106">
            <v>511220.69</v>
          </cell>
          <cell r="M2106">
            <v>0</v>
          </cell>
          <cell r="N2106">
            <v>811482.79125000001</v>
          </cell>
          <cell r="O2106">
            <v>4349763.5970833302</v>
          </cell>
          <cell r="P2106">
            <v>169017.29833333299</v>
          </cell>
          <cell r="Q2106">
            <v>152075.73749999999</v>
          </cell>
          <cell r="R2106">
            <v>0</v>
          </cell>
          <cell r="S2106">
            <v>0</v>
          </cell>
          <cell r="T2106">
            <v>0</v>
          </cell>
        </row>
        <row r="2110">
          <cell r="J2110">
            <v>0</v>
          </cell>
          <cell r="K2110">
            <v>0</v>
          </cell>
          <cell r="L2110">
            <v>0</v>
          </cell>
          <cell r="M2110">
            <v>0</v>
          </cell>
          <cell r="N2110">
            <v>0</v>
          </cell>
          <cell r="O2110">
            <v>0</v>
          </cell>
          <cell r="P2110">
            <v>0</v>
          </cell>
          <cell r="Q2110">
            <v>0</v>
          </cell>
          <cell r="R2110">
            <v>0</v>
          </cell>
          <cell r="S2110">
            <v>0</v>
          </cell>
          <cell r="T2110">
            <v>0</v>
          </cell>
        </row>
        <row r="2114">
          <cell r="J2114">
            <v>701314.2</v>
          </cell>
          <cell r="K2114">
            <v>22936286.545000002</v>
          </cell>
          <cell r="L2114">
            <v>4259866.16</v>
          </cell>
          <cell r="M2114">
            <v>0</v>
          </cell>
          <cell r="N2114">
            <v>8233002.9041666696</v>
          </cell>
          <cell r="O2114">
            <v>22345719.385833301</v>
          </cell>
          <cell r="P2114">
            <v>665160.15749999997</v>
          </cell>
          <cell r="Q2114">
            <v>2244807.4437500001</v>
          </cell>
          <cell r="R2114">
            <v>0</v>
          </cell>
          <cell r="S2114">
            <v>0</v>
          </cell>
          <cell r="T2114">
            <v>0</v>
          </cell>
        </row>
        <row r="2118">
          <cell r="J2118">
            <v>519362.74416666699</v>
          </cell>
          <cell r="K2118">
            <v>7646843.09375</v>
          </cell>
          <cell r="L2118">
            <v>5354716.5</v>
          </cell>
          <cell r="M2118">
            <v>0</v>
          </cell>
          <cell r="N2118">
            <v>0</v>
          </cell>
          <cell r="O2118">
            <v>7993809.9837499997</v>
          </cell>
          <cell r="P2118">
            <v>1593124.48125</v>
          </cell>
          <cell r="Q2118">
            <v>4201933.9245833298</v>
          </cell>
          <cell r="R2118">
            <v>0</v>
          </cell>
          <cell r="S2118">
            <v>0</v>
          </cell>
          <cell r="T2118">
            <v>0</v>
          </cell>
        </row>
        <row r="2122">
          <cell r="J2122">
            <v>0</v>
          </cell>
          <cell r="K2122">
            <v>0</v>
          </cell>
          <cell r="L2122">
            <v>0</v>
          </cell>
          <cell r="M2122">
            <v>0</v>
          </cell>
          <cell r="N2122">
            <v>0</v>
          </cell>
          <cell r="O2122">
            <v>0</v>
          </cell>
          <cell r="P2122">
            <v>0</v>
          </cell>
          <cell r="Q2122">
            <v>0</v>
          </cell>
          <cell r="R2122">
            <v>0</v>
          </cell>
          <cell r="S2122">
            <v>0</v>
          </cell>
          <cell r="T2122">
            <v>0</v>
          </cell>
        </row>
        <row r="2129">
          <cell r="J2129">
            <v>247961320.59291664</v>
          </cell>
          <cell r="K2129">
            <v>1884645989.2695827</v>
          </cell>
          <cell r="L2129">
            <v>453390829.21000004</v>
          </cell>
          <cell r="M2129">
            <v>0</v>
          </cell>
          <cell r="N2129">
            <v>555922591.64125001</v>
          </cell>
          <cell r="O2129">
            <v>2629929808.1187496</v>
          </cell>
          <cell r="P2129">
            <v>309074806.74500006</v>
          </cell>
          <cell r="Q2129">
            <v>113753142.70249985</v>
          </cell>
          <cell r="R2129">
            <v>0</v>
          </cell>
          <cell r="S2129">
            <v>0</v>
          </cell>
          <cell r="T2129">
            <v>0</v>
          </cell>
        </row>
        <row r="2133">
          <cell r="J2133">
            <v>635804.36</v>
          </cell>
          <cell r="K2133">
            <v>4604375.78</v>
          </cell>
          <cell r="L2133">
            <v>1098826.3500000001</v>
          </cell>
          <cell r="M2133">
            <v>0</v>
          </cell>
          <cell r="N2133">
            <v>1468112.51</v>
          </cell>
          <cell r="O2133">
            <v>4068287.04</v>
          </cell>
          <cell r="P2133">
            <v>197638.82</v>
          </cell>
          <cell r="Q2133">
            <v>677197.61</v>
          </cell>
          <cell r="R2133">
            <v>0</v>
          </cell>
          <cell r="S2133">
            <v>0</v>
          </cell>
          <cell r="T2133">
            <v>0</v>
          </cell>
        </row>
        <row r="2134">
          <cell r="J2134">
            <v>27238.011137081448</v>
          </cell>
          <cell r="K2134">
            <v>341656.72540199739</v>
          </cell>
          <cell r="L2134">
            <v>77682.664363851931</v>
          </cell>
          <cell r="M2134">
            <v>0</v>
          </cell>
          <cell r="N2134">
            <v>74835.064121286166</v>
          </cell>
          <cell r="O2134">
            <v>553441.19397702417</v>
          </cell>
          <cell r="P2134">
            <v>44227.537129082106</v>
          </cell>
          <cell r="Q2134">
            <v>9424.5938696768444</v>
          </cell>
          <cell r="R2134">
            <v>0</v>
          </cell>
          <cell r="S2134">
            <v>0</v>
          </cell>
          <cell r="T2134">
            <v>0</v>
          </cell>
        </row>
        <row r="2135">
          <cell r="J2135">
            <v>0</v>
          </cell>
          <cell r="K2135">
            <v>0</v>
          </cell>
          <cell r="L2135">
            <v>0</v>
          </cell>
          <cell r="M2135">
            <v>0</v>
          </cell>
          <cell r="N2135">
            <v>0</v>
          </cell>
          <cell r="O2135">
            <v>0</v>
          </cell>
          <cell r="P2135">
            <v>0</v>
          </cell>
          <cell r="Q2135">
            <v>0</v>
          </cell>
          <cell r="R2135">
            <v>0</v>
          </cell>
          <cell r="S2135">
            <v>0</v>
          </cell>
          <cell r="T2135">
            <v>0</v>
          </cell>
        </row>
        <row r="2136">
          <cell r="J2136">
            <v>0</v>
          </cell>
          <cell r="K2136">
            <v>0</v>
          </cell>
          <cell r="L2136">
            <v>0</v>
          </cell>
          <cell r="M2136">
            <v>0</v>
          </cell>
          <cell r="N2136">
            <v>0</v>
          </cell>
          <cell r="O2136">
            <v>0</v>
          </cell>
          <cell r="P2136">
            <v>0</v>
          </cell>
          <cell r="Q2136">
            <v>0</v>
          </cell>
          <cell r="R2136">
            <v>0</v>
          </cell>
          <cell r="S2136">
            <v>0</v>
          </cell>
          <cell r="T2136">
            <v>0</v>
          </cell>
        </row>
        <row r="2137">
          <cell r="J2137">
            <v>0</v>
          </cell>
          <cell r="K2137">
            <v>0</v>
          </cell>
          <cell r="L2137">
            <v>0</v>
          </cell>
          <cell r="M2137">
            <v>0</v>
          </cell>
          <cell r="N2137">
            <v>0</v>
          </cell>
          <cell r="O2137">
            <v>0</v>
          </cell>
          <cell r="P2137">
            <v>0</v>
          </cell>
          <cell r="Q2137">
            <v>0</v>
          </cell>
          <cell r="R2137">
            <v>0</v>
          </cell>
          <cell r="S2137">
            <v>0</v>
          </cell>
          <cell r="T2137">
            <v>0</v>
          </cell>
        </row>
        <row r="2138">
          <cell r="J2138">
            <v>0</v>
          </cell>
          <cell r="K2138">
            <v>0</v>
          </cell>
          <cell r="L2138">
            <v>0</v>
          </cell>
          <cell r="M2138">
            <v>0</v>
          </cell>
          <cell r="N2138">
            <v>296.23483830666862</v>
          </cell>
          <cell r="O2138">
            <v>1056.2183131145514</v>
          </cell>
          <cell r="P2138">
            <v>135.75416253868434</v>
          </cell>
          <cell r="Q2138">
            <v>63.044574997802464</v>
          </cell>
          <cell r="R2138">
            <v>8.6181110422933376</v>
          </cell>
          <cell r="S2138">
            <v>0</v>
          </cell>
          <cell r="T2138">
            <v>0</v>
          </cell>
        </row>
        <row r="2139">
          <cell r="J2139">
            <v>149537.82336378162</v>
          </cell>
          <cell r="K2139">
            <v>1766349.3545146638</v>
          </cell>
          <cell r="L2139">
            <v>500195.22952516098</v>
          </cell>
          <cell r="M2139">
            <v>0</v>
          </cell>
          <cell r="N2139">
            <v>932852.93464988749</v>
          </cell>
          <cell r="O2139">
            <v>3501258.6272484832</v>
          </cell>
          <cell r="P2139">
            <v>447554.68136953533</v>
          </cell>
          <cell r="Q2139">
            <v>197042.54927239014</v>
          </cell>
          <cell r="R2139">
            <v>21511.000056097302</v>
          </cell>
          <cell r="S2139">
            <v>0</v>
          </cell>
          <cell r="T2139">
            <v>0</v>
          </cell>
        </row>
        <row r="2143">
          <cell r="J2143">
            <v>3649330.28166667</v>
          </cell>
          <cell r="K2143">
            <v>35433716.022916697</v>
          </cell>
          <cell r="L2143">
            <v>13705814.140000001</v>
          </cell>
          <cell r="M2143">
            <v>0</v>
          </cell>
          <cell r="N2143">
            <v>11295896.445</v>
          </cell>
          <cell r="O2143">
            <v>42894171.489166699</v>
          </cell>
          <cell r="P2143">
            <v>10875170.2541667</v>
          </cell>
          <cell r="Q2143">
            <v>3620978.32416667</v>
          </cell>
          <cell r="R2143">
            <v>0</v>
          </cell>
          <cell r="S2143">
            <v>0</v>
          </cell>
          <cell r="T2143">
            <v>0</v>
          </cell>
        </row>
        <row r="2144">
          <cell r="J2144">
            <v>0</v>
          </cell>
          <cell r="K2144">
            <v>0</v>
          </cell>
          <cell r="L2144">
            <v>0</v>
          </cell>
          <cell r="M2144">
            <v>0</v>
          </cell>
          <cell r="N2144">
            <v>1857.9717776811331</v>
          </cell>
          <cell r="O2144">
            <v>5770.7633055218776</v>
          </cell>
          <cell r="P2144">
            <v>839.51804486999742</v>
          </cell>
          <cell r="Q2144">
            <v>407.14921410293692</v>
          </cell>
          <cell r="R2144">
            <v>46.59765782405546</v>
          </cell>
          <cell r="S2144">
            <v>0</v>
          </cell>
          <cell r="T2144">
            <v>0</v>
          </cell>
        </row>
        <row r="2145">
          <cell r="J2145">
            <v>0</v>
          </cell>
          <cell r="K2145">
            <v>0</v>
          </cell>
          <cell r="L2145">
            <v>0</v>
          </cell>
          <cell r="M2145">
            <v>0</v>
          </cell>
          <cell r="N2145">
            <v>0</v>
          </cell>
          <cell r="O2145">
            <v>0</v>
          </cell>
          <cell r="P2145">
            <v>0</v>
          </cell>
          <cell r="Q2145">
            <v>0</v>
          </cell>
          <cell r="R2145">
            <v>0</v>
          </cell>
          <cell r="S2145">
            <v>0</v>
          </cell>
          <cell r="T2145">
            <v>0</v>
          </cell>
        </row>
        <row r="2146">
          <cell r="J2146">
            <v>232850.792064568</v>
          </cell>
          <cell r="K2146">
            <v>2920735.9789840374</v>
          </cell>
          <cell r="L2146">
            <v>554102.29119018989</v>
          </cell>
          <cell r="M2146">
            <v>0</v>
          </cell>
          <cell r="N2146">
            <v>639745.826784009</v>
          </cell>
          <cell r="O2146">
            <v>4731227.2445351016</v>
          </cell>
          <cell r="P2146">
            <v>378089.90530706319</v>
          </cell>
          <cell r="Q2146">
            <v>80568.442989346266</v>
          </cell>
          <cell r="R2146">
            <v>0</v>
          </cell>
          <cell r="S2146">
            <v>0</v>
          </cell>
          <cell r="T2146">
            <v>0</v>
          </cell>
        </row>
        <row r="2147">
          <cell r="J2147">
            <v>0</v>
          </cell>
          <cell r="K2147">
            <v>0</v>
          </cell>
          <cell r="L2147">
            <v>0</v>
          </cell>
          <cell r="M2147">
            <v>0</v>
          </cell>
          <cell r="N2147">
            <v>0</v>
          </cell>
          <cell r="O2147">
            <v>0</v>
          </cell>
          <cell r="P2147">
            <v>0</v>
          </cell>
          <cell r="Q2147">
            <v>0</v>
          </cell>
          <cell r="R2147">
            <v>0</v>
          </cell>
          <cell r="S2147">
            <v>0</v>
          </cell>
          <cell r="T2147">
            <v>0</v>
          </cell>
        </row>
        <row r="2148">
          <cell r="J2148">
            <v>144054.04597611254</v>
          </cell>
          <cell r="K2148">
            <v>2374611.8708779449</v>
          </cell>
          <cell r="L2148">
            <v>733955.79314594297</v>
          </cell>
          <cell r="M2148">
            <v>0</v>
          </cell>
          <cell r="N2148">
            <v>0</v>
          </cell>
          <cell r="O2148">
            <v>0</v>
          </cell>
          <cell r="P2148">
            <v>0</v>
          </cell>
          <cell r="Q2148">
            <v>0</v>
          </cell>
          <cell r="R2148">
            <v>0</v>
          </cell>
          <cell r="S2148">
            <v>0</v>
          </cell>
          <cell r="T2148">
            <v>0</v>
          </cell>
        </row>
        <row r="2149">
          <cell r="J2149">
            <v>0</v>
          </cell>
          <cell r="K2149">
            <v>0</v>
          </cell>
          <cell r="L2149">
            <v>0</v>
          </cell>
          <cell r="M2149">
            <v>0</v>
          </cell>
          <cell r="N2149">
            <v>824838.89059588255</v>
          </cell>
          <cell r="O2149">
            <v>2940943.5655726823</v>
          </cell>
          <cell r="P2149">
            <v>377995.08478561282</v>
          </cell>
          <cell r="Q2149">
            <v>175541.86940512079</v>
          </cell>
          <cell r="R2149">
            <v>23996.344224032269</v>
          </cell>
          <cell r="S2149">
            <v>0</v>
          </cell>
          <cell r="T2149">
            <v>0</v>
          </cell>
        </row>
        <row r="2150">
          <cell r="J2150">
            <v>845.11227763295119</v>
          </cell>
          <cell r="K2150">
            <v>13930.977315449227</v>
          </cell>
          <cell r="L2150">
            <v>4305.8495707251632</v>
          </cell>
          <cell r="M2150">
            <v>0</v>
          </cell>
          <cell r="N2150">
            <v>20.681352677463174</v>
          </cell>
          <cell r="O2150">
            <v>73.738874072953791</v>
          </cell>
          <cell r="P2150">
            <v>9.4775473706766533</v>
          </cell>
          <cell r="Q2150">
            <v>4.4013968694004841</v>
          </cell>
          <cell r="R2150">
            <v>0.60166520216874853</v>
          </cell>
          <cell r="S2150">
            <v>0</v>
          </cell>
          <cell r="T2150">
            <v>0</v>
          </cell>
        </row>
        <row r="2151">
          <cell r="J2151">
            <v>1930095.3123869866</v>
          </cell>
          <cell r="K2151">
            <v>22798396.63636734</v>
          </cell>
          <cell r="L2151">
            <v>6533277.5794295948</v>
          </cell>
          <cell r="M2151">
            <v>0</v>
          </cell>
          <cell r="N2151">
            <v>12040399.116510581</v>
          </cell>
          <cell r="O2151">
            <v>45190993.903041773</v>
          </cell>
          <cell r="P2151">
            <v>5776620.0758905206</v>
          </cell>
          <cell r="Q2151">
            <v>2543242.1853983877</v>
          </cell>
          <cell r="R2151">
            <v>277644.00630620267</v>
          </cell>
          <cell r="S2151">
            <v>0</v>
          </cell>
          <cell r="T2151">
            <v>0</v>
          </cell>
        </row>
        <row r="2155">
          <cell r="J2155">
            <v>259019.67666666699</v>
          </cell>
          <cell r="K2155">
            <v>3131183.9608333302</v>
          </cell>
          <cell r="L2155">
            <v>1013655.76</v>
          </cell>
          <cell r="M2155">
            <v>0</v>
          </cell>
          <cell r="N2155">
            <v>2413830.9512499999</v>
          </cell>
          <cell r="O2155">
            <v>2287468.8583333301</v>
          </cell>
          <cell r="P2155">
            <v>599464.23124999995</v>
          </cell>
          <cell r="Q2155">
            <v>108502.31</v>
          </cell>
          <cell r="R2155">
            <v>0</v>
          </cell>
          <cell r="S2155">
            <v>0</v>
          </cell>
          <cell r="T2155">
            <v>0</v>
          </cell>
        </row>
        <row r="2156">
          <cell r="J2156">
            <v>0</v>
          </cell>
          <cell r="K2156">
            <v>0</v>
          </cell>
          <cell r="L2156">
            <v>0</v>
          </cell>
          <cell r="M2156">
            <v>0</v>
          </cell>
          <cell r="N2156">
            <v>0</v>
          </cell>
          <cell r="O2156">
            <v>0</v>
          </cell>
          <cell r="P2156">
            <v>0</v>
          </cell>
          <cell r="Q2156">
            <v>0</v>
          </cell>
          <cell r="R2156">
            <v>0</v>
          </cell>
          <cell r="S2156">
            <v>0</v>
          </cell>
          <cell r="T2156">
            <v>0</v>
          </cell>
        </row>
        <row r="2157">
          <cell r="J2157">
            <v>0</v>
          </cell>
          <cell r="K2157">
            <v>0</v>
          </cell>
          <cell r="L2157">
            <v>0</v>
          </cell>
          <cell r="M2157">
            <v>0</v>
          </cell>
          <cell r="N2157">
            <v>0</v>
          </cell>
          <cell r="O2157">
            <v>0</v>
          </cell>
          <cell r="P2157">
            <v>0</v>
          </cell>
          <cell r="Q2157">
            <v>0</v>
          </cell>
          <cell r="R2157">
            <v>0</v>
          </cell>
          <cell r="S2157">
            <v>0</v>
          </cell>
          <cell r="T2157">
            <v>0</v>
          </cell>
        </row>
        <row r="2158">
          <cell r="J2158">
            <v>159961.94934284411</v>
          </cell>
          <cell r="K2158">
            <v>2006463.5235791402</v>
          </cell>
          <cell r="L2158">
            <v>452974.81612649438</v>
          </cell>
          <cell r="M2158">
            <v>0</v>
          </cell>
          <cell r="N2158">
            <v>439487.40147700568</v>
          </cell>
          <cell r="O2158">
            <v>3250220.1350036538</v>
          </cell>
          <cell r="P2158">
            <v>259737.13786207981</v>
          </cell>
          <cell r="Q2158">
            <v>55348.255772820841</v>
          </cell>
          <cell r="R2158">
            <v>0</v>
          </cell>
          <cell r="S2158">
            <v>0</v>
          </cell>
          <cell r="T2158">
            <v>0</v>
          </cell>
        </row>
        <row r="2159">
          <cell r="J2159">
            <v>0</v>
          </cell>
          <cell r="K2159">
            <v>0</v>
          </cell>
          <cell r="L2159">
            <v>0</v>
          </cell>
          <cell r="M2159">
            <v>0</v>
          </cell>
          <cell r="N2159">
            <v>0</v>
          </cell>
          <cell r="O2159">
            <v>0</v>
          </cell>
          <cell r="P2159">
            <v>0</v>
          </cell>
          <cell r="Q2159">
            <v>0</v>
          </cell>
          <cell r="R2159">
            <v>0</v>
          </cell>
          <cell r="S2159">
            <v>0</v>
          </cell>
          <cell r="T2159">
            <v>0</v>
          </cell>
        </row>
        <row r="2160">
          <cell r="J2160">
            <v>0</v>
          </cell>
          <cell r="K2160">
            <v>0</v>
          </cell>
          <cell r="L2160">
            <v>0</v>
          </cell>
          <cell r="M2160">
            <v>0</v>
          </cell>
          <cell r="N2160">
            <v>0</v>
          </cell>
          <cell r="O2160">
            <v>0</v>
          </cell>
          <cell r="P2160">
            <v>0</v>
          </cell>
          <cell r="Q2160">
            <v>0</v>
          </cell>
          <cell r="R2160">
            <v>0</v>
          </cell>
          <cell r="S2160">
            <v>0</v>
          </cell>
          <cell r="T2160">
            <v>0</v>
          </cell>
        </row>
        <row r="2161">
          <cell r="J2161">
            <v>1244110.0239537866</v>
          </cell>
          <cell r="K2161">
            <v>14695499.027092574</v>
          </cell>
          <cell r="L2161">
            <v>4217198.5944837881</v>
          </cell>
          <cell r="M2161">
            <v>0</v>
          </cell>
          <cell r="N2161">
            <v>7761057.7763279425</v>
          </cell>
          <cell r="O2161">
            <v>29129425.964812681</v>
          </cell>
          <cell r="P2161">
            <v>3723521.2659524498</v>
          </cell>
          <cell r="Q2161">
            <v>1639335.1540153723</v>
          </cell>
          <cell r="R2161">
            <v>178965.09520509007</v>
          </cell>
          <cell r="S2161">
            <v>0</v>
          </cell>
          <cell r="T2161">
            <v>0</v>
          </cell>
        </row>
        <row r="2162">
          <cell r="J2162">
            <v>25888.675502779362</v>
          </cell>
          <cell r="K2162">
            <v>426753.4157312109</v>
          </cell>
          <cell r="L2162">
            <v>115136.8846229784</v>
          </cell>
          <cell r="M2162">
            <v>0</v>
          </cell>
          <cell r="N2162">
            <v>0</v>
          </cell>
          <cell r="O2162">
            <v>0</v>
          </cell>
          <cell r="P2162">
            <v>0</v>
          </cell>
          <cell r="Q2162">
            <v>0</v>
          </cell>
          <cell r="R2162">
            <v>0</v>
          </cell>
          <cell r="S2162">
            <v>0</v>
          </cell>
          <cell r="T2162">
            <v>0</v>
          </cell>
        </row>
        <row r="2163">
          <cell r="J2163">
            <v>0</v>
          </cell>
          <cell r="K2163">
            <v>0</v>
          </cell>
          <cell r="L2163">
            <v>0</v>
          </cell>
          <cell r="M2163">
            <v>0</v>
          </cell>
          <cell r="N2163">
            <v>566647.81362335896</v>
          </cell>
          <cell r="O2163">
            <v>2020369.3841563934</v>
          </cell>
          <cell r="P2163">
            <v>259675.05993735074</v>
          </cell>
          <cell r="Q2163">
            <v>120593.75186093515</v>
          </cell>
          <cell r="R2163">
            <v>16485.008338632379</v>
          </cell>
          <cell r="S2163">
            <v>0</v>
          </cell>
          <cell r="T2163">
            <v>0</v>
          </cell>
        </row>
        <row r="2164">
          <cell r="J2164">
            <v>18156.234707411662</v>
          </cell>
          <cell r="K2164">
            <v>299290.52096055105</v>
          </cell>
          <cell r="L2164">
            <v>85430.239590920988</v>
          </cell>
          <cell r="M2164">
            <v>0</v>
          </cell>
          <cell r="N2164">
            <v>444.31432747668953</v>
          </cell>
          <cell r="O2164">
            <v>1584.192231212972</v>
          </cell>
          <cell r="P2164">
            <v>203.61386181086084</v>
          </cell>
          <cell r="Q2164">
            <v>94.558790253441103</v>
          </cell>
          <cell r="R2164">
            <v>12.926063098331394</v>
          </cell>
          <cell r="S2164">
            <v>0</v>
          </cell>
          <cell r="T2164">
            <v>0</v>
          </cell>
        </row>
        <row r="2165">
          <cell r="J2165">
            <v>48.810679931757853</v>
          </cell>
          <cell r="K2165">
            <v>771.65873327053475</v>
          </cell>
          <cell r="L2165">
            <v>243.15049630313152</v>
          </cell>
          <cell r="M2165">
            <v>0</v>
          </cell>
          <cell r="N2165">
            <v>1.2640727221354831</v>
          </cell>
          <cell r="O2165">
            <v>3.9261438564555609</v>
          </cell>
          <cell r="P2165">
            <v>0.57116683526007916</v>
          </cell>
          <cell r="Q2165">
            <v>0.27700432351494497</v>
          </cell>
          <cell r="R2165">
            <v>3.1702757209964759E-2</v>
          </cell>
          <cell r="S2165">
            <v>0</v>
          </cell>
          <cell r="T2165">
            <v>0</v>
          </cell>
        </row>
        <row r="2166">
          <cell r="J2166">
            <v>0</v>
          </cell>
          <cell r="K2166">
            <v>0</v>
          </cell>
          <cell r="L2166">
            <v>0</v>
          </cell>
          <cell r="M2166">
            <v>0</v>
          </cell>
          <cell r="N2166">
            <v>10277.266661066016</v>
          </cell>
          <cell r="O2166">
            <v>31920.653500325425</v>
          </cell>
          <cell r="P2166">
            <v>4643.7469705131798</v>
          </cell>
          <cell r="Q2166">
            <v>2252.1230378438345</v>
          </cell>
          <cell r="R2166">
            <v>257.75233025155018</v>
          </cell>
          <cell r="S2166">
            <v>0</v>
          </cell>
          <cell r="T2166">
            <v>0</v>
          </cell>
        </row>
        <row r="2167">
          <cell r="J2167">
            <v>0</v>
          </cell>
          <cell r="K2167">
            <v>0</v>
          </cell>
          <cell r="L2167">
            <v>0</v>
          </cell>
          <cell r="M2167">
            <v>0</v>
          </cell>
          <cell r="N2167">
            <v>0</v>
          </cell>
          <cell r="O2167">
            <v>0</v>
          </cell>
          <cell r="P2167">
            <v>0</v>
          </cell>
          <cell r="Q2167">
            <v>0</v>
          </cell>
          <cell r="R2167">
            <v>0</v>
          </cell>
          <cell r="S2167">
            <v>0</v>
          </cell>
          <cell r="T2167">
            <v>0</v>
          </cell>
        </row>
        <row r="2168">
          <cell r="J2168">
            <v>0</v>
          </cell>
          <cell r="K2168">
            <v>0</v>
          </cell>
          <cell r="L2168">
            <v>0</v>
          </cell>
          <cell r="M2168">
            <v>0</v>
          </cell>
          <cell r="N2168">
            <v>0</v>
          </cell>
          <cell r="O2168">
            <v>0</v>
          </cell>
          <cell r="P2168">
            <v>0</v>
          </cell>
          <cell r="Q2168">
            <v>0</v>
          </cell>
          <cell r="R2168">
            <v>0</v>
          </cell>
          <cell r="S2168">
            <v>0</v>
          </cell>
          <cell r="T2168">
            <v>0</v>
          </cell>
        </row>
        <row r="2172">
          <cell r="J2172">
            <v>2186309.19916667</v>
          </cell>
          <cell r="K2172">
            <v>23894297.690000001</v>
          </cell>
          <cell r="L2172">
            <v>5104695.43</v>
          </cell>
          <cell r="M2172">
            <v>0</v>
          </cell>
          <cell r="N2172">
            <v>7842722.3829166703</v>
          </cell>
          <cell r="O2172">
            <v>33291613.926666699</v>
          </cell>
          <cell r="P2172">
            <v>5353133.5212500002</v>
          </cell>
          <cell r="Q2172">
            <v>1478319.38625</v>
          </cell>
          <cell r="R2172">
            <v>0</v>
          </cell>
          <cell r="S2172">
            <v>0</v>
          </cell>
          <cell r="T2172">
            <v>0</v>
          </cell>
        </row>
        <row r="2173">
          <cell r="J2173">
            <v>143123.52868473015</v>
          </cell>
          <cell r="K2173">
            <v>1690583.3375221125</v>
          </cell>
          <cell r="L2173">
            <v>489689.73771284381</v>
          </cell>
          <cell r="M2173">
            <v>0</v>
          </cell>
          <cell r="N2173">
            <v>892839.02057474409</v>
          </cell>
          <cell r="O2173">
            <v>3351075.1881856513</v>
          </cell>
          <cell r="P2173">
            <v>428357.21315235057</v>
          </cell>
          <cell r="Q2173">
            <v>188590.58075423163</v>
          </cell>
          <cell r="R2173">
            <v>20588.304445734957</v>
          </cell>
          <cell r="S2173">
            <v>0</v>
          </cell>
          <cell r="T2173">
            <v>0</v>
          </cell>
        </row>
        <row r="2174">
          <cell r="J2174">
            <v>0</v>
          </cell>
          <cell r="K2174">
            <v>0</v>
          </cell>
          <cell r="L2174">
            <v>0</v>
          </cell>
          <cell r="M2174">
            <v>0</v>
          </cell>
          <cell r="N2174">
            <v>0</v>
          </cell>
          <cell r="O2174">
            <v>0</v>
          </cell>
          <cell r="P2174">
            <v>0</v>
          </cell>
          <cell r="Q2174">
            <v>0</v>
          </cell>
          <cell r="R2174">
            <v>0</v>
          </cell>
          <cell r="S2174">
            <v>0</v>
          </cell>
          <cell r="T2174">
            <v>0</v>
          </cell>
        </row>
        <row r="2175">
          <cell r="J2175">
            <v>0</v>
          </cell>
          <cell r="K2175">
            <v>0</v>
          </cell>
          <cell r="L2175">
            <v>0</v>
          </cell>
          <cell r="M2175">
            <v>0</v>
          </cell>
          <cell r="N2175">
            <v>0</v>
          </cell>
          <cell r="O2175">
            <v>0</v>
          </cell>
          <cell r="P2175">
            <v>0</v>
          </cell>
          <cell r="Q2175">
            <v>0</v>
          </cell>
          <cell r="R2175">
            <v>0</v>
          </cell>
          <cell r="S2175">
            <v>0</v>
          </cell>
          <cell r="T2175">
            <v>0</v>
          </cell>
        </row>
        <row r="2176">
          <cell r="J2176">
            <v>0</v>
          </cell>
          <cell r="K2176">
            <v>0</v>
          </cell>
          <cell r="L2176">
            <v>0</v>
          </cell>
          <cell r="M2176">
            <v>0</v>
          </cell>
          <cell r="N2176">
            <v>0</v>
          </cell>
          <cell r="O2176">
            <v>0</v>
          </cell>
          <cell r="P2176">
            <v>0</v>
          </cell>
          <cell r="Q2176">
            <v>0</v>
          </cell>
          <cell r="R2176">
            <v>0</v>
          </cell>
          <cell r="S2176">
            <v>0</v>
          </cell>
          <cell r="T2176">
            <v>0</v>
          </cell>
        </row>
        <row r="2177">
          <cell r="J2177">
            <v>0</v>
          </cell>
          <cell r="K2177">
            <v>0</v>
          </cell>
          <cell r="L2177">
            <v>0</v>
          </cell>
          <cell r="M2177">
            <v>0</v>
          </cell>
          <cell r="N2177">
            <v>0</v>
          </cell>
          <cell r="O2177">
            <v>0</v>
          </cell>
          <cell r="P2177">
            <v>0</v>
          </cell>
          <cell r="Q2177">
            <v>0</v>
          </cell>
          <cell r="R2177">
            <v>0</v>
          </cell>
          <cell r="S2177">
            <v>0</v>
          </cell>
          <cell r="T2177">
            <v>0</v>
          </cell>
        </row>
        <row r="2178">
          <cell r="J2178">
            <v>0</v>
          </cell>
          <cell r="K2178">
            <v>0</v>
          </cell>
          <cell r="L2178">
            <v>0</v>
          </cell>
          <cell r="M2178">
            <v>0</v>
          </cell>
          <cell r="N2178">
            <v>0</v>
          </cell>
          <cell r="O2178">
            <v>0</v>
          </cell>
          <cell r="P2178">
            <v>0</v>
          </cell>
          <cell r="Q2178">
            <v>0</v>
          </cell>
          <cell r="R2178">
            <v>0</v>
          </cell>
          <cell r="S2178">
            <v>0</v>
          </cell>
          <cell r="T2178">
            <v>0</v>
          </cell>
        </row>
        <row r="2179">
          <cell r="J2179">
            <v>233476.85686137661</v>
          </cell>
          <cell r="K2179">
            <v>3848672.9902069583</v>
          </cell>
          <cell r="L2179">
            <v>1180395.6834441458</v>
          </cell>
          <cell r="M2179">
            <v>0</v>
          </cell>
          <cell r="N2179">
            <v>0</v>
          </cell>
          <cell r="O2179">
            <v>0</v>
          </cell>
          <cell r="P2179">
            <v>0</v>
          </cell>
          <cell r="Q2179">
            <v>0</v>
          </cell>
          <cell r="R2179">
            <v>0</v>
          </cell>
          <cell r="S2179">
            <v>0</v>
          </cell>
          <cell r="T2179">
            <v>0</v>
          </cell>
        </row>
        <row r="2180">
          <cell r="J2180">
            <v>0</v>
          </cell>
          <cell r="K2180">
            <v>0</v>
          </cell>
          <cell r="L2180">
            <v>0</v>
          </cell>
          <cell r="M2180">
            <v>0</v>
          </cell>
          <cell r="N2180">
            <v>2521998.8446286819</v>
          </cell>
          <cell r="O2180">
            <v>8992127.261524016</v>
          </cell>
          <cell r="P2180">
            <v>1155744.6890215713</v>
          </cell>
          <cell r="Q2180">
            <v>536730.7444776824</v>
          </cell>
          <cell r="R2180">
            <v>73370.391598050614</v>
          </cell>
          <cell r="S2180">
            <v>0</v>
          </cell>
          <cell r="T2180">
            <v>0</v>
          </cell>
        </row>
        <row r="2181">
          <cell r="J2181">
            <v>65396.608138998265</v>
          </cell>
          <cell r="K2181">
            <v>1078009.027443557</v>
          </cell>
          <cell r="L2181">
            <v>333195.9131760319</v>
          </cell>
          <cell r="M2181">
            <v>0</v>
          </cell>
          <cell r="N2181">
            <v>1600.3676110594797</v>
          </cell>
          <cell r="O2181">
            <v>5706.0728852105312</v>
          </cell>
          <cell r="P2181">
            <v>733.39302708382309</v>
          </cell>
          <cell r="Q2181">
            <v>340.58956892519575</v>
          </cell>
          <cell r="R2181">
            <v>46.55814913410822</v>
          </cell>
          <cell r="S2181">
            <v>0</v>
          </cell>
          <cell r="T2181">
            <v>0</v>
          </cell>
        </row>
        <row r="2182">
          <cell r="J2182">
            <v>0</v>
          </cell>
          <cell r="K2182">
            <v>0</v>
          </cell>
          <cell r="L2182">
            <v>0</v>
          </cell>
          <cell r="M2182">
            <v>0</v>
          </cell>
          <cell r="N2182">
            <v>0</v>
          </cell>
          <cell r="O2182">
            <v>0</v>
          </cell>
          <cell r="P2182">
            <v>0</v>
          </cell>
          <cell r="Q2182">
            <v>0</v>
          </cell>
          <cell r="R2182">
            <v>0</v>
          </cell>
          <cell r="S2182">
            <v>0</v>
          </cell>
          <cell r="T2182">
            <v>0</v>
          </cell>
        </row>
        <row r="2183">
          <cell r="J2183">
            <v>0</v>
          </cell>
          <cell r="K2183">
            <v>0</v>
          </cell>
          <cell r="L2183">
            <v>0</v>
          </cell>
          <cell r="M2183">
            <v>0</v>
          </cell>
          <cell r="N2183">
            <v>89510.462187357247</v>
          </cell>
          <cell r="O2183">
            <v>278014.82070722524</v>
          </cell>
          <cell r="P2183">
            <v>40444.989053992271</v>
          </cell>
          <cell r="Q2183">
            <v>19614.998877462891</v>
          </cell>
          <cell r="R2183">
            <v>2244.9091739623591</v>
          </cell>
          <cell r="S2183">
            <v>0</v>
          </cell>
          <cell r="T2183">
            <v>0</v>
          </cell>
        </row>
        <row r="2184">
          <cell r="J2184">
            <v>0</v>
          </cell>
          <cell r="K2184">
            <v>0</v>
          </cell>
          <cell r="L2184">
            <v>0</v>
          </cell>
          <cell r="M2184">
            <v>0</v>
          </cell>
          <cell r="N2184">
            <v>0</v>
          </cell>
          <cell r="O2184">
            <v>0</v>
          </cell>
          <cell r="P2184">
            <v>0</v>
          </cell>
          <cell r="Q2184">
            <v>0</v>
          </cell>
          <cell r="R2184">
            <v>0</v>
          </cell>
          <cell r="S2184">
            <v>0</v>
          </cell>
          <cell r="T2184">
            <v>0</v>
          </cell>
        </row>
        <row r="2185">
          <cell r="J2185">
            <v>0</v>
          </cell>
          <cell r="K2185">
            <v>0</v>
          </cell>
          <cell r="L2185">
            <v>0</v>
          </cell>
          <cell r="M2185">
            <v>0</v>
          </cell>
          <cell r="N2185">
            <v>0</v>
          </cell>
          <cell r="O2185">
            <v>0</v>
          </cell>
          <cell r="P2185">
            <v>0</v>
          </cell>
          <cell r="Q2185">
            <v>0</v>
          </cell>
          <cell r="R2185">
            <v>0</v>
          </cell>
          <cell r="S2185">
            <v>0</v>
          </cell>
          <cell r="T2185">
            <v>0</v>
          </cell>
        </row>
        <row r="2189">
          <cell r="J2189">
            <v>221151.122083333</v>
          </cell>
          <cell r="K2189">
            <v>2892538.1</v>
          </cell>
          <cell r="L2189">
            <v>754389.55</v>
          </cell>
          <cell r="M2189">
            <v>0</v>
          </cell>
          <cell r="N2189">
            <v>874465.69750000001</v>
          </cell>
          <cell r="O2189">
            <v>3703142.86666667</v>
          </cell>
          <cell r="P2189">
            <v>407812.88</v>
          </cell>
          <cell r="Q2189">
            <v>20261.452499999999</v>
          </cell>
          <cell r="R2189">
            <v>0</v>
          </cell>
          <cell r="S2189">
            <v>0</v>
          </cell>
          <cell r="T2189">
            <v>0</v>
          </cell>
        </row>
        <row r="2190">
          <cell r="J2190">
            <v>0</v>
          </cell>
          <cell r="K2190">
            <v>0</v>
          </cell>
          <cell r="L2190">
            <v>0</v>
          </cell>
          <cell r="M2190">
            <v>0</v>
          </cell>
          <cell r="N2190">
            <v>0</v>
          </cell>
          <cell r="O2190">
            <v>0</v>
          </cell>
          <cell r="P2190">
            <v>0</v>
          </cell>
          <cell r="Q2190">
            <v>0</v>
          </cell>
          <cell r="R2190">
            <v>0</v>
          </cell>
          <cell r="S2190">
            <v>0</v>
          </cell>
          <cell r="T2190">
            <v>0</v>
          </cell>
        </row>
        <row r="2191">
          <cell r="J2191">
            <v>0</v>
          </cell>
          <cell r="K2191">
            <v>0</v>
          </cell>
          <cell r="L2191">
            <v>0</v>
          </cell>
          <cell r="M2191">
            <v>0</v>
          </cell>
          <cell r="N2191">
            <v>0</v>
          </cell>
          <cell r="O2191">
            <v>0</v>
          </cell>
          <cell r="P2191">
            <v>0</v>
          </cell>
          <cell r="Q2191">
            <v>0</v>
          </cell>
          <cell r="R2191">
            <v>0</v>
          </cell>
          <cell r="S2191">
            <v>0</v>
          </cell>
          <cell r="T2191">
            <v>0</v>
          </cell>
        </row>
        <row r="2192">
          <cell r="J2192">
            <v>3732.2329478480888</v>
          </cell>
          <cell r="K2192">
            <v>44085.349846857091</v>
          </cell>
          <cell r="L2192">
            <v>12854.639808867452</v>
          </cell>
          <cell r="M2192">
            <v>0</v>
          </cell>
          <cell r="N2192">
            <v>23282.567446012101</v>
          </cell>
          <cell r="O2192">
            <v>87386.003845761064</v>
          </cell>
          <cell r="P2192">
            <v>11170.273113495125</v>
          </cell>
          <cell r="Q2192">
            <v>4917.8774839684638</v>
          </cell>
          <cell r="R2192">
            <v>536.88131433624574</v>
          </cell>
          <cell r="S2192">
            <v>0</v>
          </cell>
          <cell r="T2192">
            <v>0</v>
          </cell>
        </row>
        <row r="2193">
          <cell r="J2193">
            <v>0</v>
          </cell>
          <cell r="K2193">
            <v>0</v>
          </cell>
          <cell r="L2193">
            <v>0</v>
          </cell>
          <cell r="M2193">
            <v>0</v>
          </cell>
          <cell r="N2193">
            <v>0</v>
          </cell>
          <cell r="O2193">
            <v>0</v>
          </cell>
          <cell r="P2193">
            <v>0</v>
          </cell>
          <cell r="Q2193">
            <v>0</v>
          </cell>
          <cell r="R2193">
            <v>0</v>
          </cell>
          <cell r="S2193">
            <v>0</v>
          </cell>
          <cell r="T2193">
            <v>0</v>
          </cell>
        </row>
        <row r="2194">
          <cell r="J2194">
            <v>31300.52141624469</v>
          </cell>
          <cell r="K2194">
            <v>515963.22210907593</v>
          </cell>
          <cell r="L2194">
            <v>162271.96201813861</v>
          </cell>
          <cell r="M2194">
            <v>0</v>
          </cell>
          <cell r="N2194">
            <v>0</v>
          </cell>
          <cell r="O2194">
            <v>0</v>
          </cell>
          <cell r="P2194">
            <v>0</v>
          </cell>
          <cell r="Q2194">
            <v>0</v>
          </cell>
          <cell r="R2194">
            <v>0</v>
          </cell>
          <cell r="S2194">
            <v>0</v>
          </cell>
          <cell r="T2194">
            <v>0</v>
          </cell>
        </row>
        <row r="2195">
          <cell r="J2195">
            <v>0</v>
          </cell>
          <cell r="K2195">
            <v>0</v>
          </cell>
          <cell r="L2195">
            <v>0</v>
          </cell>
          <cell r="M2195">
            <v>0</v>
          </cell>
          <cell r="N2195">
            <v>786273.98287921795</v>
          </cell>
          <cell r="O2195">
            <v>2803441.2987672291</v>
          </cell>
          <cell r="P2195">
            <v>360322.12376460794</v>
          </cell>
          <cell r="Q2195">
            <v>167334.50179527319</v>
          </cell>
          <cell r="R2195">
            <v>22874.407793672424</v>
          </cell>
          <cell r="S2195">
            <v>0</v>
          </cell>
          <cell r="T2195">
            <v>0</v>
          </cell>
        </row>
        <row r="2196">
          <cell r="J2196">
            <v>29226.76334411736</v>
          </cell>
          <cell r="K2196">
            <v>481779.03448675055</v>
          </cell>
          <cell r="L2196">
            <v>148068.70334736828</v>
          </cell>
          <cell r="M2196">
            <v>0</v>
          </cell>
          <cell r="N2196">
            <v>715.22922614901142</v>
          </cell>
          <cell r="O2196">
            <v>2550.1328981140596</v>
          </cell>
          <cell r="P2196">
            <v>327.76477329292089</v>
          </cell>
          <cell r="Q2196">
            <v>152.21478623622272</v>
          </cell>
          <cell r="R2196">
            <v>20.807562428780535</v>
          </cell>
          <cell r="S2196">
            <v>0</v>
          </cell>
          <cell r="T2196">
            <v>0</v>
          </cell>
        </row>
        <row r="2197">
          <cell r="J2197">
            <v>0</v>
          </cell>
          <cell r="K2197">
            <v>0</v>
          </cell>
          <cell r="L2197">
            <v>0</v>
          </cell>
          <cell r="M2197">
            <v>0</v>
          </cell>
          <cell r="N2197">
            <v>0</v>
          </cell>
          <cell r="O2197">
            <v>0</v>
          </cell>
          <cell r="P2197">
            <v>0</v>
          </cell>
          <cell r="Q2197">
            <v>0</v>
          </cell>
          <cell r="R2197">
            <v>0</v>
          </cell>
          <cell r="S2197">
            <v>0</v>
          </cell>
          <cell r="T2197">
            <v>0</v>
          </cell>
        </row>
        <row r="2201">
          <cell r="J2201">
            <v>746395.05</v>
          </cell>
          <cell r="K2201">
            <v>10473992.712083301</v>
          </cell>
          <cell r="L2201">
            <v>2887772.1</v>
          </cell>
          <cell r="M2201">
            <v>0</v>
          </cell>
          <cell r="N2201">
            <v>3850507.3487499999</v>
          </cell>
          <cell r="O2201">
            <v>12983829.7329167</v>
          </cell>
          <cell r="P2201">
            <v>1960059.3416666701</v>
          </cell>
          <cell r="Q2201">
            <v>478949.6875</v>
          </cell>
          <cell r="R2201">
            <v>0</v>
          </cell>
          <cell r="S2201">
            <v>0</v>
          </cell>
          <cell r="T2201">
            <v>0</v>
          </cell>
        </row>
        <row r="2202">
          <cell r="J2202">
            <v>0</v>
          </cell>
          <cell r="K2202">
            <v>0</v>
          </cell>
          <cell r="L2202">
            <v>0</v>
          </cell>
          <cell r="M2202">
            <v>0</v>
          </cell>
          <cell r="N2202">
            <v>0</v>
          </cell>
          <cell r="O2202">
            <v>0</v>
          </cell>
          <cell r="P2202">
            <v>0</v>
          </cell>
          <cell r="Q2202">
            <v>0</v>
          </cell>
          <cell r="R2202">
            <v>0</v>
          </cell>
          <cell r="S2202">
            <v>0</v>
          </cell>
          <cell r="T2202">
            <v>0</v>
          </cell>
        </row>
        <row r="2203">
          <cell r="J2203">
            <v>0</v>
          </cell>
          <cell r="K2203">
            <v>0</v>
          </cell>
          <cell r="L2203">
            <v>0</v>
          </cell>
          <cell r="M2203">
            <v>0</v>
          </cell>
          <cell r="N2203">
            <v>0</v>
          </cell>
          <cell r="O2203">
            <v>0</v>
          </cell>
          <cell r="P2203">
            <v>0</v>
          </cell>
          <cell r="Q2203">
            <v>0</v>
          </cell>
          <cell r="R2203">
            <v>0</v>
          </cell>
          <cell r="S2203">
            <v>0</v>
          </cell>
          <cell r="T2203">
            <v>0</v>
          </cell>
        </row>
        <row r="2204">
          <cell r="J2204">
            <v>74002.344774096098</v>
          </cell>
          <cell r="K2204">
            <v>874119.9449339814</v>
          </cell>
          <cell r="L2204">
            <v>247835.80850923815</v>
          </cell>
          <cell r="M2204">
            <v>0</v>
          </cell>
          <cell r="N2204">
            <v>461644.43844786036</v>
          </cell>
          <cell r="O2204">
            <v>1732681.0184109951</v>
          </cell>
          <cell r="P2204">
            <v>221483.06756744481</v>
          </cell>
          <cell r="Q2204">
            <v>97511.18705900549</v>
          </cell>
          <cell r="R2204">
            <v>10645.229459535291</v>
          </cell>
          <cell r="S2204">
            <v>0</v>
          </cell>
          <cell r="T2204">
            <v>0</v>
          </cell>
        </row>
        <row r="2205">
          <cell r="J2205">
            <v>0</v>
          </cell>
          <cell r="K2205">
            <v>0</v>
          </cell>
          <cell r="L2205">
            <v>0</v>
          </cell>
          <cell r="M2205">
            <v>0</v>
          </cell>
          <cell r="N2205">
            <v>0</v>
          </cell>
          <cell r="O2205">
            <v>0</v>
          </cell>
          <cell r="P2205">
            <v>0</v>
          </cell>
          <cell r="Q2205">
            <v>0</v>
          </cell>
          <cell r="R2205">
            <v>0</v>
          </cell>
          <cell r="S2205">
            <v>0</v>
          </cell>
          <cell r="T2205">
            <v>0</v>
          </cell>
        </row>
        <row r="2206">
          <cell r="J2206">
            <v>0</v>
          </cell>
          <cell r="K2206">
            <v>0</v>
          </cell>
          <cell r="L2206">
            <v>0</v>
          </cell>
          <cell r="M2206">
            <v>0</v>
          </cell>
          <cell r="N2206">
            <v>0</v>
          </cell>
          <cell r="O2206">
            <v>0</v>
          </cell>
          <cell r="P2206">
            <v>0</v>
          </cell>
          <cell r="Q2206">
            <v>0</v>
          </cell>
          <cell r="R2206">
            <v>0</v>
          </cell>
          <cell r="S2206">
            <v>0</v>
          </cell>
          <cell r="T2206">
            <v>0</v>
          </cell>
        </row>
        <row r="2207">
          <cell r="J2207">
            <v>126843.51258506085</v>
          </cell>
          <cell r="K2207">
            <v>2090910.4543879875</v>
          </cell>
          <cell r="L2207">
            <v>648452.24018963892</v>
          </cell>
          <cell r="M2207">
            <v>0</v>
          </cell>
          <cell r="N2207">
            <v>0</v>
          </cell>
          <cell r="O2207">
            <v>0</v>
          </cell>
          <cell r="P2207">
            <v>0</v>
          </cell>
          <cell r="Q2207">
            <v>0</v>
          </cell>
          <cell r="R2207">
            <v>0</v>
          </cell>
          <cell r="S2207">
            <v>0</v>
          </cell>
          <cell r="T2207">
            <v>0</v>
          </cell>
        </row>
        <row r="2208">
          <cell r="J2208">
            <v>0</v>
          </cell>
          <cell r="K2208">
            <v>0</v>
          </cell>
          <cell r="L2208">
            <v>0</v>
          </cell>
          <cell r="M2208">
            <v>0</v>
          </cell>
          <cell r="N2208">
            <v>3563767.4137308765</v>
          </cell>
          <cell r="O2208">
            <v>12706528.467683939</v>
          </cell>
          <cell r="P2208">
            <v>1633151.1293511398</v>
          </cell>
          <cell r="Q2208">
            <v>758439.49777808099</v>
          </cell>
          <cell r="R2208">
            <v>103677.6885392681</v>
          </cell>
          <cell r="S2208">
            <v>0</v>
          </cell>
          <cell r="T2208">
            <v>0</v>
          </cell>
        </row>
        <row r="2209">
          <cell r="J2209">
            <v>141241.47652765489</v>
          </cell>
          <cell r="K2209">
            <v>2328248.9884283701</v>
          </cell>
          <cell r="L2209">
            <v>710677.45117868704</v>
          </cell>
          <cell r="M2209">
            <v>0</v>
          </cell>
          <cell r="N2209">
            <v>3456.4221418431971</v>
          </cell>
          <cell r="O2209">
            <v>12323.791438365821</v>
          </cell>
          <cell r="P2209">
            <v>1583.9585105123201</v>
          </cell>
          <cell r="Q2209">
            <v>735.5943216912076</v>
          </cell>
          <cell r="R2209">
            <v>100.5547828125774</v>
          </cell>
          <cell r="S2209">
            <v>0</v>
          </cell>
          <cell r="T2209">
            <v>0</v>
          </cell>
        </row>
        <row r="2210">
          <cell r="J2210">
            <v>0</v>
          </cell>
          <cell r="K2210">
            <v>0</v>
          </cell>
          <cell r="L2210">
            <v>0</v>
          </cell>
          <cell r="M2210">
            <v>0</v>
          </cell>
          <cell r="N2210">
            <v>0</v>
          </cell>
          <cell r="O2210">
            <v>0</v>
          </cell>
          <cell r="P2210">
            <v>0</v>
          </cell>
          <cell r="Q2210">
            <v>0</v>
          </cell>
          <cell r="R2210">
            <v>0</v>
          </cell>
          <cell r="S2210">
            <v>0</v>
          </cell>
          <cell r="T2210">
            <v>0</v>
          </cell>
        </row>
        <row r="2211">
          <cell r="J2211">
            <v>0</v>
          </cell>
          <cell r="K2211">
            <v>0</v>
          </cell>
          <cell r="L2211">
            <v>0</v>
          </cell>
          <cell r="M2211">
            <v>0</v>
          </cell>
          <cell r="N2211">
            <v>1169.7308847278173</v>
          </cell>
          <cell r="O2211">
            <v>3633.1230366414165</v>
          </cell>
          <cell r="P2211">
            <v>528.53880622253621</v>
          </cell>
          <cell r="Q2211">
            <v>256.33059454932112</v>
          </cell>
          <cell r="R2211">
            <v>29.336677858909326</v>
          </cell>
          <cell r="S2211">
            <v>0</v>
          </cell>
          <cell r="T2211">
            <v>0</v>
          </cell>
        </row>
        <row r="2212">
          <cell r="J2212">
            <v>0</v>
          </cell>
          <cell r="K2212">
            <v>0</v>
          </cell>
          <cell r="L2212">
            <v>0</v>
          </cell>
          <cell r="M2212">
            <v>0</v>
          </cell>
          <cell r="N2212">
            <v>0</v>
          </cell>
          <cell r="O2212">
            <v>0</v>
          </cell>
          <cell r="P2212">
            <v>0</v>
          </cell>
          <cell r="Q2212">
            <v>0</v>
          </cell>
          <cell r="R2212">
            <v>0</v>
          </cell>
          <cell r="S2212">
            <v>0</v>
          </cell>
          <cell r="T2212">
            <v>0</v>
          </cell>
        </row>
        <row r="2213">
          <cell r="J2213">
            <v>0</v>
          </cell>
          <cell r="K2213">
            <v>0</v>
          </cell>
          <cell r="L2213">
            <v>0</v>
          </cell>
          <cell r="M2213">
            <v>0</v>
          </cell>
          <cell r="N2213">
            <v>0</v>
          </cell>
          <cell r="O2213">
            <v>0</v>
          </cell>
          <cell r="P2213">
            <v>0</v>
          </cell>
          <cell r="Q2213">
            <v>0</v>
          </cell>
          <cell r="R2213">
            <v>0</v>
          </cell>
          <cell r="S2213">
            <v>0</v>
          </cell>
          <cell r="T2213">
            <v>0</v>
          </cell>
        </row>
        <row r="2217">
          <cell r="J2217">
            <v>405299.376666667</v>
          </cell>
          <cell r="K2217">
            <v>7940814.9524999997</v>
          </cell>
          <cell r="L2217">
            <v>1539463.06</v>
          </cell>
          <cell r="M2217">
            <v>0</v>
          </cell>
          <cell r="N2217">
            <v>2366163.2799999998</v>
          </cell>
          <cell r="O2217">
            <v>7492962.4762500003</v>
          </cell>
          <cell r="P2217">
            <v>1391291.2333333299</v>
          </cell>
          <cell r="Q2217">
            <v>416930.03</v>
          </cell>
          <cell r="R2217">
            <v>0</v>
          </cell>
          <cell r="S2217">
            <v>0</v>
          </cell>
          <cell r="T2217">
            <v>0</v>
          </cell>
        </row>
        <row r="2218">
          <cell r="J2218">
            <v>0</v>
          </cell>
          <cell r="K2218">
            <v>0</v>
          </cell>
          <cell r="L2218">
            <v>0</v>
          </cell>
          <cell r="M2218">
            <v>0</v>
          </cell>
          <cell r="N2218">
            <v>0</v>
          </cell>
          <cell r="O2218">
            <v>0</v>
          </cell>
          <cell r="P2218">
            <v>0</v>
          </cell>
          <cell r="Q2218">
            <v>0</v>
          </cell>
          <cell r="R2218">
            <v>0</v>
          </cell>
          <cell r="S2218">
            <v>0</v>
          </cell>
          <cell r="T2218">
            <v>0</v>
          </cell>
        </row>
        <row r="2219">
          <cell r="J2219">
            <v>0</v>
          </cell>
          <cell r="K2219">
            <v>0</v>
          </cell>
          <cell r="L2219">
            <v>0</v>
          </cell>
          <cell r="M2219">
            <v>0</v>
          </cell>
          <cell r="N2219">
            <v>0</v>
          </cell>
          <cell r="O2219">
            <v>0</v>
          </cell>
          <cell r="P2219">
            <v>0</v>
          </cell>
          <cell r="Q2219">
            <v>0</v>
          </cell>
          <cell r="R2219">
            <v>0</v>
          </cell>
          <cell r="S2219">
            <v>0</v>
          </cell>
          <cell r="T2219">
            <v>0</v>
          </cell>
        </row>
        <row r="2220">
          <cell r="J2220">
            <v>90573.615041701618</v>
          </cell>
          <cell r="K2220">
            <v>1069860.7406888199</v>
          </cell>
          <cell r="L2220">
            <v>300938.35231108137</v>
          </cell>
          <cell r="M2220">
            <v>0</v>
          </cell>
          <cell r="N2220">
            <v>565020.01094369718</v>
          </cell>
          <cell r="O2220">
            <v>2120678.5275613978</v>
          </cell>
          <cell r="P2220">
            <v>271079.54702444724</v>
          </cell>
          <cell r="Q2220">
            <v>119346.76861797585</v>
          </cell>
          <cell r="R2220">
            <v>13029.004932773874</v>
          </cell>
          <cell r="S2220">
            <v>0</v>
          </cell>
          <cell r="T2220">
            <v>0</v>
          </cell>
        </row>
        <row r="2221">
          <cell r="J2221">
            <v>0</v>
          </cell>
          <cell r="K2221">
            <v>0</v>
          </cell>
          <cell r="L2221">
            <v>0</v>
          </cell>
          <cell r="M2221">
            <v>0</v>
          </cell>
          <cell r="N2221">
            <v>0</v>
          </cell>
          <cell r="O2221">
            <v>0</v>
          </cell>
          <cell r="P2221">
            <v>0</v>
          </cell>
          <cell r="Q2221">
            <v>0</v>
          </cell>
          <cell r="R2221">
            <v>0</v>
          </cell>
          <cell r="S2221">
            <v>0</v>
          </cell>
          <cell r="T2221">
            <v>0</v>
          </cell>
        </row>
        <row r="2222">
          <cell r="J2222">
            <v>0</v>
          </cell>
          <cell r="K2222">
            <v>0</v>
          </cell>
          <cell r="L2222">
            <v>0</v>
          </cell>
          <cell r="M2222">
            <v>0</v>
          </cell>
          <cell r="N2222">
            <v>0</v>
          </cell>
          <cell r="O2222">
            <v>0</v>
          </cell>
          <cell r="P2222">
            <v>0</v>
          </cell>
          <cell r="Q2222">
            <v>0</v>
          </cell>
          <cell r="R2222">
            <v>0</v>
          </cell>
          <cell r="S2222">
            <v>0</v>
          </cell>
          <cell r="T2222">
            <v>0</v>
          </cell>
        </row>
        <row r="2223">
          <cell r="J2223">
            <v>60914.072326135407</v>
          </cell>
          <cell r="K2223">
            <v>1004118.1298937254</v>
          </cell>
          <cell r="L2223">
            <v>298221.40229597967</v>
          </cell>
          <cell r="M2223">
            <v>0</v>
          </cell>
          <cell r="N2223">
            <v>0</v>
          </cell>
          <cell r="O2223">
            <v>0</v>
          </cell>
          <cell r="P2223">
            <v>0</v>
          </cell>
          <cell r="Q2223">
            <v>0</v>
          </cell>
          <cell r="R2223">
            <v>0</v>
          </cell>
          <cell r="S2223">
            <v>0</v>
          </cell>
          <cell r="T2223">
            <v>0</v>
          </cell>
        </row>
        <row r="2224">
          <cell r="J2224">
            <v>0</v>
          </cell>
          <cell r="K2224">
            <v>0</v>
          </cell>
          <cell r="L2224">
            <v>0</v>
          </cell>
          <cell r="M2224">
            <v>0</v>
          </cell>
          <cell r="N2224">
            <v>917235.72287295095</v>
          </cell>
          <cell r="O2224">
            <v>3270382.2868340379</v>
          </cell>
          <cell r="P2224">
            <v>420337.35168001388</v>
          </cell>
          <cell r="Q2224">
            <v>195205.72479548756</v>
          </cell>
          <cell r="R2224">
            <v>26684.367567510853</v>
          </cell>
          <cell r="S2224">
            <v>0</v>
          </cell>
          <cell r="T2224">
            <v>0</v>
          </cell>
        </row>
        <row r="2225">
          <cell r="J2225">
            <v>8867.2974737837649</v>
          </cell>
          <cell r="K2225">
            <v>146170.06902634708</v>
          </cell>
          <cell r="L2225">
            <v>45178.907029873983</v>
          </cell>
          <cell r="M2225">
            <v>0</v>
          </cell>
          <cell r="N2225">
            <v>216.99803825468643</v>
          </cell>
          <cell r="O2225">
            <v>773.70137565407424</v>
          </cell>
          <cell r="P2225">
            <v>99.442682448127172</v>
          </cell>
          <cell r="Q2225">
            <v>46.181432188476059</v>
          </cell>
          <cell r="R2225">
            <v>6.3129414498598724</v>
          </cell>
          <cell r="S2225">
            <v>0</v>
          </cell>
          <cell r="T2225">
            <v>0</v>
          </cell>
        </row>
        <row r="2226">
          <cell r="J2226">
            <v>0</v>
          </cell>
          <cell r="K2226">
            <v>0</v>
          </cell>
          <cell r="L2226">
            <v>0</v>
          </cell>
          <cell r="M2226">
            <v>0</v>
          </cell>
          <cell r="N2226">
            <v>0</v>
          </cell>
          <cell r="O2226">
            <v>0</v>
          </cell>
          <cell r="P2226">
            <v>0</v>
          </cell>
          <cell r="Q2226">
            <v>0</v>
          </cell>
          <cell r="R2226">
            <v>0</v>
          </cell>
          <cell r="S2226">
            <v>0</v>
          </cell>
          <cell r="T2226">
            <v>0</v>
          </cell>
        </row>
        <row r="2227">
          <cell r="J2227">
            <v>0</v>
          </cell>
          <cell r="K2227">
            <v>0</v>
          </cell>
          <cell r="L2227">
            <v>0</v>
          </cell>
          <cell r="M2227">
            <v>0</v>
          </cell>
          <cell r="N2227">
            <v>0</v>
          </cell>
          <cell r="O2227">
            <v>0</v>
          </cell>
          <cell r="P2227">
            <v>0</v>
          </cell>
          <cell r="Q2227">
            <v>0</v>
          </cell>
          <cell r="R2227">
            <v>0</v>
          </cell>
          <cell r="S2227">
            <v>0</v>
          </cell>
          <cell r="T2227">
            <v>0</v>
          </cell>
        </row>
        <row r="2228">
          <cell r="J2228">
            <v>0</v>
          </cell>
          <cell r="K2228">
            <v>0</v>
          </cell>
          <cell r="L2228">
            <v>0</v>
          </cell>
          <cell r="M2228">
            <v>0</v>
          </cell>
          <cell r="N2228">
            <v>0</v>
          </cell>
          <cell r="O2228">
            <v>0</v>
          </cell>
          <cell r="P2228">
            <v>0</v>
          </cell>
          <cell r="Q2228">
            <v>0</v>
          </cell>
          <cell r="R2228">
            <v>0</v>
          </cell>
          <cell r="S2228">
            <v>0</v>
          </cell>
          <cell r="T2228">
            <v>0</v>
          </cell>
        </row>
        <row r="2229">
          <cell r="J2229">
            <v>0</v>
          </cell>
          <cell r="K2229">
            <v>0</v>
          </cell>
          <cell r="L2229">
            <v>0</v>
          </cell>
          <cell r="M2229">
            <v>0</v>
          </cell>
          <cell r="N2229">
            <v>0</v>
          </cell>
          <cell r="O2229">
            <v>0</v>
          </cell>
          <cell r="P2229">
            <v>0</v>
          </cell>
          <cell r="Q2229">
            <v>0</v>
          </cell>
          <cell r="R2229">
            <v>0</v>
          </cell>
          <cell r="S2229">
            <v>0</v>
          </cell>
          <cell r="T2229">
            <v>0</v>
          </cell>
        </row>
        <row r="2233">
          <cell r="J2233">
            <v>4257454.01</v>
          </cell>
          <cell r="K2233">
            <v>33890830.097499996</v>
          </cell>
          <cell r="L2233">
            <v>7337075.5300000003</v>
          </cell>
          <cell r="M2233">
            <v>0</v>
          </cell>
          <cell r="N2233">
            <v>13041263.3141667</v>
          </cell>
          <cell r="O2233">
            <v>46131036.5820833</v>
          </cell>
          <cell r="P2233">
            <v>8915764.6804166697</v>
          </cell>
          <cell r="Q2233">
            <v>3389524.5379166701</v>
          </cell>
          <cell r="R2233">
            <v>0</v>
          </cell>
          <cell r="S2233">
            <v>0</v>
          </cell>
          <cell r="T2233">
            <v>0</v>
          </cell>
        </row>
        <row r="2234">
          <cell r="J2234">
            <v>0</v>
          </cell>
          <cell r="K2234">
            <v>0</v>
          </cell>
          <cell r="L2234">
            <v>0</v>
          </cell>
          <cell r="M2234">
            <v>0</v>
          </cell>
          <cell r="N2234">
            <v>0</v>
          </cell>
          <cell r="O2234">
            <v>0</v>
          </cell>
          <cell r="P2234">
            <v>0</v>
          </cell>
          <cell r="Q2234">
            <v>0</v>
          </cell>
          <cell r="R2234">
            <v>0</v>
          </cell>
          <cell r="S2234">
            <v>0</v>
          </cell>
          <cell r="T2234">
            <v>0</v>
          </cell>
        </row>
        <row r="2235">
          <cell r="J2235">
            <v>0</v>
          </cell>
          <cell r="K2235">
            <v>0</v>
          </cell>
          <cell r="L2235">
            <v>0</v>
          </cell>
          <cell r="M2235">
            <v>0</v>
          </cell>
          <cell r="N2235">
            <v>0</v>
          </cell>
          <cell r="O2235">
            <v>0</v>
          </cell>
          <cell r="P2235">
            <v>0</v>
          </cell>
          <cell r="Q2235">
            <v>0</v>
          </cell>
          <cell r="R2235">
            <v>0</v>
          </cell>
          <cell r="S2235">
            <v>0</v>
          </cell>
          <cell r="T2235">
            <v>0</v>
          </cell>
        </row>
        <row r="2236">
          <cell r="J2236">
            <v>37166.323302430326</v>
          </cell>
          <cell r="K2236">
            <v>439010.74456077296</v>
          </cell>
          <cell r="L2236">
            <v>138138.49916340233</v>
          </cell>
          <cell r="M2236">
            <v>0</v>
          </cell>
          <cell r="N2236">
            <v>231852.47038453247</v>
          </cell>
          <cell r="O2236">
            <v>870207.33068432519</v>
          </cell>
          <cell r="P2236">
            <v>111235.81719409407</v>
          </cell>
          <cell r="Q2236">
            <v>48973.209090901073</v>
          </cell>
          <cell r="R2236">
            <v>5346.3716714573102</v>
          </cell>
          <cell r="S2236">
            <v>0</v>
          </cell>
          <cell r="T2236">
            <v>0</v>
          </cell>
        </row>
        <row r="2237">
          <cell r="J2237">
            <v>0</v>
          </cell>
          <cell r="K2237">
            <v>0</v>
          </cell>
          <cell r="L2237">
            <v>0</v>
          </cell>
          <cell r="M2237">
            <v>0</v>
          </cell>
          <cell r="N2237">
            <v>0</v>
          </cell>
          <cell r="O2237">
            <v>0</v>
          </cell>
          <cell r="P2237">
            <v>0</v>
          </cell>
          <cell r="Q2237">
            <v>0</v>
          </cell>
          <cell r="R2237">
            <v>0</v>
          </cell>
          <cell r="S2237">
            <v>0</v>
          </cell>
          <cell r="T2237">
            <v>0</v>
          </cell>
        </row>
        <row r="2238">
          <cell r="J2238">
            <v>0</v>
          </cell>
          <cell r="K2238">
            <v>0</v>
          </cell>
          <cell r="L2238">
            <v>0</v>
          </cell>
          <cell r="M2238">
            <v>0</v>
          </cell>
          <cell r="N2238">
            <v>0</v>
          </cell>
          <cell r="O2238">
            <v>0</v>
          </cell>
          <cell r="P2238">
            <v>0</v>
          </cell>
          <cell r="Q2238">
            <v>0</v>
          </cell>
          <cell r="R2238">
            <v>0</v>
          </cell>
          <cell r="S2238">
            <v>0</v>
          </cell>
          <cell r="T2238">
            <v>0</v>
          </cell>
        </row>
        <row r="2239">
          <cell r="J2239">
            <v>108117.43496575841</v>
          </cell>
          <cell r="K2239">
            <v>1782226.5440648366</v>
          </cell>
          <cell r="L2239">
            <v>551160.25707297225</v>
          </cell>
          <cell r="M2239">
            <v>0</v>
          </cell>
          <cell r="N2239">
            <v>0</v>
          </cell>
          <cell r="O2239">
            <v>0</v>
          </cell>
          <cell r="P2239">
            <v>0</v>
          </cell>
          <cell r="Q2239">
            <v>0</v>
          </cell>
          <cell r="R2239">
            <v>0</v>
          </cell>
          <cell r="S2239">
            <v>0</v>
          </cell>
          <cell r="T2239">
            <v>0</v>
          </cell>
        </row>
        <row r="2240">
          <cell r="J2240">
            <v>0</v>
          </cell>
          <cell r="K2240">
            <v>0</v>
          </cell>
          <cell r="L2240">
            <v>0</v>
          </cell>
          <cell r="M2240">
            <v>0</v>
          </cell>
          <cell r="N2240">
            <v>5886127.1580662429</v>
          </cell>
          <cell r="O2240">
            <v>20986847.236497104</v>
          </cell>
          <cell r="P2240">
            <v>2697408.1357449205</v>
          </cell>
          <cell r="Q2240">
            <v>1252683.132019572</v>
          </cell>
          <cell r="R2240">
            <v>171240.14767216341</v>
          </cell>
          <cell r="S2240">
            <v>0</v>
          </cell>
          <cell r="T2240">
            <v>0</v>
          </cell>
        </row>
        <row r="2241">
          <cell r="J2241">
            <v>439221.80143625278</v>
          </cell>
          <cell r="K2241">
            <v>7240208.3299477175</v>
          </cell>
          <cell r="L2241">
            <v>2286494.7594400286</v>
          </cell>
          <cell r="M2241">
            <v>0</v>
          </cell>
          <cell r="N2241">
            <v>10748.513800528495</v>
          </cell>
          <cell r="O2241">
            <v>38323.571865406477</v>
          </cell>
          <cell r="P2241">
            <v>4925.6714634478212</v>
          </cell>
          <cell r="Q2241">
            <v>2287.4942335810983</v>
          </cell>
          <cell r="R2241">
            <v>312.69747340345725</v>
          </cell>
          <cell r="S2241">
            <v>0</v>
          </cell>
          <cell r="T2241">
            <v>0</v>
          </cell>
        </row>
        <row r="2242">
          <cell r="J2242">
            <v>0</v>
          </cell>
          <cell r="K2242">
            <v>0</v>
          </cell>
          <cell r="L2242">
            <v>0</v>
          </cell>
          <cell r="M2242">
            <v>0</v>
          </cell>
          <cell r="N2242">
            <v>0</v>
          </cell>
          <cell r="O2242">
            <v>0</v>
          </cell>
          <cell r="P2242">
            <v>0</v>
          </cell>
          <cell r="Q2242">
            <v>0</v>
          </cell>
          <cell r="R2242">
            <v>0</v>
          </cell>
          <cell r="S2242">
            <v>0</v>
          </cell>
          <cell r="T2242">
            <v>0</v>
          </cell>
        </row>
        <row r="2243">
          <cell r="J2243">
            <v>0</v>
          </cell>
          <cell r="K2243">
            <v>0</v>
          </cell>
          <cell r="L2243">
            <v>0</v>
          </cell>
          <cell r="M2243">
            <v>0</v>
          </cell>
          <cell r="N2243">
            <v>9377.6179633384581</v>
          </cell>
          <cell r="O2243">
            <v>29126.391630973321</v>
          </cell>
          <cell r="P2243">
            <v>4237.2438552028352</v>
          </cell>
          <cell r="Q2243">
            <v>2054.9772767248683</v>
          </cell>
          <cell r="R2243">
            <v>235.18927376051641</v>
          </cell>
          <cell r="S2243">
            <v>0</v>
          </cell>
          <cell r="T2243">
            <v>0</v>
          </cell>
        </row>
        <row r="2244">
          <cell r="J2244">
            <v>0</v>
          </cell>
          <cell r="K2244">
            <v>0</v>
          </cell>
          <cell r="L2244">
            <v>0</v>
          </cell>
          <cell r="M2244">
            <v>0</v>
          </cell>
          <cell r="N2244">
            <v>0</v>
          </cell>
          <cell r="O2244">
            <v>0</v>
          </cell>
          <cell r="P2244">
            <v>0</v>
          </cell>
          <cell r="Q2244">
            <v>0</v>
          </cell>
          <cell r="R2244">
            <v>0</v>
          </cell>
          <cell r="S2244">
            <v>0</v>
          </cell>
          <cell r="T2244">
            <v>0</v>
          </cell>
        </row>
        <row r="2245">
          <cell r="J2245">
            <v>0</v>
          </cell>
          <cell r="K2245">
            <v>0</v>
          </cell>
          <cell r="L2245">
            <v>0</v>
          </cell>
          <cell r="M2245">
            <v>0</v>
          </cell>
          <cell r="N2245">
            <v>0</v>
          </cell>
          <cell r="O2245">
            <v>0</v>
          </cell>
          <cell r="P2245">
            <v>0</v>
          </cell>
          <cell r="Q2245">
            <v>0</v>
          </cell>
          <cell r="R2245">
            <v>0</v>
          </cell>
          <cell r="S2245">
            <v>0</v>
          </cell>
          <cell r="T2245">
            <v>0</v>
          </cell>
        </row>
        <row r="2248">
          <cell r="J2248">
            <v>5305815.1825000001</v>
          </cell>
          <cell r="K2248">
            <v>57273321.766666703</v>
          </cell>
          <cell r="L2248">
            <v>12532589.109999999</v>
          </cell>
          <cell r="M2248">
            <v>0</v>
          </cell>
          <cell r="N2248">
            <v>26306538.6758333</v>
          </cell>
          <cell r="O2248">
            <v>54767019.012500003</v>
          </cell>
          <cell r="P2248">
            <v>10417478.484999999</v>
          </cell>
          <cell r="Q2248">
            <v>5022321.2395833302</v>
          </cell>
          <cell r="R2248">
            <v>0</v>
          </cell>
          <cell r="S2248">
            <v>0</v>
          </cell>
          <cell r="T2248">
            <v>0</v>
          </cell>
        </row>
        <row r="2249">
          <cell r="J2249">
            <v>0</v>
          </cell>
          <cell r="K2249">
            <v>0</v>
          </cell>
          <cell r="L2249">
            <v>0</v>
          </cell>
          <cell r="M2249">
            <v>0</v>
          </cell>
          <cell r="N2249">
            <v>0</v>
          </cell>
          <cell r="O2249">
            <v>0</v>
          </cell>
          <cell r="P2249">
            <v>0</v>
          </cell>
          <cell r="Q2249">
            <v>0</v>
          </cell>
          <cell r="R2249">
            <v>0</v>
          </cell>
          <cell r="S2249">
            <v>0</v>
          </cell>
          <cell r="T2249">
            <v>0</v>
          </cell>
        </row>
        <row r="2250">
          <cell r="J2250">
            <v>0</v>
          </cell>
          <cell r="K2250">
            <v>0</v>
          </cell>
          <cell r="L2250">
            <v>0</v>
          </cell>
          <cell r="M2250">
            <v>0</v>
          </cell>
          <cell r="N2250">
            <v>0</v>
          </cell>
          <cell r="O2250">
            <v>0</v>
          </cell>
          <cell r="P2250">
            <v>0</v>
          </cell>
          <cell r="Q2250">
            <v>0</v>
          </cell>
          <cell r="R2250">
            <v>0</v>
          </cell>
          <cell r="S2250">
            <v>0</v>
          </cell>
          <cell r="T2250">
            <v>0</v>
          </cell>
        </row>
        <row r="2251">
          <cell r="J2251">
            <v>1569910.5840034476</v>
          </cell>
          <cell r="K2251">
            <v>18543873.946555369</v>
          </cell>
          <cell r="L2251">
            <v>5272546.9998072106</v>
          </cell>
          <cell r="M2251">
            <v>0</v>
          </cell>
          <cell r="N2251">
            <v>9793480.0873946566</v>
          </cell>
          <cell r="O2251">
            <v>36757676.771040112</v>
          </cell>
          <cell r="P2251">
            <v>4698616.1453818539</v>
          </cell>
          <cell r="Q2251">
            <v>2068635.0559564764</v>
          </cell>
          <cell r="R2251">
            <v>225831.47126872756</v>
          </cell>
          <cell r="S2251">
            <v>0</v>
          </cell>
          <cell r="T2251">
            <v>0</v>
          </cell>
        </row>
        <row r="2252">
          <cell r="J2252">
            <v>84400.426816417777</v>
          </cell>
          <cell r="K2252">
            <v>1058666.6296413741</v>
          </cell>
          <cell r="L2252">
            <v>240949.55300309177</v>
          </cell>
          <cell r="M2252">
            <v>0</v>
          </cell>
          <cell r="N2252">
            <v>231885.92298032649</v>
          </cell>
          <cell r="O2252">
            <v>1714907.6250232323</v>
          </cell>
          <cell r="P2252">
            <v>137044.62458537146</v>
          </cell>
          <cell r="Q2252">
            <v>29203.297596468768</v>
          </cell>
          <cell r="R2252">
            <v>0</v>
          </cell>
          <cell r="S2252">
            <v>0</v>
          </cell>
          <cell r="T2252">
            <v>0</v>
          </cell>
        </row>
        <row r="2253">
          <cell r="J2253">
            <v>2174.8906736485806</v>
          </cell>
          <cell r="K2253">
            <v>35492.827710895603</v>
          </cell>
          <cell r="L2253">
            <v>11411.604097032341</v>
          </cell>
          <cell r="M2253">
            <v>0</v>
          </cell>
          <cell r="N2253">
            <v>17530.818339675425</v>
          </cell>
          <cell r="O2253">
            <v>60043.515520640234</v>
          </cell>
          <cell r="P2253">
            <v>7823.5757628127722</v>
          </cell>
          <cell r="Q2253">
            <v>3702.5435472599856</v>
          </cell>
          <cell r="R2253">
            <v>503.73434803508275</v>
          </cell>
          <cell r="S2253">
            <v>0</v>
          </cell>
          <cell r="T2253">
            <v>0</v>
          </cell>
        </row>
        <row r="2254">
          <cell r="J2254">
            <v>0</v>
          </cell>
          <cell r="K2254">
            <v>0</v>
          </cell>
          <cell r="L2254">
            <v>0</v>
          </cell>
          <cell r="M2254">
            <v>0</v>
          </cell>
          <cell r="N2254">
            <v>0</v>
          </cell>
          <cell r="O2254">
            <v>0</v>
          </cell>
          <cell r="P2254">
            <v>0</v>
          </cell>
          <cell r="Q2254">
            <v>0</v>
          </cell>
          <cell r="R2254">
            <v>0</v>
          </cell>
          <cell r="S2254">
            <v>0</v>
          </cell>
          <cell r="T2254">
            <v>0</v>
          </cell>
        </row>
        <row r="2255">
          <cell r="J2255">
            <v>1861798.1017820844</v>
          </cell>
          <cell r="K2255">
            <v>30690202.720185123</v>
          </cell>
          <cell r="L2255">
            <v>9618151.0012053289</v>
          </cell>
          <cell r="M2255">
            <v>0</v>
          </cell>
          <cell r="N2255">
            <v>0</v>
          </cell>
          <cell r="O2255">
            <v>0</v>
          </cell>
          <cell r="P2255">
            <v>0</v>
          </cell>
          <cell r="Q2255">
            <v>0</v>
          </cell>
          <cell r="R2255">
            <v>0</v>
          </cell>
          <cell r="S2255">
            <v>0</v>
          </cell>
          <cell r="T2255">
            <v>0</v>
          </cell>
        </row>
        <row r="2256">
          <cell r="J2256">
            <v>0</v>
          </cell>
          <cell r="K2256">
            <v>0</v>
          </cell>
          <cell r="L2256">
            <v>0</v>
          </cell>
          <cell r="M2256">
            <v>0</v>
          </cell>
          <cell r="N2256">
            <v>19692323.802749317</v>
          </cell>
          <cell r="O2256">
            <v>70212515.000391126</v>
          </cell>
          <cell r="P2256">
            <v>9024309.70497589</v>
          </cell>
          <cell r="Q2256">
            <v>4190912.155909963</v>
          </cell>
          <cell r="R2256">
            <v>572892.21680672735</v>
          </cell>
          <cell r="S2256">
            <v>0</v>
          </cell>
          <cell r="T2256">
            <v>0</v>
          </cell>
        </row>
        <row r="2257">
          <cell r="J2257">
            <v>199364.12051605596</v>
          </cell>
          <cell r="K2257">
            <v>3286352.7296072636</v>
          </cell>
          <cell r="L2257">
            <v>1025886.5866717467</v>
          </cell>
          <cell r="M2257">
            <v>0</v>
          </cell>
          <cell r="N2257">
            <v>4878.7833247117687</v>
          </cell>
          <cell r="O2257">
            <v>17395.186611859299</v>
          </cell>
          <cell r="P2257">
            <v>2235.777359070446</v>
          </cell>
          <cell r="Q2257">
            <v>1038.3006366536974</v>
          </cell>
          <cell r="R2257">
            <v>141.93434061974943</v>
          </cell>
          <cell r="S2257">
            <v>0</v>
          </cell>
          <cell r="T2257">
            <v>0</v>
          </cell>
        </row>
        <row r="2258">
          <cell r="J2258">
            <v>0</v>
          </cell>
          <cell r="K2258">
            <v>0</v>
          </cell>
          <cell r="L2258">
            <v>0</v>
          </cell>
          <cell r="M2258">
            <v>0</v>
          </cell>
          <cell r="N2258">
            <v>0</v>
          </cell>
          <cell r="O2258">
            <v>0</v>
          </cell>
          <cell r="P2258">
            <v>0</v>
          </cell>
          <cell r="Q2258">
            <v>0</v>
          </cell>
          <cell r="R2258">
            <v>0</v>
          </cell>
          <cell r="S2258">
            <v>0</v>
          </cell>
          <cell r="T2258">
            <v>0</v>
          </cell>
        </row>
        <row r="2259">
          <cell r="J2259">
            <v>0</v>
          </cell>
          <cell r="K2259">
            <v>0</v>
          </cell>
          <cell r="L2259">
            <v>0</v>
          </cell>
          <cell r="M2259">
            <v>0</v>
          </cell>
          <cell r="N2259">
            <v>68237.143821423306</v>
          </cell>
          <cell r="O2259">
            <v>211941.00490038205</v>
          </cell>
          <cell r="P2259">
            <v>30832.714606661619</v>
          </cell>
          <cell r="Q2259">
            <v>14953.240847498853</v>
          </cell>
          <cell r="R2259">
            <v>1711.3774907011775</v>
          </cell>
          <cell r="S2259">
            <v>0</v>
          </cell>
          <cell r="T2259">
            <v>0</v>
          </cell>
        </row>
        <row r="2260">
          <cell r="J2260">
            <v>0</v>
          </cell>
          <cell r="K2260">
            <v>0</v>
          </cell>
          <cell r="L2260">
            <v>0</v>
          </cell>
          <cell r="M2260">
            <v>0</v>
          </cell>
          <cell r="N2260">
            <v>0</v>
          </cell>
          <cell r="O2260">
            <v>0</v>
          </cell>
          <cell r="P2260">
            <v>0</v>
          </cell>
          <cell r="Q2260">
            <v>0</v>
          </cell>
          <cell r="R2260">
            <v>0</v>
          </cell>
          <cell r="S2260">
            <v>0</v>
          </cell>
          <cell r="T2260">
            <v>0</v>
          </cell>
        </row>
        <row r="2261">
          <cell r="J2261">
            <v>0</v>
          </cell>
          <cell r="K2261">
            <v>0</v>
          </cell>
          <cell r="L2261">
            <v>0</v>
          </cell>
          <cell r="M2261">
            <v>0</v>
          </cell>
          <cell r="N2261">
            <v>0</v>
          </cell>
          <cell r="O2261">
            <v>0</v>
          </cell>
          <cell r="P2261">
            <v>0</v>
          </cell>
          <cell r="Q2261">
            <v>0</v>
          </cell>
          <cell r="R2261">
            <v>0</v>
          </cell>
          <cell r="S2261">
            <v>0</v>
          </cell>
          <cell r="T2261">
            <v>0</v>
          </cell>
        </row>
        <row r="2265">
          <cell r="J2265">
            <v>52192.148333333302</v>
          </cell>
          <cell r="K2265">
            <v>1054172.9933333299</v>
          </cell>
          <cell r="L2265">
            <v>186018.26</v>
          </cell>
          <cell r="M2265">
            <v>0</v>
          </cell>
          <cell r="N2265">
            <v>187025.89541666699</v>
          </cell>
          <cell r="O2265">
            <v>954081.35208333295</v>
          </cell>
          <cell r="P2265">
            <v>58619.909166666701</v>
          </cell>
          <cell r="Q2265">
            <v>16620.5625</v>
          </cell>
          <cell r="R2265">
            <v>0</v>
          </cell>
          <cell r="S2265">
            <v>0</v>
          </cell>
          <cell r="T2265">
            <v>0</v>
          </cell>
        </row>
        <row r="2266">
          <cell r="J2266">
            <v>0</v>
          </cell>
          <cell r="K2266">
            <v>0</v>
          </cell>
          <cell r="L2266">
            <v>0</v>
          </cell>
          <cell r="M2266">
            <v>0</v>
          </cell>
          <cell r="N2266">
            <v>0</v>
          </cell>
          <cell r="O2266">
            <v>0</v>
          </cell>
          <cell r="P2266">
            <v>0</v>
          </cell>
          <cell r="Q2266">
            <v>0</v>
          </cell>
          <cell r="R2266">
            <v>0</v>
          </cell>
          <cell r="S2266">
            <v>0</v>
          </cell>
          <cell r="T2266">
            <v>0</v>
          </cell>
        </row>
        <row r="2267">
          <cell r="J2267">
            <v>0</v>
          </cell>
          <cell r="K2267">
            <v>0</v>
          </cell>
          <cell r="L2267">
            <v>0</v>
          </cell>
          <cell r="M2267">
            <v>0</v>
          </cell>
          <cell r="N2267">
            <v>0</v>
          </cell>
          <cell r="O2267">
            <v>0</v>
          </cell>
          <cell r="P2267">
            <v>0</v>
          </cell>
          <cell r="Q2267">
            <v>0</v>
          </cell>
          <cell r="R2267">
            <v>0</v>
          </cell>
          <cell r="S2267">
            <v>0</v>
          </cell>
          <cell r="T2267">
            <v>0</v>
          </cell>
        </row>
        <row r="2268">
          <cell r="J2268">
            <v>5225.1442925470865</v>
          </cell>
          <cell r="K2268">
            <v>65540.970658985432</v>
          </cell>
          <cell r="L2268">
            <v>14902.084013690743</v>
          </cell>
          <cell r="M2268">
            <v>0</v>
          </cell>
          <cell r="N2268">
            <v>14355.820849320344</v>
          </cell>
          <cell r="O2268">
            <v>106168.18098119588</v>
          </cell>
          <cell r="P2268">
            <v>8484.2928523818628</v>
          </cell>
          <cell r="Q2268">
            <v>1807.946351878642</v>
          </cell>
          <cell r="R2268">
            <v>0</v>
          </cell>
          <cell r="S2268">
            <v>0</v>
          </cell>
          <cell r="T2268">
            <v>0</v>
          </cell>
        </row>
        <row r="2269">
          <cell r="J2269">
            <v>52143.655009012109</v>
          </cell>
          <cell r="K2269">
            <v>615923.84652505</v>
          </cell>
          <cell r="L2269">
            <v>165515.69547769724</v>
          </cell>
          <cell r="M2269">
            <v>0</v>
          </cell>
          <cell r="N2269">
            <v>325284.67048898834</v>
          </cell>
          <cell r="O2269">
            <v>1220884.5752183839</v>
          </cell>
          <cell r="P2269">
            <v>156061.76670252174</v>
          </cell>
          <cell r="Q2269">
            <v>68708.494481432266</v>
          </cell>
          <cell r="R2269">
            <v>7500.8592514771535</v>
          </cell>
          <cell r="S2269">
            <v>0</v>
          </cell>
          <cell r="T2269">
            <v>0</v>
          </cell>
        </row>
        <row r="2270">
          <cell r="J2270">
            <v>0</v>
          </cell>
          <cell r="K2270">
            <v>0</v>
          </cell>
          <cell r="L2270">
            <v>0</v>
          </cell>
          <cell r="M2270">
            <v>0</v>
          </cell>
          <cell r="N2270">
            <v>0</v>
          </cell>
          <cell r="O2270">
            <v>0</v>
          </cell>
          <cell r="P2270">
            <v>0</v>
          </cell>
          <cell r="Q2270">
            <v>0</v>
          </cell>
          <cell r="R2270">
            <v>0</v>
          </cell>
          <cell r="S2270">
            <v>0</v>
          </cell>
          <cell r="T2270">
            <v>0</v>
          </cell>
        </row>
        <row r="2271">
          <cell r="J2271">
            <v>0</v>
          </cell>
          <cell r="K2271">
            <v>0</v>
          </cell>
          <cell r="L2271">
            <v>0</v>
          </cell>
          <cell r="M2271">
            <v>0</v>
          </cell>
          <cell r="N2271">
            <v>0</v>
          </cell>
          <cell r="O2271">
            <v>0</v>
          </cell>
          <cell r="P2271">
            <v>0</v>
          </cell>
          <cell r="Q2271">
            <v>0</v>
          </cell>
          <cell r="R2271">
            <v>0</v>
          </cell>
          <cell r="S2271">
            <v>0</v>
          </cell>
          <cell r="T2271">
            <v>0</v>
          </cell>
        </row>
        <row r="2272">
          <cell r="J2272">
            <v>14610.004096381846</v>
          </cell>
          <cell r="K2272">
            <v>240833.84070029276</v>
          </cell>
          <cell r="L2272">
            <v>73718.46578093557</v>
          </cell>
          <cell r="M2272">
            <v>0</v>
          </cell>
          <cell r="N2272">
            <v>0</v>
          </cell>
          <cell r="O2272">
            <v>0</v>
          </cell>
          <cell r="P2272">
            <v>0</v>
          </cell>
          <cell r="Q2272">
            <v>0</v>
          </cell>
          <cell r="R2272">
            <v>0</v>
          </cell>
          <cell r="S2272">
            <v>0</v>
          </cell>
          <cell r="T2272">
            <v>0</v>
          </cell>
        </row>
        <row r="2273">
          <cell r="J2273">
            <v>0</v>
          </cell>
          <cell r="K2273">
            <v>0</v>
          </cell>
          <cell r="L2273">
            <v>0</v>
          </cell>
          <cell r="M2273">
            <v>0</v>
          </cell>
          <cell r="N2273">
            <v>358293.34622439963</v>
          </cell>
          <cell r="O2273">
            <v>1277486.4560580086</v>
          </cell>
          <cell r="P2273">
            <v>164193.42653251096</v>
          </cell>
          <cell r="Q2273">
            <v>76251.840824588362</v>
          </cell>
          <cell r="R2273">
            <v>10423.527027162685</v>
          </cell>
          <cell r="S2273">
            <v>0</v>
          </cell>
          <cell r="T2273">
            <v>0</v>
          </cell>
        </row>
        <row r="2274">
          <cell r="J2274">
            <v>5186.5294030954174</v>
          </cell>
          <cell r="K2274">
            <v>85495.649954116219</v>
          </cell>
          <cell r="L2274">
            <v>26305.381519118655</v>
          </cell>
          <cell r="M2274">
            <v>0</v>
          </cell>
          <cell r="N2274">
            <v>126.92330545461078</v>
          </cell>
          <cell r="O2274">
            <v>452.54204518447449</v>
          </cell>
          <cell r="P2274">
            <v>58.164553288614449</v>
          </cell>
          <cell r="Q2274">
            <v>27.011765042363248</v>
          </cell>
          <cell r="R2274">
            <v>3.6924729937752492</v>
          </cell>
          <cell r="S2274">
            <v>0</v>
          </cell>
          <cell r="T2274">
            <v>0</v>
          </cell>
        </row>
        <row r="2275">
          <cell r="J2275">
            <v>0</v>
          </cell>
          <cell r="K2275">
            <v>0</v>
          </cell>
          <cell r="L2275">
            <v>0</v>
          </cell>
          <cell r="M2275">
            <v>0</v>
          </cell>
          <cell r="N2275">
            <v>0</v>
          </cell>
          <cell r="O2275">
            <v>0</v>
          </cell>
          <cell r="P2275">
            <v>0</v>
          </cell>
          <cell r="Q2275">
            <v>0</v>
          </cell>
          <cell r="R2275">
            <v>0</v>
          </cell>
          <cell r="S2275">
            <v>0</v>
          </cell>
          <cell r="T2275">
            <v>0</v>
          </cell>
        </row>
        <row r="2276">
          <cell r="J2276">
            <v>0</v>
          </cell>
          <cell r="K2276">
            <v>0</v>
          </cell>
          <cell r="L2276">
            <v>0</v>
          </cell>
          <cell r="M2276">
            <v>0</v>
          </cell>
          <cell r="N2276">
            <v>116.90103531933208</v>
          </cell>
          <cell r="O2276">
            <v>363.08851033263409</v>
          </cell>
          <cell r="P2276">
            <v>52.821323657052432</v>
          </cell>
          <cell r="Q2276">
            <v>25.617269987539192</v>
          </cell>
          <cell r="R2276">
            <v>2.9318607034422524</v>
          </cell>
          <cell r="S2276">
            <v>0</v>
          </cell>
          <cell r="T2276">
            <v>0</v>
          </cell>
        </row>
        <row r="2277">
          <cell r="J2277">
            <v>0</v>
          </cell>
          <cell r="K2277">
            <v>0</v>
          </cell>
          <cell r="L2277">
            <v>0</v>
          </cell>
          <cell r="M2277">
            <v>0</v>
          </cell>
          <cell r="N2277">
            <v>0</v>
          </cell>
          <cell r="O2277">
            <v>0</v>
          </cell>
          <cell r="P2277">
            <v>0</v>
          </cell>
          <cell r="Q2277">
            <v>0</v>
          </cell>
          <cell r="R2277">
            <v>0</v>
          </cell>
          <cell r="S2277">
            <v>0</v>
          </cell>
          <cell r="T2277">
            <v>0</v>
          </cell>
        </row>
        <row r="2281">
          <cell r="J2281">
            <v>0</v>
          </cell>
          <cell r="K2281">
            <v>0</v>
          </cell>
          <cell r="L2281">
            <v>0</v>
          </cell>
          <cell r="M2281">
            <v>0</v>
          </cell>
          <cell r="N2281">
            <v>0</v>
          </cell>
          <cell r="O2281">
            <v>0</v>
          </cell>
          <cell r="P2281">
            <v>0</v>
          </cell>
          <cell r="Q2281">
            <v>0</v>
          </cell>
          <cell r="R2281">
            <v>0</v>
          </cell>
          <cell r="S2281">
            <v>0</v>
          </cell>
          <cell r="T2281">
            <v>0</v>
          </cell>
        </row>
        <row r="2282">
          <cell r="J2282">
            <v>0</v>
          </cell>
          <cell r="K2282">
            <v>0</v>
          </cell>
          <cell r="L2282">
            <v>0</v>
          </cell>
          <cell r="M2282">
            <v>0</v>
          </cell>
          <cell r="N2282">
            <v>0</v>
          </cell>
          <cell r="O2282">
            <v>0</v>
          </cell>
          <cell r="P2282">
            <v>0</v>
          </cell>
          <cell r="Q2282">
            <v>0</v>
          </cell>
          <cell r="R2282">
            <v>0</v>
          </cell>
          <cell r="S2282">
            <v>0</v>
          </cell>
          <cell r="T2282">
            <v>0</v>
          </cell>
        </row>
        <row r="2283">
          <cell r="J2283">
            <v>0</v>
          </cell>
          <cell r="K2283">
            <v>0</v>
          </cell>
          <cell r="L2283">
            <v>0</v>
          </cell>
          <cell r="M2283">
            <v>0</v>
          </cell>
          <cell r="N2283">
            <v>59675155.440764345</v>
          </cell>
          <cell r="O2283">
            <v>185347916.15547267</v>
          </cell>
          <cell r="P2283">
            <v>26964010.123700388</v>
          </cell>
          <cell r="Q2283">
            <v>13076997.686962511</v>
          </cell>
          <cell r="R2283">
            <v>1496644.0864330982</v>
          </cell>
          <cell r="S2283">
            <v>0</v>
          </cell>
          <cell r="T2283">
            <v>0</v>
          </cell>
        </row>
        <row r="2284">
          <cell r="J2284">
            <v>0</v>
          </cell>
          <cell r="K2284">
            <v>0</v>
          </cell>
          <cell r="L2284">
            <v>72495515.08137171</v>
          </cell>
          <cell r="M2284">
            <v>0</v>
          </cell>
          <cell r="N2284">
            <v>0</v>
          </cell>
          <cell r="O2284">
            <v>0</v>
          </cell>
          <cell r="P2284">
            <v>0</v>
          </cell>
          <cell r="Q2284">
            <v>0</v>
          </cell>
          <cell r="R2284">
            <v>0</v>
          </cell>
          <cell r="S2284">
            <v>0</v>
          </cell>
          <cell r="T2284">
            <v>0</v>
          </cell>
        </row>
        <row r="2288">
          <cell r="J2288">
            <v>0</v>
          </cell>
          <cell r="K2288">
            <v>0</v>
          </cell>
          <cell r="L2288">
            <v>0</v>
          </cell>
          <cell r="M2288">
            <v>0</v>
          </cell>
          <cell r="N2288">
            <v>0</v>
          </cell>
          <cell r="O2288">
            <v>0</v>
          </cell>
          <cell r="P2288">
            <v>0</v>
          </cell>
          <cell r="Q2288">
            <v>0</v>
          </cell>
          <cell r="R2288">
            <v>0</v>
          </cell>
          <cell r="S2288">
            <v>0</v>
          </cell>
          <cell r="T2288">
            <v>0</v>
          </cell>
        </row>
        <row r="2289">
          <cell r="J2289">
            <v>0</v>
          </cell>
          <cell r="K2289">
            <v>0</v>
          </cell>
          <cell r="L2289">
            <v>0</v>
          </cell>
          <cell r="M2289">
            <v>0</v>
          </cell>
          <cell r="N2289">
            <v>0</v>
          </cell>
          <cell r="O2289">
            <v>0</v>
          </cell>
          <cell r="P2289">
            <v>0</v>
          </cell>
          <cell r="Q2289">
            <v>0</v>
          </cell>
          <cell r="R2289">
            <v>0</v>
          </cell>
          <cell r="S2289">
            <v>0</v>
          </cell>
          <cell r="T2289">
            <v>0</v>
          </cell>
        </row>
        <row r="2291">
          <cell r="J2291">
            <v>0</v>
          </cell>
          <cell r="K2291">
            <v>0</v>
          </cell>
          <cell r="L2291">
            <v>0</v>
          </cell>
          <cell r="M2291">
            <v>0</v>
          </cell>
          <cell r="N2291">
            <v>0</v>
          </cell>
          <cell r="O2291">
            <v>0</v>
          </cell>
          <cell r="P2291">
            <v>0</v>
          </cell>
          <cell r="Q2291">
            <v>0</v>
          </cell>
          <cell r="R2291">
            <v>0</v>
          </cell>
          <cell r="S2291">
            <v>0</v>
          </cell>
          <cell r="T2291">
            <v>0</v>
          </cell>
        </row>
        <row r="2295">
          <cell r="J2295">
            <v>0</v>
          </cell>
          <cell r="K2295">
            <v>2188678.9420833299</v>
          </cell>
          <cell r="L2295">
            <v>0</v>
          </cell>
          <cell r="M2295">
            <v>0</v>
          </cell>
          <cell r="N2295">
            <v>-254534.69</v>
          </cell>
          <cell r="O2295">
            <v>6405032.0870833304</v>
          </cell>
          <cell r="P2295">
            <v>0</v>
          </cell>
          <cell r="Q2295">
            <v>0</v>
          </cell>
          <cell r="R2295">
            <v>0</v>
          </cell>
          <cell r="S2295">
            <v>0</v>
          </cell>
          <cell r="T2295">
            <v>0</v>
          </cell>
        </row>
        <row r="2296">
          <cell r="J2296">
            <v>162423.18972028812</v>
          </cell>
          <cell r="K2296">
            <v>2677412.0213160366</v>
          </cell>
          <cell r="L2296">
            <v>827546.63521367544</v>
          </cell>
          <cell r="M2296">
            <v>0</v>
          </cell>
          <cell r="N2296">
            <v>0</v>
          </cell>
          <cell r="O2296">
            <v>0</v>
          </cell>
          <cell r="P2296">
            <v>0</v>
          </cell>
          <cell r="Q2296">
            <v>0</v>
          </cell>
          <cell r="R2296">
            <v>0</v>
          </cell>
          <cell r="S2296">
            <v>0</v>
          </cell>
          <cell r="T2296">
            <v>0</v>
          </cell>
        </row>
        <row r="2297">
          <cell r="J2297">
            <v>0</v>
          </cell>
          <cell r="K2297">
            <v>0</v>
          </cell>
          <cell r="L2297">
            <v>0</v>
          </cell>
          <cell r="M2297">
            <v>0</v>
          </cell>
          <cell r="N2297">
            <v>1748315.2682505669</v>
          </cell>
          <cell r="O2297">
            <v>6233576.7595045175</v>
          </cell>
          <cell r="P2297">
            <v>801192.31232772977</v>
          </cell>
          <cell r="Q2297">
            <v>372075.72775394516</v>
          </cell>
          <cell r="R2297">
            <v>50862.265913242751</v>
          </cell>
          <cell r="S2297">
            <v>0</v>
          </cell>
          <cell r="T2297">
            <v>0</v>
          </cell>
        </row>
        <row r="2298">
          <cell r="J2298">
            <v>54149.812495420061</v>
          </cell>
          <cell r="K2298">
            <v>639620.69392766978</v>
          </cell>
          <cell r="L2298">
            <v>181127.93994600317</v>
          </cell>
          <cell r="M2298">
            <v>0</v>
          </cell>
          <cell r="N2298">
            <v>337799.56375457247</v>
          </cell>
          <cell r="O2298">
            <v>1267856.4787067571</v>
          </cell>
          <cell r="P2298">
            <v>162066.03474928992</v>
          </cell>
          <cell r="Q2298">
            <v>71351.962043495587</v>
          </cell>
          <cell r="R2298">
            <v>7789.4447934619348</v>
          </cell>
          <cell r="S2298">
            <v>0</v>
          </cell>
          <cell r="T2298">
            <v>0</v>
          </cell>
        </row>
        <row r="2301">
          <cell r="J2301">
            <v>-216573.0022157082</v>
          </cell>
          <cell r="K2301">
            <v>-5505711.6573270364</v>
          </cell>
          <cell r="L2301">
            <v>-1008674.5751596786</v>
          </cell>
          <cell r="M2301">
            <v>0</v>
          </cell>
          <cell r="N2301">
            <v>-1831580.1420051395</v>
          </cell>
          <cell r="O2301">
            <v>-13906465.325294605</v>
          </cell>
          <cell r="P2301">
            <v>-963258.34707701975</v>
          </cell>
          <cell r="Q2301">
            <v>-443427.68979744078</v>
          </cell>
          <cell r="R2301">
            <v>-58651.710706704689</v>
          </cell>
          <cell r="S2301">
            <v>0</v>
          </cell>
          <cell r="T2301">
            <v>0</v>
          </cell>
        </row>
        <row r="2305">
          <cell r="J2305">
            <v>0</v>
          </cell>
          <cell r="K2305">
            <v>0</v>
          </cell>
          <cell r="L2305">
            <v>0</v>
          </cell>
          <cell r="M2305">
            <v>0</v>
          </cell>
          <cell r="N2305">
            <v>0</v>
          </cell>
          <cell r="O2305">
            <v>0</v>
          </cell>
          <cell r="P2305">
            <v>0</v>
          </cell>
          <cell r="Q2305">
            <v>0</v>
          </cell>
          <cell r="R2305">
            <v>0</v>
          </cell>
          <cell r="S2305">
            <v>0</v>
          </cell>
          <cell r="T2305">
            <v>0</v>
          </cell>
        </row>
        <row r="2306">
          <cell r="J2306">
            <v>0</v>
          </cell>
          <cell r="K2306">
            <v>0</v>
          </cell>
          <cell r="L2306">
            <v>0</v>
          </cell>
          <cell r="M2306">
            <v>0</v>
          </cell>
          <cell r="N2306">
            <v>0</v>
          </cell>
          <cell r="O2306">
            <v>0</v>
          </cell>
          <cell r="P2306">
            <v>0</v>
          </cell>
          <cell r="Q2306">
            <v>0</v>
          </cell>
          <cell r="R2306">
            <v>0</v>
          </cell>
          <cell r="S2306">
            <v>0</v>
          </cell>
          <cell r="T2306">
            <v>0</v>
          </cell>
        </row>
        <row r="2308">
          <cell r="J2308">
            <v>0</v>
          </cell>
          <cell r="K2308">
            <v>0</v>
          </cell>
          <cell r="L2308">
            <v>0</v>
          </cell>
          <cell r="M2308">
            <v>0</v>
          </cell>
          <cell r="N2308">
            <v>0</v>
          </cell>
          <cell r="O2308">
            <v>0</v>
          </cell>
          <cell r="P2308">
            <v>0</v>
          </cell>
          <cell r="Q2308">
            <v>0</v>
          </cell>
          <cell r="R2308">
            <v>0</v>
          </cell>
          <cell r="S2308">
            <v>0</v>
          </cell>
          <cell r="T2308">
            <v>0</v>
          </cell>
        </row>
        <row r="2312">
          <cell r="J2312">
            <v>0</v>
          </cell>
          <cell r="K2312">
            <v>0</v>
          </cell>
          <cell r="L2312">
            <v>0</v>
          </cell>
          <cell r="M2312">
            <v>0</v>
          </cell>
          <cell r="N2312">
            <v>0</v>
          </cell>
          <cell r="O2312">
            <v>0</v>
          </cell>
          <cell r="P2312">
            <v>0</v>
          </cell>
          <cell r="Q2312">
            <v>0</v>
          </cell>
          <cell r="R2312">
            <v>0</v>
          </cell>
          <cell r="S2312">
            <v>0</v>
          </cell>
          <cell r="T2312">
            <v>0</v>
          </cell>
        </row>
        <row r="2313">
          <cell r="J2313">
            <v>77880.660910842547</v>
          </cell>
          <cell r="K2313">
            <v>919930.83779471787</v>
          </cell>
          <cell r="L2313">
            <v>279586.65429589391</v>
          </cell>
          <cell r="M2313">
            <v>0</v>
          </cell>
          <cell r="N2313">
            <v>485838.30798722542</v>
          </cell>
          <cell r="O2313">
            <v>1823487.3945339569</v>
          </cell>
          <cell r="P2313">
            <v>233090.55591913292</v>
          </cell>
          <cell r="Q2313">
            <v>102621.55499989568</v>
          </cell>
          <cell r="R2313">
            <v>11203.124825125602</v>
          </cell>
          <cell r="S2313">
            <v>0</v>
          </cell>
          <cell r="T2313">
            <v>0</v>
          </cell>
        </row>
        <row r="2314">
          <cell r="J2314">
            <v>0</v>
          </cell>
          <cell r="K2314">
            <v>0</v>
          </cell>
          <cell r="L2314">
            <v>0</v>
          </cell>
          <cell r="M2314">
            <v>0</v>
          </cell>
          <cell r="N2314">
            <v>0</v>
          </cell>
          <cell r="O2314">
            <v>0</v>
          </cell>
          <cell r="P2314">
            <v>0</v>
          </cell>
          <cell r="Q2314">
            <v>0</v>
          </cell>
          <cell r="R2314">
            <v>0</v>
          </cell>
          <cell r="S2314">
            <v>0</v>
          </cell>
          <cell r="T2314">
            <v>0</v>
          </cell>
        </row>
        <row r="2315">
          <cell r="J2315">
            <v>0</v>
          </cell>
          <cell r="K2315">
            <v>0</v>
          </cell>
          <cell r="L2315">
            <v>0</v>
          </cell>
          <cell r="M2315">
            <v>0</v>
          </cell>
          <cell r="N2315">
            <v>0</v>
          </cell>
          <cell r="O2315">
            <v>0</v>
          </cell>
          <cell r="P2315">
            <v>0</v>
          </cell>
          <cell r="Q2315">
            <v>0</v>
          </cell>
          <cell r="R2315">
            <v>0</v>
          </cell>
          <cell r="S2315">
            <v>0</v>
          </cell>
          <cell r="T2315">
            <v>0</v>
          </cell>
        </row>
        <row r="2316">
          <cell r="J2316">
            <v>0</v>
          </cell>
          <cell r="K2316">
            <v>0</v>
          </cell>
          <cell r="L2316">
            <v>0</v>
          </cell>
          <cell r="M2316">
            <v>0</v>
          </cell>
          <cell r="N2316">
            <v>0</v>
          </cell>
          <cell r="O2316">
            <v>0</v>
          </cell>
          <cell r="P2316">
            <v>0</v>
          </cell>
          <cell r="Q2316">
            <v>0</v>
          </cell>
          <cell r="R2316">
            <v>0</v>
          </cell>
          <cell r="S2316">
            <v>0</v>
          </cell>
          <cell r="T2316">
            <v>0</v>
          </cell>
        </row>
        <row r="2317">
          <cell r="J2317">
            <v>0</v>
          </cell>
          <cell r="K2317">
            <v>0</v>
          </cell>
          <cell r="L2317">
            <v>0</v>
          </cell>
          <cell r="M2317">
            <v>0</v>
          </cell>
          <cell r="N2317">
            <v>0</v>
          </cell>
          <cell r="O2317">
            <v>0</v>
          </cell>
          <cell r="P2317">
            <v>0</v>
          </cell>
          <cell r="Q2317">
            <v>0</v>
          </cell>
          <cell r="R2317">
            <v>0</v>
          </cell>
          <cell r="S2317">
            <v>0</v>
          </cell>
          <cell r="T2317">
            <v>0</v>
          </cell>
        </row>
        <row r="2321">
          <cell r="J2321">
            <v>0</v>
          </cell>
          <cell r="K2321">
            <v>0</v>
          </cell>
          <cell r="L2321">
            <v>0</v>
          </cell>
          <cell r="M2321">
            <v>0</v>
          </cell>
          <cell r="N2321">
            <v>0</v>
          </cell>
          <cell r="O2321">
            <v>0</v>
          </cell>
          <cell r="P2321">
            <v>0</v>
          </cell>
          <cell r="Q2321">
            <v>0</v>
          </cell>
          <cell r="R2321">
            <v>0</v>
          </cell>
          <cell r="S2321">
            <v>0</v>
          </cell>
          <cell r="T2321">
            <v>0</v>
          </cell>
        </row>
        <row r="2322">
          <cell r="J2322">
            <v>0</v>
          </cell>
          <cell r="K2322">
            <v>0</v>
          </cell>
          <cell r="L2322">
            <v>0</v>
          </cell>
          <cell r="M2322">
            <v>0</v>
          </cell>
          <cell r="N2322">
            <v>0</v>
          </cell>
          <cell r="O2322">
            <v>0</v>
          </cell>
          <cell r="P2322">
            <v>0</v>
          </cell>
          <cell r="Q2322">
            <v>0</v>
          </cell>
          <cell r="R2322">
            <v>0</v>
          </cell>
          <cell r="S2322">
            <v>0</v>
          </cell>
          <cell r="T2322">
            <v>0</v>
          </cell>
        </row>
        <row r="2323">
          <cell r="J2323">
            <v>0</v>
          </cell>
          <cell r="K2323">
            <v>0</v>
          </cell>
          <cell r="L2323">
            <v>0</v>
          </cell>
          <cell r="M2323">
            <v>0</v>
          </cell>
          <cell r="N2323">
            <v>0</v>
          </cell>
          <cell r="O2323">
            <v>0</v>
          </cell>
          <cell r="P2323">
            <v>0</v>
          </cell>
          <cell r="Q2323">
            <v>0</v>
          </cell>
          <cell r="R2323">
            <v>0</v>
          </cell>
          <cell r="S2323">
            <v>0</v>
          </cell>
          <cell r="T2323">
            <v>0</v>
          </cell>
        </row>
        <row r="2324">
          <cell r="J2324">
            <v>0</v>
          </cell>
          <cell r="K2324">
            <v>0</v>
          </cell>
          <cell r="L2324">
            <v>0</v>
          </cell>
          <cell r="M2324">
            <v>0</v>
          </cell>
          <cell r="N2324">
            <v>0</v>
          </cell>
          <cell r="O2324">
            <v>0</v>
          </cell>
          <cell r="P2324">
            <v>0</v>
          </cell>
          <cell r="Q2324">
            <v>0</v>
          </cell>
          <cell r="R2324">
            <v>0</v>
          </cell>
          <cell r="S2324">
            <v>0</v>
          </cell>
          <cell r="T2324">
            <v>0</v>
          </cell>
        </row>
        <row r="2325">
          <cell r="J2325">
            <v>0</v>
          </cell>
          <cell r="K2325">
            <v>0</v>
          </cell>
          <cell r="L2325">
            <v>0</v>
          </cell>
          <cell r="M2325">
            <v>0</v>
          </cell>
          <cell r="N2325">
            <v>0</v>
          </cell>
          <cell r="O2325">
            <v>0</v>
          </cell>
          <cell r="P2325">
            <v>0</v>
          </cell>
          <cell r="Q2325">
            <v>0</v>
          </cell>
          <cell r="R2325">
            <v>0</v>
          </cell>
          <cell r="S2325">
            <v>0</v>
          </cell>
          <cell r="T2325">
            <v>0</v>
          </cell>
        </row>
        <row r="2331">
          <cell r="J2331">
            <v>17718770.40708334</v>
          </cell>
          <cell r="K2331">
            <v>182777923.01791668</v>
          </cell>
          <cell r="L2331">
            <v>46160299.289999999</v>
          </cell>
          <cell r="M2331">
            <v>0</v>
          </cell>
          <cell r="N2331">
            <v>69391991.810833335</v>
          </cell>
          <cell r="O2331">
            <v>214978645.42375004</v>
          </cell>
          <cell r="P2331">
            <v>40176433.356250033</v>
          </cell>
          <cell r="Q2331">
            <v>15229605.140416669</v>
          </cell>
          <cell r="R2331">
            <v>0</v>
          </cell>
          <cell r="S2331">
            <v>0</v>
          </cell>
          <cell r="T2331">
            <v>0</v>
          </cell>
        </row>
        <row r="2332">
          <cell r="J2332">
            <v>907505.94382500299</v>
          </cell>
          <cell r="K2332">
            <v>14959485.327170122</v>
          </cell>
          <cell r="L2332">
            <v>4665543.7915245006</v>
          </cell>
          <cell r="M2332">
            <v>0</v>
          </cell>
          <cell r="N2332">
            <v>22208.233128155403</v>
          </cell>
          <cell r="O2332">
            <v>79182.93022508065</v>
          </cell>
          <cell r="P2332">
            <v>10177.26377832561</v>
          </cell>
          <cell r="Q2332">
            <v>4726.3469314411032</v>
          </cell>
          <cell r="R2332">
            <v>646.0854511428081</v>
          </cell>
          <cell r="S2332">
            <v>0</v>
          </cell>
          <cell r="T2332">
            <v>0</v>
          </cell>
        </row>
        <row r="2333">
          <cell r="J2333">
            <v>48.810679931757853</v>
          </cell>
          <cell r="K2333">
            <v>771.65873327053475</v>
          </cell>
          <cell r="L2333">
            <v>72495758.231868014</v>
          </cell>
          <cell r="M2333">
            <v>0</v>
          </cell>
          <cell r="N2333">
            <v>1.2640727221354831</v>
          </cell>
          <cell r="O2333">
            <v>3.9261438564555609</v>
          </cell>
          <cell r="P2333">
            <v>0.57116683526007916</v>
          </cell>
          <cell r="Q2333">
            <v>0.27700432351494497</v>
          </cell>
          <cell r="R2333">
            <v>3.1702757209964759E-2</v>
          </cell>
          <cell r="S2333">
            <v>0</v>
          </cell>
          <cell r="T2333">
            <v>0</v>
          </cell>
        </row>
        <row r="2334">
          <cell r="J2334">
            <v>2174.8906736485806</v>
          </cell>
          <cell r="K2334">
            <v>35492.827710895603</v>
          </cell>
          <cell r="L2334">
            <v>11411.604097032341</v>
          </cell>
          <cell r="M2334">
            <v>0</v>
          </cell>
          <cell r="N2334">
            <v>17530.818339675425</v>
          </cell>
          <cell r="O2334">
            <v>60043.515520640234</v>
          </cell>
          <cell r="P2334">
            <v>7823.5757628127722</v>
          </cell>
          <cell r="Q2334">
            <v>3702.5435472599856</v>
          </cell>
          <cell r="R2334">
            <v>503.73434803508275</v>
          </cell>
          <cell r="S2334">
            <v>0</v>
          </cell>
          <cell r="T2334">
            <v>0</v>
          </cell>
        </row>
        <row r="2335">
          <cell r="J2335">
            <v>5426425.9168740837</v>
          </cell>
          <cell r="K2335">
            <v>64097254.460329928</v>
          </cell>
          <cell r="L2335">
            <v>18338905.730470784</v>
          </cell>
          <cell r="M2335">
            <v>0</v>
          </cell>
          <cell r="N2335">
            <v>33851350.964910693</v>
          </cell>
          <cell r="O2335">
            <v>127053611.78329028</v>
          </cell>
          <cell r="P2335">
            <v>16240856.444017136</v>
          </cell>
          <cell r="Q2335">
            <v>7150276.5791735332</v>
          </cell>
          <cell r="R2335">
            <v>780590.79353001993</v>
          </cell>
          <cell r="S2335">
            <v>0</v>
          </cell>
          <cell r="T2335">
            <v>0</v>
          </cell>
        </row>
        <row r="2336">
          <cell r="J2336">
            <v>0</v>
          </cell>
          <cell r="K2336">
            <v>0</v>
          </cell>
          <cell r="L2336">
            <v>0</v>
          </cell>
          <cell r="M2336">
            <v>0</v>
          </cell>
          <cell r="N2336">
            <v>0</v>
          </cell>
          <cell r="O2336">
            <v>0</v>
          </cell>
          <cell r="P2336">
            <v>0</v>
          </cell>
          <cell r="Q2336">
            <v>0</v>
          </cell>
          <cell r="R2336">
            <v>0</v>
          </cell>
          <cell r="S2336">
            <v>0</v>
          </cell>
          <cell r="T2336">
            <v>0</v>
          </cell>
        </row>
        <row r="2337">
          <cell r="J2337">
            <v>509676.32365345838</v>
          </cell>
          <cell r="K2337">
            <v>6393063.8282655347</v>
          </cell>
          <cell r="L2337">
            <v>1340611.4086973188</v>
          </cell>
          <cell r="M2337">
            <v>0</v>
          </cell>
          <cell r="N2337">
            <v>1400310.0362119477</v>
          </cell>
          <cell r="O2337">
            <v>10355964.37952021</v>
          </cell>
          <cell r="P2337">
            <v>827583.49773597834</v>
          </cell>
          <cell r="Q2337">
            <v>176352.53658019134</v>
          </cell>
          <cell r="R2337">
            <v>0</v>
          </cell>
          <cell r="S2337">
            <v>0</v>
          </cell>
          <cell r="T2337">
            <v>0</v>
          </cell>
        </row>
        <row r="2338">
          <cell r="J2338">
            <v>0</v>
          </cell>
          <cell r="K2338">
            <v>0</v>
          </cell>
          <cell r="L2338">
            <v>0</v>
          </cell>
          <cell r="M2338">
            <v>0</v>
          </cell>
          <cell r="N2338">
            <v>0</v>
          </cell>
          <cell r="O2338">
            <v>0</v>
          </cell>
          <cell r="P2338">
            <v>0</v>
          </cell>
          <cell r="Q2338">
            <v>0</v>
          </cell>
          <cell r="R2338">
            <v>0</v>
          </cell>
          <cell r="S2338">
            <v>0</v>
          </cell>
          <cell r="T2338">
            <v>0</v>
          </cell>
        </row>
        <row r="2339">
          <cell r="J2339">
            <v>2769426.4152322221</v>
          </cell>
          <cell r="K2339">
            <v>45651705.209473193</v>
          </cell>
          <cell r="L2339">
            <v>14209010.324989736</v>
          </cell>
          <cell r="M2339">
            <v>0</v>
          </cell>
          <cell r="N2339">
            <v>0</v>
          </cell>
          <cell r="O2339">
            <v>0</v>
          </cell>
          <cell r="P2339">
            <v>0</v>
          </cell>
          <cell r="Q2339">
            <v>0</v>
          </cell>
          <cell r="R2339">
            <v>0</v>
          </cell>
          <cell r="S2339">
            <v>0</v>
          </cell>
          <cell r="T2339">
            <v>0</v>
          </cell>
        </row>
        <row r="2340">
          <cell r="J2340">
            <v>0</v>
          </cell>
          <cell r="K2340">
            <v>0</v>
          </cell>
          <cell r="L2340">
            <v>0</v>
          </cell>
          <cell r="M2340">
            <v>0</v>
          </cell>
          <cell r="N2340">
            <v>36866118.478459805</v>
          </cell>
          <cell r="O2340">
            <v>131445273.93530217</v>
          </cell>
          <cell r="P2340">
            <v>16894464.772283886</v>
          </cell>
          <cell r="Q2340">
            <v>7845831.9911956452</v>
          </cell>
          <cell r="R2340">
            <v>1072514.9835915051</v>
          </cell>
          <cell r="S2340">
            <v>0</v>
          </cell>
          <cell r="T2340">
            <v>0</v>
          </cell>
        </row>
        <row r="2341">
          <cell r="J2341">
            <v>0</v>
          </cell>
          <cell r="K2341">
            <v>0</v>
          </cell>
          <cell r="L2341">
            <v>0</v>
          </cell>
          <cell r="M2341">
            <v>0</v>
          </cell>
          <cell r="N2341">
            <v>0</v>
          </cell>
          <cell r="O2341">
            <v>0</v>
          </cell>
          <cell r="P2341">
            <v>0</v>
          </cell>
          <cell r="Q2341">
            <v>0</v>
          </cell>
          <cell r="R2341">
            <v>0</v>
          </cell>
          <cell r="S2341">
            <v>0</v>
          </cell>
          <cell r="T2341">
            <v>0</v>
          </cell>
        </row>
        <row r="2342">
          <cell r="J2342">
            <v>0</v>
          </cell>
          <cell r="K2342">
            <v>0</v>
          </cell>
          <cell r="L2342">
            <v>0</v>
          </cell>
          <cell r="M2342">
            <v>0</v>
          </cell>
          <cell r="N2342">
            <v>59855702.53509526</v>
          </cell>
          <cell r="O2342">
            <v>185908686.00106406</v>
          </cell>
          <cell r="P2342">
            <v>27045589.696361508</v>
          </cell>
          <cell r="Q2342">
            <v>13116562.124080682</v>
          </cell>
          <cell r="R2342">
            <v>1501172.1808981602</v>
          </cell>
          <cell r="S2342">
            <v>0</v>
          </cell>
          <cell r="T2342">
            <v>0</v>
          </cell>
        </row>
        <row r="2343">
          <cell r="J2343">
            <v>0</v>
          </cell>
          <cell r="K2343">
            <v>0</v>
          </cell>
          <cell r="L2343">
            <v>0</v>
          </cell>
          <cell r="M2343">
            <v>0</v>
          </cell>
          <cell r="N2343">
            <v>0</v>
          </cell>
          <cell r="O2343">
            <v>0</v>
          </cell>
          <cell r="P2343">
            <v>0</v>
          </cell>
          <cell r="Q2343">
            <v>0</v>
          </cell>
          <cell r="R2343">
            <v>0</v>
          </cell>
          <cell r="S2343">
            <v>0</v>
          </cell>
          <cell r="T2343">
            <v>0</v>
          </cell>
        </row>
        <row r="2344">
          <cell r="J2344">
            <v>0</v>
          </cell>
          <cell r="K2344">
            <v>0</v>
          </cell>
          <cell r="L2344">
            <v>0</v>
          </cell>
          <cell r="M2344">
            <v>0</v>
          </cell>
          <cell r="N2344">
            <v>0</v>
          </cell>
          <cell r="O2344">
            <v>0</v>
          </cell>
          <cell r="P2344">
            <v>0</v>
          </cell>
          <cell r="Q2344">
            <v>0</v>
          </cell>
          <cell r="R2344">
            <v>0</v>
          </cell>
          <cell r="S2344">
            <v>0</v>
          </cell>
          <cell r="T2344">
            <v>0</v>
          </cell>
        </row>
        <row r="2345">
          <cell r="J2345">
            <v>-216573.0022157082</v>
          </cell>
          <cell r="K2345">
            <v>-5505711.6573270364</v>
          </cell>
          <cell r="L2345">
            <v>-1008674.5751596786</v>
          </cell>
          <cell r="M2345">
            <v>0</v>
          </cell>
          <cell r="N2345">
            <v>-1831580.1420051395</v>
          </cell>
          <cell r="O2345">
            <v>-13906465.325294605</v>
          </cell>
          <cell r="P2345">
            <v>-963258.34707701975</v>
          </cell>
          <cell r="Q2345">
            <v>-443427.68979744078</v>
          </cell>
          <cell r="R2345">
            <v>-58651.710706704689</v>
          </cell>
          <cell r="S2345">
            <v>0</v>
          </cell>
          <cell r="T2345">
            <v>0</v>
          </cell>
        </row>
        <row r="2348">
          <cell r="J2348">
            <v>0</v>
          </cell>
          <cell r="K2348">
            <v>0</v>
          </cell>
          <cell r="L2348">
            <v>0</v>
          </cell>
          <cell r="M2348">
            <v>0</v>
          </cell>
          <cell r="N2348">
            <v>0</v>
          </cell>
          <cell r="O2348">
            <v>0</v>
          </cell>
          <cell r="P2348">
            <v>0</v>
          </cell>
          <cell r="Q2348">
            <v>0</v>
          </cell>
          <cell r="R2348">
            <v>0</v>
          </cell>
          <cell r="S2348">
            <v>0</v>
          </cell>
          <cell r="T2348">
            <v>0</v>
          </cell>
        </row>
        <row r="2349">
          <cell r="J2349">
            <v>0</v>
          </cell>
          <cell r="K2349">
            <v>0</v>
          </cell>
          <cell r="L2349">
            <v>0</v>
          </cell>
          <cell r="M2349">
            <v>0</v>
          </cell>
          <cell r="N2349">
            <v>0</v>
          </cell>
          <cell r="O2349">
            <v>0</v>
          </cell>
          <cell r="P2349">
            <v>0</v>
          </cell>
          <cell r="Q2349">
            <v>0</v>
          </cell>
          <cell r="R2349">
            <v>0</v>
          </cell>
          <cell r="S2349">
            <v>0</v>
          </cell>
          <cell r="T2349">
            <v>0</v>
          </cell>
        </row>
        <row r="2350">
          <cell r="J2350">
            <v>0</v>
          </cell>
          <cell r="K2350">
            <v>0</v>
          </cell>
          <cell r="L2350">
            <v>0</v>
          </cell>
          <cell r="M2350">
            <v>0</v>
          </cell>
          <cell r="N2350">
            <v>0</v>
          </cell>
          <cell r="O2350">
            <v>0</v>
          </cell>
          <cell r="P2350">
            <v>0</v>
          </cell>
          <cell r="Q2350">
            <v>0</v>
          </cell>
          <cell r="R2350">
            <v>0</v>
          </cell>
          <cell r="S2350">
            <v>0</v>
          </cell>
          <cell r="T2350">
            <v>0</v>
          </cell>
        </row>
        <row r="2351">
          <cell r="J2351">
            <v>0</v>
          </cell>
          <cell r="K2351">
            <v>0</v>
          </cell>
          <cell r="L2351">
            <v>0</v>
          </cell>
          <cell r="M2351">
            <v>0</v>
          </cell>
          <cell r="N2351">
            <v>0</v>
          </cell>
          <cell r="O2351">
            <v>0</v>
          </cell>
          <cell r="P2351">
            <v>0</v>
          </cell>
          <cell r="Q2351">
            <v>0</v>
          </cell>
          <cell r="R2351">
            <v>0</v>
          </cell>
          <cell r="S2351">
            <v>0</v>
          </cell>
          <cell r="T2351">
            <v>0</v>
          </cell>
        </row>
        <row r="2352">
          <cell r="J2352">
            <v>0</v>
          </cell>
          <cell r="K2352">
            <v>0</v>
          </cell>
          <cell r="L2352">
            <v>0</v>
          </cell>
          <cell r="M2352">
            <v>0</v>
          </cell>
          <cell r="N2352">
            <v>0</v>
          </cell>
          <cell r="O2352">
            <v>0</v>
          </cell>
          <cell r="P2352">
            <v>0</v>
          </cell>
          <cell r="Q2352">
            <v>0</v>
          </cell>
          <cell r="R2352">
            <v>0</v>
          </cell>
          <cell r="S2352">
            <v>0</v>
          </cell>
          <cell r="T2352">
            <v>0</v>
          </cell>
        </row>
        <row r="2355">
          <cell r="J2355">
            <v>0</v>
          </cell>
          <cell r="K2355">
            <v>0</v>
          </cell>
          <cell r="L2355">
            <v>0</v>
          </cell>
          <cell r="M2355">
            <v>0</v>
          </cell>
          <cell r="N2355">
            <v>0</v>
          </cell>
          <cell r="O2355">
            <v>-32081214.849999983</v>
          </cell>
          <cell r="P2355">
            <v>1000000</v>
          </cell>
          <cell r="Q2355">
            <v>0</v>
          </cell>
          <cell r="R2355">
            <v>0</v>
          </cell>
          <cell r="S2355">
            <v>0</v>
          </cell>
          <cell r="T2355">
            <v>0</v>
          </cell>
        </row>
        <row r="2356">
          <cell r="J2356">
            <v>0</v>
          </cell>
          <cell r="K2356">
            <v>0</v>
          </cell>
          <cell r="L2356">
            <v>0</v>
          </cell>
          <cell r="M2356">
            <v>0</v>
          </cell>
          <cell r="N2356">
            <v>0</v>
          </cell>
          <cell r="O2356">
            <v>0</v>
          </cell>
          <cell r="P2356">
            <v>0</v>
          </cell>
          <cell r="Q2356">
            <v>0</v>
          </cell>
          <cell r="R2356">
            <v>0</v>
          </cell>
          <cell r="S2356">
            <v>0</v>
          </cell>
          <cell r="T2356">
            <v>0</v>
          </cell>
        </row>
        <row r="2357">
          <cell r="J2357">
            <v>0</v>
          </cell>
          <cell r="K2357">
            <v>0</v>
          </cell>
          <cell r="L2357">
            <v>0</v>
          </cell>
          <cell r="M2357">
            <v>0</v>
          </cell>
          <cell r="N2357">
            <v>0</v>
          </cell>
          <cell r="O2357">
            <v>0</v>
          </cell>
          <cell r="P2357">
            <v>0</v>
          </cell>
          <cell r="Q2357">
            <v>0</v>
          </cell>
          <cell r="R2357">
            <v>0</v>
          </cell>
          <cell r="S2357">
            <v>0</v>
          </cell>
          <cell r="T2357">
            <v>0</v>
          </cell>
        </row>
        <row r="2358">
          <cell r="J2358">
            <v>0</v>
          </cell>
          <cell r="K2358">
            <v>0</v>
          </cell>
          <cell r="L2358">
            <v>0</v>
          </cell>
          <cell r="M2358">
            <v>0</v>
          </cell>
          <cell r="N2358">
            <v>0</v>
          </cell>
          <cell r="O2358">
            <v>0</v>
          </cell>
          <cell r="P2358">
            <v>0</v>
          </cell>
          <cell r="Q2358">
            <v>0</v>
          </cell>
          <cell r="R2358">
            <v>0</v>
          </cell>
          <cell r="S2358">
            <v>0</v>
          </cell>
          <cell r="T2358">
            <v>0</v>
          </cell>
        </row>
        <row r="2359">
          <cell r="J2359">
            <v>7928817.5769233089</v>
          </cell>
          <cell r="K2359">
            <v>130700003.68687932</v>
          </cell>
          <cell r="L2359">
            <v>40329571.134979174</v>
          </cell>
          <cell r="M2359">
            <v>0</v>
          </cell>
          <cell r="N2359">
            <v>0</v>
          </cell>
          <cell r="O2359">
            <v>0</v>
          </cell>
          <cell r="P2359">
            <v>0</v>
          </cell>
          <cell r="Q2359">
            <v>0</v>
          </cell>
          <cell r="R2359">
            <v>0</v>
          </cell>
          <cell r="S2359">
            <v>0</v>
          </cell>
          <cell r="T2359">
            <v>0</v>
          </cell>
        </row>
        <row r="2360">
          <cell r="J2360">
            <v>0</v>
          </cell>
          <cell r="K2360">
            <v>0</v>
          </cell>
          <cell r="L2360">
            <v>0</v>
          </cell>
          <cell r="M2360">
            <v>0</v>
          </cell>
          <cell r="N2360">
            <v>2732091.0256043412</v>
          </cell>
          <cell r="O2360">
            <v>9741205.9663012996</v>
          </cell>
          <cell r="P2360">
            <v>1252022.6563508254</v>
          </cell>
          <cell r="Q2360">
            <v>581442.47499419958</v>
          </cell>
          <cell r="R2360">
            <v>79482.426749336402</v>
          </cell>
          <cell r="S2360">
            <v>0</v>
          </cell>
          <cell r="T2360">
            <v>0</v>
          </cell>
        </row>
        <row r="2361">
          <cell r="J2361">
            <v>0</v>
          </cell>
          <cell r="K2361">
            <v>0</v>
          </cell>
          <cell r="L2361">
            <v>0</v>
          </cell>
          <cell r="M2361">
            <v>0</v>
          </cell>
          <cell r="N2361">
            <v>0</v>
          </cell>
          <cell r="O2361">
            <v>0</v>
          </cell>
          <cell r="P2361">
            <v>0</v>
          </cell>
          <cell r="Q2361">
            <v>0</v>
          </cell>
          <cell r="R2361">
            <v>0</v>
          </cell>
          <cell r="S2361">
            <v>0</v>
          </cell>
          <cell r="T2361">
            <v>0</v>
          </cell>
        </row>
        <row r="2362">
          <cell r="J2362">
            <v>0</v>
          </cell>
          <cell r="K2362">
            <v>0</v>
          </cell>
          <cell r="L2362">
            <v>0</v>
          </cell>
          <cell r="M2362">
            <v>0</v>
          </cell>
          <cell r="N2362">
            <v>0</v>
          </cell>
          <cell r="O2362">
            <v>0</v>
          </cell>
          <cell r="P2362">
            <v>0</v>
          </cell>
          <cell r="Q2362">
            <v>0</v>
          </cell>
          <cell r="R2362">
            <v>0</v>
          </cell>
          <cell r="S2362">
            <v>0</v>
          </cell>
          <cell r="T2362">
            <v>0</v>
          </cell>
        </row>
        <row r="2366">
          <cell r="J2366">
            <v>426334.07874999999</v>
          </cell>
          <cell r="K2366">
            <v>4334956.5774999997</v>
          </cell>
          <cell r="L2366">
            <v>1508048.5</v>
          </cell>
          <cell r="M2366">
            <v>0</v>
          </cell>
          <cell r="N2366">
            <v>1464162.81333333</v>
          </cell>
          <cell r="O2366">
            <v>3267400.3920833301</v>
          </cell>
          <cell r="P2366">
            <v>3109841.3054166702</v>
          </cell>
          <cell r="Q2366">
            <v>0</v>
          </cell>
          <cell r="R2366">
            <v>0</v>
          </cell>
          <cell r="S2366">
            <v>0</v>
          </cell>
          <cell r="T2366">
            <v>0</v>
          </cell>
        </row>
        <row r="2367">
          <cell r="J2367">
            <v>24798.574701150959</v>
          </cell>
          <cell r="K2367">
            <v>404696.91189909616</v>
          </cell>
          <cell r="L2367">
            <v>130117.58250150218</v>
          </cell>
          <cell r="M2367">
            <v>0</v>
          </cell>
          <cell r="N2367">
            <v>199890.18916497205</v>
          </cell>
          <cell r="O2367">
            <v>684629.17377837165</v>
          </cell>
          <cell r="P2367">
            <v>89206.106005664638</v>
          </cell>
          <cell r="Q2367">
            <v>42217.203767285617</v>
          </cell>
          <cell r="R2367">
            <v>5743.6881819568734</v>
          </cell>
          <cell r="S2367">
            <v>0</v>
          </cell>
          <cell r="T2367">
            <v>0</v>
          </cell>
        </row>
        <row r="2368">
          <cell r="J2368">
            <v>7204162.1018022262</v>
          </cell>
          <cell r="K2368">
            <v>85095976.336241126</v>
          </cell>
          <cell r="L2368">
            <v>24234008.494354699</v>
          </cell>
          <cell r="M2368">
            <v>0</v>
          </cell>
          <cell r="N2368">
            <v>44941297.172762036</v>
          </cell>
          <cell r="O2368">
            <v>168677289.42175326</v>
          </cell>
          <cell r="P2368">
            <v>21561477.90223553</v>
          </cell>
          <cell r="Q2368">
            <v>9492758.6478061788</v>
          </cell>
          <cell r="R2368">
            <v>1036317.9554848027</v>
          </cell>
          <cell r="S2368">
            <v>0</v>
          </cell>
          <cell r="T2368">
            <v>0</v>
          </cell>
        </row>
        <row r="2369">
          <cell r="J2369">
            <v>0</v>
          </cell>
          <cell r="K2369">
            <v>0</v>
          </cell>
          <cell r="L2369">
            <v>0</v>
          </cell>
          <cell r="M2369">
            <v>0</v>
          </cell>
          <cell r="N2369">
            <v>0</v>
          </cell>
          <cell r="O2369">
            <v>0</v>
          </cell>
          <cell r="P2369">
            <v>0</v>
          </cell>
          <cell r="Q2369">
            <v>0</v>
          </cell>
          <cell r="R2369">
            <v>0</v>
          </cell>
          <cell r="S2369">
            <v>0</v>
          </cell>
          <cell r="T2369">
            <v>0</v>
          </cell>
        </row>
        <row r="2370">
          <cell r="J2370">
            <v>3172043.9180081203</v>
          </cell>
          <cell r="K2370">
            <v>39788152.387623265</v>
          </cell>
          <cell r="L2370">
            <v>9133861.3132740296</v>
          </cell>
          <cell r="M2370">
            <v>0</v>
          </cell>
          <cell r="N2370">
            <v>8715030.9471937716</v>
          </cell>
          <cell r="O2370">
            <v>64451834.037911981</v>
          </cell>
          <cell r="P2370">
            <v>5150584.9473639457</v>
          </cell>
          <cell r="Q2370">
            <v>1097555.3800000511</v>
          </cell>
          <cell r="R2370">
            <v>0</v>
          </cell>
          <cell r="S2370">
            <v>0</v>
          </cell>
          <cell r="T2370">
            <v>0</v>
          </cell>
        </row>
        <row r="2371">
          <cell r="J2371">
            <v>3822277.4196815817</v>
          </cell>
          <cell r="K2371">
            <v>63007083.716827251</v>
          </cell>
          <cell r="L2371">
            <v>19102510.189019077</v>
          </cell>
          <cell r="M2371">
            <v>0</v>
          </cell>
          <cell r="N2371">
            <v>0</v>
          </cell>
          <cell r="O2371">
            <v>0</v>
          </cell>
          <cell r="P2371">
            <v>0</v>
          </cell>
          <cell r="Q2371">
            <v>0</v>
          </cell>
          <cell r="R2371">
            <v>0</v>
          </cell>
          <cell r="S2371">
            <v>0</v>
          </cell>
          <cell r="T2371">
            <v>0</v>
          </cell>
        </row>
        <row r="2372">
          <cell r="J2372">
            <v>0</v>
          </cell>
          <cell r="K2372">
            <v>0</v>
          </cell>
          <cell r="L2372">
            <v>0</v>
          </cell>
          <cell r="M2372">
            <v>0</v>
          </cell>
          <cell r="N2372">
            <v>12935718.980977809</v>
          </cell>
          <cell r="O2372">
            <v>46122000.231681377</v>
          </cell>
          <cell r="P2372">
            <v>5927991.8160080705</v>
          </cell>
          <cell r="Q2372">
            <v>2752974.3297866322</v>
          </cell>
          <cell r="R2372">
            <v>376327.99446282681</v>
          </cell>
          <cell r="S2372">
            <v>0</v>
          </cell>
          <cell r="T2372">
            <v>0</v>
          </cell>
        </row>
        <row r="2373">
          <cell r="J2373">
            <v>45843.026729862693</v>
          </cell>
          <cell r="K2373">
            <v>755684.4011709207</v>
          </cell>
          <cell r="L2373">
            <v>233570.35767885644</v>
          </cell>
          <cell r="M2373">
            <v>0</v>
          </cell>
          <cell r="N2373">
            <v>1121.8578036259914</v>
          </cell>
          <cell r="O2373">
            <v>3999.9574785784603</v>
          </cell>
          <cell r="P2373">
            <v>514.10856160366018</v>
          </cell>
          <cell r="Q2373">
            <v>238.75331085924003</v>
          </cell>
          <cell r="R2373">
            <v>32.637265692913822</v>
          </cell>
          <cell r="S2373">
            <v>0</v>
          </cell>
          <cell r="T2373">
            <v>0</v>
          </cell>
        </row>
        <row r="2374">
          <cell r="J2374">
            <v>0</v>
          </cell>
          <cell r="K2374">
            <v>0</v>
          </cell>
          <cell r="L2374">
            <v>0</v>
          </cell>
          <cell r="M2374">
            <v>0</v>
          </cell>
          <cell r="N2374">
            <v>0</v>
          </cell>
          <cell r="O2374">
            <v>0</v>
          </cell>
          <cell r="P2374">
            <v>0</v>
          </cell>
          <cell r="Q2374">
            <v>0</v>
          </cell>
          <cell r="R2374">
            <v>0</v>
          </cell>
          <cell r="S2374">
            <v>0</v>
          </cell>
          <cell r="T2374">
            <v>0</v>
          </cell>
        </row>
        <row r="2375">
          <cell r="J2375">
            <v>0</v>
          </cell>
          <cell r="K2375">
            <v>0</v>
          </cell>
          <cell r="L2375">
            <v>0</v>
          </cell>
          <cell r="M2375">
            <v>0</v>
          </cell>
          <cell r="N2375">
            <v>738047.68004829146</v>
          </cell>
          <cell r="O2375">
            <v>2292337.5483474014</v>
          </cell>
          <cell r="P2375">
            <v>333484.26107326814</v>
          </cell>
          <cell r="Q2375">
            <v>161733.09870034477</v>
          </cell>
          <cell r="R2375">
            <v>18510.126830694258</v>
          </cell>
          <cell r="S2375">
            <v>0</v>
          </cell>
          <cell r="T2375">
            <v>0</v>
          </cell>
        </row>
        <row r="2376">
          <cell r="J2376">
            <v>0</v>
          </cell>
          <cell r="K2376">
            <v>0</v>
          </cell>
          <cell r="L2376">
            <v>0</v>
          </cell>
          <cell r="M2376">
            <v>0</v>
          </cell>
          <cell r="N2376">
            <v>0</v>
          </cell>
          <cell r="O2376">
            <v>0</v>
          </cell>
          <cell r="P2376">
            <v>0</v>
          </cell>
          <cell r="Q2376">
            <v>0</v>
          </cell>
          <cell r="R2376">
            <v>0</v>
          </cell>
          <cell r="S2376">
            <v>0</v>
          </cell>
          <cell r="T2376">
            <v>0</v>
          </cell>
        </row>
        <row r="2377">
          <cell r="J2377">
            <v>0</v>
          </cell>
          <cell r="K2377">
            <v>0</v>
          </cell>
          <cell r="L2377">
            <v>0</v>
          </cell>
          <cell r="M2377">
            <v>0</v>
          </cell>
          <cell r="N2377">
            <v>0</v>
          </cell>
          <cell r="O2377">
            <v>0</v>
          </cell>
          <cell r="P2377">
            <v>0</v>
          </cell>
          <cell r="Q2377">
            <v>0</v>
          </cell>
          <cell r="R2377">
            <v>0</v>
          </cell>
          <cell r="S2377">
            <v>0</v>
          </cell>
          <cell r="T2377">
            <v>0</v>
          </cell>
        </row>
        <row r="2380">
          <cell r="J2380">
            <v>0</v>
          </cell>
          <cell r="K2380">
            <v>0</v>
          </cell>
          <cell r="L2380">
            <v>0</v>
          </cell>
          <cell r="M2380">
            <v>0</v>
          </cell>
          <cell r="N2380">
            <v>0</v>
          </cell>
          <cell r="O2380">
            <v>0</v>
          </cell>
          <cell r="P2380">
            <v>0</v>
          </cell>
          <cell r="Q2380">
            <v>0</v>
          </cell>
          <cell r="R2380">
            <v>0</v>
          </cell>
          <cell r="S2380">
            <v>0</v>
          </cell>
          <cell r="T2380">
            <v>0</v>
          </cell>
        </row>
        <row r="2383">
          <cell r="J2383">
            <v>0</v>
          </cell>
          <cell r="K2383">
            <v>0</v>
          </cell>
          <cell r="L2383">
            <v>0</v>
          </cell>
          <cell r="M2383">
            <v>0</v>
          </cell>
          <cell r="N2383">
            <v>0</v>
          </cell>
          <cell r="O2383">
            <v>0</v>
          </cell>
          <cell r="P2383">
            <v>0</v>
          </cell>
          <cell r="Q2383">
            <v>0</v>
          </cell>
          <cell r="R2383">
            <v>0</v>
          </cell>
          <cell r="S2383">
            <v>0</v>
          </cell>
          <cell r="T2383">
            <v>0</v>
          </cell>
        </row>
        <row r="2384">
          <cell r="J2384">
            <v>0</v>
          </cell>
          <cell r="K2384">
            <v>0</v>
          </cell>
          <cell r="L2384">
            <v>0</v>
          </cell>
          <cell r="M2384">
            <v>0</v>
          </cell>
          <cell r="N2384">
            <v>0</v>
          </cell>
          <cell r="O2384">
            <v>0</v>
          </cell>
          <cell r="P2384">
            <v>0</v>
          </cell>
          <cell r="Q2384">
            <v>0</v>
          </cell>
          <cell r="R2384">
            <v>0</v>
          </cell>
          <cell r="S2384">
            <v>0</v>
          </cell>
          <cell r="T2384">
            <v>0</v>
          </cell>
        </row>
        <row r="2385">
          <cell r="J2385">
            <v>0</v>
          </cell>
          <cell r="K2385">
            <v>0</v>
          </cell>
          <cell r="L2385">
            <v>0</v>
          </cell>
          <cell r="M2385">
            <v>0</v>
          </cell>
          <cell r="N2385">
            <v>0</v>
          </cell>
          <cell r="O2385">
            <v>0</v>
          </cell>
          <cell r="P2385">
            <v>0</v>
          </cell>
          <cell r="Q2385">
            <v>0</v>
          </cell>
          <cell r="R2385">
            <v>0</v>
          </cell>
          <cell r="S2385">
            <v>0</v>
          </cell>
          <cell r="T2385">
            <v>0</v>
          </cell>
        </row>
        <row r="2386">
          <cell r="J2386">
            <v>0</v>
          </cell>
          <cell r="K2386">
            <v>0</v>
          </cell>
          <cell r="L2386">
            <v>0</v>
          </cell>
          <cell r="M2386">
            <v>0</v>
          </cell>
          <cell r="N2386">
            <v>0</v>
          </cell>
          <cell r="O2386">
            <v>0</v>
          </cell>
          <cell r="P2386">
            <v>0</v>
          </cell>
          <cell r="Q2386">
            <v>0</v>
          </cell>
          <cell r="R2386">
            <v>0</v>
          </cell>
          <cell r="S2386">
            <v>0</v>
          </cell>
          <cell r="T2386">
            <v>0</v>
          </cell>
        </row>
        <row r="2392">
          <cell r="J2392">
            <v>426334.07874999999</v>
          </cell>
          <cell r="K2392">
            <v>4334956.5774999997</v>
          </cell>
          <cell r="L2392">
            <v>1508048.5</v>
          </cell>
          <cell r="M2392">
            <v>0</v>
          </cell>
          <cell r="N2392">
            <v>1464162.81333333</v>
          </cell>
          <cell r="O2392">
            <v>-28813814.457916655</v>
          </cell>
          <cell r="P2392">
            <v>4109841.3054166702</v>
          </cell>
          <cell r="Q2392">
            <v>0</v>
          </cell>
          <cell r="R2392">
            <v>0</v>
          </cell>
          <cell r="S2392">
            <v>0</v>
          </cell>
          <cell r="T2392">
            <v>0</v>
          </cell>
        </row>
        <row r="2393">
          <cell r="J2393">
            <v>45843.026729862693</v>
          </cell>
          <cell r="K2393">
            <v>755684.4011709207</v>
          </cell>
          <cell r="L2393">
            <v>233570.35767885644</v>
          </cell>
          <cell r="M2393">
            <v>0</v>
          </cell>
          <cell r="N2393">
            <v>1121.8578036259914</v>
          </cell>
          <cell r="O2393">
            <v>3999.9574785784603</v>
          </cell>
          <cell r="P2393">
            <v>514.10856160366018</v>
          </cell>
          <cell r="Q2393">
            <v>238.75331085924003</v>
          </cell>
          <cell r="R2393">
            <v>32.637265692913822</v>
          </cell>
          <cell r="S2393">
            <v>0</v>
          </cell>
          <cell r="T2393">
            <v>0</v>
          </cell>
        </row>
        <row r="2394">
          <cell r="J2394">
            <v>0</v>
          </cell>
          <cell r="K2394">
            <v>0</v>
          </cell>
          <cell r="L2394">
            <v>0</v>
          </cell>
          <cell r="M2394">
            <v>0</v>
          </cell>
          <cell r="N2394">
            <v>0</v>
          </cell>
          <cell r="O2394">
            <v>0</v>
          </cell>
          <cell r="P2394">
            <v>0</v>
          </cell>
          <cell r="Q2394">
            <v>0</v>
          </cell>
          <cell r="R2394">
            <v>0</v>
          </cell>
          <cell r="S2394">
            <v>0</v>
          </cell>
          <cell r="T2394">
            <v>0</v>
          </cell>
        </row>
        <row r="2395">
          <cell r="J2395">
            <v>24798.574701150959</v>
          </cell>
          <cell r="K2395">
            <v>404696.91189909616</v>
          </cell>
          <cell r="L2395">
            <v>130117.58250150218</v>
          </cell>
          <cell r="M2395">
            <v>0</v>
          </cell>
          <cell r="N2395">
            <v>199890.18916497205</v>
          </cell>
          <cell r="O2395">
            <v>684629.17377837165</v>
          </cell>
          <cell r="P2395">
            <v>89206.106005664638</v>
          </cell>
          <cell r="Q2395">
            <v>42217.203767285617</v>
          </cell>
          <cell r="R2395">
            <v>5743.6881819568734</v>
          </cell>
          <cell r="S2395">
            <v>0</v>
          </cell>
          <cell r="T2395">
            <v>0</v>
          </cell>
        </row>
        <row r="2396">
          <cell r="J2396">
            <v>7204162.1018022262</v>
          </cell>
          <cell r="K2396">
            <v>85095976.336241126</v>
          </cell>
          <cell r="L2396">
            <v>24234008.494354699</v>
          </cell>
          <cell r="M2396">
            <v>0</v>
          </cell>
          <cell r="N2396">
            <v>44941297.172762036</v>
          </cell>
          <cell r="O2396">
            <v>168677289.42175326</v>
          </cell>
          <cell r="P2396">
            <v>21561477.90223553</v>
          </cell>
          <cell r="Q2396">
            <v>9492758.6478061788</v>
          </cell>
          <cell r="R2396">
            <v>1036317.9554848027</v>
          </cell>
          <cell r="S2396">
            <v>0</v>
          </cell>
          <cell r="T2396">
            <v>0</v>
          </cell>
        </row>
        <row r="2397">
          <cell r="J2397">
            <v>3172043.9180081203</v>
          </cell>
          <cell r="K2397">
            <v>39788152.387623265</v>
          </cell>
          <cell r="L2397">
            <v>9133861.3132740296</v>
          </cell>
          <cell r="M2397">
            <v>0</v>
          </cell>
          <cell r="N2397">
            <v>8715030.9471937716</v>
          </cell>
          <cell r="O2397">
            <v>64451834.037911981</v>
          </cell>
          <cell r="P2397">
            <v>5150584.9473639457</v>
          </cell>
          <cell r="Q2397">
            <v>1097555.3800000511</v>
          </cell>
          <cell r="R2397">
            <v>0</v>
          </cell>
          <cell r="S2397">
            <v>0</v>
          </cell>
          <cell r="T2397">
            <v>0</v>
          </cell>
        </row>
        <row r="2398">
          <cell r="J2398">
            <v>11751094.99660489</v>
          </cell>
          <cell r="K2398">
            <v>193707087.40370658</v>
          </cell>
          <cell r="L2398">
            <v>59432081.32399825</v>
          </cell>
          <cell r="M2398">
            <v>0</v>
          </cell>
          <cell r="N2398">
            <v>0</v>
          </cell>
          <cell r="O2398">
            <v>0</v>
          </cell>
          <cell r="P2398">
            <v>0</v>
          </cell>
          <cell r="Q2398">
            <v>0</v>
          </cell>
          <cell r="R2398">
            <v>0</v>
          </cell>
          <cell r="S2398">
            <v>0</v>
          </cell>
          <cell r="T2398">
            <v>0</v>
          </cell>
        </row>
        <row r="2399">
          <cell r="J2399">
            <v>0</v>
          </cell>
          <cell r="K2399">
            <v>0</v>
          </cell>
          <cell r="L2399">
            <v>0</v>
          </cell>
          <cell r="M2399">
            <v>0</v>
          </cell>
          <cell r="N2399">
            <v>15667810.00658215</v>
          </cell>
          <cell r="O2399">
            <v>55863206.197982676</v>
          </cell>
          <cell r="P2399">
            <v>7180014.4723588955</v>
          </cell>
          <cell r="Q2399">
            <v>3334416.8047808316</v>
          </cell>
          <cell r="R2399">
            <v>455810.42121216323</v>
          </cell>
          <cell r="S2399">
            <v>0</v>
          </cell>
          <cell r="T2399">
            <v>0</v>
          </cell>
        </row>
        <row r="2400">
          <cell r="J2400">
            <v>0</v>
          </cell>
          <cell r="K2400">
            <v>0</v>
          </cell>
          <cell r="L2400">
            <v>0</v>
          </cell>
          <cell r="M2400">
            <v>0</v>
          </cell>
          <cell r="N2400">
            <v>0</v>
          </cell>
          <cell r="O2400">
            <v>0</v>
          </cell>
          <cell r="P2400">
            <v>0</v>
          </cell>
          <cell r="Q2400">
            <v>0</v>
          </cell>
          <cell r="R2400">
            <v>0</v>
          </cell>
          <cell r="S2400">
            <v>0</v>
          </cell>
          <cell r="T2400">
            <v>0</v>
          </cell>
        </row>
        <row r="2401">
          <cell r="J2401">
            <v>0</v>
          </cell>
          <cell r="K2401">
            <v>0</v>
          </cell>
          <cell r="L2401">
            <v>0</v>
          </cell>
          <cell r="M2401">
            <v>0</v>
          </cell>
          <cell r="N2401">
            <v>738047.68004829146</v>
          </cell>
          <cell r="O2401">
            <v>2292337.5483474014</v>
          </cell>
          <cell r="P2401">
            <v>333484.26107326814</v>
          </cell>
          <cell r="Q2401">
            <v>161733.09870034477</v>
          </cell>
          <cell r="R2401">
            <v>18510.126830694258</v>
          </cell>
          <cell r="S2401">
            <v>0</v>
          </cell>
          <cell r="T2401">
            <v>0</v>
          </cell>
        </row>
        <row r="2402">
          <cell r="J2402">
            <v>0</v>
          </cell>
          <cell r="K2402">
            <v>0</v>
          </cell>
          <cell r="L2402">
            <v>0</v>
          </cell>
          <cell r="M2402">
            <v>0</v>
          </cell>
          <cell r="N2402">
            <v>0</v>
          </cell>
          <cell r="O2402">
            <v>0</v>
          </cell>
          <cell r="P2402">
            <v>0</v>
          </cell>
          <cell r="Q2402">
            <v>0</v>
          </cell>
          <cell r="R2402">
            <v>0</v>
          </cell>
          <cell r="S2402">
            <v>0</v>
          </cell>
          <cell r="T2402">
            <v>0</v>
          </cell>
        </row>
        <row r="2403">
          <cell r="J2403">
            <v>0</v>
          </cell>
          <cell r="K2403">
            <v>0</v>
          </cell>
          <cell r="L2403">
            <v>0</v>
          </cell>
          <cell r="M2403">
            <v>0</v>
          </cell>
          <cell r="N2403">
            <v>0</v>
          </cell>
          <cell r="O2403">
            <v>0</v>
          </cell>
          <cell r="P2403">
            <v>0</v>
          </cell>
          <cell r="Q2403">
            <v>0</v>
          </cell>
          <cell r="R2403">
            <v>0</v>
          </cell>
          <cell r="S2403">
            <v>0</v>
          </cell>
          <cell r="T2403">
            <v>0</v>
          </cell>
        </row>
        <row r="2404">
          <cell r="J2404">
            <v>0</v>
          </cell>
          <cell r="K2404">
            <v>0</v>
          </cell>
          <cell r="L2404">
            <v>0</v>
          </cell>
          <cell r="M2404">
            <v>0</v>
          </cell>
          <cell r="N2404">
            <v>0</v>
          </cell>
          <cell r="O2404">
            <v>0</v>
          </cell>
          <cell r="P2404">
            <v>0</v>
          </cell>
          <cell r="Q2404">
            <v>0</v>
          </cell>
          <cell r="R2404">
            <v>0</v>
          </cell>
          <cell r="S2404">
            <v>0</v>
          </cell>
          <cell r="T2404">
            <v>0</v>
          </cell>
        </row>
        <row r="2407">
          <cell r="J2407">
            <v>519362.74416666699</v>
          </cell>
          <cell r="K2407">
            <v>7646843.09375</v>
          </cell>
          <cell r="L2407">
            <v>5354716.5</v>
          </cell>
          <cell r="M2407">
            <v>0</v>
          </cell>
          <cell r="N2407">
            <v>0</v>
          </cell>
          <cell r="O2407">
            <v>7993809.9837499997</v>
          </cell>
          <cell r="P2407">
            <v>1593124.48125</v>
          </cell>
          <cell r="Q2407">
            <v>4201933.9245833298</v>
          </cell>
          <cell r="R2407">
            <v>0</v>
          </cell>
          <cell r="S2407">
            <v>0</v>
          </cell>
          <cell r="T2407">
            <v>0</v>
          </cell>
        </row>
        <row r="2408">
          <cell r="J2408">
            <v>0</v>
          </cell>
          <cell r="K2408">
            <v>0</v>
          </cell>
          <cell r="L2408">
            <v>0</v>
          </cell>
          <cell r="M2408">
            <v>0</v>
          </cell>
          <cell r="N2408">
            <v>0</v>
          </cell>
          <cell r="O2408">
            <v>0</v>
          </cell>
          <cell r="P2408">
            <v>0</v>
          </cell>
          <cell r="Q2408">
            <v>0</v>
          </cell>
          <cell r="R2408">
            <v>0</v>
          </cell>
          <cell r="S2408">
            <v>0</v>
          </cell>
          <cell r="T2408">
            <v>0</v>
          </cell>
        </row>
        <row r="2409">
          <cell r="J2409">
            <v>77880.660910842547</v>
          </cell>
          <cell r="K2409">
            <v>919930.83779471787</v>
          </cell>
          <cell r="L2409">
            <v>279586.65429589391</v>
          </cell>
          <cell r="M2409">
            <v>0</v>
          </cell>
          <cell r="N2409">
            <v>485838.30798722542</v>
          </cell>
          <cell r="O2409">
            <v>1823487.3945339569</v>
          </cell>
          <cell r="P2409">
            <v>233090.55591913292</v>
          </cell>
          <cell r="Q2409">
            <v>102621.55499989568</v>
          </cell>
          <cell r="R2409">
            <v>11203.124825125602</v>
          </cell>
          <cell r="S2409">
            <v>0</v>
          </cell>
          <cell r="T2409">
            <v>0</v>
          </cell>
        </row>
        <row r="2410">
          <cell r="J2410">
            <v>0</v>
          </cell>
          <cell r="K2410">
            <v>0</v>
          </cell>
          <cell r="L2410">
            <v>0</v>
          </cell>
          <cell r="M2410">
            <v>0</v>
          </cell>
          <cell r="N2410">
            <v>0</v>
          </cell>
          <cell r="O2410">
            <v>0</v>
          </cell>
          <cell r="P2410">
            <v>0</v>
          </cell>
          <cell r="Q2410">
            <v>0</v>
          </cell>
          <cell r="R2410">
            <v>0</v>
          </cell>
          <cell r="S2410">
            <v>0</v>
          </cell>
          <cell r="T2410">
            <v>0</v>
          </cell>
        </row>
        <row r="2411">
          <cell r="J2411">
            <v>0</v>
          </cell>
          <cell r="K2411">
            <v>0</v>
          </cell>
          <cell r="L2411">
            <v>0</v>
          </cell>
          <cell r="M2411">
            <v>0</v>
          </cell>
          <cell r="N2411">
            <v>0</v>
          </cell>
          <cell r="O2411">
            <v>0</v>
          </cell>
          <cell r="P2411">
            <v>0</v>
          </cell>
          <cell r="Q2411">
            <v>0</v>
          </cell>
          <cell r="R2411">
            <v>0</v>
          </cell>
          <cell r="S2411">
            <v>0</v>
          </cell>
          <cell r="T2411">
            <v>0</v>
          </cell>
        </row>
        <row r="2412">
          <cell r="J2412">
            <v>0</v>
          </cell>
          <cell r="K2412">
            <v>0</v>
          </cell>
          <cell r="L2412">
            <v>0</v>
          </cell>
          <cell r="M2412">
            <v>0</v>
          </cell>
          <cell r="N2412">
            <v>1785312.5644980008</v>
          </cell>
          <cell r="O2412">
            <v>6365489.7446741089</v>
          </cell>
          <cell r="P2412">
            <v>818146.89132652583</v>
          </cell>
          <cell r="Q2412">
            <v>379949.4769433387</v>
          </cell>
          <cell r="R2412">
            <v>51938.597141357553</v>
          </cell>
          <cell r="S2412">
            <v>0</v>
          </cell>
          <cell r="T2412">
            <v>0</v>
          </cell>
        </row>
        <row r="2413">
          <cell r="J2413">
            <v>654376.20457228855</v>
          </cell>
          <cell r="K2413">
            <v>10786850.816082468</v>
          </cell>
          <cell r="L2413">
            <v>7801272.2027550582</v>
          </cell>
          <cell r="M2413">
            <v>0</v>
          </cell>
          <cell r="N2413">
            <v>14188854.342960885</v>
          </cell>
          <cell r="O2413">
            <v>50590024.741235361</v>
          </cell>
          <cell r="P2413">
            <v>6502260.3341406798</v>
          </cell>
          <cell r="Q2413">
            <v>3019666.0759787336</v>
          </cell>
          <cell r="R2413">
            <v>412784.40776764735</v>
          </cell>
          <cell r="S2413">
            <v>0</v>
          </cell>
          <cell r="T2413">
            <v>0</v>
          </cell>
        </row>
        <row r="2414">
          <cell r="J2414">
            <v>0</v>
          </cell>
          <cell r="K2414">
            <v>0</v>
          </cell>
          <cell r="L2414">
            <v>0</v>
          </cell>
          <cell r="M2414">
            <v>0</v>
          </cell>
          <cell r="N2414">
            <v>0</v>
          </cell>
          <cell r="O2414">
            <v>0</v>
          </cell>
          <cell r="P2414">
            <v>0</v>
          </cell>
          <cell r="Q2414">
            <v>0</v>
          </cell>
          <cell r="R2414">
            <v>0</v>
          </cell>
          <cell r="S2414">
            <v>0</v>
          </cell>
          <cell r="T2414">
            <v>0</v>
          </cell>
        </row>
        <row r="2415">
          <cell r="J2415">
            <v>0</v>
          </cell>
          <cell r="K2415">
            <v>0</v>
          </cell>
          <cell r="L2415">
            <v>0</v>
          </cell>
          <cell r="M2415">
            <v>0</v>
          </cell>
          <cell r="N2415">
            <v>0</v>
          </cell>
          <cell r="O2415">
            <v>0</v>
          </cell>
          <cell r="P2415">
            <v>0</v>
          </cell>
          <cell r="Q2415">
            <v>0</v>
          </cell>
          <cell r="R2415">
            <v>0</v>
          </cell>
          <cell r="S2415">
            <v>0</v>
          </cell>
          <cell r="T2415">
            <v>0</v>
          </cell>
        </row>
        <row r="2417">
          <cell r="J2417">
            <v>173595.97617688301</v>
          </cell>
          <cell r="K2417">
            <v>2832975.5368413562</v>
          </cell>
          <cell r="L2417">
            <v>1038208.6415404279</v>
          </cell>
          <cell r="M2417">
            <v>0</v>
          </cell>
          <cell r="N2417">
            <v>330311.44170520757</v>
          </cell>
          <cell r="O2417">
            <v>981188.90467363317</v>
          </cell>
          <cell r="P2417">
            <v>134593.22018390975</v>
          </cell>
          <cell r="Q2417">
            <v>68033.26424082322</v>
          </cell>
          <cell r="R2417">
            <v>9108.6128288257351</v>
          </cell>
          <cell r="S2417">
            <v>0</v>
          </cell>
          <cell r="T2417">
            <v>0</v>
          </cell>
        </row>
        <row r="2422">
          <cell r="J2422">
            <v>266106425.07875001</v>
          </cell>
          <cell r="K2422">
            <v>2071833854.7349999</v>
          </cell>
          <cell r="L2422">
            <v>500717118.91380006</v>
          </cell>
          <cell r="M2422">
            <v>0</v>
          </cell>
          <cell r="N2422">
            <v>626778746.2654165</v>
          </cell>
          <cell r="O2422">
            <v>2816094639.0845828</v>
          </cell>
          <cell r="P2422">
            <v>353361081.40666682</v>
          </cell>
          <cell r="Q2422">
            <v>128982747.84291653</v>
          </cell>
          <cell r="R2422">
            <v>0</v>
          </cell>
          <cell r="S2422">
            <v>0</v>
          </cell>
          <cell r="T2422">
            <v>0</v>
          </cell>
        </row>
        <row r="2423">
          <cell r="J2423">
            <v>0</v>
          </cell>
          <cell r="K2423">
            <v>0</v>
          </cell>
          <cell r="L2423">
            <v>0</v>
          </cell>
          <cell r="M2423">
            <v>0</v>
          </cell>
          <cell r="N2423">
            <v>0</v>
          </cell>
          <cell r="O2423">
            <v>0</v>
          </cell>
          <cell r="P2423">
            <v>0</v>
          </cell>
          <cell r="Q2423">
            <v>0</v>
          </cell>
          <cell r="R2423">
            <v>0</v>
          </cell>
          <cell r="S2423">
            <v>0</v>
          </cell>
          <cell r="T2423">
            <v>0</v>
          </cell>
        </row>
        <row r="2424">
          <cell r="J2424">
            <v>53803333.930023655</v>
          </cell>
          <cell r="K2424">
            <v>886903485.26712084</v>
          </cell>
          <cell r="L2424">
            <v>303903350.76788676</v>
          </cell>
          <cell r="M2424">
            <v>0</v>
          </cell>
          <cell r="N2424">
            <v>1316660.2280903307</v>
          </cell>
          <cell r="O2424">
            <v>4694520.917958091</v>
          </cell>
          <cell r="P2424">
            <v>603379.76327874814</v>
          </cell>
          <cell r="Q2424">
            <v>280211.08175849525</v>
          </cell>
          <cell r="R2424">
            <v>38304.488815413941</v>
          </cell>
          <cell r="S2424">
            <v>0</v>
          </cell>
          <cell r="T2424">
            <v>0</v>
          </cell>
        </row>
        <row r="2425">
          <cell r="J2425">
            <v>48.810679931757853</v>
          </cell>
          <cell r="K2425">
            <v>771.65873327053475</v>
          </cell>
          <cell r="L2425">
            <v>72495758.231868014</v>
          </cell>
          <cell r="M2425">
            <v>0</v>
          </cell>
          <cell r="N2425">
            <v>1.2640727221354831</v>
          </cell>
          <cell r="O2425">
            <v>3.9261438564555609</v>
          </cell>
          <cell r="P2425">
            <v>0.57116683526007916</v>
          </cell>
          <cell r="Q2425">
            <v>0.27700432351494497</v>
          </cell>
          <cell r="R2425">
            <v>3.1702757209964759E-2</v>
          </cell>
          <cell r="S2425">
            <v>0</v>
          </cell>
          <cell r="T2425">
            <v>0</v>
          </cell>
        </row>
        <row r="2426">
          <cell r="J2426">
            <v>253179.24341646608</v>
          </cell>
          <cell r="K2426">
            <v>4131723.6656684931</v>
          </cell>
          <cell r="L2426">
            <v>1455786.7795336598</v>
          </cell>
          <cell r="M2426">
            <v>0</v>
          </cell>
          <cell r="N2426">
            <v>2040764.337025106</v>
          </cell>
          <cell r="O2426">
            <v>6989671.7181090079</v>
          </cell>
          <cell r="P2426">
            <v>910743.24628806254</v>
          </cell>
          <cell r="Q2426">
            <v>431013.46903070499</v>
          </cell>
          <cell r="R2426">
            <v>58639.766432239623</v>
          </cell>
          <cell r="S2426">
            <v>0</v>
          </cell>
          <cell r="T2426">
            <v>0</v>
          </cell>
        </row>
        <row r="2427">
          <cell r="J2427">
            <v>12630588.018676311</v>
          </cell>
          <cell r="K2427">
            <v>149193230.79657105</v>
          </cell>
          <cell r="L2427">
            <v>42572914.224825487</v>
          </cell>
          <cell r="M2427">
            <v>0</v>
          </cell>
          <cell r="N2427">
            <v>78792648.137672722</v>
          </cell>
          <cell r="O2427">
            <v>295730901.20504355</v>
          </cell>
          <cell r="P2427">
            <v>37802334.346252665</v>
          </cell>
          <cell r="Q2427">
            <v>16643035.226979712</v>
          </cell>
          <cell r="R2427">
            <v>1816908.7490148228</v>
          </cell>
          <cell r="S2427">
            <v>0</v>
          </cell>
          <cell r="T2427">
            <v>0</v>
          </cell>
        </row>
        <row r="2428">
          <cell r="J2428">
            <v>3681720.2416615784</v>
          </cell>
          <cell r="K2428">
            <v>46181216.215888798</v>
          </cell>
          <cell r="L2428">
            <v>10474472.721971348</v>
          </cell>
          <cell r="M2428">
            <v>0</v>
          </cell>
          <cell r="N2428">
            <v>10115340.983405719</v>
          </cell>
          <cell r="O2428">
            <v>74807798.417432189</v>
          </cell>
          <cell r="P2428">
            <v>5978168.4450999238</v>
          </cell>
          <cell r="Q2428">
            <v>1273907.9165802426</v>
          </cell>
          <cell r="R2428">
            <v>0</v>
          </cell>
          <cell r="S2428">
            <v>0</v>
          </cell>
          <cell r="T2428">
            <v>0</v>
          </cell>
        </row>
        <row r="2429">
          <cell r="J2429">
            <v>0</v>
          </cell>
          <cell r="K2429">
            <v>0</v>
          </cell>
          <cell r="L2429">
            <v>0</v>
          </cell>
          <cell r="M2429">
            <v>0</v>
          </cell>
          <cell r="N2429">
            <v>0</v>
          </cell>
          <cell r="O2429">
            <v>0</v>
          </cell>
          <cell r="P2429">
            <v>0</v>
          </cell>
          <cell r="Q2429">
            <v>0</v>
          </cell>
          <cell r="R2429">
            <v>0</v>
          </cell>
          <cell r="S2429">
            <v>0</v>
          </cell>
          <cell r="T2429">
            <v>0</v>
          </cell>
        </row>
        <row r="2430">
          <cell r="J2430">
            <v>175331644.21740785</v>
          </cell>
          <cell r="K2430">
            <v>2890197223.3965902</v>
          </cell>
          <cell r="L2430">
            <v>877231216.0170387</v>
          </cell>
          <cell r="M2430">
            <v>0</v>
          </cell>
          <cell r="N2430">
            <v>0</v>
          </cell>
          <cell r="O2430">
            <v>0</v>
          </cell>
          <cell r="P2430">
            <v>0</v>
          </cell>
          <cell r="Q2430">
            <v>0</v>
          </cell>
          <cell r="R2430">
            <v>0</v>
          </cell>
          <cell r="S2430">
            <v>0</v>
          </cell>
          <cell r="T2430">
            <v>0</v>
          </cell>
        </row>
        <row r="2431">
          <cell r="J2431">
            <v>0</v>
          </cell>
          <cell r="K2431">
            <v>0</v>
          </cell>
          <cell r="L2431">
            <v>0</v>
          </cell>
          <cell r="M2431">
            <v>0</v>
          </cell>
          <cell r="N2431">
            <v>2413616161.8454919</v>
          </cell>
          <cell r="O2431">
            <v>8605691368.1819172</v>
          </cell>
          <cell r="P2431">
            <v>1106076660.7132463</v>
          </cell>
          <cell r="Q2431">
            <v>513664787.03578895</v>
          </cell>
          <cell r="R2431">
            <v>70217305.348552078</v>
          </cell>
          <cell r="S2431">
            <v>0</v>
          </cell>
          <cell r="T2431">
            <v>0</v>
          </cell>
        </row>
        <row r="2432">
          <cell r="J2432">
            <v>0</v>
          </cell>
          <cell r="K2432">
            <v>0</v>
          </cell>
          <cell r="L2432">
            <v>0</v>
          </cell>
          <cell r="M2432">
            <v>0</v>
          </cell>
          <cell r="N2432">
            <v>0</v>
          </cell>
          <cell r="O2432">
            <v>0</v>
          </cell>
          <cell r="P2432">
            <v>0</v>
          </cell>
          <cell r="Q2432">
            <v>0</v>
          </cell>
          <cell r="R2432">
            <v>0</v>
          </cell>
          <cell r="S2432">
            <v>0</v>
          </cell>
          <cell r="T2432">
            <v>0</v>
          </cell>
        </row>
        <row r="2433">
          <cell r="J2433">
            <v>0</v>
          </cell>
          <cell r="K2433">
            <v>0</v>
          </cell>
          <cell r="L2433">
            <v>0</v>
          </cell>
          <cell r="M2433">
            <v>0</v>
          </cell>
          <cell r="N2433">
            <v>60593750.215143554</v>
          </cell>
          <cell r="O2433">
            <v>188201023.54941148</v>
          </cell>
          <cell r="P2433">
            <v>27379073.957434777</v>
          </cell>
          <cell r="Q2433">
            <v>13278295.222781027</v>
          </cell>
          <cell r="R2433">
            <v>1519682.3077288545</v>
          </cell>
          <cell r="S2433">
            <v>0</v>
          </cell>
          <cell r="T2433">
            <v>0</v>
          </cell>
        </row>
        <row r="2434">
          <cell r="J2434">
            <v>0</v>
          </cell>
          <cell r="K2434">
            <v>0</v>
          </cell>
          <cell r="L2434">
            <v>0</v>
          </cell>
          <cell r="M2434">
            <v>0</v>
          </cell>
          <cell r="N2434">
            <v>0</v>
          </cell>
          <cell r="O2434">
            <v>0</v>
          </cell>
          <cell r="P2434">
            <v>0</v>
          </cell>
          <cell r="Q2434">
            <v>0</v>
          </cell>
          <cell r="R2434">
            <v>0</v>
          </cell>
          <cell r="S2434">
            <v>0</v>
          </cell>
          <cell r="T2434">
            <v>0</v>
          </cell>
        </row>
        <row r="2435">
          <cell r="J2435">
            <v>0</v>
          </cell>
          <cell r="K2435">
            <v>0</v>
          </cell>
          <cell r="L2435">
            <v>0</v>
          </cell>
          <cell r="M2435">
            <v>0</v>
          </cell>
          <cell r="N2435">
            <v>0</v>
          </cell>
          <cell r="O2435">
            <v>0</v>
          </cell>
          <cell r="P2435">
            <v>0</v>
          </cell>
          <cell r="Q2435">
            <v>0</v>
          </cell>
          <cell r="R2435">
            <v>0</v>
          </cell>
          <cell r="S2435">
            <v>0</v>
          </cell>
          <cell r="T2435">
            <v>0</v>
          </cell>
        </row>
        <row r="2436">
          <cell r="J2436">
            <v>-216573.0022157082</v>
          </cell>
          <cell r="K2436">
            <v>-5505711.6573270364</v>
          </cell>
          <cell r="L2436">
            <v>-1008674.5751596786</v>
          </cell>
          <cell r="M2436">
            <v>0</v>
          </cell>
          <cell r="N2436">
            <v>-1831580.1420051395</v>
          </cell>
          <cell r="O2436">
            <v>-13906465.325294605</v>
          </cell>
          <cell r="P2436">
            <v>-963258.34707701975</v>
          </cell>
          <cell r="Q2436">
            <v>-443427.68979744078</v>
          </cell>
          <cell r="R2436">
            <v>-58651.710706704689</v>
          </cell>
          <cell r="S2436">
            <v>0</v>
          </cell>
          <cell r="T2436">
            <v>0</v>
          </cell>
        </row>
        <row r="2439">
          <cell r="J2439">
            <v>683317.99</v>
          </cell>
          <cell r="K2439">
            <v>4254106.1500000004</v>
          </cell>
          <cell r="L2439">
            <v>0</v>
          </cell>
          <cell r="M2439">
            <v>0</v>
          </cell>
          <cell r="N2439">
            <v>525.63</v>
          </cell>
          <cell r="O2439">
            <v>4847342.38</v>
          </cell>
          <cell r="P2439">
            <v>0</v>
          </cell>
          <cell r="Q2439">
            <v>0</v>
          </cell>
          <cell r="R2439">
            <v>0</v>
          </cell>
          <cell r="S2439">
            <v>0</v>
          </cell>
          <cell r="T2439">
            <v>0</v>
          </cell>
        </row>
        <row r="2440">
          <cell r="J2440">
            <v>0</v>
          </cell>
          <cell r="K2440">
            <v>0</v>
          </cell>
          <cell r="L2440">
            <v>0</v>
          </cell>
          <cell r="M2440">
            <v>0</v>
          </cell>
          <cell r="N2440">
            <v>0</v>
          </cell>
          <cell r="O2440">
            <v>0</v>
          </cell>
          <cell r="P2440">
            <v>0</v>
          </cell>
          <cell r="Q2440">
            <v>0</v>
          </cell>
          <cell r="R2440">
            <v>0</v>
          </cell>
          <cell r="S2440">
            <v>0</v>
          </cell>
          <cell r="T2440">
            <v>0</v>
          </cell>
        </row>
        <row r="2441">
          <cell r="J2441">
            <v>0</v>
          </cell>
          <cell r="K2441">
            <v>0</v>
          </cell>
          <cell r="L2441">
            <v>0</v>
          </cell>
          <cell r="M2441">
            <v>0</v>
          </cell>
          <cell r="N2441">
            <v>0</v>
          </cell>
          <cell r="O2441">
            <v>0</v>
          </cell>
          <cell r="P2441">
            <v>0</v>
          </cell>
          <cell r="Q2441">
            <v>0</v>
          </cell>
          <cell r="R2441">
            <v>0</v>
          </cell>
          <cell r="S2441">
            <v>0</v>
          </cell>
          <cell r="T2441">
            <v>0</v>
          </cell>
        </row>
        <row r="2442">
          <cell r="J2442">
            <v>0</v>
          </cell>
          <cell r="K2442">
            <v>0</v>
          </cell>
          <cell r="L2442">
            <v>0</v>
          </cell>
          <cell r="M2442">
            <v>0</v>
          </cell>
          <cell r="N2442">
            <v>0</v>
          </cell>
          <cell r="O2442">
            <v>0</v>
          </cell>
          <cell r="P2442">
            <v>0</v>
          </cell>
          <cell r="Q2442">
            <v>0</v>
          </cell>
          <cell r="R2442">
            <v>0</v>
          </cell>
          <cell r="S2442">
            <v>0</v>
          </cell>
          <cell r="T2442">
            <v>0</v>
          </cell>
        </row>
        <row r="2443">
          <cell r="J2443">
            <v>77884.846976258967</v>
          </cell>
          <cell r="K2443">
            <v>1231298.610113522</v>
          </cell>
          <cell r="L2443">
            <v>387983.51555945643</v>
          </cell>
          <cell r="M2443">
            <v>0</v>
          </cell>
          <cell r="N2443">
            <v>698595.91789919615</v>
          </cell>
          <cell r="O2443">
            <v>2169802.4355523521</v>
          </cell>
          <cell r="P2443">
            <v>315658.12042681489</v>
          </cell>
          <cell r="Q2443">
            <v>153087.78226070138</v>
          </cell>
          <cell r="R2443">
            <v>17520.68246169854</v>
          </cell>
          <cell r="S2443">
            <v>0</v>
          </cell>
          <cell r="T2443">
            <v>0</v>
          </cell>
        </row>
        <row r="2444">
          <cell r="J2444">
            <v>0</v>
          </cell>
          <cell r="K2444">
            <v>0</v>
          </cell>
          <cell r="L2444">
            <v>0</v>
          </cell>
          <cell r="M2444">
            <v>0</v>
          </cell>
          <cell r="N2444">
            <v>0</v>
          </cell>
          <cell r="O2444">
            <v>0</v>
          </cell>
          <cell r="P2444">
            <v>0</v>
          </cell>
          <cell r="Q2444">
            <v>0</v>
          </cell>
          <cell r="R2444">
            <v>0</v>
          </cell>
          <cell r="S2444">
            <v>0</v>
          </cell>
          <cell r="T2444">
            <v>0</v>
          </cell>
        </row>
        <row r="2445">
          <cell r="J2445">
            <v>7210.9094515828137</v>
          </cell>
          <cell r="K2445">
            <v>118865.88167328481</v>
          </cell>
          <cell r="L2445">
            <v>36739.605125132388</v>
          </cell>
          <cell r="M2445">
            <v>0</v>
          </cell>
          <cell r="N2445">
            <v>0</v>
          </cell>
          <cell r="O2445">
            <v>0</v>
          </cell>
          <cell r="P2445">
            <v>0</v>
          </cell>
          <cell r="Q2445">
            <v>0</v>
          </cell>
          <cell r="R2445">
            <v>0</v>
          </cell>
          <cell r="S2445">
            <v>0</v>
          </cell>
          <cell r="T2445">
            <v>0</v>
          </cell>
        </row>
        <row r="2446">
          <cell r="J2446">
            <v>0</v>
          </cell>
          <cell r="K2446">
            <v>0</v>
          </cell>
          <cell r="L2446">
            <v>0</v>
          </cell>
          <cell r="M2446">
            <v>0</v>
          </cell>
          <cell r="N2446">
            <v>2360143.8981307964</v>
          </cell>
          <cell r="O2446">
            <v>8415037.2759691533</v>
          </cell>
          <cell r="P2446">
            <v>1081572.174944015</v>
          </cell>
          <cell r="Q2446">
            <v>502284.84212676511</v>
          </cell>
          <cell r="R2446">
            <v>68661.681745973023</v>
          </cell>
          <cell r="S2446">
            <v>0</v>
          </cell>
          <cell r="T2446">
            <v>0</v>
          </cell>
        </row>
        <row r="2447">
          <cell r="J2447">
            <v>0</v>
          </cell>
          <cell r="K2447">
            <v>0</v>
          </cell>
          <cell r="L2447">
            <v>0</v>
          </cell>
          <cell r="M2447">
            <v>0</v>
          </cell>
          <cell r="N2447">
            <v>0</v>
          </cell>
          <cell r="O2447">
            <v>0</v>
          </cell>
          <cell r="P2447">
            <v>0</v>
          </cell>
          <cell r="Q2447">
            <v>0</v>
          </cell>
          <cell r="R2447">
            <v>0</v>
          </cell>
          <cell r="S2447">
            <v>0</v>
          </cell>
          <cell r="T2447">
            <v>0</v>
          </cell>
        </row>
        <row r="2448">
          <cell r="J2448">
            <v>0</v>
          </cell>
          <cell r="K2448">
            <v>0</v>
          </cell>
          <cell r="L2448">
            <v>0</v>
          </cell>
          <cell r="M2448">
            <v>0</v>
          </cell>
          <cell r="N2448">
            <v>5269009.9524270548</v>
          </cell>
          <cell r="O2448">
            <v>16365269.728609391</v>
          </cell>
          <cell r="P2448">
            <v>2380783.7055430626</v>
          </cell>
          <cell r="Q2448">
            <v>1154631.7802031771</v>
          </cell>
          <cell r="R2448">
            <v>132145.99155061849</v>
          </cell>
          <cell r="S2448">
            <v>0</v>
          </cell>
          <cell r="T2448">
            <v>0</v>
          </cell>
        </row>
        <row r="2452">
          <cell r="J2452">
            <v>0</v>
          </cell>
          <cell r="K2452">
            <v>0</v>
          </cell>
          <cell r="L2452">
            <v>0</v>
          </cell>
          <cell r="M2452">
            <v>0</v>
          </cell>
          <cell r="N2452">
            <v>0</v>
          </cell>
          <cell r="O2452">
            <v>0</v>
          </cell>
          <cell r="P2452">
            <v>0</v>
          </cell>
          <cell r="Q2452">
            <v>0</v>
          </cell>
          <cell r="R2452">
            <v>0</v>
          </cell>
          <cell r="S2452">
            <v>0</v>
          </cell>
          <cell r="T2452">
            <v>0</v>
          </cell>
        </row>
        <row r="2453">
          <cell r="J2453">
            <v>0</v>
          </cell>
          <cell r="K2453">
            <v>0</v>
          </cell>
          <cell r="L2453">
            <v>0</v>
          </cell>
          <cell r="M2453">
            <v>0</v>
          </cell>
          <cell r="N2453">
            <v>0</v>
          </cell>
          <cell r="O2453">
            <v>0</v>
          </cell>
          <cell r="P2453">
            <v>0</v>
          </cell>
          <cell r="Q2453">
            <v>0</v>
          </cell>
          <cell r="R2453">
            <v>0</v>
          </cell>
          <cell r="S2453">
            <v>0</v>
          </cell>
          <cell r="T2453">
            <v>0</v>
          </cell>
        </row>
        <row r="2454">
          <cell r="J2454">
            <v>0</v>
          </cell>
          <cell r="K2454">
            <v>0</v>
          </cell>
          <cell r="L2454">
            <v>0</v>
          </cell>
          <cell r="M2454">
            <v>0</v>
          </cell>
          <cell r="N2454">
            <v>0</v>
          </cell>
          <cell r="O2454">
            <v>0</v>
          </cell>
          <cell r="P2454">
            <v>0</v>
          </cell>
          <cell r="Q2454">
            <v>0</v>
          </cell>
          <cell r="R2454">
            <v>0</v>
          </cell>
          <cell r="S2454">
            <v>0</v>
          </cell>
          <cell r="T2454">
            <v>0</v>
          </cell>
        </row>
        <row r="2455">
          <cell r="J2455">
            <v>0</v>
          </cell>
          <cell r="K2455">
            <v>0</v>
          </cell>
          <cell r="L2455">
            <v>0</v>
          </cell>
          <cell r="M2455">
            <v>0</v>
          </cell>
          <cell r="N2455">
            <v>27269162.895410899</v>
          </cell>
          <cell r="O2455">
            <v>97227555.671963781</v>
          </cell>
          <cell r="P2455">
            <v>12496512.541057656</v>
          </cell>
          <cell r="Q2455">
            <v>5803411.8981890315</v>
          </cell>
          <cell r="R2455">
            <v>793318.82504565665</v>
          </cell>
          <cell r="S2455">
            <v>0</v>
          </cell>
          <cell r="T2455">
            <v>0</v>
          </cell>
        </row>
        <row r="2456">
          <cell r="J2456">
            <v>0</v>
          </cell>
          <cell r="K2456">
            <v>0</v>
          </cell>
          <cell r="L2456">
            <v>0</v>
          </cell>
          <cell r="M2456">
            <v>0</v>
          </cell>
          <cell r="N2456">
            <v>0</v>
          </cell>
          <cell r="O2456">
            <v>0</v>
          </cell>
          <cell r="P2456">
            <v>0</v>
          </cell>
          <cell r="Q2456">
            <v>0</v>
          </cell>
          <cell r="R2456">
            <v>0</v>
          </cell>
          <cell r="S2456">
            <v>0</v>
          </cell>
          <cell r="T2456">
            <v>0</v>
          </cell>
        </row>
        <row r="2460">
          <cell r="J2460">
            <v>0</v>
          </cell>
          <cell r="K2460">
            <v>0</v>
          </cell>
          <cell r="L2460">
            <v>0</v>
          </cell>
          <cell r="M2460">
            <v>0</v>
          </cell>
          <cell r="N2460">
            <v>0</v>
          </cell>
          <cell r="O2460">
            <v>0</v>
          </cell>
          <cell r="P2460">
            <v>0</v>
          </cell>
          <cell r="Q2460">
            <v>0</v>
          </cell>
          <cell r="R2460">
            <v>0</v>
          </cell>
          <cell r="S2460">
            <v>0</v>
          </cell>
          <cell r="T2460">
            <v>0</v>
          </cell>
        </row>
        <row r="2461">
          <cell r="J2461">
            <v>0</v>
          </cell>
          <cell r="K2461">
            <v>0</v>
          </cell>
          <cell r="L2461">
            <v>0</v>
          </cell>
          <cell r="M2461">
            <v>0</v>
          </cell>
          <cell r="N2461">
            <v>0</v>
          </cell>
          <cell r="O2461">
            <v>0</v>
          </cell>
          <cell r="P2461">
            <v>0</v>
          </cell>
          <cell r="Q2461">
            <v>0</v>
          </cell>
          <cell r="R2461">
            <v>0</v>
          </cell>
          <cell r="S2461">
            <v>0</v>
          </cell>
          <cell r="T2461">
            <v>0</v>
          </cell>
        </row>
        <row r="2462">
          <cell r="J2462">
            <v>0</v>
          </cell>
          <cell r="K2462">
            <v>0</v>
          </cell>
          <cell r="L2462">
            <v>0</v>
          </cell>
          <cell r="M2462">
            <v>0</v>
          </cell>
          <cell r="N2462">
            <v>0</v>
          </cell>
          <cell r="O2462">
            <v>0</v>
          </cell>
          <cell r="P2462">
            <v>0</v>
          </cell>
          <cell r="Q2462">
            <v>0</v>
          </cell>
          <cell r="R2462">
            <v>0</v>
          </cell>
          <cell r="S2462">
            <v>0</v>
          </cell>
          <cell r="T2462">
            <v>0</v>
          </cell>
        </row>
        <row r="2463">
          <cell r="J2463">
            <v>0</v>
          </cell>
          <cell r="K2463">
            <v>0</v>
          </cell>
          <cell r="L2463">
            <v>0</v>
          </cell>
          <cell r="M2463">
            <v>0</v>
          </cell>
          <cell r="N2463">
            <v>-20386755.345291287</v>
          </cell>
          <cell r="O2463">
            <v>-72688494.249252826</v>
          </cell>
          <cell r="P2463">
            <v>-9342543.6204637084</v>
          </cell>
          <cell r="Q2463">
            <v>-4338700.7877767682</v>
          </cell>
          <cell r="R2463">
            <v>-593094.72971542936</v>
          </cell>
          <cell r="S2463">
            <v>0</v>
          </cell>
          <cell r="T2463">
            <v>0</v>
          </cell>
        </row>
        <row r="2464">
          <cell r="J2464">
            <v>0</v>
          </cell>
          <cell r="K2464">
            <v>0</v>
          </cell>
          <cell r="L2464">
            <v>0</v>
          </cell>
          <cell r="M2464">
            <v>0</v>
          </cell>
          <cell r="N2464">
            <v>0</v>
          </cell>
          <cell r="O2464">
            <v>0</v>
          </cell>
          <cell r="P2464">
            <v>0</v>
          </cell>
          <cell r="Q2464">
            <v>0</v>
          </cell>
          <cell r="R2464">
            <v>0</v>
          </cell>
          <cell r="S2464">
            <v>0</v>
          </cell>
          <cell r="T2464">
            <v>0</v>
          </cell>
        </row>
        <row r="2468">
          <cell r="J2468">
            <v>0</v>
          </cell>
          <cell r="K2468">
            <v>0</v>
          </cell>
          <cell r="L2468">
            <v>0</v>
          </cell>
          <cell r="M2468">
            <v>0</v>
          </cell>
          <cell r="N2468">
            <v>0</v>
          </cell>
          <cell r="O2468">
            <v>0</v>
          </cell>
          <cell r="P2468">
            <v>0</v>
          </cell>
          <cell r="Q2468">
            <v>0</v>
          </cell>
          <cell r="R2468">
            <v>0</v>
          </cell>
          <cell r="S2468">
            <v>0</v>
          </cell>
          <cell r="T2468">
            <v>0</v>
          </cell>
        </row>
        <row r="2472">
          <cell r="J2472">
            <v>371082.03916666697</v>
          </cell>
          <cell r="K2472">
            <v>0.17</v>
          </cell>
          <cell r="L2472">
            <v>1841186.0349999999</v>
          </cell>
          <cell r="M2472">
            <v>0</v>
          </cell>
          <cell r="N2472">
            <v>112331.9425</v>
          </cell>
          <cell r="O2472">
            <v>4449994.1412500003</v>
          </cell>
          <cell r="P2472">
            <v>15786.682500000001</v>
          </cell>
          <cell r="Q2472">
            <v>4552.1408333333302</v>
          </cell>
          <cell r="R2472">
            <v>0</v>
          </cell>
          <cell r="S2472">
            <v>-5408309.5554166697</v>
          </cell>
          <cell r="T2472">
            <v>0</v>
          </cell>
        </row>
        <row r="2473">
          <cell r="J2473">
            <v>-88.606749810703533</v>
          </cell>
          <cell r="K2473">
            <v>-1046.6280156628632</v>
          </cell>
          <cell r="L2473">
            <v>-296.38436993444913</v>
          </cell>
          <cell r="M2473">
            <v>0</v>
          </cell>
          <cell r="N2473">
            <v>-552.7502322246778</v>
          </cell>
          <cell r="O2473">
            <v>-2074.6266076941793</v>
          </cell>
          <cell r="P2473">
            <v>-265.19287753872982</v>
          </cell>
          <cell r="Q2473">
            <v>-116.75507555682782</v>
          </cell>
          <cell r="R2473">
            <v>-12.746071577569085</v>
          </cell>
          <cell r="S2473">
            <v>0</v>
          </cell>
          <cell r="T2473">
            <v>0</v>
          </cell>
        </row>
        <row r="2477">
          <cell r="J2477">
            <v>0.01</v>
          </cell>
          <cell r="K2477">
            <v>0</v>
          </cell>
          <cell r="L2477">
            <v>0</v>
          </cell>
          <cell r="M2477">
            <v>0</v>
          </cell>
          <cell r="N2477">
            <v>31889.230416666702</v>
          </cell>
          <cell r="O2477">
            <v>0</v>
          </cell>
          <cell r="P2477">
            <v>2083064.125</v>
          </cell>
          <cell r="Q2477">
            <v>0</v>
          </cell>
          <cell r="R2477">
            <v>0</v>
          </cell>
          <cell r="S2477">
            <v>13825834.23</v>
          </cell>
          <cell r="T2477">
            <v>0</v>
          </cell>
        </row>
        <row r="2478">
          <cell r="J2478">
            <v>0</v>
          </cell>
          <cell r="K2478">
            <v>0</v>
          </cell>
          <cell r="L2478">
            <v>0</v>
          </cell>
          <cell r="M2478">
            <v>0</v>
          </cell>
          <cell r="N2478">
            <v>0</v>
          </cell>
          <cell r="O2478">
            <v>0</v>
          </cell>
          <cell r="P2478">
            <v>0</v>
          </cell>
          <cell r="Q2478">
            <v>0</v>
          </cell>
          <cell r="R2478">
            <v>0</v>
          </cell>
          <cell r="S2478">
            <v>0</v>
          </cell>
          <cell r="T2478">
            <v>0</v>
          </cell>
        </row>
        <row r="2479">
          <cell r="J2479">
            <v>0</v>
          </cell>
          <cell r="K2479">
            <v>0</v>
          </cell>
          <cell r="L2479">
            <v>0</v>
          </cell>
          <cell r="M2479">
            <v>0</v>
          </cell>
          <cell r="N2479">
            <v>0</v>
          </cell>
          <cell r="O2479">
            <v>0</v>
          </cell>
          <cell r="P2479">
            <v>0</v>
          </cell>
          <cell r="Q2479">
            <v>0</v>
          </cell>
          <cell r="R2479">
            <v>0</v>
          </cell>
          <cell r="S2479">
            <v>0</v>
          </cell>
          <cell r="T2479">
            <v>0</v>
          </cell>
        </row>
        <row r="2480">
          <cell r="J2480">
            <v>0</v>
          </cell>
          <cell r="K2480">
            <v>0</v>
          </cell>
          <cell r="L2480">
            <v>0</v>
          </cell>
          <cell r="M2480">
            <v>0</v>
          </cell>
          <cell r="N2480">
            <v>0</v>
          </cell>
          <cell r="O2480">
            <v>0</v>
          </cell>
          <cell r="P2480">
            <v>0</v>
          </cell>
          <cell r="Q2480">
            <v>0</v>
          </cell>
          <cell r="R2480">
            <v>0</v>
          </cell>
          <cell r="S2480">
            <v>0</v>
          </cell>
          <cell r="T2480">
            <v>0</v>
          </cell>
        </row>
        <row r="2484">
          <cell r="J2484">
            <v>0</v>
          </cell>
          <cell r="K2484">
            <v>0</v>
          </cell>
          <cell r="L2484">
            <v>0</v>
          </cell>
          <cell r="M2484">
            <v>0</v>
          </cell>
          <cell r="N2484">
            <v>0</v>
          </cell>
          <cell r="O2484">
            <v>0</v>
          </cell>
          <cell r="P2484">
            <v>0</v>
          </cell>
          <cell r="Q2484">
            <v>0</v>
          </cell>
          <cell r="R2484">
            <v>0</v>
          </cell>
          <cell r="S2484">
            <v>0</v>
          </cell>
          <cell r="T2484">
            <v>0</v>
          </cell>
        </row>
        <row r="2485">
          <cell r="J2485">
            <v>0</v>
          </cell>
          <cell r="K2485">
            <v>0</v>
          </cell>
          <cell r="L2485">
            <v>0</v>
          </cell>
          <cell r="M2485">
            <v>0</v>
          </cell>
          <cell r="N2485">
            <v>0</v>
          </cell>
          <cell r="O2485">
            <v>0</v>
          </cell>
          <cell r="P2485">
            <v>0</v>
          </cell>
          <cell r="Q2485">
            <v>0</v>
          </cell>
          <cell r="R2485">
            <v>0</v>
          </cell>
          <cell r="S2485">
            <v>0</v>
          </cell>
          <cell r="T2485">
            <v>0</v>
          </cell>
        </row>
        <row r="2486">
          <cell r="J2486">
            <v>0</v>
          </cell>
          <cell r="K2486">
            <v>0</v>
          </cell>
          <cell r="L2486">
            <v>0</v>
          </cell>
          <cell r="M2486">
            <v>0</v>
          </cell>
          <cell r="N2486">
            <v>0</v>
          </cell>
          <cell r="O2486">
            <v>0</v>
          </cell>
          <cell r="P2486">
            <v>0</v>
          </cell>
          <cell r="Q2486">
            <v>0</v>
          </cell>
          <cell r="R2486">
            <v>0</v>
          </cell>
          <cell r="S2486">
            <v>0</v>
          </cell>
          <cell r="T2486">
            <v>0</v>
          </cell>
        </row>
        <row r="2487">
          <cell r="J2487">
            <v>0</v>
          </cell>
          <cell r="K2487">
            <v>0</v>
          </cell>
          <cell r="L2487">
            <v>0</v>
          </cell>
          <cell r="M2487">
            <v>0</v>
          </cell>
          <cell r="N2487">
            <v>0</v>
          </cell>
          <cell r="O2487">
            <v>0</v>
          </cell>
          <cell r="P2487">
            <v>0</v>
          </cell>
          <cell r="Q2487">
            <v>0</v>
          </cell>
          <cell r="R2487">
            <v>0</v>
          </cell>
          <cell r="S2487">
            <v>0</v>
          </cell>
          <cell r="T2487">
            <v>0</v>
          </cell>
        </row>
        <row r="2488">
          <cell r="J2488">
            <v>0</v>
          </cell>
          <cell r="K2488">
            <v>0</v>
          </cell>
          <cell r="L2488">
            <v>0</v>
          </cell>
          <cell r="M2488">
            <v>0</v>
          </cell>
          <cell r="N2488">
            <v>0</v>
          </cell>
          <cell r="O2488">
            <v>0</v>
          </cell>
          <cell r="P2488">
            <v>0</v>
          </cell>
          <cell r="Q2488">
            <v>0</v>
          </cell>
          <cell r="R2488">
            <v>0</v>
          </cell>
          <cell r="S2488">
            <v>0</v>
          </cell>
          <cell r="T2488">
            <v>0</v>
          </cell>
        </row>
        <row r="2494">
          <cell r="J2494">
            <v>0</v>
          </cell>
          <cell r="K2494">
            <v>0</v>
          </cell>
          <cell r="L2494">
            <v>0</v>
          </cell>
          <cell r="M2494">
            <v>0</v>
          </cell>
          <cell r="N2494">
            <v>0</v>
          </cell>
          <cell r="O2494">
            <v>0</v>
          </cell>
          <cell r="P2494">
            <v>0</v>
          </cell>
          <cell r="Q2494">
            <v>0</v>
          </cell>
          <cell r="R2494">
            <v>0</v>
          </cell>
          <cell r="S2494">
            <v>0</v>
          </cell>
          <cell r="T2494">
            <v>0</v>
          </cell>
        </row>
        <row r="2495">
          <cell r="J2495">
            <v>0</v>
          </cell>
          <cell r="K2495">
            <v>0</v>
          </cell>
          <cell r="L2495">
            <v>0</v>
          </cell>
          <cell r="M2495">
            <v>0</v>
          </cell>
          <cell r="N2495">
            <v>0</v>
          </cell>
          <cell r="O2495">
            <v>0</v>
          </cell>
          <cell r="P2495">
            <v>0</v>
          </cell>
          <cell r="Q2495">
            <v>0</v>
          </cell>
          <cell r="R2495">
            <v>0</v>
          </cell>
          <cell r="S2495">
            <v>0</v>
          </cell>
          <cell r="T2495">
            <v>0</v>
          </cell>
        </row>
        <row r="2496">
          <cell r="J2496">
            <v>88890.697546450261</v>
          </cell>
          <cell r="K2496">
            <v>1405292.5131165599</v>
          </cell>
          <cell r="L2496">
            <v>4.1327439248561859E-9</v>
          </cell>
          <cell r="M2496">
            <v>0</v>
          </cell>
          <cell r="N2496">
            <v>0</v>
          </cell>
          <cell r="O2496">
            <v>0</v>
          </cell>
          <cell r="P2496">
            <v>0</v>
          </cell>
          <cell r="Q2496">
            <v>0</v>
          </cell>
          <cell r="R2496">
            <v>0</v>
          </cell>
          <cell r="S2496">
            <v>0</v>
          </cell>
          <cell r="T2496">
            <v>0</v>
          </cell>
        </row>
        <row r="2497">
          <cell r="J2497">
            <v>0</v>
          </cell>
          <cell r="K2497">
            <v>0</v>
          </cell>
          <cell r="L2497">
            <v>0</v>
          </cell>
          <cell r="M2497">
            <v>0</v>
          </cell>
          <cell r="N2497">
            <v>35606632.998303153</v>
          </cell>
          <cell r="O2497">
            <v>110592342.47155315</v>
          </cell>
          <cell r="P2497">
            <v>16088732.497566044</v>
          </cell>
          <cell r="Q2497">
            <v>7802708.7473870423</v>
          </cell>
          <cell r="R2497">
            <v>893009.09769061278</v>
          </cell>
          <cell r="S2497">
            <v>0</v>
          </cell>
          <cell r="T2497">
            <v>0</v>
          </cell>
        </row>
        <row r="2498">
          <cell r="J2498">
            <v>1230578.0661459451</v>
          </cell>
          <cell r="K2498">
            <v>19454478.26255032</v>
          </cell>
          <cell r="L2498">
            <v>0</v>
          </cell>
          <cell r="M2498">
            <v>0</v>
          </cell>
          <cell r="N2498">
            <v>31868.848539871233</v>
          </cell>
          <cell r="O2498">
            <v>98982.97915625594</v>
          </cell>
          <cell r="P2498">
            <v>14399.827672216879</v>
          </cell>
          <cell r="Q2498">
            <v>6983.6241826924816</v>
          </cell>
          <cell r="R2498">
            <v>799.26601541868456</v>
          </cell>
          <cell r="S2498">
            <v>0</v>
          </cell>
          <cell r="T2498">
            <v>0</v>
          </cell>
        </row>
        <row r="2499">
          <cell r="J2499">
            <v>0</v>
          </cell>
          <cell r="K2499">
            <v>0</v>
          </cell>
          <cell r="L2499">
            <v>0</v>
          </cell>
          <cell r="M2499">
            <v>0</v>
          </cell>
          <cell r="N2499">
            <v>0</v>
          </cell>
          <cell r="O2499">
            <v>0</v>
          </cell>
          <cell r="P2499">
            <v>0</v>
          </cell>
          <cell r="Q2499">
            <v>0</v>
          </cell>
          <cell r="R2499">
            <v>0</v>
          </cell>
          <cell r="S2499">
            <v>0</v>
          </cell>
          <cell r="T2499">
            <v>0</v>
          </cell>
        </row>
        <row r="2500">
          <cell r="J2500">
            <v>0</v>
          </cell>
          <cell r="K2500">
            <v>0</v>
          </cell>
          <cell r="L2500">
            <v>0</v>
          </cell>
          <cell r="M2500">
            <v>0</v>
          </cell>
          <cell r="N2500">
            <v>0</v>
          </cell>
          <cell r="O2500">
            <v>0</v>
          </cell>
          <cell r="P2500">
            <v>0</v>
          </cell>
          <cell r="Q2500">
            <v>0</v>
          </cell>
          <cell r="R2500">
            <v>0</v>
          </cell>
          <cell r="S2500">
            <v>0</v>
          </cell>
          <cell r="T2500">
            <v>0</v>
          </cell>
        </row>
        <row r="2504">
          <cell r="J2504">
            <v>0</v>
          </cell>
          <cell r="K2504">
            <v>0</v>
          </cell>
          <cell r="L2504">
            <v>0</v>
          </cell>
          <cell r="M2504">
            <v>0</v>
          </cell>
          <cell r="N2504">
            <v>0</v>
          </cell>
          <cell r="O2504">
            <v>0</v>
          </cell>
          <cell r="P2504">
            <v>0</v>
          </cell>
          <cell r="Q2504">
            <v>0</v>
          </cell>
          <cell r="R2504">
            <v>0</v>
          </cell>
          <cell r="S2504">
            <v>0</v>
          </cell>
          <cell r="T2504">
            <v>0</v>
          </cell>
        </row>
        <row r="2505">
          <cell r="J2505">
            <v>0</v>
          </cell>
          <cell r="K2505">
            <v>0</v>
          </cell>
          <cell r="L2505">
            <v>0</v>
          </cell>
          <cell r="M2505">
            <v>0</v>
          </cell>
          <cell r="N2505">
            <v>0</v>
          </cell>
          <cell r="O2505">
            <v>0</v>
          </cell>
          <cell r="P2505">
            <v>0</v>
          </cell>
          <cell r="Q2505">
            <v>0</v>
          </cell>
          <cell r="R2505">
            <v>0</v>
          </cell>
          <cell r="S2505">
            <v>0</v>
          </cell>
          <cell r="T2505">
            <v>0</v>
          </cell>
        </row>
        <row r="2506">
          <cell r="J2506">
            <v>0</v>
          </cell>
          <cell r="K2506">
            <v>0</v>
          </cell>
          <cell r="L2506">
            <v>0</v>
          </cell>
          <cell r="M2506">
            <v>0</v>
          </cell>
          <cell r="N2506">
            <v>0</v>
          </cell>
          <cell r="O2506">
            <v>0</v>
          </cell>
          <cell r="P2506">
            <v>0</v>
          </cell>
          <cell r="Q2506">
            <v>0</v>
          </cell>
          <cell r="R2506">
            <v>0</v>
          </cell>
          <cell r="S2506">
            <v>0</v>
          </cell>
          <cell r="T2506">
            <v>0</v>
          </cell>
        </row>
        <row r="2510">
          <cell r="J2510">
            <v>0</v>
          </cell>
          <cell r="K2510">
            <v>0</v>
          </cell>
          <cell r="L2510">
            <v>0</v>
          </cell>
          <cell r="M2510">
            <v>0</v>
          </cell>
          <cell r="N2510">
            <v>0</v>
          </cell>
          <cell r="O2510">
            <v>0</v>
          </cell>
          <cell r="P2510">
            <v>0</v>
          </cell>
          <cell r="Q2510">
            <v>0</v>
          </cell>
          <cell r="R2510">
            <v>0</v>
          </cell>
          <cell r="S2510">
            <v>0</v>
          </cell>
          <cell r="T2510">
            <v>0</v>
          </cell>
        </row>
        <row r="2511">
          <cell r="J2511">
            <v>0</v>
          </cell>
          <cell r="K2511">
            <v>0</v>
          </cell>
          <cell r="L2511">
            <v>0</v>
          </cell>
          <cell r="M2511">
            <v>0</v>
          </cell>
          <cell r="N2511">
            <v>0</v>
          </cell>
          <cell r="O2511">
            <v>0</v>
          </cell>
          <cell r="P2511">
            <v>0</v>
          </cell>
          <cell r="Q2511">
            <v>0</v>
          </cell>
          <cell r="R2511">
            <v>0</v>
          </cell>
          <cell r="S2511">
            <v>0</v>
          </cell>
          <cell r="T2511">
            <v>0</v>
          </cell>
        </row>
        <row r="2512">
          <cell r="J2512">
            <v>0</v>
          </cell>
          <cell r="K2512">
            <v>0</v>
          </cell>
          <cell r="L2512">
            <v>0</v>
          </cell>
          <cell r="M2512">
            <v>0</v>
          </cell>
          <cell r="N2512">
            <v>-666118.56179856323</v>
          </cell>
          <cell r="O2512">
            <v>-2068929.4636927848</v>
          </cell>
          <cell r="P2512">
            <v>-300983.34074303583</v>
          </cell>
          <cell r="Q2512">
            <v>-145970.8119324345</v>
          </cell>
          <cell r="R2512">
            <v>-16706.155166512133</v>
          </cell>
          <cell r="S2512">
            <v>0</v>
          </cell>
          <cell r="T2512">
            <v>0</v>
          </cell>
        </row>
        <row r="2516">
          <cell r="J2516">
            <v>0</v>
          </cell>
          <cell r="K2516">
            <v>0</v>
          </cell>
          <cell r="L2516">
            <v>0</v>
          </cell>
          <cell r="M2516">
            <v>0</v>
          </cell>
          <cell r="N2516">
            <v>0</v>
          </cell>
          <cell r="O2516">
            <v>0</v>
          </cell>
          <cell r="P2516">
            <v>0</v>
          </cell>
          <cell r="Q2516">
            <v>0</v>
          </cell>
          <cell r="R2516">
            <v>0</v>
          </cell>
          <cell r="S2516">
            <v>0</v>
          </cell>
          <cell r="T2516">
            <v>0</v>
          </cell>
        </row>
        <row r="2517">
          <cell r="J2517">
            <v>0</v>
          </cell>
          <cell r="K2517">
            <v>0</v>
          </cell>
          <cell r="L2517">
            <v>0</v>
          </cell>
          <cell r="M2517">
            <v>0</v>
          </cell>
          <cell r="N2517">
            <v>0</v>
          </cell>
          <cell r="O2517">
            <v>0</v>
          </cell>
          <cell r="P2517">
            <v>0</v>
          </cell>
          <cell r="Q2517">
            <v>0</v>
          </cell>
          <cell r="R2517">
            <v>0</v>
          </cell>
          <cell r="S2517">
            <v>0</v>
          </cell>
          <cell r="T2517">
            <v>0</v>
          </cell>
        </row>
        <row r="2518">
          <cell r="J2518">
            <v>0</v>
          </cell>
          <cell r="K2518">
            <v>0</v>
          </cell>
          <cell r="L2518">
            <v>0</v>
          </cell>
          <cell r="M2518">
            <v>0</v>
          </cell>
          <cell r="N2518">
            <v>-607276.31585546373</v>
          </cell>
          <cell r="O2518">
            <v>-1886168.5209368453</v>
          </cell>
          <cell r="P2518">
            <v>-274395.67786068365</v>
          </cell>
          <cell r="Q2518">
            <v>-133076.33501971987</v>
          </cell>
          <cell r="R2518">
            <v>-15230.40032728764</v>
          </cell>
          <cell r="S2518">
            <v>0</v>
          </cell>
          <cell r="T2518">
            <v>0</v>
          </cell>
        </row>
        <row r="2522">
          <cell r="J2522">
            <v>0</v>
          </cell>
          <cell r="K2522">
            <v>0</v>
          </cell>
          <cell r="L2522">
            <v>0</v>
          </cell>
          <cell r="M2522">
            <v>0</v>
          </cell>
          <cell r="N2522">
            <v>0</v>
          </cell>
          <cell r="O2522">
            <v>0</v>
          </cell>
          <cell r="P2522">
            <v>0</v>
          </cell>
          <cell r="Q2522">
            <v>0</v>
          </cell>
          <cell r="R2522">
            <v>0</v>
          </cell>
          <cell r="S2522">
            <v>0</v>
          </cell>
          <cell r="T2522">
            <v>0</v>
          </cell>
        </row>
        <row r="2523">
          <cell r="J2523">
            <v>0</v>
          </cell>
          <cell r="K2523">
            <v>0</v>
          </cell>
          <cell r="L2523">
            <v>0</v>
          </cell>
          <cell r="M2523">
            <v>0</v>
          </cell>
          <cell r="N2523">
            <v>0</v>
          </cell>
          <cell r="O2523">
            <v>0</v>
          </cell>
          <cell r="P2523">
            <v>0</v>
          </cell>
          <cell r="Q2523">
            <v>0</v>
          </cell>
          <cell r="R2523">
            <v>0</v>
          </cell>
          <cell r="S2523">
            <v>0</v>
          </cell>
          <cell r="T2523">
            <v>0</v>
          </cell>
        </row>
        <row r="2524">
          <cell r="J2524">
            <v>0</v>
          </cell>
          <cell r="K2524">
            <v>0</v>
          </cell>
          <cell r="L2524">
            <v>0</v>
          </cell>
          <cell r="M2524">
            <v>0</v>
          </cell>
          <cell r="N2524">
            <v>0</v>
          </cell>
          <cell r="O2524">
            <v>0</v>
          </cell>
          <cell r="P2524">
            <v>0</v>
          </cell>
          <cell r="Q2524">
            <v>0</v>
          </cell>
          <cell r="R2524">
            <v>0</v>
          </cell>
          <cell r="S2524">
            <v>0</v>
          </cell>
          <cell r="T2524">
            <v>0</v>
          </cell>
        </row>
        <row r="2529">
          <cell r="J2529">
            <v>1361899.44791667</v>
          </cell>
          <cell r="K2529">
            <v>30685091.232083298</v>
          </cell>
          <cell r="L2529">
            <v>0</v>
          </cell>
          <cell r="M2529">
            <v>0</v>
          </cell>
          <cell r="N2529">
            <v>10341440.643750001</v>
          </cell>
          <cell r="O2529">
            <v>41267763.9925</v>
          </cell>
          <cell r="P2529">
            <v>5274292.2208333304</v>
          </cell>
          <cell r="Q2529">
            <v>1286666.05125</v>
          </cell>
          <cell r="R2529">
            <v>0</v>
          </cell>
          <cell r="S2529">
            <v>0</v>
          </cell>
          <cell r="T2529">
            <v>0</v>
          </cell>
        </row>
        <row r="2530">
          <cell r="J2530">
            <v>16005.283008995342</v>
          </cell>
          <cell r="K2530">
            <v>261196.00363608246</v>
          </cell>
          <cell r="L2530">
            <v>0</v>
          </cell>
          <cell r="M2530">
            <v>0</v>
          </cell>
          <cell r="N2530">
            <v>129011.40839189055</v>
          </cell>
          <cell r="O2530">
            <v>441867.47886074759</v>
          </cell>
          <cell r="P2530">
            <v>57574.638460364229</v>
          </cell>
          <cell r="Q2530">
            <v>27247.464916298999</v>
          </cell>
          <cell r="R2530">
            <v>3707.04187540968</v>
          </cell>
          <cell r="S2530">
            <v>0</v>
          </cell>
          <cell r="T2530">
            <v>0</v>
          </cell>
        </row>
        <row r="2531">
          <cell r="J2531">
            <v>0</v>
          </cell>
          <cell r="K2531">
            <v>0</v>
          </cell>
          <cell r="L2531">
            <v>0</v>
          </cell>
          <cell r="M2531">
            <v>0</v>
          </cell>
          <cell r="N2531">
            <v>0</v>
          </cell>
          <cell r="O2531">
            <v>0</v>
          </cell>
          <cell r="P2531">
            <v>0</v>
          </cell>
          <cell r="Q2531">
            <v>0</v>
          </cell>
          <cell r="R2531">
            <v>0</v>
          </cell>
          <cell r="S2531">
            <v>0</v>
          </cell>
          <cell r="T2531">
            <v>0</v>
          </cell>
        </row>
        <row r="2532">
          <cell r="J2532">
            <v>2682.0873213167947</v>
          </cell>
          <cell r="K2532">
            <v>31680.969417582932</v>
          </cell>
          <cell r="L2532">
            <v>-4.1818471418082481E-3</v>
          </cell>
          <cell r="M2532">
            <v>0</v>
          </cell>
          <cell r="N2532">
            <v>16731.506266418048</v>
          </cell>
          <cell r="O2532">
            <v>62798.034380568934</v>
          </cell>
          <cell r="P2532">
            <v>8027.2716928414475</v>
          </cell>
          <cell r="Q2532">
            <v>3534.1247536937044</v>
          </cell>
          <cell r="R2532">
            <v>385.81797716120252</v>
          </cell>
          <cell r="S2532">
            <v>0</v>
          </cell>
          <cell r="T2532">
            <v>0</v>
          </cell>
        </row>
        <row r="2533">
          <cell r="J2533">
            <v>0</v>
          </cell>
          <cell r="K2533">
            <v>0</v>
          </cell>
          <cell r="L2533">
            <v>0</v>
          </cell>
          <cell r="M2533">
            <v>0</v>
          </cell>
          <cell r="N2533">
            <v>0</v>
          </cell>
          <cell r="O2533">
            <v>0</v>
          </cell>
          <cell r="P2533">
            <v>0</v>
          </cell>
          <cell r="Q2533">
            <v>0</v>
          </cell>
          <cell r="R2533">
            <v>0</v>
          </cell>
          <cell r="S2533">
            <v>0</v>
          </cell>
          <cell r="T2533">
            <v>0</v>
          </cell>
        </row>
        <row r="2534">
          <cell r="J2534">
            <v>0</v>
          </cell>
          <cell r="K2534">
            <v>0</v>
          </cell>
          <cell r="L2534">
            <v>0</v>
          </cell>
          <cell r="M2534">
            <v>0</v>
          </cell>
          <cell r="N2534">
            <v>0</v>
          </cell>
          <cell r="O2534">
            <v>0</v>
          </cell>
          <cell r="P2534">
            <v>0</v>
          </cell>
          <cell r="Q2534">
            <v>0</v>
          </cell>
          <cell r="R2534">
            <v>0</v>
          </cell>
          <cell r="S2534">
            <v>0</v>
          </cell>
          <cell r="T2534">
            <v>0</v>
          </cell>
        </row>
        <row r="2535">
          <cell r="J2535">
            <v>-57640.519670184112</v>
          </cell>
          <cell r="K2535">
            <v>-426531.96027225658</v>
          </cell>
          <cell r="L2535">
            <v>1.0204664431512356E-4</v>
          </cell>
          <cell r="M2535">
            <v>0</v>
          </cell>
          <cell r="N2535">
            <v>-148010.75565053284</v>
          </cell>
          <cell r="O2535">
            <v>-771526.83622313465</v>
          </cell>
          <cell r="P2535">
            <v>-77299.333679777119</v>
          </cell>
          <cell r="Q2535">
            <v>-28830.873917496941</v>
          </cell>
          <cell r="R2535">
            <v>0</v>
          </cell>
          <cell r="S2535">
            <v>0</v>
          </cell>
          <cell r="T2535">
            <v>0</v>
          </cell>
        </row>
        <row r="2536">
          <cell r="J2536">
            <v>0</v>
          </cell>
          <cell r="K2536">
            <v>0</v>
          </cell>
          <cell r="L2536">
            <v>0</v>
          </cell>
          <cell r="M2536">
            <v>0</v>
          </cell>
          <cell r="N2536">
            <v>0</v>
          </cell>
          <cell r="O2536">
            <v>0</v>
          </cell>
          <cell r="P2536">
            <v>0</v>
          </cell>
          <cell r="Q2536">
            <v>0</v>
          </cell>
          <cell r="R2536">
            <v>0</v>
          </cell>
          <cell r="S2536">
            <v>0</v>
          </cell>
          <cell r="T2536">
            <v>0</v>
          </cell>
        </row>
        <row r="2537">
          <cell r="J2537">
            <v>0</v>
          </cell>
          <cell r="K2537">
            <v>0</v>
          </cell>
          <cell r="L2537">
            <v>0</v>
          </cell>
          <cell r="M2537">
            <v>0</v>
          </cell>
          <cell r="N2537">
            <v>0</v>
          </cell>
          <cell r="O2537">
            <v>0</v>
          </cell>
          <cell r="P2537">
            <v>0</v>
          </cell>
          <cell r="Q2537">
            <v>0</v>
          </cell>
          <cell r="R2537">
            <v>0</v>
          </cell>
          <cell r="S2537">
            <v>0</v>
          </cell>
          <cell r="T2537">
            <v>0</v>
          </cell>
        </row>
        <row r="2538">
          <cell r="J2538">
            <v>0</v>
          </cell>
          <cell r="K2538">
            <v>0</v>
          </cell>
          <cell r="L2538">
            <v>0</v>
          </cell>
          <cell r="M2538">
            <v>0</v>
          </cell>
          <cell r="N2538">
            <v>0</v>
          </cell>
          <cell r="O2538">
            <v>0</v>
          </cell>
          <cell r="P2538">
            <v>0</v>
          </cell>
          <cell r="Q2538">
            <v>0</v>
          </cell>
          <cell r="R2538">
            <v>0</v>
          </cell>
          <cell r="S2538">
            <v>0</v>
          </cell>
          <cell r="T2538">
            <v>0</v>
          </cell>
        </row>
        <row r="2539">
          <cell r="J2539">
            <v>0</v>
          </cell>
          <cell r="K2539">
            <v>0</v>
          </cell>
          <cell r="L2539">
            <v>0</v>
          </cell>
          <cell r="M2539">
            <v>0</v>
          </cell>
          <cell r="N2539">
            <v>0</v>
          </cell>
          <cell r="O2539">
            <v>0</v>
          </cell>
          <cell r="P2539">
            <v>0</v>
          </cell>
          <cell r="Q2539">
            <v>0</v>
          </cell>
          <cell r="R2539">
            <v>0</v>
          </cell>
          <cell r="S2539">
            <v>0</v>
          </cell>
          <cell r="T2539">
            <v>0</v>
          </cell>
        </row>
        <row r="2540">
          <cell r="J2540">
            <v>0</v>
          </cell>
          <cell r="K2540">
            <v>0</v>
          </cell>
          <cell r="L2540">
            <v>0</v>
          </cell>
          <cell r="M2540">
            <v>0</v>
          </cell>
          <cell r="N2540">
            <v>0</v>
          </cell>
          <cell r="O2540">
            <v>0</v>
          </cell>
          <cell r="P2540">
            <v>0</v>
          </cell>
          <cell r="Q2540">
            <v>0</v>
          </cell>
          <cell r="R2540">
            <v>0</v>
          </cell>
          <cell r="S2540">
            <v>0</v>
          </cell>
          <cell r="T2540">
            <v>0</v>
          </cell>
        </row>
        <row r="2541">
          <cell r="J2541">
            <v>316354.99277549307</v>
          </cell>
          <cell r="K2541">
            <v>5214850.5525541576</v>
          </cell>
          <cell r="L2541">
            <v>0</v>
          </cell>
          <cell r="M2541">
            <v>0</v>
          </cell>
          <cell r="N2541">
            <v>0</v>
          </cell>
          <cell r="O2541">
            <v>0</v>
          </cell>
          <cell r="P2541">
            <v>0</v>
          </cell>
          <cell r="Q2541">
            <v>0</v>
          </cell>
          <cell r="R2541">
            <v>0</v>
          </cell>
          <cell r="S2541">
            <v>0</v>
          </cell>
          <cell r="T2541">
            <v>0</v>
          </cell>
        </row>
        <row r="2542">
          <cell r="J2542">
            <v>0</v>
          </cell>
          <cell r="K2542">
            <v>0</v>
          </cell>
          <cell r="L2542">
            <v>0</v>
          </cell>
          <cell r="M2542">
            <v>0</v>
          </cell>
          <cell r="N2542">
            <v>21389380.822976418</v>
          </cell>
          <cell r="O2542">
            <v>76263331.68829155</v>
          </cell>
          <cell r="P2542">
            <v>9802012.1382151172</v>
          </cell>
          <cell r="Q2542">
            <v>4552079.1246528365</v>
          </cell>
          <cell r="R2542">
            <v>622263.26961409522</v>
          </cell>
          <cell r="S2542">
            <v>0</v>
          </cell>
          <cell r="T2542">
            <v>0</v>
          </cell>
        </row>
        <row r="2543">
          <cell r="J2543">
            <v>235759.38918026121</v>
          </cell>
          <cell r="K2543">
            <v>3886298.6487114388</v>
          </cell>
          <cell r="L2543">
            <v>0</v>
          </cell>
          <cell r="M2543">
            <v>0</v>
          </cell>
          <cell r="N2543">
            <v>5769.4382198739549</v>
          </cell>
          <cell r="O2543">
            <v>20570.795585850272</v>
          </cell>
          <cell r="P2543">
            <v>2643.9336383752916</v>
          </cell>
          <cell r="Q2543">
            <v>1227.8494407585126</v>
          </cell>
          <cell r="R2543">
            <v>167.84541451890959</v>
          </cell>
          <cell r="S2543">
            <v>0</v>
          </cell>
          <cell r="T2543">
            <v>0</v>
          </cell>
        </row>
        <row r="2544">
          <cell r="J2544">
            <v>0</v>
          </cell>
          <cell r="K2544">
            <v>0</v>
          </cell>
          <cell r="L2544">
            <v>0</v>
          </cell>
          <cell r="M2544">
            <v>0</v>
          </cell>
          <cell r="N2544">
            <v>0</v>
          </cell>
          <cell r="O2544">
            <v>0</v>
          </cell>
          <cell r="P2544">
            <v>0</v>
          </cell>
          <cell r="Q2544">
            <v>0</v>
          </cell>
          <cell r="R2544">
            <v>0</v>
          </cell>
          <cell r="S2544">
            <v>0</v>
          </cell>
          <cell r="T2544">
            <v>0</v>
          </cell>
        </row>
        <row r="2545">
          <cell r="J2545">
            <v>0</v>
          </cell>
          <cell r="K2545">
            <v>0</v>
          </cell>
          <cell r="L2545">
            <v>0</v>
          </cell>
          <cell r="M2545">
            <v>0</v>
          </cell>
          <cell r="N2545">
            <v>1121395.9534464739</v>
          </cell>
          <cell r="O2545">
            <v>3482997.264461271</v>
          </cell>
          <cell r="P2545">
            <v>506698.83669464436</v>
          </cell>
          <cell r="Q2545">
            <v>245738.65256111734</v>
          </cell>
          <cell r="R2545">
            <v>28124.444919823305</v>
          </cell>
          <cell r="S2545">
            <v>0</v>
          </cell>
          <cell r="T2545">
            <v>0</v>
          </cell>
        </row>
        <row r="2546">
          <cell r="J2546">
            <v>0</v>
          </cell>
          <cell r="K2546">
            <v>0</v>
          </cell>
          <cell r="L2546">
            <v>0</v>
          </cell>
          <cell r="M2546">
            <v>0</v>
          </cell>
          <cell r="N2546">
            <v>0</v>
          </cell>
          <cell r="O2546">
            <v>0</v>
          </cell>
          <cell r="P2546">
            <v>0</v>
          </cell>
          <cell r="Q2546">
            <v>0</v>
          </cell>
          <cell r="R2546">
            <v>0</v>
          </cell>
          <cell r="S2546">
            <v>0</v>
          </cell>
          <cell r="T2546">
            <v>0</v>
          </cell>
        </row>
        <row r="2550">
          <cell r="J2550">
            <v>0</v>
          </cell>
          <cell r="K2550">
            <v>0</v>
          </cell>
          <cell r="L2550">
            <v>0</v>
          </cell>
          <cell r="M2550">
            <v>0</v>
          </cell>
          <cell r="N2550">
            <v>0</v>
          </cell>
          <cell r="O2550">
            <v>0</v>
          </cell>
          <cell r="P2550">
            <v>0</v>
          </cell>
          <cell r="Q2550">
            <v>0</v>
          </cell>
          <cell r="R2550">
            <v>0</v>
          </cell>
          <cell r="S2550">
            <v>0</v>
          </cell>
          <cell r="T2550">
            <v>0</v>
          </cell>
        </row>
        <row r="2555">
          <cell r="J2555">
            <v>0</v>
          </cell>
          <cell r="K2555">
            <v>0</v>
          </cell>
          <cell r="L2555">
            <v>0</v>
          </cell>
          <cell r="M2555">
            <v>0</v>
          </cell>
          <cell r="N2555">
            <v>0</v>
          </cell>
          <cell r="O2555">
            <v>0</v>
          </cell>
          <cell r="P2555">
            <v>0</v>
          </cell>
          <cell r="Q2555">
            <v>0</v>
          </cell>
          <cell r="R2555">
            <v>0</v>
          </cell>
          <cell r="S2555">
            <v>0</v>
          </cell>
          <cell r="T2555">
            <v>0</v>
          </cell>
        </row>
        <row r="2556">
          <cell r="J2556">
            <v>0</v>
          </cell>
          <cell r="K2556">
            <v>0</v>
          </cell>
          <cell r="L2556">
            <v>0</v>
          </cell>
          <cell r="M2556">
            <v>0</v>
          </cell>
          <cell r="N2556">
            <v>0</v>
          </cell>
          <cell r="O2556">
            <v>0</v>
          </cell>
          <cell r="P2556">
            <v>0</v>
          </cell>
          <cell r="Q2556">
            <v>0</v>
          </cell>
          <cell r="R2556">
            <v>0</v>
          </cell>
          <cell r="S2556">
            <v>0</v>
          </cell>
          <cell r="T2556">
            <v>0</v>
          </cell>
        </row>
        <row r="2557">
          <cell r="J2557">
            <v>0</v>
          </cell>
          <cell r="K2557">
            <v>0</v>
          </cell>
          <cell r="L2557">
            <v>0</v>
          </cell>
          <cell r="M2557">
            <v>0</v>
          </cell>
          <cell r="N2557">
            <v>-51845.417155096606</v>
          </cell>
          <cell r="O2557">
            <v>-184853.60926248503</v>
          </cell>
          <cell r="P2557">
            <v>-23758.958357466217</v>
          </cell>
          <cell r="Q2557">
            <v>-11033.720101290541</v>
          </cell>
          <cell r="R2557">
            <v>-1508.2951236616393</v>
          </cell>
          <cell r="S2557">
            <v>0</v>
          </cell>
          <cell r="T2557">
            <v>0</v>
          </cell>
        </row>
        <row r="2563">
          <cell r="J2563">
            <v>0</v>
          </cell>
          <cell r="K2563">
            <v>1909732.2137500001</v>
          </cell>
          <cell r="L2563">
            <v>0</v>
          </cell>
          <cell r="M2563">
            <v>0</v>
          </cell>
          <cell r="N2563">
            <v>120741.221666667</v>
          </cell>
          <cell r="O2563">
            <v>2898182.3158333302</v>
          </cell>
          <cell r="P2563">
            <v>259643.73041666701</v>
          </cell>
          <cell r="Q2563">
            <v>0</v>
          </cell>
          <cell r="R2563">
            <v>0</v>
          </cell>
          <cell r="S2563">
            <v>9154402.3000000007</v>
          </cell>
          <cell r="T2563">
            <v>0</v>
          </cell>
        </row>
        <row r="2564">
          <cell r="J2564">
            <v>93730.304007930637</v>
          </cell>
          <cell r="K2564">
            <v>1107147.7319829077</v>
          </cell>
          <cell r="L2564">
            <v>-0.14253399998415262</v>
          </cell>
          <cell r="M2564">
            <v>0</v>
          </cell>
          <cell r="N2564">
            <v>584712.19650373445</v>
          </cell>
          <cell r="O2564">
            <v>2194588.8214785582</v>
          </cell>
          <cell r="P2564">
            <v>280527.26327899285</v>
          </cell>
          <cell r="Q2564">
            <v>123506.26503951092</v>
          </cell>
          <cell r="R2564">
            <v>13483.094306299432</v>
          </cell>
          <cell r="S2564">
            <v>0</v>
          </cell>
          <cell r="T2564">
            <v>0</v>
          </cell>
        </row>
        <row r="2565">
          <cell r="J2565">
            <v>17614.936129720187</v>
          </cell>
          <cell r="K2565">
            <v>287464.51523549517</v>
          </cell>
          <cell r="L2565">
            <v>0</v>
          </cell>
          <cell r="M2565">
            <v>0</v>
          </cell>
          <cell r="N2565">
            <v>141986.10031145249</v>
          </cell>
          <cell r="O2565">
            <v>486306.14113840181</v>
          </cell>
          <cell r="P2565">
            <v>63364.926355944976</v>
          </cell>
          <cell r="Q2565">
            <v>29987.745541746957</v>
          </cell>
          <cell r="R2565">
            <v>4079.8594956952597</v>
          </cell>
          <cell r="S2565">
            <v>0</v>
          </cell>
          <cell r="T2565">
            <v>0</v>
          </cell>
        </row>
        <row r="2566">
          <cell r="J2566">
            <v>42455.40158590077</v>
          </cell>
          <cell r="K2566">
            <v>699842.20092983544</v>
          </cell>
          <cell r="L2566">
            <v>-2.3283064365386963E-10</v>
          </cell>
          <cell r="M2566">
            <v>0</v>
          </cell>
          <cell r="N2566">
            <v>0</v>
          </cell>
          <cell r="O2566">
            <v>0</v>
          </cell>
          <cell r="P2566">
            <v>0</v>
          </cell>
          <cell r="Q2566">
            <v>0</v>
          </cell>
          <cell r="R2566">
            <v>0</v>
          </cell>
          <cell r="S2566">
            <v>0</v>
          </cell>
          <cell r="T2566">
            <v>0</v>
          </cell>
        </row>
        <row r="2567">
          <cell r="J2567">
            <v>0</v>
          </cell>
          <cell r="K2567">
            <v>0</v>
          </cell>
          <cell r="L2567">
            <v>0</v>
          </cell>
          <cell r="M2567">
            <v>0</v>
          </cell>
          <cell r="N2567">
            <v>221022.74671365635</v>
          </cell>
          <cell r="O2567">
            <v>788051.37852210423</v>
          </cell>
          <cell r="P2567">
            <v>101287.06688796205</v>
          </cell>
          <cell r="Q2567">
            <v>47037.968967661851</v>
          </cell>
          <cell r="R2567">
            <v>6430.0289086156608</v>
          </cell>
          <cell r="S2567">
            <v>0</v>
          </cell>
          <cell r="T2567">
            <v>0</v>
          </cell>
        </row>
        <row r="2568">
          <cell r="J2568">
            <v>186.08103857939275</v>
          </cell>
          <cell r="K2568">
            <v>2941.7959085305542</v>
          </cell>
          <cell r="L2568">
            <v>0</v>
          </cell>
          <cell r="M2568">
            <v>0</v>
          </cell>
          <cell r="N2568">
            <v>0</v>
          </cell>
          <cell r="O2568">
            <v>0</v>
          </cell>
          <cell r="P2568">
            <v>0</v>
          </cell>
          <cell r="Q2568">
            <v>0</v>
          </cell>
          <cell r="R2568">
            <v>0</v>
          </cell>
          <cell r="S2568">
            <v>0</v>
          </cell>
          <cell r="T2568">
            <v>0</v>
          </cell>
        </row>
        <row r="2569">
          <cell r="J2569">
            <v>0</v>
          </cell>
          <cell r="K2569">
            <v>0</v>
          </cell>
          <cell r="L2569">
            <v>0</v>
          </cell>
          <cell r="M2569">
            <v>0</v>
          </cell>
          <cell r="N2569">
            <v>1000612.7116598869</v>
          </cell>
          <cell r="O2569">
            <v>3107850.8235966377</v>
          </cell>
          <cell r="P2569">
            <v>452123.35163303104</v>
          </cell>
          <cell r="Q2569">
            <v>219270.64989232022</v>
          </cell>
          <cell r="R2569">
            <v>25095.219051454136</v>
          </cell>
          <cell r="S2569">
            <v>0</v>
          </cell>
          <cell r="T2569">
            <v>0</v>
          </cell>
        </row>
        <row r="2570">
          <cell r="J2570">
            <v>0</v>
          </cell>
          <cell r="K2570">
            <v>0</v>
          </cell>
          <cell r="L2570">
            <v>0</v>
          </cell>
          <cell r="M2570">
            <v>0</v>
          </cell>
          <cell r="N2570">
            <v>0</v>
          </cell>
          <cell r="O2570">
            <v>0</v>
          </cell>
          <cell r="P2570">
            <v>0</v>
          </cell>
          <cell r="Q2570">
            <v>0</v>
          </cell>
          <cell r="R2570">
            <v>0</v>
          </cell>
          <cell r="S2570">
            <v>0</v>
          </cell>
          <cell r="T2570">
            <v>0</v>
          </cell>
        </row>
        <row r="2571">
          <cell r="J2571">
            <v>337988.4997428155</v>
          </cell>
          <cell r="K2571">
            <v>3992339.5628259345</v>
          </cell>
          <cell r="L2571">
            <v>-0.52698372164741158</v>
          </cell>
          <cell r="M2571">
            <v>0</v>
          </cell>
          <cell r="N2571">
            <v>2108453.6124080224</v>
          </cell>
          <cell r="O2571">
            <v>7913617.5986491116</v>
          </cell>
          <cell r="P2571">
            <v>1011572.4029296027</v>
          </cell>
          <cell r="Q2571">
            <v>445359.66965401976</v>
          </cell>
          <cell r="R2571">
            <v>48619.609897898714</v>
          </cell>
          <cell r="S2571">
            <v>0</v>
          </cell>
          <cell r="T2571">
            <v>0</v>
          </cell>
        </row>
        <row r="2575">
          <cell r="J2575">
            <v>-80528.164999999994</v>
          </cell>
          <cell r="K2575">
            <v>-282357.41458333301</v>
          </cell>
          <cell r="L2575">
            <v>317506.73999999976</v>
          </cell>
          <cell r="M2575">
            <v>0</v>
          </cell>
          <cell r="N2575">
            <v>13709864.127916699</v>
          </cell>
          <cell r="O2575">
            <v>17155663.291250002</v>
          </cell>
          <cell r="P2575">
            <v>3772507.4712499999</v>
          </cell>
          <cell r="Q2575">
            <v>5827.2091666666702</v>
          </cell>
          <cell r="R2575">
            <v>0</v>
          </cell>
          <cell r="S2575">
            <v>193681404.89375001</v>
          </cell>
          <cell r="T2575">
            <v>0</v>
          </cell>
        </row>
        <row r="2576">
          <cell r="J2576">
            <v>0</v>
          </cell>
          <cell r="K2576">
            <v>0</v>
          </cell>
          <cell r="L2576">
            <v>0</v>
          </cell>
          <cell r="M2576">
            <v>0</v>
          </cell>
          <cell r="N2576">
            <v>0</v>
          </cell>
          <cell r="O2576">
            <v>0</v>
          </cell>
          <cell r="P2576">
            <v>0</v>
          </cell>
          <cell r="Q2576">
            <v>0</v>
          </cell>
          <cell r="R2576">
            <v>0</v>
          </cell>
          <cell r="S2576">
            <v>0</v>
          </cell>
          <cell r="T2576">
            <v>0</v>
          </cell>
        </row>
        <row r="2577">
          <cell r="J2577">
            <v>0</v>
          </cell>
          <cell r="K2577">
            <v>0</v>
          </cell>
          <cell r="L2577">
            <v>0</v>
          </cell>
          <cell r="M2577">
            <v>0</v>
          </cell>
          <cell r="N2577">
            <v>0</v>
          </cell>
          <cell r="O2577">
            <v>0</v>
          </cell>
          <cell r="P2577">
            <v>0</v>
          </cell>
          <cell r="Q2577">
            <v>0</v>
          </cell>
          <cell r="R2577">
            <v>0</v>
          </cell>
          <cell r="S2577">
            <v>0</v>
          </cell>
          <cell r="T2577">
            <v>0</v>
          </cell>
        </row>
        <row r="2578">
          <cell r="J2578">
            <v>0</v>
          </cell>
          <cell r="K2578">
            <v>0</v>
          </cell>
          <cell r="L2578">
            <v>0</v>
          </cell>
          <cell r="M2578">
            <v>0</v>
          </cell>
          <cell r="N2578">
            <v>1319976.4453612685</v>
          </cell>
          <cell r="O2578">
            <v>4706344.8122436311</v>
          </cell>
          <cell r="P2578">
            <v>604899.47075470153</v>
          </cell>
          <cell r="Q2578">
            <v>280916.83773791254</v>
          </cell>
          <cell r="R2578">
            <v>38400.964735817754</v>
          </cell>
          <cell r="S2578">
            <v>0</v>
          </cell>
          <cell r="T2578">
            <v>0</v>
          </cell>
        </row>
        <row r="2579">
          <cell r="J2579">
            <v>0</v>
          </cell>
          <cell r="K2579">
            <v>0</v>
          </cell>
          <cell r="L2579">
            <v>0</v>
          </cell>
          <cell r="M2579">
            <v>0</v>
          </cell>
          <cell r="N2579">
            <v>0</v>
          </cell>
          <cell r="O2579">
            <v>0</v>
          </cell>
          <cell r="P2579">
            <v>0</v>
          </cell>
          <cell r="Q2579">
            <v>0</v>
          </cell>
          <cell r="R2579">
            <v>0</v>
          </cell>
          <cell r="S2579">
            <v>0</v>
          </cell>
          <cell r="T2579">
            <v>0</v>
          </cell>
        </row>
        <row r="2580">
          <cell r="J2580">
            <v>0</v>
          </cell>
          <cell r="K2580">
            <v>0</v>
          </cell>
          <cell r="L2580">
            <v>0</v>
          </cell>
          <cell r="M2580">
            <v>0</v>
          </cell>
          <cell r="N2580">
            <v>0</v>
          </cell>
          <cell r="O2580">
            <v>0</v>
          </cell>
          <cell r="P2580">
            <v>0</v>
          </cell>
          <cell r="Q2580">
            <v>0</v>
          </cell>
          <cell r="R2580">
            <v>0</v>
          </cell>
          <cell r="S2580">
            <v>0</v>
          </cell>
          <cell r="T2580">
            <v>0</v>
          </cell>
        </row>
        <row r="2581">
          <cell r="J2581">
            <v>163548.33952372443</v>
          </cell>
          <cell r="K2581">
            <v>2585571.5323331179</v>
          </cell>
          <cell r="L2581">
            <v>0</v>
          </cell>
          <cell r="M2581">
            <v>0</v>
          </cell>
          <cell r="N2581">
            <v>1466963.1745606803</v>
          </cell>
          <cell r="O2581">
            <v>4556311.0053652907</v>
          </cell>
          <cell r="P2581">
            <v>662842.17607466027</v>
          </cell>
          <cell r="Q2581">
            <v>321465.00329825515</v>
          </cell>
          <cell r="R2581">
            <v>36791.219796665944</v>
          </cell>
          <cell r="S2581">
            <v>0</v>
          </cell>
          <cell r="T2581">
            <v>0</v>
          </cell>
        </row>
        <row r="2582">
          <cell r="J2582">
            <v>0</v>
          </cell>
          <cell r="K2582">
            <v>0</v>
          </cell>
          <cell r="L2582">
            <v>0</v>
          </cell>
          <cell r="M2582">
            <v>0</v>
          </cell>
          <cell r="N2582">
            <v>0</v>
          </cell>
          <cell r="O2582">
            <v>0</v>
          </cell>
          <cell r="P2582">
            <v>0</v>
          </cell>
          <cell r="Q2582">
            <v>0</v>
          </cell>
          <cell r="R2582">
            <v>0</v>
          </cell>
          <cell r="S2582">
            <v>0</v>
          </cell>
          <cell r="T2582">
            <v>0</v>
          </cell>
        </row>
        <row r="2583">
          <cell r="J2583">
            <v>0</v>
          </cell>
          <cell r="K2583">
            <v>0</v>
          </cell>
          <cell r="L2583">
            <v>0</v>
          </cell>
          <cell r="M2583">
            <v>0</v>
          </cell>
          <cell r="N2583">
            <v>9104348.6523426976</v>
          </cell>
          <cell r="O2583">
            <v>28277631.423007332</v>
          </cell>
          <cell r="P2583">
            <v>4113768.0734681659</v>
          </cell>
          <cell r="Q2583">
            <v>1995094.028471638</v>
          </cell>
          <cell r="R2583">
            <v>228335.71979346516</v>
          </cell>
          <cell r="S2583">
            <v>0</v>
          </cell>
          <cell r="T2583">
            <v>0</v>
          </cell>
        </row>
        <row r="2584">
          <cell r="J2584">
            <v>376101.97694582614</v>
          </cell>
          <cell r="K2584">
            <v>4442538.1436363114</v>
          </cell>
          <cell r="L2584">
            <v>-0.5864093576092273</v>
          </cell>
          <cell r="M2584">
            <v>0</v>
          </cell>
          <cell r="N2584">
            <v>2346214.6567964177</v>
          </cell>
          <cell r="O2584">
            <v>8806001.4642805289</v>
          </cell>
          <cell r="P2584">
            <v>1125642.9755898835</v>
          </cell>
          <cell r="Q2584">
            <v>495580.92164754908</v>
          </cell>
          <cell r="R2584">
            <v>54102.229557658975</v>
          </cell>
          <cell r="S2584">
            <v>0</v>
          </cell>
          <cell r="T2584">
            <v>0</v>
          </cell>
        </row>
        <row r="2588">
          <cell r="J2588">
            <v>0</v>
          </cell>
          <cell r="K2588">
            <v>0</v>
          </cell>
          <cell r="L2588">
            <v>0</v>
          </cell>
          <cell r="M2588">
            <v>0</v>
          </cell>
          <cell r="N2588">
            <v>0</v>
          </cell>
          <cell r="O2588">
            <v>0</v>
          </cell>
          <cell r="P2588">
            <v>0</v>
          </cell>
          <cell r="Q2588">
            <v>0</v>
          </cell>
          <cell r="R2588">
            <v>0</v>
          </cell>
          <cell r="S2588">
            <v>12429509.0975</v>
          </cell>
          <cell r="T2588">
            <v>0</v>
          </cell>
        </row>
        <row r="2589">
          <cell r="J2589">
            <v>0</v>
          </cell>
          <cell r="K2589">
            <v>0</v>
          </cell>
          <cell r="L2589">
            <v>0</v>
          </cell>
          <cell r="M2589">
            <v>0</v>
          </cell>
          <cell r="N2589">
            <v>0</v>
          </cell>
          <cell r="O2589">
            <v>0</v>
          </cell>
          <cell r="P2589">
            <v>0</v>
          </cell>
          <cell r="Q2589">
            <v>0</v>
          </cell>
          <cell r="R2589">
            <v>0</v>
          </cell>
          <cell r="S2589">
            <v>0</v>
          </cell>
          <cell r="T2589">
            <v>0</v>
          </cell>
        </row>
        <row r="2590">
          <cell r="J2590">
            <v>0</v>
          </cell>
          <cell r="K2590">
            <v>0</v>
          </cell>
          <cell r="L2590">
            <v>0</v>
          </cell>
          <cell r="M2590">
            <v>0</v>
          </cell>
          <cell r="N2590">
            <v>0</v>
          </cell>
          <cell r="O2590">
            <v>0</v>
          </cell>
          <cell r="P2590">
            <v>0</v>
          </cell>
          <cell r="Q2590">
            <v>0</v>
          </cell>
          <cell r="R2590">
            <v>0</v>
          </cell>
          <cell r="S2590">
            <v>0</v>
          </cell>
          <cell r="T2590">
            <v>0</v>
          </cell>
        </row>
        <row r="2591">
          <cell r="J2591">
            <v>237180.69755467106</v>
          </cell>
          <cell r="K2591">
            <v>3870637.6079748622</v>
          </cell>
          <cell r="L2591">
            <v>2.3283064365386963E-9</v>
          </cell>
          <cell r="M2591">
            <v>0</v>
          </cell>
          <cell r="N2591">
            <v>1911807.2337553659</v>
          </cell>
          <cell r="O2591">
            <v>6547990.2357249521</v>
          </cell>
          <cell r="P2591">
            <v>853192.8428764689</v>
          </cell>
          <cell r="Q2591">
            <v>403777.47346373735</v>
          </cell>
          <cell r="R2591">
            <v>54934.284972023997</v>
          </cell>
          <cell r="S2591">
            <v>0</v>
          </cell>
          <cell r="T2591">
            <v>0</v>
          </cell>
        </row>
        <row r="2592">
          <cell r="J2592">
            <v>620.20376123253618</v>
          </cell>
          <cell r="K2592">
            <v>7325.882433473942</v>
          </cell>
          <cell r="L2592">
            <v>-9.670068775449181E-4</v>
          </cell>
          <cell r="M2592">
            <v>0</v>
          </cell>
          <cell r="N2592">
            <v>3868.9803404400604</v>
          </cell>
          <cell r="O2592">
            <v>14521.368044690398</v>
          </cell>
          <cell r="P2592">
            <v>1856.2199883527553</v>
          </cell>
          <cell r="Q2592">
            <v>817.22822649552074</v>
          </cell>
          <cell r="R2592">
            <v>89.216245379000952</v>
          </cell>
          <cell r="S2592">
            <v>0</v>
          </cell>
          <cell r="T2592">
            <v>0</v>
          </cell>
        </row>
        <row r="2593">
          <cell r="J2593">
            <v>0</v>
          </cell>
          <cell r="K2593">
            <v>0</v>
          </cell>
          <cell r="L2593">
            <v>0</v>
          </cell>
          <cell r="M2593">
            <v>0</v>
          </cell>
          <cell r="N2593">
            <v>0</v>
          </cell>
          <cell r="O2593">
            <v>0</v>
          </cell>
          <cell r="P2593">
            <v>0</v>
          </cell>
          <cell r="Q2593">
            <v>0</v>
          </cell>
          <cell r="R2593">
            <v>0</v>
          </cell>
          <cell r="S2593">
            <v>0</v>
          </cell>
          <cell r="T2593">
            <v>0</v>
          </cell>
        </row>
        <row r="2594">
          <cell r="J2594">
            <v>967552.67031278613</v>
          </cell>
          <cell r="K2594">
            <v>15949305.977878504</v>
          </cell>
          <cell r="L2594">
            <v>0</v>
          </cell>
          <cell r="M2594">
            <v>0</v>
          </cell>
          <cell r="N2594">
            <v>0</v>
          </cell>
          <cell r="O2594">
            <v>0</v>
          </cell>
          <cell r="P2594">
            <v>0</v>
          </cell>
          <cell r="Q2594">
            <v>0</v>
          </cell>
          <cell r="R2594">
            <v>0</v>
          </cell>
          <cell r="S2594">
            <v>0</v>
          </cell>
          <cell r="T2594">
            <v>0</v>
          </cell>
        </row>
        <row r="2595">
          <cell r="J2595">
            <v>0</v>
          </cell>
          <cell r="K2595">
            <v>0</v>
          </cell>
          <cell r="L2595">
            <v>0</v>
          </cell>
          <cell r="M2595">
            <v>0</v>
          </cell>
          <cell r="N2595">
            <v>7132019.1767989201</v>
          </cell>
          <cell r="O2595">
            <v>25429045.776921403</v>
          </cell>
          <cell r="P2595">
            <v>3268357.280631091</v>
          </cell>
          <cell r="Q2595">
            <v>1517833.3529157469</v>
          </cell>
          <cell r="R2595">
            <v>207485.8364828421</v>
          </cell>
          <cell r="S2595">
            <v>0</v>
          </cell>
          <cell r="T2595">
            <v>0</v>
          </cell>
        </row>
        <row r="2596">
          <cell r="J2596">
            <v>0</v>
          </cell>
          <cell r="K2596">
            <v>0</v>
          </cell>
          <cell r="L2596">
            <v>0</v>
          </cell>
          <cell r="M2596">
            <v>0</v>
          </cell>
          <cell r="N2596">
            <v>0</v>
          </cell>
          <cell r="O2596">
            <v>0</v>
          </cell>
          <cell r="P2596">
            <v>0</v>
          </cell>
          <cell r="Q2596">
            <v>0</v>
          </cell>
          <cell r="R2596">
            <v>0</v>
          </cell>
          <cell r="S2596">
            <v>0</v>
          </cell>
          <cell r="T2596">
            <v>0</v>
          </cell>
        </row>
        <row r="2597">
          <cell r="J2597">
            <v>0</v>
          </cell>
          <cell r="K2597">
            <v>0</v>
          </cell>
          <cell r="L2597">
            <v>0</v>
          </cell>
          <cell r="M2597">
            <v>0</v>
          </cell>
          <cell r="N2597">
            <v>1759654.0008430674</v>
          </cell>
          <cell r="O2597">
            <v>5465393.4254875807</v>
          </cell>
          <cell r="P2597">
            <v>795093.50151656067</v>
          </cell>
          <cell r="Q2597">
            <v>385604.21215359279</v>
          </cell>
          <cell r="R2597">
            <v>44131.862499198658</v>
          </cell>
          <cell r="S2597">
            <v>0</v>
          </cell>
          <cell r="T2597">
            <v>0</v>
          </cell>
        </row>
        <row r="2598">
          <cell r="J2598">
            <v>0</v>
          </cell>
          <cell r="K2598">
            <v>0</v>
          </cell>
          <cell r="L2598">
            <v>79614.857935223787</v>
          </cell>
          <cell r="M2598">
            <v>0</v>
          </cell>
          <cell r="N2598">
            <v>0</v>
          </cell>
          <cell r="O2598">
            <v>0</v>
          </cell>
          <cell r="P2598">
            <v>0</v>
          </cell>
          <cell r="Q2598">
            <v>0</v>
          </cell>
          <cell r="R2598">
            <v>0</v>
          </cell>
          <cell r="S2598">
            <v>0</v>
          </cell>
          <cell r="T2598">
            <v>0</v>
          </cell>
        </row>
        <row r="2599">
          <cell r="J2599">
            <v>0</v>
          </cell>
          <cell r="K2599">
            <v>0</v>
          </cell>
          <cell r="L2599">
            <v>0</v>
          </cell>
          <cell r="M2599">
            <v>0</v>
          </cell>
          <cell r="N2599">
            <v>0</v>
          </cell>
          <cell r="O2599">
            <v>0</v>
          </cell>
          <cell r="P2599">
            <v>0</v>
          </cell>
          <cell r="Q2599">
            <v>0</v>
          </cell>
          <cell r="R2599">
            <v>0</v>
          </cell>
          <cell r="S2599">
            <v>0</v>
          </cell>
          <cell r="T2599">
            <v>0</v>
          </cell>
        </row>
        <row r="2604">
          <cell r="J2604">
            <v>0</v>
          </cell>
          <cell r="K2604">
            <v>0</v>
          </cell>
          <cell r="L2604">
            <v>23962204.101914406</v>
          </cell>
          <cell r="M2604">
            <v>0</v>
          </cell>
          <cell r="N2604">
            <v>0</v>
          </cell>
          <cell r="O2604">
            <v>0</v>
          </cell>
          <cell r="P2604">
            <v>0</v>
          </cell>
          <cell r="Q2604">
            <v>0</v>
          </cell>
          <cell r="R2604">
            <v>0</v>
          </cell>
          <cell r="S2604">
            <v>0</v>
          </cell>
          <cell r="T2604">
            <v>0</v>
          </cell>
        </row>
        <row r="2605">
          <cell r="J2605">
            <v>0</v>
          </cell>
          <cell r="K2605">
            <v>0</v>
          </cell>
          <cell r="L2605">
            <v>0</v>
          </cell>
          <cell r="M2605">
            <v>0</v>
          </cell>
          <cell r="N2605">
            <v>0</v>
          </cell>
          <cell r="O2605">
            <v>0</v>
          </cell>
          <cell r="P2605">
            <v>0</v>
          </cell>
          <cell r="Q2605">
            <v>0</v>
          </cell>
          <cell r="R2605">
            <v>0</v>
          </cell>
          <cell r="S2605">
            <v>0</v>
          </cell>
          <cell r="T2605">
            <v>0</v>
          </cell>
        </row>
        <row r="2606">
          <cell r="J2606">
            <v>0</v>
          </cell>
          <cell r="K2606">
            <v>0</v>
          </cell>
          <cell r="L2606">
            <v>0</v>
          </cell>
          <cell r="M2606">
            <v>0</v>
          </cell>
          <cell r="N2606">
            <v>0</v>
          </cell>
          <cell r="O2606">
            <v>0</v>
          </cell>
          <cell r="P2606">
            <v>0</v>
          </cell>
          <cell r="Q2606">
            <v>0</v>
          </cell>
          <cell r="R2606">
            <v>0</v>
          </cell>
          <cell r="S2606">
            <v>0</v>
          </cell>
          <cell r="T2606">
            <v>0</v>
          </cell>
        </row>
        <row r="2610">
          <cell r="J2610">
            <v>0</v>
          </cell>
          <cell r="K2610">
            <v>0</v>
          </cell>
          <cell r="L2610">
            <v>0</v>
          </cell>
          <cell r="M2610">
            <v>0</v>
          </cell>
          <cell r="N2610">
            <v>0</v>
          </cell>
          <cell r="O2610">
            <v>0</v>
          </cell>
          <cell r="P2610">
            <v>0</v>
          </cell>
          <cell r="Q2610">
            <v>0</v>
          </cell>
          <cell r="R2610">
            <v>0</v>
          </cell>
          <cell r="S2610">
            <v>0</v>
          </cell>
          <cell r="T2610">
            <v>0</v>
          </cell>
        </row>
        <row r="2611">
          <cell r="J2611">
            <v>0</v>
          </cell>
          <cell r="K2611">
            <v>0</v>
          </cell>
          <cell r="L2611">
            <v>0</v>
          </cell>
          <cell r="M2611">
            <v>0</v>
          </cell>
          <cell r="N2611">
            <v>0</v>
          </cell>
          <cell r="O2611">
            <v>0</v>
          </cell>
          <cell r="P2611">
            <v>0</v>
          </cell>
          <cell r="Q2611">
            <v>0</v>
          </cell>
          <cell r="R2611">
            <v>0</v>
          </cell>
          <cell r="S2611">
            <v>0</v>
          </cell>
          <cell r="T2611">
            <v>0</v>
          </cell>
        </row>
        <row r="2612">
          <cell r="J2612">
            <v>0</v>
          </cell>
          <cell r="K2612">
            <v>0</v>
          </cell>
          <cell r="L2612">
            <v>0</v>
          </cell>
          <cell r="M2612">
            <v>0</v>
          </cell>
          <cell r="N2612">
            <v>0</v>
          </cell>
          <cell r="O2612">
            <v>0</v>
          </cell>
          <cell r="P2612">
            <v>0</v>
          </cell>
          <cell r="Q2612">
            <v>0</v>
          </cell>
          <cell r="R2612">
            <v>0</v>
          </cell>
          <cell r="S2612">
            <v>0</v>
          </cell>
          <cell r="T2612">
            <v>0</v>
          </cell>
        </row>
        <row r="2613">
          <cell r="J2613">
            <v>790469.49161016266</v>
          </cell>
          <cell r="K2613">
            <v>9337071.0156218503</v>
          </cell>
          <cell r="L2613">
            <v>-1.2324813334271312</v>
          </cell>
          <cell r="M2613">
            <v>0</v>
          </cell>
          <cell r="N2613">
            <v>4931138.9480766151</v>
          </cell>
          <cell r="O2613">
            <v>18507947.118796516</v>
          </cell>
          <cell r="P2613">
            <v>2365811.6287361369</v>
          </cell>
          <cell r="Q2613">
            <v>1041583.461931285</v>
          </cell>
          <cell r="R2613">
            <v>113708.95266413091</v>
          </cell>
          <cell r="S2613">
            <v>0</v>
          </cell>
          <cell r="T2613">
            <v>0</v>
          </cell>
        </row>
        <row r="2614">
          <cell r="J2614">
            <v>9.2502895992421324E-12</v>
          </cell>
          <cell r="K2614">
            <v>1.4623985497674909E-10</v>
          </cell>
          <cell r="L2614">
            <v>4.6080335495183457E-11</v>
          </cell>
          <cell r="M2614">
            <v>0</v>
          </cell>
          <cell r="N2614">
            <v>8.2971396931495187E-11</v>
          </cell>
          <cell r="O2614">
            <v>2.5770482553709518E-10</v>
          </cell>
          <cell r="P2614">
            <v>3.7490335304767889E-11</v>
          </cell>
          <cell r="Q2614">
            <v>1.8182051772520922E-11</v>
          </cell>
          <cell r="R2614">
            <v>2.0809103829462105E-12</v>
          </cell>
          <cell r="S2614">
            <v>0</v>
          </cell>
          <cell r="T2614">
            <v>0</v>
          </cell>
        </row>
        <row r="2615">
          <cell r="J2615">
            <v>-147420.72520070334</v>
          </cell>
          <cell r="K2615">
            <v>-1741342.069470128</v>
          </cell>
          <cell r="L2615">
            <v>0.22985493385931477</v>
          </cell>
          <cell r="M2615">
            <v>0</v>
          </cell>
          <cell r="N2615">
            <v>-919645.96674073837</v>
          </cell>
          <cell r="O2615">
            <v>-3451689.1735713533</v>
          </cell>
          <cell r="P2615">
            <v>-441218.37679795211</v>
          </cell>
          <cell r="Q2615">
            <v>-194252.89773320718</v>
          </cell>
          <cell r="R2615">
            <v>-21206.455709521164</v>
          </cell>
          <cell r="S2615">
            <v>0</v>
          </cell>
          <cell r="T2615">
            <v>0</v>
          </cell>
        </row>
        <row r="2616">
          <cell r="J2616">
            <v>0</v>
          </cell>
          <cell r="K2616">
            <v>0</v>
          </cell>
          <cell r="L2616">
            <v>0</v>
          </cell>
          <cell r="M2616">
            <v>0</v>
          </cell>
          <cell r="N2616">
            <v>-494862.2580838537</v>
          </cell>
          <cell r="O2616">
            <v>-1537016.3285268717</v>
          </cell>
          <cell r="P2616">
            <v>-223601.77930421082</v>
          </cell>
          <cell r="Q2616">
            <v>-108442.32506023806</v>
          </cell>
          <cell r="R2616">
            <v>-12411.072358165991</v>
          </cell>
          <cell r="S2616">
            <v>0</v>
          </cell>
          <cell r="T2616">
            <v>0</v>
          </cell>
        </row>
        <row r="2617">
          <cell r="J2617">
            <v>0</v>
          </cell>
          <cell r="K2617">
            <v>0</v>
          </cell>
          <cell r="L2617">
            <v>0</v>
          </cell>
          <cell r="M2617">
            <v>0</v>
          </cell>
          <cell r="N2617">
            <v>-15775.629881526767</v>
          </cell>
          <cell r="O2617">
            <v>-56247.635413280885</v>
          </cell>
          <cell r="P2617">
            <v>-7229.4245853348039</v>
          </cell>
          <cell r="Q2617">
            <v>-3357.3629856927564</v>
          </cell>
          <cell r="R2617">
            <v>-458.94713416648813</v>
          </cell>
          <cell r="S2617">
            <v>0</v>
          </cell>
          <cell r="T2617">
            <v>0</v>
          </cell>
        </row>
        <row r="2618">
          <cell r="J2618">
            <v>0</v>
          </cell>
          <cell r="K2618">
            <v>-159099</v>
          </cell>
          <cell r="L2618">
            <v>0</v>
          </cell>
          <cell r="M2618">
            <v>0</v>
          </cell>
          <cell r="N2618">
            <v>0</v>
          </cell>
          <cell r="O2618">
            <v>0</v>
          </cell>
          <cell r="P2618">
            <v>0</v>
          </cell>
          <cell r="Q2618">
            <v>0</v>
          </cell>
          <cell r="R2618">
            <v>0</v>
          </cell>
          <cell r="S2618">
            <v>-10538</v>
          </cell>
          <cell r="T2618">
            <v>0</v>
          </cell>
        </row>
        <row r="2619">
          <cell r="J2619">
            <v>0</v>
          </cell>
          <cell r="K2619">
            <v>0</v>
          </cell>
          <cell r="L2619">
            <v>0</v>
          </cell>
          <cell r="M2619">
            <v>0</v>
          </cell>
          <cell r="N2619">
            <v>0</v>
          </cell>
          <cell r="O2619">
            <v>0</v>
          </cell>
          <cell r="P2619">
            <v>0</v>
          </cell>
          <cell r="Q2619">
            <v>0</v>
          </cell>
          <cell r="R2619">
            <v>0</v>
          </cell>
          <cell r="S2619">
            <v>-5825456.5466666669</v>
          </cell>
          <cell r="T2619">
            <v>0</v>
          </cell>
        </row>
        <row r="2620">
          <cell r="J2620">
            <v>0</v>
          </cell>
          <cell r="K2620">
            <v>0</v>
          </cell>
          <cell r="L2620">
            <v>0</v>
          </cell>
          <cell r="M2620">
            <v>0</v>
          </cell>
          <cell r="N2620">
            <v>0</v>
          </cell>
          <cell r="O2620">
            <v>0</v>
          </cell>
          <cell r="P2620">
            <v>0</v>
          </cell>
          <cell r="Q2620">
            <v>0</v>
          </cell>
          <cell r="R2620">
            <v>0</v>
          </cell>
          <cell r="S2620">
            <v>0</v>
          </cell>
          <cell r="T2620">
            <v>0</v>
          </cell>
        </row>
        <row r="2621">
          <cell r="J2621">
            <v>0</v>
          </cell>
          <cell r="K2621">
            <v>0</v>
          </cell>
          <cell r="L2621">
            <v>0</v>
          </cell>
          <cell r="M2621">
            <v>0</v>
          </cell>
          <cell r="N2621">
            <v>0</v>
          </cell>
          <cell r="O2621">
            <v>0</v>
          </cell>
          <cell r="P2621">
            <v>0</v>
          </cell>
          <cell r="Q2621">
            <v>0</v>
          </cell>
          <cell r="R2621">
            <v>0</v>
          </cell>
          <cell r="S2621">
            <v>0</v>
          </cell>
          <cell r="T2621">
            <v>0</v>
          </cell>
        </row>
        <row r="2622">
          <cell r="J2622">
            <v>0</v>
          </cell>
          <cell r="K2622">
            <v>0</v>
          </cell>
          <cell r="L2622">
            <v>0</v>
          </cell>
          <cell r="M2622">
            <v>0</v>
          </cell>
          <cell r="N2622">
            <v>0</v>
          </cell>
          <cell r="O2622">
            <v>0</v>
          </cell>
          <cell r="P2622">
            <v>0</v>
          </cell>
          <cell r="Q2622">
            <v>0</v>
          </cell>
          <cell r="R2622">
            <v>0</v>
          </cell>
          <cell r="S2622">
            <v>0</v>
          </cell>
          <cell r="T2622">
            <v>0</v>
          </cell>
        </row>
        <row r="2623">
          <cell r="J2623">
            <v>0</v>
          </cell>
          <cell r="K2623">
            <v>0</v>
          </cell>
          <cell r="L2623">
            <v>0</v>
          </cell>
          <cell r="M2623">
            <v>0</v>
          </cell>
          <cell r="N2623">
            <v>0</v>
          </cell>
          <cell r="O2623">
            <v>0</v>
          </cell>
          <cell r="P2623">
            <v>0</v>
          </cell>
          <cell r="Q2623">
            <v>0</v>
          </cell>
          <cell r="R2623">
            <v>0</v>
          </cell>
          <cell r="S2623">
            <v>0</v>
          </cell>
          <cell r="T2623">
            <v>0</v>
          </cell>
        </row>
        <row r="2624">
          <cell r="J2624">
            <v>0</v>
          </cell>
          <cell r="K2624">
            <v>0</v>
          </cell>
          <cell r="L2624">
            <v>0</v>
          </cell>
          <cell r="M2624">
            <v>0</v>
          </cell>
          <cell r="N2624">
            <v>0</v>
          </cell>
          <cell r="O2624">
            <v>0</v>
          </cell>
          <cell r="P2624">
            <v>0</v>
          </cell>
          <cell r="Q2624">
            <v>0</v>
          </cell>
          <cell r="R2624">
            <v>0</v>
          </cell>
          <cell r="S2624">
            <v>0</v>
          </cell>
          <cell r="T2624">
            <v>0</v>
          </cell>
        </row>
        <row r="2625">
          <cell r="J2625">
            <v>0</v>
          </cell>
          <cell r="K2625">
            <v>0</v>
          </cell>
          <cell r="L2625">
            <v>0</v>
          </cell>
          <cell r="M2625">
            <v>0</v>
          </cell>
          <cell r="N2625">
            <v>0</v>
          </cell>
          <cell r="O2625">
            <v>0</v>
          </cell>
          <cell r="P2625">
            <v>0</v>
          </cell>
          <cell r="Q2625">
            <v>0</v>
          </cell>
          <cell r="R2625">
            <v>0</v>
          </cell>
          <cell r="S2625">
            <v>-8518261.4441666696</v>
          </cell>
          <cell r="T2625">
            <v>0</v>
          </cell>
        </row>
        <row r="2626">
          <cell r="J2626">
            <v>0</v>
          </cell>
          <cell r="K2626">
            <v>0</v>
          </cell>
          <cell r="L2626">
            <v>0</v>
          </cell>
          <cell r="M2626">
            <v>0</v>
          </cell>
          <cell r="N2626">
            <v>0</v>
          </cell>
          <cell r="O2626">
            <v>0</v>
          </cell>
          <cell r="P2626">
            <v>0</v>
          </cell>
          <cell r="Q2626">
            <v>0</v>
          </cell>
          <cell r="R2626">
            <v>0</v>
          </cell>
          <cell r="S2626">
            <v>0</v>
          </cell>
          <cell r="T2626">
            <v>0</v>
          </cell>
        </row>
        <row r="2627">
          <cell r="J2627">
            <v>0</v>
          </cell>
          <cell r="K2627">
            <v>0</v>
          </cell>
          <cell r="L2627">
            <v>0</v>
          </cell>
          <cell r="M2627">
            <v>0</v>
          </cell>
          <cell r="N2627">
            <v>0</v>
          </cell>
          <cell r="O2627">
            <v>0</v>
          </cell>
          <cell r="P2627">
            <v>0</v>
          </cell>
          <cell r="Q2627">
            <v>0</v>
          </cell>
          <cell r="R2627">
            <v>0</v>
          </cell>
          <cell r="S2627">
            <v>0</v>
          </cell>
          <cell r="T2627">
            <v>0</v>
          </cell>
        </row>
        <row r="2628">
          <cell r="J2628">
            <v>0</v>
          </cell>
          <cell r="K2628">
            <v>0</v>
          </cell>
          <cell r="L2628">
            <v>0</v>
          </cell>
          <cell r="M2628">
            <v>0</v>
          </cell>
          <cell r="N2628">
            <v>-3760.7545135584683</v>
          </cell>
          <cell r="O2628">
            <v>-13408.881315426435</v>
          </cell>
          <cell r="P2628">
            <v>-1723.423492051219</v>
          </cell>
          <cell r="Q2628">
            <v>-800.36221037889879</v>
          </cell>
          <cell r="R2628">
            <v>-109.40846858498324</v>
          </cell>
          <cell r="S2628">
            <v>0</v>
          </cell>
          <cell r="T2628">
            <v>0</v>
          </cell>
        </row>
        <row r="2629">
          <cell r="J2629">
            <v>0</v>
          </cell>
          <cell r="K2629">
            <v>0</v>
          </cell>
          <cell r="L2629">
            <v>0</v>
          </cell>
          <cell r="M2629">
            <v>0</v>
          </cell>
          <cell r="N2629">
            <v>4123.8622795580959</v>
          </cell>
          <cell r="O2629">
            <v>12808.500864098633</v>
          </cell>
          <cell r="P2629">
            <v>1863.3527375580543</v>
          </cell>
          <cell r="Q2629">
            <v>903.68826177023948</v>
          </cell>
          <cell r="R2629">
            <v>103.42585701501254</v>
          </cell>
          <cell r="S2629">
            <v>0</v>
          </cell>
          <cell r="T2629">
            <v>0</v>
          </cell>
        </row>
        <row r="2630">
          <cell r="J2630">
            <v>0</v>
          </cell>
          <cell r="K2630">
            <v>0</v>
          </cell>
          <cell r="L2630">
            <v>0</v>
          </cell>
          <cell r="M2630">
            <v>0</v>
          </cell>
          <cell r="N2630">
            <v>0</v>
          </cell>
          <cell r="O2630">
            <v>0</v>
          </cell>
          <cell r="P2630">
            <v>0</v>
          </cell>
          <cell r="Q2630">
            <v>0</v>
          </cell>
          <cell r="R2630">
            <v>0</v>
          </cell>
          <cell r="S2630">
            <v>0</v>
          </cell>
          <cell r="T2630">
            <v>0</v>
          </cell>
        </row>
        <row r="2636">
          <cell r="J2636">
            <v>0</v>
          </cell>
          <cell r="K2636">
            <v>0</v>
          </cell>
          <cell r="L2636">
            <v>0</v>
          </cell>
          <cell r="M2636">
            <v>0</v>
          </cell>
          <cell r="N2636">
            <v>0</v>
          </cell>
          <cell r="O2636">
            <v>0</v>
          </cell>
          <cell r="P2636">
            <v>0</v>
          </cell>
          <cell r="Q2636">
            <v>0</v>
          </cell>
          <cell r="R2636">
            <v>0</v>
          </cell>
          <cell r="S2636">
            <v>0</v>
          </cell>
          <cell r="T2636">
            <v>0</v>
          </cell>
        </row>
        <row r="2641">
          <cell r="J2641">
            <v>0</v>
          </cell>
          <cell r="K2641">
            <v>0</v>
          </cell>
          <cell r="L2641">
            <v>0</v>
          </cell>
          <cell r="M2641">
            <v>0</v>
          </cell>
          <cell r="N2641">
            <v>0</v>
          </cell>
          <cell r="O2641">
            <v>0</v>
          </cell>
          <cell r="P2641">
            <v>0</v>
          </cell>
          <cell r="Q2641">
            <v>0</v>
          </cell>
          <cell r="R2641">
            <v>0</v>
          </cell>
          <cell r="S2641">
            <v>0</v>
          </cell>
          <cell r="T2641">
            <v>0</v>
          </cell>
        </row>
        <row r="2642">
          <cell r="J2642">
            <v>0</v>
          </cell>
          <cell r="K2642">
            <v>0</v>
          </cell>
          <cell r="L2642">
            <v>0</v>
          </cell>
          <cell r="M2642">
            <v>0</v>
          </cell>
          <cell r="N2642">
            <v>0</v>
          </cell>
          <cell r="O2642">
            <v>0</v>
          </cell>
          <cell r="P2642">
            <v>0</v>
          </cell>
          <cell r="Q2642">
            <v>0</v>
          </cell>
          <cell r="R2642">
            <v>0</v>
          </cell>
          <cell r="S2642">
            <v>0</v>
          </cell>
          <cell r="T2642">
            <v>0</v>
          </cell>
        </row>
        <row r="2643">
          <cell r="J2643">
            <v>0</v>
          </cell>
          <cell r="K2643">
            <v>0</v>
          </cell>
          <cell r="L2643">
            <v>0</v>
          </cell>
          <cell r="M2643">
            <v>0</v>
          </cell>
          <cell r="N2643">
            <v>0</v>
          </cell>
          <cell r="O2643">
            <v>0</v>
          </cell>
          <cell r="P2643">
            <v>0</v>
          </cell>
          <cell r="Q2643">
            <v>0</v>
          </cell>
          <cell r="R2643">
            <v>0</v>
          </cell>
          <cell r="S2643">
            <v>0</v>
          </cell>
          <cell r="T2643">
            <v>0</v>
          </cell>
        </row>
        <row r="2649">
          <cell r="J2649">
            <v>0</v>
          </cell>
          <cell r="K2649">
            <v>0</v>
          </cell>
          <cell r="L2649">
            <v>0</v>
          </cell>
          <cell r="M2649">
            <v>0</v>
          </cell>
          <cell r="N2649">
            <v>0</v>
          </cell>
          <cell r="O2649">
            <v>0</v>
          </cell>
          <cell r="P2649">
            <v>0</v>
          </cell>
          <cell r="Q2649">
            <v>0</v>
          </cell>
          <cell r="R2649">
            <v>0</v>
          </cell>
          <cell r="S2649">
            <v>0</v>
          </cell>
          <cell r="T2649">
            <v>0</v>
          </cell>
        </row>
        <row r="2650">
          <cell r="J2650">
            <v>0</v>
          </cell>
          <cell r="K2650">
            <v>0</v>
          </cell>
          <cell r="L2650">
            <v>0</v>
          </cell>
          <cell r="M2650">
            <v>0</v>
          </cell>
          <cell r="N2650">
            <v>0</v>
          </cell>
          <cell r="O2650">
            <v>0</v>
          </cell>
          <cell r="P2650">
            <v>0</v>
          </cell>
          <cell r="Q2650">
            <v>0</v>
          </cell>
          <cell r="R2650">
            <v>0</v>
          </cell>
          <cell r="S2650">
            <v>0</v>
          </cell>
          <cell r="T2650">
            <v>0</v>
          </cell>
        </row>
        <row r="2657">
          <cell r="J2657">
            <v>0</v>
          </cell>
          <cell r="K2657">
            <v>0</v>
          </cell>
          <cell r="L2657">
            <v>-3272582.9608333334</v>
          </cell>
          <cell r="M2657">
            <v>0</v>
          </cell>
          <cell r="N2657">
            <v>0</v>
          </cell>
          <cell r="O2657">
            <v>0</v>
          </cell>
          <cell r="P2657">
            <v>0</v>
          </cell>
          <cell r="Q2657">
            <v>0</v>
          </cell>
          <cell r="R2657">
            <v>0</v>
          </cell>
          <cell r="S2657">
            <v>0</v>
          </cell>
          <cell r="T2657">
            <v>0</v>
          </cell>
        </row>
        <row r="2658">
          <cell r="J2658">
            <v>0</v>
          </cell>
          <cell r="K2658">
            <v>0</v>
          </cell>
          <cell r="L2658">
            <v>0</v>
          </cell>
          <cell r="M2658">
            <v>0</v>
          </cell>
          <cell r="N2658">
            <v>0</v>
          </cell>
          <cell r="O2658">
            <v>0</v>
          </cell>
          <cell r="P2658">
            <v>0</v>
          </cell>
          <cell r="Q2658">
            <v>0</v>
          </cell>
          <cell r="R2658">
            <v>0</v>
          </cell>
          <cell r="S2658">
            <v>0</v>
          </cell>
          <cell r="T2658">
            <v>0</v>
          </cell>
        </row>
        <row r="2661">
          <cell r="J2661">
            <v>0</v>
          </cell>
          <cell r="K2661">
            <v>0</v>
          </cell>
          <cell r="L2661">
            <v>0</v>
          </cell>
          <cell r="M2661">
            <v>0</v>
          </cell>
          <cell r="N2661">
            <v>0</v>
          </cell>
          <cell r="O2661">
            <v>0</v>
          </cell>
          <cell r="P2661">
            <v>0</v>
          </cell>
          <cell r="Q2661">
            <v>0</v>
          </cell>
          <cell r="R2661">
            <v>0</v>
          </cell>
          <cell r="S2661">
            <v>0</v>
          </cell>
          <cell r="T2661">
            <v>0</v>
          </cell>
        </row>
        <row r="2662">
          <cell r="J2662">
            <v>-290208.8294809864</v>
          </cell>
          <cell r="K2662">
            <v>-3427963.3546702527</v>
          </cell>
          <cell r="L2662">
            <v>0.45248678023926914</v>
          </cell>
          <cell r="M2662">
            <v>0</v>
          </cell>
          <cell r="N2662">
            <v>-1810392.5291466857</v>
          </cell>
          <cell r="O2662">
            <v>-6794910.7795432061</v>
          </cell>
          <cell r="P2662">
            <v>-868571.69167842087</v>
          </cell>
          <cell r="Q2662">
            <v>-382401.49746716116</v>
          </cell>
          <cell r="R2662">
            <v>-41746.509390195002</v>
          </cell>
          <cell r="S2662">
            <v>0</v>
          </cell>
          <cell r="T2662">
            <v>0</v>
          </cell>
        </row>
        <row r="2663">
          <cell r="J2663">
            <v>-63026.804394278115</v>
          </cell>
          <cell r="K2663">
            <v>-744476.23186361592</v>
          </cell>
          <cell r="L2663">
            <v>9.8269910813542083E-2</v>
          </cell>
          <cell r="M2663">
            <v>0</v>
          </cell>
          <cell r="N2663">
            <v>-393176.37583754596</v>
          </cell>
          <cell r="O2663">
            <v>-1475701.1816103267</v>
          </cell>
          <cell r="P2663">
            <v>-188634.15772609939</v>
          </cell>
          <cell r="Q2663">
            <v>-83048.97002632673</v>
          </cell>
          <cell r="R2663">
            <v>-9066.3991381147825</v>
          </cell>
          <cell r="S2663">
            <v>0</v>
          </cell>
          <cell r="T2663">
            <v>0</v>
          </cell>
        </row>
        <row r="2664">
          <cell r="J2664">
            <v>0</v>
          </cell>
          <cell r="K2664">
            <v>0</v>
          </cell>
          <cell r="L2664">
            <v>0</v>
          </cell>
          <cell r="M2664">
            <v>0</v>
          </cell>
          <cell r="N2664">
            <v>0</v>
          </cell>
          <cell r="O2664">
            <v>0</v>
          </cell>
          <cell r="P2664">
            <v>0</v>
          </cell>
          <cell r="Q2664">
            <v>0</v>
          </cell>
          <cell r="R2664">
            <v>0</v>
          </cell>
          <cell r="S2664">
            <v>0</v>
          </cell>
          <cell r="T2664">
            <v>0</v>
          </cell>
        </row>
        <row r="2665">
          <cell r="J2665">
            <v>0</v>
          </cell>
          <cell r="K2665">
            <v>0</v>
          </cell>
          <cell r="L2665">
            <v>0</v>
          </cell>
          <cell r="M2665">
            <v>0</v>
          </cell>
          <cell r="N2665">
            <v>0</v>
          </cell>
          <cell r="O2665">
            <v>0</v>
          </cell>
          <cell r="P2665">
            <v>0</v>
          </cell>
          <cell r="Q2665">
            <v>0</v>
          </cell>
          <cell r="R2665">
            <v>0</v>
          </cell>
          <cell r="S2665">
            <v>0</v>
          </cell>
          <cell r="T2665">
            <v>0</v>
          </cell>
        </row>
        <row r="2669">
          <cell r="J2669">
            <v>0</v>
          </cell>
          <cell r="K2669">
            <v>0</v>
          </cell>
          <cell r="L2669">
            <v>0</v>
          </cell>
          <cell r="M2669">
            <v>0</v>
          </cell>
          <cell r="N2669">
            <v>0</v>
          </cell>
          <cell r="O2669">
            <v>0</v>
          </cell>
          <cell r="P2669">
            <v>0</v>
          </cell>
          <cell r="Q2669">
            <v>0</v>
          </cell>
          <cell r="R2669">
            <v>0</v>
          </cell>
          <cell r="S2669">
            <v>0</v>
          </cell>
          <cell r="T2669">
            <v>0</v>
          </cell>
        </row>
        <row r="2670">
          <cell r="J2670">
            <v>-59319.777144438965</v>
          </cell>
          <cell r="K2670">
            <v>-977837.49168959144</v>
          </cell>
          <cell r="L2670">
            <v>-302234.44116596971</v>
          </cell>
          <cell r="M2670">
            <v>0</v>
          </cell>
          <cell r="N2670">
            <v>0</v>
          </cell>
          <cell r="O2670">
            <v>0</v>
          </cell>
          <cell r="P2670">
            <v>0</v>
          </cell>
          <cell r="Q2670">
            <v>0</v>
          </cell>
          <cell r="R2670">
            <v>0</v>
          </cell>
          <cell r="S2670">
            <v>0</v>
          </cell>
          <cell r="T2670">
            <v>0</v>
          </cell>
        </row>
        <row r="2673">
          <cell r="J2673">
            <v>0</v>
          </cell>
          <cell r="K2673">
            <v>0</v>
          </cell>
          <cell r="L2673">
            <v>0</v>
          </cell>
          <cell r="M2673">
            <v>0</v>
          </cell>
          <cell r="N2673">
            <v>0</v>
          </cell>
          <cell r="O2673">
            <v>0</v>
          </cell>
          <cell r="P2673">
            <v>0</v>
          </cell>
          <cell r="Q2673">
            <v>0</v>
          </cell>
          <cell r="R2673">
            <v>0</v>
          </cell>
          <cell r="S2673">
            <v>0</v>
          </cell>
          <cell r="T2673">
            <v>0</v>
          </cell>
        </row>
        <row r="2674">
          <cell r="J2674">
            <v>0</v>
          </cell>
          <cell r="K2674">
            <v>0</v>
          </cell>
          <cell r="L2674">
            <v>0</v>
          </cell>
          <cell r="M2674">
            <v>0</v>
          </cell>
          <cell r="N2674">
            <v>0</v>
          </cell>
          <cell r="O2674">
            <v>0</v>
          </cell>
          <cell r="P2674">
            <v>0</v>
          </cell>
          <cell r="Q2674">
            <v>0</v>
          </cell>
          <cell r="R2674">
            <v>0</v>
          </cell>
          <cell r="S2674">
            <v>0</v>
          </cell>
          <cell r="T2674">
            <v>0</v>
          </cell>
        </row>
        <row r="2675">
          <cell r="J2675">
            <v>0</v>
          </cell>
          <cell r="K2675">
            <v>0</v>
          </cell>
          <cell r="L2675">
            <v>0</v>
          </cell>
          <cell r="M2675">
            <v>0</v>
          </cell>
          <cell r="N2675">
            <v>0</v>
          </cell>
          <cell r="O2675">
            <v>0</v>
          </cell>
          <cell r="P2675">
            <v>0</v>
          </cell>
          <cell r="Q2675">
            <v>0</v>
          </cell>
          <cell r="R2675">
            <v>0</v>
          </cell>
          <cell r="S2675">
            <v>0</v>
          </cell>
          <cell r="T2675">
            <v>0</v>
          </cell>
        </row>
        <row r="2676">
          <cell r="J2676">
            <v>0</v>
          </cell>
          <cell r="K2676">
            <v>0</v>
          </cell>
          <cell r="L2676">
            <v>0</v>
          </cell>
          <cell r="M2676">
            <v>0</v>
          </cell>
          <cell r="N2676">
            <v>-12484775.375175951</v>
          </cell>
          <cell r="O2676">
            <v>-38777060.275192857</v>
          </cell>
          <cell r="P2676">
            <v>-5641202.0567341456</v>
          </cell>
          <cell r="Q2676">
            <v>-2735868.5117374081</v>
          </cell>
          <cell r="R2676">
            <v>-313116.3228263444</v>
          </cell>
          <cell r="S2676">
            <v>0</v>
          </cell>
          <cell r="T2676">
            <v>0</v>
          </cell>
        </row>
        <row r="2677">
          <cell r="J2677">
            <v>0</v>
          </cell>
          <cell r="K2677">
            <v>0</v>
          </cell>
          <cell r="L2677">
            <v>0</v>
          </cell>
          <cell r="M2677">
            <v>0</v>
          </cell>
          <cell r="N2677">
            <v>0</v>
          </cell>
          <cell r="O2677">
            <v>0</v>
          </cell>
          <cell r="P2677">
            <v>0</v>
          </cell>
          <cell r="Q2677">
            <v>0</v>
          </cell>
          <cell r="R2677">
            <v>0</v>
          </cell>
          <cell r="S2677">
            <v>0</v>
          </cell>
          <cell r="T2677">
            <v>0</v>
          </cell>
        </row>
        <row r="2678">
          <cell r="J2678">
            <v>0</v>
          </cell>
          <cell r="K2678">
            <v>-4354762.6012500003</v>
          </cell>
          <cell r="L2678">
            <v>-638324.53749999998</v>
          </cell>
          <cell r="M2678">
            <v>0</v>
          </cell>
          <cell r="N2678">
            <v>471533.20541666698</v>
          </cell>
          <cell r="O2678">
            <v>-3311026.5795833301</v>
          </cell>
          <cell r="P2678">
            <v>-381465.152083333</v>
          </cell>
          <cell r="Q2678">
            <v>0</v>
          </cell>
          <cell r="R2678">
            <v>0</v>
          </cell>
          <cell r="S2678">
            <v>-25818211.2220833</v>
          </cell>
          <cell r="T2678">
            <v>0</v>
          </cell>
        </row>
        <row r="2682">
          <cell r="J2682">
            <v>-8643.7345833333293</v>
          </cell>
          <cell r="K2682">
            <v>-1142006.1583333299</v>
          </cell>
          <cell r="L2682">
            <v>-256749.40166666664</v>
          </cell>
          <cell r="M2682">
            <v>0</v>
          </cell>
          <cell r="N2682">
            <v>-20964.633750000001</v>
          </cell>
          <cell r="O2682">
            <v>-1393964.0387500001</v>
          </cell>
          <cell r="P2682">
            <v>-4747.6016666666701</v>
          </cell>
          <cell r="Q2682">
            <v>234730.375</v>
          </cell>
          <cell r="R2682">
            <v>0</v>
          </cell>
          <cell r="S2682">
            <v>0</v>
          </cell>
          <cell r="T2682">
            <v>0</v>
          </cell>
        </row>
        <row r="2683">
          <cell r="J2683">
            <v>5056.1475095528785</v>
          </cell>
          <cell r="K2683">
            <v>82513.100364892598</v>
          </cell>
          <cell r="L2683">
            <v>-715760.4593131385</v>
          </cell>
          <cell r="M2683">
            <v>0</v>
          </cell>
          <cell r="N2683">
            <v>40755.337526862757</v>
          </cell>
          <cell r="O2683">
            <v>139588.1067231698</v>
          </cell>
          <cell r="P2683">
            <v>18188.111056903505</v>
          </cell>
          <cell r="Q2683">
            <v>8607.6079879841054</v>
          </cell>
          <cell r="R2683">
            <v>1171.0727348980136</v>
          </cell>
          <cell r="S2683">
            <v>0</v>
          </cell>
          <cell r="T2683">
            <v>0</v>
          </cell>
        </row>
        <row r="2684">
          <cell r="J2684">
            <v>0</v>
          </cell>
          <cell r="K2684">
            <v>0</v>
          </cell>
          <cell r="L2684">
            <v>0</v>
          </cell>
          <cell r="M2684">
            <v>0</v>
          </cell>
          <cell r="N2684">
            <v>-5208780.700090169</v>
          </cell>
          <cell r="O2684">
            <v>-18571784.452770833</v>
          </cell>
          <cell r="P2684">
            <v>-2387003.7225546837</v>
          </cell>
          <cell r="Q2684">
            <v>-1108530.5407394019</v>
          </cell>
          <cell r="R2684">
            <v>-151534.67676161902</v>
          </cell>
          <cell r="S2684">
            <v>0</v>
          </cell>
          <cell r="T2684">
            <v>0</v>
          </cell>
        </row>
        <row r="2685">
          <cell r="J2685">
            <v>0</v>
          </cell>
          <cell r="K2685">
            <v>0</v>
          </cell>
          <cell r="L2685">
            <v>0</v>
          </cell>
          <cell r="M2685">
            <v>0</v>
          </cell>
          <cell r="N2685">
            <v>0</v>
          </cell>
          <cell r="O2685">
            <v>0</v>
          </cell>
          <cell r="P2685">
            <v>0</v>
          </cell>
          <cell r="Q2685">
            <v>0</v>
          </cell>
          <cell r="R2685">
            <v>0</v>
          </cell>
          <cell r="S2685">
            <v>0</v>
          </cell>
          <cell r="T2685">
            <v>0</v>
          </cell>
        </row>
        <row r="2686">
          <cell r="J2686">
            <v>0</v>
          </cell>
          <cell r="K2686">
            <v>0</v>
          </cell>
          <cell r="L2686">
            <v>0</v>
          </cell>
          <cell r="M2686">
            <v>0</v>
          </cell>
          <cell r="N2686">
            <v>0</v>
          </cell>
          <cell r="O2686">
            <v>0</v>
          </cell>
          <cell r="P2686">
            <v>0</v>
          </cell>
          <cell r="Q2686">
            <v>0</v>
          </cell>
          <cell r="R2686">
            <v>0</v>
          </cell>
          <cell r="S2686">
            <v>0</v>
          </cell>
          <cell r="T2686">
            <v>0</v>
          </cell>
        </row>
        <row r="2690">
          <cell r="J2690">
            <v>0</v>
          </cell>
          <cell r="K2690">
            <v>0</v>
          </cell>
          <cell r="L2690">
            <v>-2651.4558933258854</v>
          </cell>
          <cell r="M2690">
            <v>0</v>
          </cell>
          <cell r="N2690">
            <v>0</v>
          </cell>
          <cell r="O2690">
            <v>0</v>
          </cell>
          <cell r="P2690">
            <v>0</v>
          </cell>
          <cell r="Q2690">
            <v>0</v>
          </cell>
          <cell r="R2690">
            <v>0</v>
          </cell>
          <cell r="S2690">
            <v>0</v>
          </cell>
          <cell r="T2690">
            <v>0</v>
          </cell>
        </row>
        <row r="2694">
          <cell r="J2694">
            <v>-246876.16583333301</v>
          </cell>
          <cell r="K2694">
            <v>-1076883.4037500001</v>
          </cell>
          <cell r="L2694">
            <v>-372886.90625</v>
          </cell>
          <cell r="M2694">
            <v>0</v>
          </cell>
          <cell r="N2694">
            <v>-2329213.0058333301</v>
          </cell>
          <cell r="O2694">
            <v>-852035.53291666706</v>
          </cell>
          <cell r="P2694">
            <v>-56447.666666666701</v>
          </cell>
          <cell r="Q2694">
            <v>0</v>
          </cell>
          <cell r="R2694">
            <v>0</v>
          </cell>
          <cell r="S2694">
            <v>0</v>
          </cell>
          <cell r="T2694">
            <v>0</v>
          </cell>
        </row>
        <row r="2695">
          <cell r="J2695">
            <v>0</v>
          </cell>
          <cell r="K2695">
            <v>0</v>
          </cell>
          <cell r="L2695">
            <v>0</v>
          </cell>
          <cell r="M2695">
            <v>0</v>
          </cell>
          <cell r="N2695">
            <v>0</v>
          </cell>
          <cell r="O2695">
            <v>0</v>
          </cell>
          <cell r="P2695">
            <v>0</v>
          </cell>
          <cell r="Q2695">
            <v>0</v>
          </cell>
          <cell r="R2695">
            <v>0</v>
          </cell>
          <cell r="S2695">
            <v>0</v>
          </cell>
          <cell r="T2695">
            <v>0</v>
          </cell>
        </row>
        <row r="2696">
          <cell r="J2696">
            <v>-427340.78354344337</v>
          </cell>
          <cell r="K2696">
            <v>-5047773.8687787671</v>
          </cell>
          <cell r="L2696">
            <v>-1429429.802451882</v>
          </cell>
          <cell r="M2696">
            <v>0</v>
          </cell>
          <cell r="N2696">
            <v>-2665854.6651056604</v>
          </cell>
          <cell r="O2696">
            <v>-10005700.039626215</v>
          </cell>
          <cell r="P2696">
            <v>-1278996.6037536731</v>
          </cell>
          <cell r="Q2696">
            <v>-563097.11819608579</v>
          </cell>
          <cell r="R2696">
            <v>-61472.926460972711</v>
          </cell>
          <cell r="S2696">
            <v>0</v>
          </cell>
          <cell r="T2696">
            <v>0</v>
          </cell>
        </row>
        <row r="2697">
          <cell r="J2697">
            <v>-48.717454626386228</v>
          </cell>
          <cell r="K2697">
            <v>-803.06696900382531</v>
          </cell>
          <cell r="L2697">
            <v>-248.21557636978855</v>
          </cell>
          <cell r="M2697">
            <v>0</v>
          </cell>
          <cell r="N2697">
            <v>0</v>
          </cell>
          <cell r="O2697">
            <v>0</v>
          </cell>
          <cell r="P2697">
            <v>0</v>
          </cell>
          <cell r="Q2697">
            <v>0</v>
          </cell>
          <cell r="R2697">
            <v>0</v>
          </cell>
          <cell r="S2697">
            <v>0</v>
          </cell>
          <cell r="T2697">
            <v>0</v>
          </cell>
        </row>
        <row r="2698">
          <cell r="J2698">
            <v>0</v>
          </cell>
          <cell r="K2698">
            <v>0</v>
          </cell>
          <cell r="L2698">
            <v>0</v>
          </cell>
          <cell r="M2698">
            <v>0</v>
          </cell>
          <cell r="N2698">
            <v>754866.24123277515</v>
          </cell>
          <cell r="O2698">
            <v>2691457.7383927349</v>
          </cell>
          <cell r="P2698">
            <v>345929.04397420766</v>
          </cell>
          <cell r="Q2698">
            <v>160650.31928973368</v>
          </cell>
          <cell r="R2698">
            <v>21960.688777219348</v>
          </cell>
          <cell r="S2698">
            <v>0</v>
          </cell>
          <cell r="T2698">
            <v>0</v>
          </cell>
        </row>
        <row r="2699">
          <cell r="J2699">
            <v>-115502.69236114454</v>
          </cell>
          <cell r="K2699">
            <v>-1884930.2219138036</v>
          </cell>
          <cell r="L2699">
            <v>-606040.11656159104</v>
          </cell>
          <cell r="M2699">
            <v>0</v>
          </cell>
          <cell r="N2699">
            <v>-931015.40323852526</v>
          </cell>
          <cell r="O2699">
            <v>-3188752.3292505075</v>
          </cell>
          <cell r="P2699">
            <v>-415489.41997177439</v>
          </cell>
          <cell r="Q2699">
            <v>-196632.29672849816</v>
          </cell>
          <cell r="R2699">
            <v>-26751.999140826261</v>
          </cell>
          <cell r="S2699">
            <v>0</v>
          </cell>
          <cell r="T2699">
            <v>0</v>
          </cell>
        </row>
        <row r="2700">
          <cell r="J2700">
            <v>0</v>
          </cell>
          <cell r="K2700">
            <v>0</v>
          </cell>
          <cell r="L2700">
            <v>0</v>
          </cell>
          <cell r="M2700">
            <v>0</v>
          </cell>
          <cell r="N2700">
            <v>0</v>
          </cell>
          <cell r="O2700">
            <v>0</v>
          </cell>
          <cell r="P2700">
            <v>0</v>
          </cell>
          <cell r="Q2700">
            <v>0</v>
          </cell>
          <cell r="R2700">
            <v>0</v>
          </cell>
          <cell r="S2700">
            <v>0</v>
          </cell>
          <cell r="T2700">
            <v>0</v>
          </cell>
        </row>
        <row r="2701">
          <cell r="J2701">
            <v>0</v>
          </cell>
          <cell r="K2701">
            <v>0</v>
          </cell>
          <cell r="L2701">
            <v>0</v>
          </cell>
          <cell r="M2701">
            <v>0</v>
          </cell>
          <cell r="N2701">
            <v>0</v>
          </cell>
          <cell r="O2701">
            <v>0</v>
          </cell>
          <cell r="P2701">
            <v>0</v>
          </cell>
          <cell r="Q2701">
            <v>0</v>
          </cell>
          <cell r="R2701">
            <v>0</v>
          </cell>
          <cell r="S2701">
            <v>0</v>
          </cell>
          <cell r="T2701">
            <v>0</v>
          </cell>
        </row>
        <row r="2702">
          <cell r="J2702">
            <v>0</v>
          </cell>
          <cell r="K2702">
            <v>0</v>
          </cell>
          <cell r="L2702">
            <v>0</v>
          </cell>
          <cell r="M2702">
            <v>0</v>
          </cell>
          <cell r="N2702">
            <v>0</v>
          </cell>
          <cell r="O2702">
            <v>0</v>
          </cell>
          <cell r="P2702">
            <v>0</v>
          </cell>
          <cell r="Q2702">
            <v>0</v>
          </cell>
          <cell r="R2702">
            <v>0</v>
          </cell>
          <cell r="S2702">
            <v>0</v>
          </cell>
          <cell r="T2702">
            <v>0</v>
          </cell>
        </row>
        <row r="2706">
          <cell r="J2706">
            <v>9108.0045833333297</v>
          </cell>
          <cell r="K2706">
            <v>2408374.6487500002</v>
          </cell>
          <cell r="L2706">
            <v>1006.0500764626777</v>
          </cell>
          <cell r="M2706">
            <v>0</v>
          </cell>
          <cell r="N2706">
            <v>0</v>
          </cell>
          <cell r="O2706">
            <v>1256567.3045833299</v>
          </cell>
          <cell r="P2706">
            <v>144769.49083333299</v>
          </cell>
          <cell r="Q2706">
            <v>0</v>
          </cell>
          <cell r="R2706">
            <v>0</v>
          </cell>
          <cell r="S2706">
            <v>26986258.887083299</v>
          </cell>
          <cell r="T2706">
            <v>0</v>
          </cell>
        </row>
        <row r="2707">
          <cell r="J2707">
            <v>0</v>
          </cell>
          <cell r="K2707">
            <v>0</v>
          </cell>
          <cell r="L2707">
            <v>0</v>
          </cell>
          <cell r="M2707">
            <v>0</v>
          </cell>
          <cell r="N2707">
            <v>0</v>
          </cell>
          <cell r="O2707">
            <v>0</v>
          </cell>
          <cell r="P2707">
            <v>0</v>
          </cell>
          <cell r="Q2707">
            <v>0</v>
          </cell>
          <cell r="R2707">
            <v>0</v>
          </cell>
          <cell r="S2707">
            <v>0</v>
          </cell>
          <cell r="T2707">
            <v>0</v>
          </cell>
        </row>
        <row r="2708">
          <cell r="J2708">
            <v>627979.50893109106</v>
          </cell>
          <cell r="K2708">
            <v>7417730.0116936592</v>
          </cell>
          <cell r="L2708">
            <v>-0.98794849868863821</v>
          </cell>
          <cell r="M2708">
            <v>0</v>
          </cell>
          <cell r="N2708">
            <v>3917487.3261412503</v>
          </cell>
          <cell r="O2708">
            <v>14703428.362946086</v>
          </cell>
          <cell r="P2708">
            <v>1879492.1759863188</v>
          </cell>
          <cell r="Q2708">
            <v>827474.15033309651</v>
          </cell>
          <cell r="R2708">
            <v>90334.78586205258</v>
          </cell>
          <cell r="S2708">
            <v>0</v>
          </cell>
          <cell r="T2708">
            <v>0</v>
          </cell>
        </row>
        <row r="2709">
          <cell r="J2709">
            <v>0</v>
          </cell>
          <cell r="K2709">
            <v>0</v>
          </cell>
          <cell r="L2709">
            <v>0</v>
          </cell>
          <cell r="M2709">
            <v>0</v>
          </cell>
          <cell r="N2709">
            <v>0</v>
          </cell>
          <cell r="O2709">
            <v>0</v>
          </cell>
          <cell r="P2709">
            <v>0</v>
          </cell>
          <cell r="Q2709">
            <v>0</v>
          </cell>
          <cell r="R2709">
            <v>0</v>
          </cell>
          <cell r="S2709">
            <v>0</v>
          </cell>
          <cell r="T2709">
            <v>0</v>
          </cell>
        </row>
        <row r="2710">
          <cell r="J2710">
            <v>118722.97100479942</v>
          </cell>
          <cell r="K2710">
            <v>1265885.1340263323</v>
          </cell>
          <cell r="L2710">
            <v>-2.3841442016419023E-2</v>
          </cell>
          <cell r="M2710">
            <v>0</v>
          </cell>
          <cell r="N2710">
            <v>208823.56269842648</v>
          </cell>
          <cell r="O2710">
            <v>1106411.7447293596</v>
          </cell>
          <cell r="P2710">
            <v>123551.87356977233</v>
          </cell>
          <cell r="Q2710">
            <v>66.458370482546869</v>
          </cell>
          <cell r="R2710">
            <v>0</v>
          </cell>
          <cell r="S2710">
            <v>0</v>
          </cell>
          <cell r="T2710">
            <v>0</v>
          </cell>
        </row>
        <row r="2711">
          <cell r="J2711">
            <v>93737.967728280419</v>
          </cell>
          <cell r="K2711">
            <v>1533550.5082739396</v>
          </cell>
          <cell r="L2711">
            <v>-2.2335164423566312E-2</v>
          </cell>
          <cell r="M2711">
            <v>0</v>
          </cell>
          <cell r="N2711">
            <v>0</v>
          </cell>
          <cell r="O2711">
            <v>0</v>
          </cell>
          <cell r="P2711">
            <v>0</v>
          </cell>
          <cell r="Q2711">
            <v>0</v>
          </cell>
          <cell r="R2711">
            <v>0</v>
          </cell>
          <cell r="S2711">
            <v>0</v>
          </cell>
          <cell r="T2711">
            <v>0</v>
          </cell>
        </row>
        <row r="2712">
          <cell r="J2712">
            <v>124551.01382390653</v>
          </cell>
          <cell r="K2712">
            <v>2032593.0532651609</v>
          </cell>
          <cell r="L2712">
            <v>3.1234100461006165E-2</v>
          </cell>
          <cell r="M2712">
            <v>0</v>
          </cell>
          <cell r="N2712">
            <v>1003949.8646183974</v>
          </cell>
          <cell r="O2712">
            <v>3438554.7845038865</v>
          </cell>
          <cell r="P2712">
            <v>448038.28752999788</v>
          </cell>
          <cell r="Q2712">
            <v>212036.19939422666</v>
          </cell>
          <cell r="R2712">
            <v>28847.713821146201</v>
          </cell>
          <cell r="S2712">
            <v>0</v>
          </cell>
          <cell r="T2712">
            <v>0</v>
          </cell>
        </row>
        <row r="2713">
          <cell r="J2713">
            <v>12678.372369956629</v>
          </cell>
          <cell r="K2713">
            <v>200435.16657852349</v>
          </cell>
          <cell r="L2713">
            <v>1.2608091827132739E-2</v>
          </cell>
          <cell r="M2713">
            <v>0</v>
          </cell>
          <cell r="N2713">
            <v>113719.92790789569</v>
          </cell>
          <cell r="O2713">
            <v>353208.15685183363</v>
          </cell>
          <cell r="P2713">
            <v>51383.951407026318</v>
          </cell>
          <cell r="Q2713">
            <v>24920.173617130473</v>
          </cell>
          <cell r="R2713">
            <v>2852.0789993064213</v>
          </cell>
          <cell r="S2713">
            <v>0</v>
          </cell>
          <cell r="T2713">
            <v>0</v>
          </cell>
        </row>
        <row r="2714">
          <cell r="J2714">
            <v>0</v>
          </cell>
          <cell r="K2714">
            <v>0</v>
          </cell>
          <cell r="L2714">
            <v>0</v>
          </cell>
          <cell r="M2714">
            <v>0</v>
          </cell>
          <cell r="N2714">
            <v>0</v>
          </cell>
          <cell r="O2714">
            <v>0</v>
          </cell>
          <cell r="P2714">
            <v>0</v>
          </cell>
          <cell r="Q2714">
            <v>0</v>
          </cell>
          <cell r="R2714">
            <v>0</v>
          </cell>
          <cell r="S2714">
            <v>0</v>
          </cell>
          <cell r="T2714">
            <v>0</v>
          </cell>
        </row>
        <row r="2715">
          <cell r="J2715">
            <v>15810.596107061863</v>
          </cell>
          <cell r="K2715">
            <v>260624.60757062933</v>
          </cell>
          <cell r="L2715">
            <v>5.3686020575696602E-2</v>
          </cell>
          <cell r="M2715">
            <v>0</v>
          </cell>
          <cell r="N2715">
            <v>0</v>
          </cell>
          <cell r="O2715">
            <v>0</v>
          </cell>
          <cell r="P2715">
            <v>0</v>
          </cell>
          <cell r="Q2715">
            <v>0</v>
          </cell>
          <cell r="R2715">
            <v>0</v>
          </cell>
          <cell r="S2715">
            <v>0</v>
          </cell>
          <cell r="T2715">
            <v>0</v>
          </cell>
        </row>
        <row r="2716">
          <cell r="J2716">
            <v>0</v>
          </cell>
          <cell r="K2716">
            <v>0</v>
          </cell>
          <cell r="L2716">
            <v>0</v>
          </cell>
          <cell r="M2716">
            <v>0</v>
          </cell>
          <cell r="N2716">
            <v>7195814.0166193144</v>
          </cell>
          <cell r="O2716">
            <v>25656504.770217646</v>
          </cell>
          <cell r="P2716">
            <v>3297592.2453759927</v>
          </cell>
          <cell r="Q2716">
            <v>1531410.1441754096</v>
          </cell>
          <cell r="R2716">
            <v>209341.76611164666</v>
          </cell>
          <cell r="S2716">
            <v>0</v>
          </cell>
          <cell r="T2716">
            <v>0</v>
          </cell>
        </row>
        <row r="2717">
          <cell r="J2717">
            <v>0</v>
          </cell>
          <cell r="K2717">
            <v>0</v>
          </cell>
          <cell r="L2717">
            <v>0</v>
          </cell>
          <cell r="M2717">
            <v>0</v>
          </cell>
          <cell r="N2717">
            <v>0</v>
          </cell>
          <cell r="O2717">
            <v>0</v>
          </cell>
          <cell r="P2717">
            <v>0</v>
          </cell>
          <cell r="Q2717">
            <v>0</v>
          </cell>
          <cell r="R2717">
            <v>0</v>
          </cell>
          <cell r="S2717">
            <v>0</v>
          </cell>
          <cell r="T2717">
            <v>0</v>
          </cell>
        </row>
        <row r="2718">
          <cell r="J2718">
            <v>0</v>
          </cell>
          <cell r="K2718">
            <v>0</v>
          </cell>
          <cell r="L2718">
            <v>0</v>
          </cell>
          <cell r="M2718">
            <v>0</v>
          </cell>
          <cell r="N2718">
            <v>5039368.4894408304</v>
          </cell>
          <cell r="O2718">
            <v>15652015.338017298</v>
          </cell>
          <cell r="P2718">
            <v>2277021.0142346444</v>
          </cell>
          <cell r="Q2718">
            <v>1104308.9807379551</v>
          </cell>
          <cell r="R2718">
            <v>126386.61756927482</v>
          </cell>
          <cell r="S2718">
            <v>0</v>
          </cell>
          <cell r="T2718">
            <v>0</v>
          </cell>
        </row>
        <row r="2719">
          <cell r="J2719">
            <v>-895416.79499114479</v>
          </cell>
          <cell r="K2719">
            <v>-14155840.294338323</v>
          </cell>
          <cell r="L2719">
            <v>-7942375.862915637</v>
          </cell>
          <cell r="M2719">
            <v>0</v>
          </cell>
          <cell r="N2719">
            <v>-23189.022301528163</v>
          </cell>
          <cell r="O2719">
            <v>-72023.892179676172</v>
          </cell>
          <cell r="P2719">
            <v>-10477.878565691937</v>
          </cell>
          <cell r="Q2719">
            <v>-5081.5584603045618</v>
          </cell>
          <cell r="R2719">
            <v>-581.5772550805915</v>
          </cell>
          <cell r="S2719">
            <v>0</v>
          </cell>
          <cell r="T2719">
            <v>0</v>
          </cell>
        </row>
        <row r="2720">
          <cell r="J2720">
            <v>37113.080655132479</v>
          </cell>
          <cell r="K2720">
            <v>274631.71973732929</v>
          </cell>
          <cell r="L2720">
            <v>-5.1702248019864783E-3</v>
          </cell>
          <cell r="M2720">
            <v>0</v>
          </cell>
          <cell r="N2720">
            <v>95299.888753896521</v>
          </cell>
          <cell r="O2720">
            <v>496764.04488004366</v>
          </cell>
          <cell r="P2720">
            <v>49770.828262145733</v>
          </cell>
          <cell r="Q2720">
            <v>18563.374431398519</v>
          </cell>
          <cell r="R2720">
            <v>0</v>
          </cell>
          <cell r="S2720">
            <v>0</v>
          </cell>
          <cell r="T2720">
            <v>0</v>
          </cell>
        </row>
        <row r="2725">
          <cell r="J2725">
            <v>0</v>
          </cell>
          <cell r="K2725">
            <v>0</v>
          </cell>
          <cell r="L2725">
            <v>0</v>
          </cell>
          <cell r="M2725">
            <v>0</v>
          </cell>
          <cell r="N2725">
            <v>0</v>
          </cell>
          <cell r="O2725">
            <v>0</v>
          </cell>
          <cell r="P2725">
            <v>0</v>
          </cell>
          <cell r="Q2725">
            <v>0</v>
          </cell>
          <cell r="R2725">
            <v>0</v>
          </cell>
          <cell r="S2725">
            <v>0</v>
          </cell>
          <cell r="T2725">
            <v>0</v>
          </cell>
        </row>
        <row r="2726">
          <cell r="J2726">
            <v>-3895521.4193414045</v>
          </cell>
          <cell r="K2726">
            <v>-63572423.32040482</v>
          </cell>
          <cell r="L2726">
            <v>-1.7691325396299362E-2</v>
          </cell>
          <cell r="M2726">
            <v>0</v>
          </cell>
          <cell r="N2726">
            <v>-31400051.12359193</v>
          </cell>
          <cell r="O2726">
            <v>-107546003.86916085</v>
          </cell>
          <cell r="P2726">
            <v>-14013075.383117802</v>
          </cell>
          <cell r="Q2726">
            <v>-6631752.9745985307</v>
          </cell>
          <cell r="R2726">
            <v>-902255.90012609179</v>
          </cell>
          <cell r="S2726">
            <v>0</v>
          </cell>
          <cell r="T2726">
            <v>0</v>
          </cell>
        </row>
        <row r="2727">
          <cell r="J2727">
            <v>0</v>
          </cell>
          <cell r="K2727">
            <v>0</v>
          </cell>
          <cell r="L2727">
            <v>0</v>
          </cell>
          <cell r="M2727">
            <v>0</v>
          </cell>
          <cell r="N2727">
            <v>0</v>
          </cell>
          <cell r="O2727">
            <v>0</v>
          </cell>
          <cell r="P2727">
            <v>0</v>
          </cell>
          <cell r="Q2727">
            <v>0</v>
          </cell>
          <cell r="R2727">
            <v>0</v>
          </cell>
          <cell r="S2727">
            <v>0</v>
          </cell>
          <cell r="T2727">
            <v>0</v>
          </cell>
        </row>
        <row r="2728">
          <cell r="J2728">
            <v>0</v>
          </cell>
          <cell r="K2728">
            <v>0</v>
          </cell>
          <cell r="L2728">
            <v>0</v>
          </cell>
          <cell r="M2728">
            <v>0</v>
          </cell>
          <cell r="N2728">
            <v>0</v>
          </cell>
          <cell r="O2728">
            <v>0</v>
          </cell>
          <cell r="P2728">
            <v>0</v>
          </cell>
          <cell r="Q2728">
            <v>0</v>
          </cell>
          <cell r="R2728">
            <v>0</v>
          </cell>
          <cell r="S2728">
            <v>0</v>
          </cell>
          <cell r="T2728">
            <v>0</v>
          </cell>
        </row>
        <row r="2729">
          <cell r="J2729">
            <v>0</v>
          </cell>
          <cell r="K2729">
            <v>0</v>
          </cell>
          <cell r="L2729">
            <v>0</v>
          </cell>
          <cell r="M2729">
            <v>0</v>
          </cell>
          <cell r="N2729">
            <v>0</v>
          </cell>
          <cell r="O2729">
            <v>0</v>
          </cell>
          <cell r="P2729">
            <v>0</v>
          </cell>
          <cell r="Q2729">
            <v>0</v>
          </cell>
          <cell r="R2729">
            <v>0</v>
          </cell>
          <cell r="S2729">
            <v>0</v>
          </cell>
          <cell r="T2729">
            <v>0</v>
          </cell>
        </row>
        <row r="2733">
          <cell r="J2733">
            <v>0</v>
          </cell>
          <cell r="K2733">
            <v>0</v>
          </cell>
          <cell r="L2733">
            <v>-238017410</v>
          </cell>
          <cell r="M2733">
            <v>0</v>
          </cell>
          <cell r="N2733">
            <v>-871494.87375000003</v>
          </cell>
          <cell r="O2733">
            <v>-2473179.4087499999</v>
          </cell>
          <cell r="P2733">
            <v>-350860.26458333299</v>
          </cell>
          <cell r="Q2733">
            <v>0</v>
          </cell>
          <cell r="R2733">
            <v>0</v>
          </cell>
          <cell r="S2733">
            <v>5155024.4891666695</v>
          </cell>
          <cell r="T2733">
            <v>0</v>
          </cell>
        </row>
        <row r="2734">
          <cell r="J2734">
            <v>0</v>
          </cell>
          <cell r="K2734">
            <v>0</v>
          </cell>
          <cell r="L2734">
            <v>4970.9493656702698</v>
          </cell>
          <cell r="M2734">
            <v>0</v>
          </cell>
          <cell r="N2734">
            <v>0</v>
          </cell>
          <cell r="O2734">
            <v>0</v>
          </cell>
          <cell r="P2734">
            <v>0</v>
          </cell>
          <cell r="Q2734">
            <v>0</v>
          </cell>
          <cell r="R2734">
            <v>0</v>
          </cell>
          <cell r="S2734">
            <v>0</v>
          </cell>
          <cell r="T2734">
            <v>0</v>
          </cell>
        </row>
        <row r="2735">
          <cell r="J2735">
            <v>-83536819.553365305</v>
          </cell>
          <cell r="K2735">
            <v>-1026458533.0655966</v>
          </cell>
          <cell r="L2735">
            <v>-1.6237795352935791E-3</v>
          </cell>
          <cell r="M2735">
            <v>0</v>
          </cell>
          <cell r="N2735">
            <v>-449575561.11371404</v>
          </cell>
          <cell r="O2735">
            <v>-1677485591.7490909</v>
          </cell>
          <cell r="P2735">
            <v>-216591960.08583379</v>
          </cell>
          <cell r="Q2735">
            <v>-94651874.475881606</v>
          </cell>
          <cell r="R2735">
            <v>-11157842.996625734</v>
          </cell>
          <cell r="S2735">
            <v>0</v>
          </cell>
          <cell r="T2735">
            <v>-66778308.103898324</v>
          </cell>
        </row>
        <row r="2736">
          <cell r="J2736">
            <v>0</v>
          </cell>
          <cell r="K2736">
            <v>0</v>
          </cell>
          <cell r="L2736">
            <v>0</v>
          </cell>
          <cell r="M2736">
            <v>0</v>
          </cell>
          <cell r="N2736">
            <v>0</v>
          </cell>
          <cell r="O2736">
            <v>0</v>
          </cell>
          <cell r="P2736">
            <v>0</v>
          </cell>
          <cell r="Q2736">
            <v>0</v>
          </cell>
          <cell r="R2736">
            <v>0</v>
          </cell>
          <cell r="S2736">
            <v>0</v>
          </cell>
          <cell r="T2736">
            <v>0</v>
          </cell>
        </row>
        <row r="2737">
          <cell r="J2737">
            <v>-22569.364317348231</v>
          </cell>
          <cell r="K2737">
            <v>-266590.62701998517</v>
          </cell>
          <cell r="L2737">
            <v>55048.510355146223</v>
          </cell>
          <cell r="M2737">
            <v>0</v>
          </cell>
          <cell r="N2737">
            <v>-140793.12686933257</v>
          </cell>
          <cell r="O2737">
            <v>-528436.08225722413</v>
          </cell>
          <cell r="P2737">
            <v>-67548.292656306221</v>
          </cell>
          <cell r="Q2737">
            <v>-29739.132083854547</v>
          </cell>
          <cell r="R2737">
            <v>-3246.6006671469636</v>
          </cell>
          <cell r="S2737">
            <v>0</v>
          </cell>
          <cell r="T2737">
            <v>0</v>
          </cell>
        </row>
        <row r="2738">
          <cell r="J2738">
            <v>0</v>
          </cell>
          <cell r="K2738">
            <v>0</v>
          </cell>
          <cell r="L2738">
            <v>1099.0420278917952</v>
          </cell>
          <cell r="M2738">
            <v>0</v>
          </cell>
          <cell r="N2738">
            <v>0</v>
          </cell>
          <cell r="O2738">
            <v>0</v>
          </cell>
          <cell r="P2738">
            <v>0</v>
          </cell>
          <cell r="Q2738">
            <v>0</v>
          </cell>
          <cell r="R2738">
            <v>0</v>
          </cell>
          <cell r="S2738">
            <v>0</v>
          </cell>
          <cell r="T2738">
            <v>0</v>
          </cell>
        </row>
        <row r="2739">
          <cell r="J2739">
            <v>0</v>
          </cell>
          <cell r="K2739">
            <v>0</v>
          </cell>
          <cell r="L2739">
            <v>241948.58124937955</v>
          </cell>
          <cell r="M2739">
            <v>0</v>
          </cell>
          <cell r="N2739">
            <v>0</v>
          </cell>
          <cell r="O2739">
            <v>0</v>
          </cell>
          <cell r="P2739">
            <v>0</v>
          </cell>
          <cell r="Q2739">
            <v>0</v>
          </cell>
          <cell r="R2739">
            <v>0</v>
          </cell>
          <cell r="S2739">
            <v>0</v>
          </cell>
          <cell r="T2739">
            <v>0</v>
          </cell>
        </row>
        <row r="2740">
          <cell r="J2740">
            <v>0</v>
          </cell>
          <cell r="K2740">
            <v>0</v>
          </cell>
          <cell r="L2740">
            <v>1602932.8135458017</v>
          </cell>
          <cell r="M2740">
            <v>0</v>
          </cell>
          <cell r="N2740">
            <v>0</v>
          </cell>
          <cell r="O2740">
            <v>0</v>
          </cell>
          <cell r="P2740">
            <v>0</v>
          </cell>
          <cell r="Q2740">
            <v>0</v>
          </cell>
          <cell r="R2740">
            <v>0</v>
          </cell>
          <cell r="S2740">
            <v>0</v>
          </cell>
          <cell r="T2740">
            <v>0</v>
          </cell>
        </row>
        <row r="2741">
          <cell r="J2741">
            <v>0</v>
          </cell>
          <cell r="K2741">
            <v>0</v>
          </cell>
          <cell r="L2741">
            <v>0</v>
          </cell>
          <cell r="M2741">
            <v>0</v>
          </cell>
          <cell r="N2741">
            <v>-616478.43810562824</v>
          </cell>
          <cell r="O2741">
            <v>-2198039.2977727698</v>
          </cell>
          <cell r="P2741">
            <v>-282510.70862080221</v>
          </cell>
          <cell r="Q2741">
            <v>-131198.68462413552</v>
          </cell>
          <cell r="R2741">
            <v>-17934.688793334488</v>
          </cell>
          <cell r="S2741">
            <v>0</v>
          </cell>
          <cell r="T2741">
            <v>0</v>
          </cell>
        </row>
        <row r="2742">
          <cell r="J2742">
            <v>0</v>
          </cell>
          <cell r="K2742">
            <v>0</v>
          </cell>
          <cell r="L2742">
            <v>0</v>
          </cell>
          <cell r="M2742">
            <v>0</v>
          </cell>
          <cell r="N2742">
            <v>0</v>
          </cell>
          <cell r="O2742">
            <v>0</v>
          </cell>
          <cell r="P2742">
            <v>0</v>
          </cell>
          <cell r="Q2742">
            <v>0</v>
          </cell>
          <cell r="R2742">
            <v>0</v>
          </cell>
          <cell r="S2742">
            <v>0</v>
          </cell>
          <cell r="T2742">
            <v>0</v>
          </cell>
        </row>
        <row r="2743">
          <cell r="J2743">
            <v>0</v>
          </cell>
          <cell r="K2743">
            <v>0</v>
          </cell>
          <cell r="L2743">
            <v>0</v>
          </cell>
          <cell r="M2743">
            <v>0</v>
          </cell>
          <cell r="N2743">
            <v>-1034856.5952323835</v>
          </cell>
          <cell r="O2743">
            <v>-3214210.5375237032</v>
          </cell>
          <cell r="P2743">
            <v>-467596.33057215036</v>
          </cell>
          <cell r="Q2743">
            <v>-226774.73066031522</v>
          </cell>
          <cell r="R2743">
            <v>-25954.050594777957</v>
          </cell>
          <cell r="S2743">
            <v>0</v>
          </cell>
          <cell r="T2743">
            <v>0</v>
          </cell>
        </row>
        <row r="2744">
          <cell r="J2744">
            <v>0</v>
          </cell>
          <cell r="K2744">
            <v>0</v>
          </cell>
          <cell r="L2744">
            <v>37204.745817073708</v>
          </cell>
          <cell r="M2744">
            <v>0</v>
          </cell>
          <cell r="N2744">
            <v>0</v>
          </cell>
          <cell r="O2744">
            <v>0</v>
          </cell>
          <cell r="P2744">
            <v>0</v>
          </cell>
          <cell r="Q2744">
            <v>0</v>
          </cell>
          <cell r="R2744">
            <v>0</v>
          </cell>
          <cell r="S2744">
            <v>0</v>
          </cell>
          <cell r="T2744">
            <v>0</v>
          </cell>
        </row>
        <row r="2745">
          <cell r="J2745">
            <v>0</v>
          </cell>
          <cell r="K2745">
            <v>0</v>
          </cell>
          <cell r="L2745">
            <v>-3704287.752051448</v>
          </cell>
          <cell r="M2745">
            <v>0</v>
          </cell>
          <cell r="N2745">
            <v>0</v>
          </cell>
          <cell r="O2745">
            <v>0</v>
          </cell>
          <cell r="P2745">
            <v>0</v>
          </cell>
          <cell r="Q2745">
            <v>0</v>
          </cell>
          <cell r="R2745">
            <v>0</v>
          </cell>
          <cell r="S2745">
            <v>0</v>
          </cell>
          <cell r="T2745">
            <v>0</v>
          </cell>
        </row>
        <row r="2746">
          <cell r="J2746">
            <v>0</v>
          </cell>
          <cell r="K2746">
            <v>0</v>
          </cell>
          <cell r="L2746">
            <v>1013275.1083462882</v>
          </cell>
          <cell r="M2746">
            <v>0</v>
          </cell>
          <cell r="N2746">
            <v>0</v>
          </cell>
          <cell r="O2746">
            <v>0</v>
          </cell>
          <cell r="P2746">
            <v>0</v>
          </cell>
          <cell r="Q2746">
            <v>0</v>
          </cell>
          <cell r="R2746">
            <v>0</v>
          </cell>
          <cell r="S2746">
            <v>0</v>
          </cell>
          <cell r="T2746">
            <v>0</v>
          </cell>
        </row>
        <row r="2750">
          <cell r="J2750">
            <v>-490008.8775</v>
          </cell>
          <cell r="K2750">
            <v>207162.21041666699</v>
          </cell>
          <cell r="L2750">
            <v>-78.199166666716337</v>
          </cell>
          <cell r="M2750">
            <v>0</v>
          </cell>
          <cell r="N2750">
            <v>-5088110.9441666696</v>
          </cell>
          <cell r="O2750">
            <v>-8251071.9129166696</v>
          </cell>
          <cell r="P2750">
            <v>-1530610.6516666701</v>
          </cell>
          <cell r="Q2750">
            <v>-342117.26750000002</v>
          </cell>
          <cell r="R2750">
            <v>0</v>
          </cell>
          <cell r="S2750">
            <v>-77536840.664166704</v>
          </cell>
          <cell r="T2750">
            <v>0</v>
          </cell>
        </row>
        <row r="2751">
          <cell r="J2751">
            <v>-4032.0178094200023</v>
          </cell>
          <cell r="K2751">
            <v>-65799.957290234917</v>
          </cell>
          <cell r="L2751">
            <v>3.3462658993812511E-2</v>
          </cell>
          <cell r="M2751">
            <v>0</v>
          </cell>
          <cell r="N2751">
            <v>-32500.287309015945</v>
          </cell>
          <cell r="O2751">
            <v>-111314.3418437987</v>
          </cell>
          <cell r="P2751">
            <v>-14504.083902336322</v>
          </cell>
          <cell r="Q2751">
            <v>-6864.125035609748</v>
          </cell>
          <cell r="R2751">
            <v>-933.8703260365387</v>
          </cell>
          <cell r="S2751">
            <v>0</v>
          </cell>
          <cell r="T2751">
            <v>0</v>
          </cell>
        </row>
        <row r="2752">
          <cell r="J2752">
            <v>-4.1562129312494855</v>
          </cell>
          <cell r="K2752">
            <v>-65.70648084014698</v>
          </cell>
          <cell r="L2752">
            <v>3.1968232749782999E-2</v>
          </cell>
          <cell r="M2752">
            <v>0</v>
          </cell>
          <cell r="N2752">
            <v>-37.279567212551612</v>
          </cell>
          <cell r="O2752">
            <v>-115.78838876897647</v>
          </cell>
          <cell r="P2752">
            <v>-16.844641967027869</v>
          </cell>
          <cell r="Q2752">
            <v>-8.1693094992172295</v>
          </cell>
          <cell r="R2752">
            <v>-0.93496604074762579</v>
          </cell>
          <cell r="S2752">
            <v>0</v>
          </cell>
          <cell r="T2752">
            <v>0</v>
          </cell>
        </row>
        <row r="2753">
          <cell r="J2753">
            <v>-466102.45181034668</v>
          </cell>
          <cell r="K2753">
            <v>-5505628.9196483856</v>
          </cell>
          <cell r="L2753">
            <v>0.79683328908868134</v>
          </cell>
          <cell r="M2753">
            <v>0</v>
          </cell>
          <cell r="N2753">
            <v>-2907659.2813647999</v>
          </cell>
          <cell r="O2753">
            <v>-10913260.564269437</v>
          </cell>
          <cell r="P2753">
            <v>-1395007.1601487801</v>
          </cell>
          <cell r="Q2753">
            <v>-614172.47664089256</v>
          </cell>
          <cell r="R2753">
            <v>-67048.788336636018</v>
          </cell>
          <cell r="S2753">
            <v>0</v>
          </cell>
          <cell r="T2753">
            <v>0</v>
          </cell>
        </row>
        <row r="2754">
          <cell r="J2754">
            <v>-166133.17867801627</v>
          </cell>
          <cell r="K2754">
            <v>-1962374.6442230036</v>
          </cell>
          <cell r="L2754">
            <v>0.27199016034137458</v>
          </cell>
          <cell r="M2754">
            <v>0</v>
          </cell>
          <cell r="N2754">
            <v>-1036378.7554636665</v>
          </cell>
          <cell r="O2754">
            <v>-3889820.0604643901</v>
          </cell>
          <cell r="P2754">
            <v>-497223.24543448107</v>
          </cell>
          <cell r="Q2754">
            <v>-218909.86714315365</v>
          </cell>
          <cell r="R2754">
            <v>-23898.240160743091</v>
          </cell>
          <cell r="S2754">
            <v>0</v>
          </cell>
          <cell r="T2754">
            <v>0</v>
          </cell>
        </row>
        <row r="2755">
          <cell r="J2755">
            <v>-47564.612506878817</v>
          </cell>
          <cell r="K2755">
            <v>-571207.58812477358</v>
          </cell>
          <cell r="L2755">
            <v>0.11267244018381462</v>
          </cell>
          <cell r="M2755">
            <v>0</v>
          </cell>
          <cell r="N2755">
            <v>-352428.44777089561</v>
          </cell>
          <cell r="O2755">
            <v>-1342644.4960981694</v>
          </cell>
          <cell r="P2755">
            <v>-166787.92789217751</v>
          </cell>
          <cell r="Q2755">
            <v>-74026.246357560332</v>
          </cell>
          <cell r="R2755">
            <v>-8389.2203538499271</v>
          </cell>
          <cell r="S2755">
            <v>0</v>
          </cell>
          <cell r="T2755">
            <v>0</v>
          </cell>
        </row>
        <row r="2756">
          <cell r="J2756">
            <v>0</v>
          </cell>
          <cell r="K2756">
            <v>0</v>
          </cell>
          <cell r="L2756">
            <v>0</v>
          </cell>
          <cell r="M2756">
            <v>0</v>
          </cell>
          <cell r="N2756">
            <v>0</v>
          </cell>
          <cell r="O2756">
            <v>0</v>
          </cell>
          <cell r="P2756">
            <v>0</v>
          </cell>
          <cell r="Q2756">
            <v>0</v>
          </cell>
          <cell r="R2756">
            <v>0</v>
          </cell>
          <cell r="S2756">
            <v>0</v>
          </cell>
          <cell r="T2756">
            <v>0</v>
          </cell>
        </row>
        <row r="2757">
          <cell r="J2757">
            <v>0</v>
          </cell>
          <cell r="K2757">
            <v>0</v>
          </cell>
          <cell r="L2757">
            <v>0</v>
          </cell>
          <cell r="M2757">
            <v>0</v>
          </cell>
          <cell r="N2757">
            <v>0</v>
          </cell>
          <cell r="O2757">
            <v>0</v>
          </cell>
          <cell r="P2757">
            <v>0</v>
          </cell>
          <cell r="Q2757">
            <v>0</v>
          </cell>
          <cell r="R2757">
            <v>0</v>
          </cell>
          <cell r="S2757">
            <v>0</v>
          </cell>
          <cell r="T2757">
            <v>0</v>
          </cell>
        </row>
        <row r="2758">
          <cell r="J2758">
            <v>-110792.90287006047</v>
          </cell>
          <cell r="K2758">
            <v>-1826329.420889012</v>
          </cell>
          <cell r="L2758">
            <v>-0.11141494626644999</v>
          </cell>
          <cell r="M2758">
            <v>0</v>
          </cell>
          <cell r="N2758">
            <v>0</v>
          </cell>
          <cell r="O2758">
            <v>0</v>
          </cell>
          <cell r="P2758">
            <v>0</v>
          </cell>
          <cell r="Q2758">
            <v>0</v>
          </cell>
          <cell r="R2758">
            <v>0</v>
          </cell>
          <cell r="S2758">
            <v>0</v>
          </cell>
          <cell r="T2758">
            <v>0</v>
          </cell>
        </row>
        <row r="2759">
          <cell r="J2759">
            <v>0</v>
          </cell>
          <cell r="K2759">
            <v>0</v>
          </cell>
          <cell r="L2759">
            <v>0</v>
          </cell>
          <cell r="M2759">
            <v>0</v>
          </cell>
          <cell r="N2759">
            <v>-214651.09972190662</v>
          </cell>
          <cell r="O2759">
            <v>-765333.42179609474</v>
          </cell>
          <cell r="P2759">
            <v>-98367.161834587911</v>
          </cell>
          <cell r="Q2759">
            <v>-45681.957706707319</v>
          </cell>
          <cell r="R2759">
            <v>-6244.6639407034545</v>
          </cell>
          <cell r="S2759">
            <v>0</v>
          </cell>
          <cell r="T2759">
            <v>0</v>
          </cell>
        </row>
        <row r="2760">
          <cell r="J2760">
            <v>0</v>
          </cell>
          <cell r="K2760">
            <v>0</v>
          </cell>
          <cell r="L2760">
            <v>0</v>
          </cell>
          <cell r="M2760">
            <v>0</v>
          </cell>
          <cell r="N2760">
            <v>0</v>
          </cell>
          <cell r="O2760">
            <v>0</v>
          </cell>
          <cell r="P2760">
            <v>0</v>
          </cell>
          <cell r="Q2760">
            <v>0</v>
          </cell>
          <cell r="R2760">
            <v>0</v>
          </cell>
          <cell r="S2760">
            <v>0</v>
          </cell>
          <cell r="T2760">
            <v>0</v>
          </cell>
        </row>
        <row r="2761">
          <cell r="J2761">
            <v>0</v>
          </cell>
          <cell r="K2761">
            <v>0</v>
          </cell>
          <cell r="L2761">
            <v>0</v>
          </cell>
          <cell r="M2761">
            <v>0</v>
          </cell>
          <cell r="N2761">
            <v>-5470394.9684992759</v>
          </cell>
          <cell r="O2761">
            <v>-16990761.07083093</v>
          </cell>
          <cell r="P2761">
            <v>-2471778.8202105579</v>
          </cell>
          <cell r="Q2761">
            <v>-1198762.5641100488</v>
          </cell>
          <cell r="R2761">
            <v>-137196.69801588959</v>
          </cell>
          <cell r="S2761">
            <v>0</v>
          </cell>
          <cell r="T2761">
            <v>0</v>
          </cell>
        </row>
        <row r="2762">
          <cell r="J2762">
            <v>-636600.36121877306</v>
          </cell>
          <cell r="K2762">
            <v>-10064154.587160898</v>
          </cell>
          <cell r="L2762">
            <v>-9.6322319936007261E-2</v>
          </cell>
          <cell r="M2762">
            <v>0</v>
          </cell>
          <cell r="N2762">
            <v>-16486.333577883139</v>
          </cell>
          <cell r="O2762">
            <v>-51205.691064145445</v>
          </cell>
          <cell r="P2762">
            <v>-7449.2921252296728</v>
          </cell>
          <cell r="Q2762">
            <v>-3612.7555005445124</v>
          </cell>
          <cell r="R2762">
            <v>-413.47481165415098</v>
          </cell>
          <cell r="S2762">
            <v>0</v>
          </cell>
          <cell r="T2762">
            <v>0</v>
          </cell>
        </row>
        <row r="2763">
          <cell r="J2763">
            <v>0</v>
          </cell>
          <cell r="K2763">
            <v>0</v>
          </cell>
          <cell r="L2763">
            <v>0</v>
          </cell>
          <cell r="M2763">
            <v>0</v>
          </cell>
          <cell r="N2763">
            <v>0</v>
          </cell>
          <cell r="O2763">
            <v>0</v>
          </cell>
          <cell r="P2763">
            <v>0</v>
          </cell>
          <cell r="Q2763">
            <v>0</v>
          </cell>
          <cell r="R2763">
            <v>0</v>
          </cell>
          <cell r="S2763">
            <v>0</v>
          </cell>
          <cell r="T2763">
            <v>0</v>
          </cell>
        </row>
        <row r="2769">
          <cell r="J2769">
            <v>0</v>
          </cell>
          <cell r="K2769">
            <v>0</v>
          </cell>
          <cell r="L2769">
            <v>0</v>
          </cell>
          <cell r="M2769">
            <v>0</v>
          </cell>
          <cell r="N2769">
            <v>0</v>
          </cell>
          <cell r="O2769">
            <v>0</v>
          </cell>
          <cell r="P2769">
            <v>0</v>
          </cell>
          <cell r="Q2769">
            <v>0</v>
          </cell>
          <cell r="R2769">
            <v>0</v>
          </cell>
          <cell r="S2769">
            <v>0</v>
          </cell>
          <cell r="T2769">
            <v>0</v>
          </cell>
        </row>
        <row r="2770">
          <cell r="J2770">
            <v>0</v>
          </cell>
          <cell r="K2770">
            <v>0</v>
          </cell>
          <cell r="L2770">
            <v>0</v>
          </cell>
          <cell r="M2770">
            <v>0</v>
          </cell>
          <cell r="N2770">
            <v>0</v>
          </cell>
          <cell r="O2770">
            <v>0</v>
          </cell>
          <cell r="P2770">
            <v>0</v>
          </cell>
          <cell r="Q2770">
            <v>0</v>
          </cell>
          <cell r="R2770">
            <v>0</v>
          </cell>
          <cell r="S2770">
            <v>0</v>
          </cell>
          <cell r="T2770">
            <v>0</v>
          </cell>
        </row>
        <row r="2771">
          <cell r="J2771">
            <v>-2231.585633333335</v>
          </cell>
          <cell r="K2771">
            <v>-27870.116516666687</v>
          </cell>
          <cell r="L2771">
            <v>-5089.3138666666709</v>
          </cell>
          <cell r="M2771">
            <v>0</v>
          </cell>
          <cell r="N2771">
            <v>-4780.2046500000033</v>
          </cell>
          <cell r="O2771">
            <v>0</v>
          </cell>
          <cell r="P2771">
            <v>0</v>
          </cell>
          <cell r="Q2771">
            <v>0</v>
          </cell>
          <cell r="R2771">
            <v>0</v>
          </cell>
          <cell r="S2771">
            <v>0</v>
          </cell>
          <cell r="T2771">
            <v>-790.5248000000006</v>
          </cell>
        </row>
        <row r="2772">
          <cell r="J2772">
            <v>-11811.541710000001</v>
          </cell>
          <cell r="K2772">
            <v>-159348.52512000001</v>
          </cell>
          <cell r="L2772">
            <v>-32373.835139999996</v>
          </cell>
          <cell r="M2772">
            <v>0</v>
          </cell>
          <cell r="N2772">
            <v>-38229.044999999998</v>
          </cell>
          <cell r="O2772">
            <v>0</v>
          </cell>
          <cell r="P2772">
            <v>0</v>
          </cell>
          <cell r="Q2772">
            <v>0</v>
          </cell>
          <cell r="R2772">
            <v>0</v>
          </cell>
          <cell r="S2772">
            <v>0</v>
          </cell>
          <cell r="T2772">
            <v>-4876.05303</v>
          </cell>
        </row>
        <row r="2773">
          <cell r="J2773">
            <v>-3164.3262</v>
          </cell>
          <cell r="K2773">
            <v>-45352.871999999996</v>
          </cell>
          <cell r="L2773">
            <v>-11086.257600000001</v>
          </cell>
          <cell r="M2773">
            <v>0</v>
          </cell>
          <cell r="N2773">
            <v>-12383.1126</v>
          </cell>
          <cell r="O2773">
            <v>0</v>
          </cell>
          <cell r="P2773">
            <v>0</v>
          </cell>
          <cell r="Q2773">
            <v>0</v>
          </cell>
          <cell r="R2773">
            <v>0</v>
          </cell>
          <cell r="S2773">
            <v>0</v>
          </cell>
          <cell r="T2773">
            <v>-2119.4315999999999</v>
          </cell>
        </row>
        <row r="2774">
          <cell r="J2774">
            <v>-9382.0749919999998</v>
          </cell>
          <cell r="K2774">
            <v>-108333.881456</v>
          </cell>
          <cell r="L2774">
            <v>-29351.519615999998</v>
          </cell>
          <cell r="M2774">
            <v>0</v>
          </cell>
          <cell r="N2774">
            <v>-39748.964031999996</v>
          </cell>
          <cell r="O2774">
            <v>0</v>
          </cell>
          <cell r="P2774">
            <v>0</v>
          </cell>
          <cell r="Q2774">
            <v>0</v>
          </cell>
          <cell r="R2774">
            <v>0</v>
          </cell>
          <cell r="S2774">
            <v>0</v>
          </cell>
          <cell r="T2774">
            <v>-5415.5599039999997</v>
          </cell>
        </row>
        <row r="2775">
          <cell r="J2775">
            <v>-2588.475222</v>
          </cell>
          <cell r="K2775">
            <v>-27413.375255999999</v>
          </cell>
          <cell r="L2775">
            <v>-6731.7214320000003</v>
          </cell>
          <cell r="M2775">
            <v>0</v>
          </cell>
          <cell r="N2775">
            <v>-6545.7613259999998</v>
          </cell>
          <cell r="O2775">
            <v>-80741.263229999997</v>
          </cell>
          <cell r="P2775">
            <v>-24051.815189999998</v>
          </cell>
          <cell r="Q2775">
            <v>-23289.567984000001</v>
          </cell>
          <cell r="R2775">
            <v>0</v>
          </cell>
          <cell r="S2775">
            <v>0</v>
          </cell>
          <cell r="T2775">
            <v>-664.02035999999998</v>
          </cell>
        </row>
        <row r="2776">
          <cell r="J2776">
            <v>-4221.0484881759321</v>
          </cell>
          <cell r="K2776">
            <v>-68884.817322257819</v>
          </cell>
          <cell r="L2776">
            <v>-22147.749680048415</v>
          </cell>
          <cell r="M2776">
            <v>0</v>
          </cell>
          <cell r="N2776">
            <v>-34023.978835237096</v>
          </cell>
          <cell r="O2776">
            <v>-116533.02553731883</v>
          </cell>
          <cell r="P2776">
            <v>-15184.070190687062</v>
          </cell>
          <cell r="Q2776">
            <v>-7185.9317031089495</v>
          </cell>
          <cell r="R2776">
            <v>-977.65240983296462</v>
          </cell>
          <cell r="S2776">
            <v>0</v>
          </cell>
          <cell r="T2776">
            <v>0</v>
          </cell>
        </row>
        <row r="2784">
          <cell r="J2784">
            <v>0</v>
          </cell>
          <cell r="K2784">
            <v>0</v>
          </cell>
          <cell r="L2784">
            <v>0</v>
          </cell>
          <cell r="M2784">
            <v>0</v>
          </cell>
          <cell r="N2784">
            <v>2296368.6708333301</v>
          </cell>
          <cell r="O2784">
            <v>6516770.0770833297</v>
          </cell>
          <cell r="P2784">
            <v>924508.61250000005</v>
          </cell>
          <cell r="Q2784">
            <v>0</v>
          </cell>
          <cell r="R2784">
            <v>0</v>
          </cell>
          <cell r="S2784">
            <v>0</v>
          </cell>
          <cell r="T2784">
            <v>0</v>
          </cell>
        </row>
        <row r="2785">
          <cell r="J2785">
            <v>0</v>
          </cell>
          <cell r="K2785">
            <v>0</v>
          </cell>
          <cell r="L2785">
            <v>0</v>
          </cell>
          <cell r="M2785">
            <v>0</v>
          </cell>
          <cell r="N2785">
            <v>0</v>
          </cell>
          <cell r="O2785">
            <v>0</v>
          </cell>
          <cell r="P2785">
            <v>0</v>
          </cell>
          <cell r="Q2785">
            <v>0</v>
          </cell>
          <cell r="R2785">
            <v>0</v>
          </cell>
          <cell r="S2785">
            <v>0</v>
          </cell>
          <cell r="T2785">
            <v>0</v>
          </cell>
        </row>
        <row r="2786">
          <cell r="J2786">
            <v>0</v>
          </cell>
          <cell r="K2786">
            <v>0</v>
          </cell>
          <cell r="L2786">
            <v>0</v>
          </cell>
          <cell r="M2786">
            <v>0</v>
          </cell>
          <cell r="N2786">
            <v>0</v>
          </cell>
          <cell r="O2786">
            <v>0</v>
          </cell>
          <cell r="P2786">
            <v>0</v>
          </cell>
          <cell r="Q2786">
            <v>0</v>
          </cell>
          <cell r="R2786">
            <v>0</v>
          </cell>
          <cell r="S2786">
            <v>0</v>
          </cell>
          <cell r="T2786">
            <v>0</v>
          </cell>
        </row>
        <row r="2787">
          <cell r="J2787">
            <v>0</v>
          </cell>
          <cell r="K2787">
            <v>0</v>
          </cell>
          <cell r="L2787">
            <v>0</v>
          </cell>
          <cell r="M2787">
            <v>0</v>
          </cell>
          <cell r="N2787">
            <v>0</v>
          </cell>
          <cell r="O2787">
            <v>0</v>
          </cell>
          <cell r="P2787">
            <v>0</v>
          </cell>
          <cell r="Q2787">
            <v>0</v>
          </cell>
          <cell r="R2787">
            <v>0</v>
          </cell>
          <cell r="S2787">
            <v>0</v>
          </cell>
          <cell r="T2787">
            <v>0</v>
          </cell>
        </row>
        <row r="2788">
          <cell r="J2788">
            <v>-6868074.0365574025</v>
          </cell>
          <cell r="K2788">
            <v>-113214523.24901877</v>
          </cell>
          <cell r="L2788">
            <v>-16498627.800575234</v>
          </cell>
          <cell r="M2788">
            <v>0</v>
          </cell>
          <cell r="N2788">
            <v>0</v>
          </cell>
          <cell r="O2788">
            <v>0</v>
          </cell>
          <cell r="P2788">
            <v>0</v>
          </cell>
          <cell r="Q2788">
            <v>0</v>
          </cell>
          <cell r="R2788">
            <v>0</v>
          </cell>
          <cell r="S2788">
            <v>0</v>
          </cell>
          <cell r="T2788">
            <v>0</v>
          </cell>
        </row>
        <row r="2789">
          <cell r="J2789">
            <v>0</v>
          </cell>
          <cell r="K2789">
            <v>0</v>
          </cell>
          <cell r="L2789">
            <v>0</v>
          </cell>
          <cell r="M2789">
            <v>0</v>
          </cell>
          <cell r="N2789">
            <v>-394436235.52919453</v>
          </cell>
          <cell r="O2789">
            <v>-1406353073.4714441</v>
          </cell>
          <cell r="P2789">
            <v>-180756460.4327352</v>
          </cell>
          <cell r="Q2789">
            <v>-83943755.484046966</v>
          </cell>
          <cell r="R2789">
            <v>-11475001.712579612</v>
          </cell>
          <cell r="S2789">
            <v>0</v>
          </cell>
          <cell r="T2789">
            <v>0</v>
          </cell>
        </row>
        <row r="2790">
          <cell r="J2790">
            <v>-22801723.122276977</v>
          </cell>
          <cell r="K2790">
            <v>-375867557.45555073</v>
          </cell>
          <cell r="L2790">
            <v>-130198946.17926435</v>
          </cell>
          <cell r="M2790">
            <v>0</v>
          </cell>
          <cell r="N2790">
            <v>-557997.42830205243</v>
          </cell>
          <cell r="O2790">
            <v>-1989526.6397847717</v>
          </cell>
          <cell r="P2790">
            <v>-255710.88806059395</v>
          </cell>
          <cell r="Q2790">
            <v>-118752.78045707743</v>
          </cell>
          <cell r="R2790">
            <v>-16233.349952725495</v>
          </cell>
          <cell r="S2790">
            <v>0</v>
          </cell>
          <cell r="T2790">
            <v>0</v>
          </cell>
        </row>
        <row r="2791">
          <cell r="J2791">
            <v>0</v>
          </cell>
          <cell r="K2791">
            <v>0</v>
          </cell>
          <cell r="L2791">
            <v>0</v>
          </cell>
          <cell r="M2791">
            <v>0</v>
          </cell>
          <cell r="N2791">
            <v>0</v>
          </cell>
          <cell r="O2791">
            <v>0</v>
          </cell>
          <cell r="P2791">
            <v>0</v>
          </cell>
          <cell r="Q2791">
            <v>0</v>
          </cell>
          <cell r="R2791">
            <v>0</v>
          </cell>
          <cell r="S2791">
            <v>0</v>
          </cell>
          <cell r="T2791">
            <v>0</v>
          </cell>
        </row>
        <row r="2795">
          <cell r="J2795">
            <v>0</v>
          </cell>
          <cell r="K2795">
            <v>0</v>
          </cell>
          <cell r="L2795">
            <v>0</v>
          </cell>
          <cell r="M2795">
            <v>0</v>
          </cell>
          <cell r="N2795">
            <v>0</v>
          </cell>
          <cell r="O2795">
            <v>0</v>
          </cell>
          <cell r="P2795">
            <v>0</v>
          </cell>
          <cell r="Q2795">
            <v>0</v>
          </cell>
          <cell r="R2795">
            <v>0</v>
          </cell>
          <cell r="S2795">
            <v>0</v>
          </cell>
          <cell r="T2795">
            <v>0</v>
          </cell>
        </row>
        <row r="2796">
          <cell r="J2796">
            <v>0</v>
          </cell>
          <cell r="K2796">
            <v>0</v>
          </cell>
          <cell r="L2796">
            <v>0</v>
          </cell>
          <cell r="M2796">
            <v>0</v>
          </cell>
          <cell r="N2796">
            <v>0</v>
          </cell>
          <cell r="O2796">
            <v>0</v>
          </cell>
          <cell r="P2796">
            <v>0</v>
          </cell>
          <cell r="Q2796">
            <v>0</v>
          </cell>
          <cell r="R2796">
            <v>0</v>
          </cell>
          <cell r="S2796">
            <v>0</v>
          </cell>
          <cell r="T2796">
            <v>0</v>
          </cell>
        </row>
        <row r="2797">
          <cell r="J2797">
            <v>0</v>
          </cell>
          <cell r="K2797">
            <v>0</v>
          </cell>
          <cell r="L2797">
            <v>0</v>
          </cell>
          <cell r="M2797">
            <v>0</v>
          </cell>
          <cell r="N2797">
            <v>0</v>
          </cell>
          <cell r="O2797">
            <v>0</v>
          </cell>
          <cell r="P2797">
            <v>0</v>
          </cell>
          <cell r="Q2797">
            <v>0</v>
          </cell>
          <cell r="R2797">
            <v>0</v>
          </cell>
          <cell r="S2797">
            <v>0</v>
          </cell>
          <cell r="T2797">
            <v>0</v>
          </cell>
        </row>
        <row r="2802">
          <cell r="J2802">
            <v>0</v>
          </cell>
          <cell r="K2802">
            <v>0</v>
          </cell>
          <cell r="L2802">
            <v>0</v>
          </cell>
          <cell r="M2802">
            <v>0</v>
          </cell>
          <cell r="N2802">
            <v>0</v>
          </cell>
          <cell r="O2802">
            <v>0</v>
          </cell>
          <cell r="P2802">
            <v>0</v>
          </cell>
          <cell r="Q2802">
            <v>0</v>
          </cell>
          <cell r="R2802">
            <v>0</v>
          </cell>
          <cell r="S2802">
            <v>497504.39333333302</v>
          </cell>
          <cell r="T2802">
            <v>0</v>
          </cell>
        </row>
        <row r="2803">
          <cell r="J2803">
            <v>0</v>
          </cell>
          <cell r="K2803">
            <v>0</v>
          </cell>
          <cell r="L2803">
            <v>0</v>
          </cell>
          <cell r="M2803">
            <v>0</v>
          </cell>
          <cell r="N2803">
            <v>0</v>
          </cell>
          <cell r="O2803">
            <v>0</v>
          </cell>
          <cell r="P2803">
            <v>0</v>
          </cell>
          <cell r="Q2803">
            <v>0</v>
          </cell>
          <cell r="R2803">
            <v>0</v>
          </cell>
          <cell r="S2803">
            <v>0</v>
          </cell>
          <cell r="T2803">
            <v>0</v>
          </cell>
        </row>
        <row r="2804">
          <cell r="J2804">
            <v>0</v>
          </cell>
          <cell r="K2804">
            <v>0</v>
          </cell>
          <cell r="L2804">
            <v>0</v>
          </cell>
          <cell r="M2804">
            <v>0</v>
          </cell>
          <cell r="N2804">
            <v>0</v>
          </cell>
          <cell r="O2804">
            <v>0</v>
          </cell>
          <cell r="P2804">
            <v>0</v>
          </cell>
          <cell r="Q2804">
            <v>0</v>
          </cell>
          <cell r="R2804">
            <v>0</v>
          </cell>
          <cell r="S2804">
            <v>0</v>
          </cell>
          <cell r="T2804">
            <v>0</v>
          </cell>
        </row>
        <row r="2805">
          <cell r="J2805">
            <v>-10842612.628732823</v>
          </cell>
          <cell r="K2805">
            <v>-178731506.53324601</v>
          </cell>
          <cell r="L2805">
            <v>-57863112.193324842</v>
          </cell>
          <cell r="M2805">
            <v>0</v>
          </cell>
          <cell r="N2805">
            <v>0</v>
          </cell>
          <cell r="O2805">
            <v>0</v>
          </cell>
          <cell r="P2805">
            <v>0</v>
          </cell>
          <cell r="Q2805">
            <v>0</v>
          </cell>
          <cell r="R2805">
            <v>0</v>
          </cell>
          <cell r="S2805">
            <v>0</v>
          </cell>
          <cell r="T2805">
            <v>0</v>
          </cell>
        </row>
        <row r="2806">
          <cell r="J2806">
            <v>0</v>
          </cell>
          <cell r="K2806">
            <v>0</v>
          </cell>
          <cell r="L2806">
            <v>0</v>
          </cell>
          <cell r="M2806">
            <v>0</v>
          </cell>
          <cell r="N2806">
            <v>-11592467.616014127</v>
          </cell>
          <cell r="O2806">
            <v>-41332669.243804716</v>
          </cell>
          <cell r="P2806">
            <v>-5312426.2560221292</v>
          </cell>
          <cell r="Q2806">
            <v>-2467104.1333457734</v>
          </cell>
          <cell r="R2806">
            <v>-337249.91206326417</v>
          </cell>
          <cell r="S2806">
            <v>0</v>
          </cell>
          <cell r="T2806">
            <v>0</v>
          </cell>
        </row>
        <row r="2807">
          <cell r="J2807">
            <v>0</v>
          </cell>
          <cell r="K2807">
            <v>0</v>
          </cell>
          <cell r="L2807">
            <v>0</v>
          </cell>
          <cell r="M2807">
            <v>0</v>
          </cell>
          <cell r="N2807">
            <v>0</v>
          </cell>
          <cell r="O2807">
            <v>0</v>
          </cell>
          <cell r="P2807">
            <v>0</v>
          </cell>
          <cell r="Q2807">
            <v>0</v>
          </cell>
          <cell r="R2807">
            <v>0</v>
          </cell>
          <cell r="S2807">
            <v>0</v>
          </cell>
          <cell r="T2807">
            <v>0</v>
          </cell>
        </row>
        <row r="2808">
          <cell r="J2808">
            <v>0</v>
          </cell>
          <cell r="K2808">
            <v>0</v>
          </cell>
          <cell r="L2808">
            <v>0</v>
          </cell>
          <cell r="M2808">
            <v>0</v>
          </cell>
          <cell r="N2808">
            <v>0</v>
          </cell>
          <cell r="O2808">
            <v>0</v>
          </cell>
          <cell r="P2808">
            <v>0</v>
          </cell>
          <cell r="Q2808">
            <v>0</v>
          </cell>
          <cell r="R2808">
            <v>0</v>
          </cell>
          <cell r="S2808">
            <v>0</v>
          </cell>
          <cell r="T2808">
            <v>0</v>
          </cell>
        </row>
        <row r="2812">
          <cell r="J2812">
            <v>0</v>
          </cell>
          <cell r="K2812">
            <v>0</v>
          </cell>
          <cell r="L2812">
            <v>0</v>
          </cell>
          <cell r="M2812">
            <v>0</v>
          </cell>
          <cell r="N2812">
            <v>0</v>
          </cell>
          <cell r="O2812">
            <v>0</v>
          </cell>
          <cell r="P2812">
            <v>0</v>
          </cell>
          <cell r="Q2812">
            <v>0</v>
          </cell>
          <cell r="R2812">
            <v>0</v>
          </cell>
          <cell r="S2812">
            <v>0</v>
          </cell>
          <cell r="T2812">
            <v>0</v>
          </cell>
        </row>
        <row r="2813">
          <cell r="J2813">
            <v>0</v>
          </cell>
          <cell r="K2813">
            <v>0</v>
          </cell>
          <cell r="L2813">
            <v>0</v>
          </cell>
          <cell r="M2813">
            <v>0</v>
          </cell>
          <cell r="N2813">
            <v>0</v>
          </cell>
          <cell r="O2813">
            <v>0</v>
          </cell>
          <cell r="P2813">
            <v>0</v>
          </cell>
          <cell r="Q2813">
            <v>0</v>
          </cell>
          <cell r="R2813">
            <v>0</v>
          </cell>
          <cell r="S2813">
            <v>0</v>
          </cell>
          <cell r="T2813">
            <v>0</v>
          </cell>
        </row>
        <row r="2814">
          <cell r="J2814">
            <v>0</v>
          </cell>
          <cell r="K2814">
            <v>0</v>
          </cell>
          <cell r="L2814">
            <v>0</v>
          </cell>
          <cell r="M2814">
            <v>0</v>
          </cell>
          <cell r="N2814">
            <v>0</v>
          </cell>
          <cell r="O2814">
            <v>0</v>
          </cell>
          <cell r="P2814">
            <v>0</v>
          </cell>
          <cell r="Q2814">
            <v>0</v>
          </cell>
          <cell r="R2814">
            <v>0</v>
          </cell>
          <cell r="S2814">
            <v>0</v>
          </cell>
          <cell r="T2814">
            <v>0</v>
          </cell>
        </row>
        <row r="2815">
          <cell r="J2815">
            <v>0</v>
          </cell>
          <cell r="K2815">
            <v>0</v>
          </cell>
          <cell r="L2815">
            <v>0</v>
          </cell>
          <cell r="M2815">
            <v>0</v>
          </cell>
          <cell r="N2815">
            <v>0</v>
          </cell>
          <cell r="O2815">
            <v>0</v>
          </cell>
          <cell r="P2815">
            <v>0</v>
          </cell>
          <cell r="Q2815">
            <v>0</v>
          </cell>
          <cell r="R2815">
            <v>0</v>
          </cell>
          <cell r="S2815">
            <v>0</v>
          </cell>
          <cell r="T2815">
            <v>0</v>
          </cell>
        </row>
        <row r="2816">
          <cell r="J2816">
            <v>-15685132.259173078</v>
          </cell>
          <cell r="K2816">
            <v>-258556439.74830979</v>
          </cell>
          <cell r="L2816">
            <v>-79717153.504673764</v>
          </cell>
          <cell r="M2816">
            <v>0</v>
          </cell>
          <cell r="N2816">
            <v>0</v>
          </cell>
          <cell r="O2816">
            <v>0</v>
          </cell>
          <cell r="P2816">
            <v>0</v>
          </cell>
          <cell r="Q2816">
            <v>0</v>
          </cell>
          <cell r="R2816">
            <v>0</v>
          </cell>
          <cell r="S2816">
            <v>0</v>
          </cell>
          <cell r="T2816">
            <v>0</v>
          </cell>
        </row>
        <row r="2817">
          <cell r="J2817">
            <v>0</v>
          </cell>
          <cell r="K2817">
            <v>0</v>
          </cell>
          <cell r="L2817">
            <v>0</v>
          </cell>
          <cell r="M2817">
            <v>0</v>
          </cell>
          <cell r="N2817">
            <v>-81164662.484358698</v>
          </cell>
          <cell r="O2817">
            <v>-289390685.3892526</v>
          </cell>
          <cell r="P2817">
            <v>-37194952.647306666</v>
          </cell>
          <cell r="Q2817">
            <v>-17273429.689823508</v>
          </cell>
          <cell r="R2817">
            <v>-2361255.2730085738</v>
          </cell>
          <cell r="S2817">
            <v>0</v>
          </cell>
          <cell r="T2817">
            <v>0</v>
          </cell>
        </row>
        <row r="2818">
          <cell r="J2818">
            <v>0</v>
          </cell>
          <cell r="K2818">
            <v>0</v>
          </cell>
          <cell r="L2818">
            <v>0</v>
          </cell>
          <cell r="M2818">
            <v>0</v>
          </cell>
          <cell r="N2818">
            <v>0</v>
          </cell>
          <cell r="O2818">
            <v>0</v>
          </cell>
          <cell r="P2818">
            <v>0</v>
          </cell>
          <cell r="Q2818">
            <v>0</v>
          </cell>
          <cell r="R2818">
            <v>0</v>
          </cell>
          <cell r="S2818">
            <v>0</v>
          </cell>
          <cell r="T2818">
            <v>0</v>
          </cell>
        </row>
        <row r="2822">
          <cell r="J2822">
            <v>0</v>
          </cell>
          <cell r="K2822">
            <v>0</v>
          </cell>
          <cell r="L2822">
            <v>0</v>
          </cell>
          <cell r="M2822">
            <v>0</v>
          </cell>
          <cell r="N2822">
            <v>0</v>
          </cell>
          <cell r="O2822">
            <v>0</v>
          </cell>
          <cell r="P2822">
            <v>0</v>
          </cell>
          <cell r="Q2822">
            <v>0</v>
          </cell>
          <cell r="R2822">
            <v>0</v>
          </cell>
          <cell r="S2822">
            <v>0</v>
          </cell>
          <cell r="T2822">
            <v>0</v>
          </cell>
        </row>
        <row r="2823">
          <cell r="J2823">
            <v>0</v>
          </cell>
          <cell r="K2823">
            <v>0</v>
          </cell>
          <cell r="L2823">
            <v>0</v>
          </cell>
          <cell r="M2823">
            <v>0</v>
          </cell>
          <cell r="N2823">
            <v>0</v>
          </cell>
          <cell r="O2823">
            <v>0</v>
          </cell>
          <cell r="P2823">
            <v>0</v>
          </cell>
          <cell r="Q2823">
            <v>0</v>
          </cell>
          <cell r="R2823">
            <v>0</v>
          </cell>
          <cell r="S2823">
            <v>0</v>
          </cell>
          <cell r="T2823">
            <v>0</v>
          </cell>
        </row>
        <row r="2829">
          <cell r="J2829">
            <v>0</v>
          </cell>
          <cell r="K2829">
            <v>0</v>
          </cell>
          <cell r="L2829">
            <v>0</v>
          </cell>
          <cell r="M2829">
            <v>0</v>
          </cell>
          <cell r="N2829">
            <v>2296368.6708333301</v>
          </cell>
          <cell r="O2829">
            <v>6516770.0770833297</v>
          </cell>
          <cell r="P2829">
            <v>924508.61250000005</v>
          </cell>
          <cell r="Q2829">
            <v>0</v>
          </cell>
          <cell r="R2829">
            <v>0</v>
          </cell>
          <cell r="S2829">
            <v>497504.39333333302</v>
          </cell>
          <cell r="T2829">
            <v>0</v>
          </cell>
        </row>
        <row r="2830">
          <cell r="J2830">
            <v>0</v>
          </cell>
          <cell r="K2830">
            <v>0</v>
          </cell>
          <cell r="L2830">
            <v>0</v>
          </cell>
          <cell r="M2830">
            <v>0</v>
          </cell>
          <cell r="N2830">
            <v>0</v>
          </cell>
          <cell r="O2830">
            <v>0</v>
          </cell>
          <cell r="P2830">
            <v>0</v>
          </cell>
          <cell r="Q2830">
            <v>0</v>
          </cell>
          <cell r="R2830">
            <v>0</v>
          </cell>
          <cell r="S2830">
            <v>0</v>
          </cell>
          <cell r="T2830">
            <v>0</v>
          </cell>
        </row>
        <row r="2831">
          <cell r="J2831">
            <v>0</v>
          </cell>
          <cell r="K2831">
            <v>0</v>
          </cell>
          <cell r="L2831">
            <v>0</v>
          </cell>
          <cell r="M2831">
            <v>0</v>
          </cell>
          <cell r="N2831">
            <v>0</v>
          </cell>
          <cell r="O2831">
            <v>0</v>
          </cell>
          <cell r="P2831">
            <v>0</v>
          </cell>
          <cell r="Q2831">
            <v>0</v>
          </cell>
          <cell r="R2831">
            <v>0</v>
          </cell>
          <cell r="S2831">
            <v>0</v>
          </cell>
          <cell r="T2831">
            <v>0</v>
          </cell>
        </row>
        <row r="2832">
          <cell r="J2832">
            <v>0</v>
          </cell>
          <cell r="K2832">
            <v>0</v>
          </cell>
          <cell r="L2832">
            <v>0</v>
          </cell>
          <cell r="M2832">
            <v>0</v>
          </cell>
          <cell r="N2832">
            <v>0</v>
          </cell>
          <cell r="O2832">
            <v>0</v>
          </cell>
          <cell r="P2832">
            <v>0</v>
          </cell>
          <cell r="Q2832">
            <v>0</v>
          </cell>
          <cell r="R2832">
            <v>0</v>
          </cell>
          <cell r="S2832">
            <v>0</v>
          </cell>
          <cell r="T2832">
            <v>0</v>
          </cell>
        </row>
        <row r="2833">
          <cell r="J2833">
            <v>-33395818.924463302</v>
          </cell>
          <cell r="K2833">
            <v>-550502469.53057456</v>
          </cell>
          <cell r="L2833">
            <v>-154078893.49857384</v>
          </cell>
          <cell r="M2833">
            <v>0</v>
          </cell>
          <cell r="N2833">
            <v>0</v>
          </cell>
          <cell r="O2833">
            <v>0</v>
          </cell>
          <cell r="P2833">
            <v>0</v>
          </cell>
          <cell r="Q2833">
            <v>0</v>
          </cell>
          <cell r="R2833">
            <v>0</v>
          </cell>
          <cell r="S2833">
            <v>0</v>
          </cell>
          <cell r="T2833">
            <v>0</v>
          </cell>
        </row>
        <row r="2834">
          <cell r="J2834">
            <v>0</v>
          </cell>
          <cell r="K2834">
            <v>0</v>
          </cell>
          <cell r="L2834">
            <v>0</v>
          </cell>
          <cell r="M2834">
            <v>0</v>
          </cell>
          <cell r="N2834">
            <v>-487193365.62956738</v>
          </cell>
          <cell r="O2834">
            <v>-1737076428.1045015</v>
          </cell>
          <cell r="P2834">
            <v>-223263839.33606398</v>
          </cell>
          <cell r="Q2834">
            <v>-103684289.30721624</v>
          </cell>
          <cell r="R2834">
            <v>-14173506.897651449</v>
          </cell>
          <cell r="S2834">
            <v>0</v>
          </cell>
          <cell r="T2834">
            <v>0</v>
          </cell>
        </row>
        <row r="2835">
          <cell r="J2835">
            <v>-22801723.122276977</v>
          </cell>
          <cell r="K2835">
            <v>-375867557.45555073</v>
          </cell>
          <cell r="L2835">
            <v>-130198946.17926435</v>
          </cell>
          <cell r="M2835">
            <v>0</v>
          </cell>
          <cell r="N2835">
            <v>-557997.42830205243</v>
          </cell>
          <cell r="O2835">
            <v>-1989526.6397847717</v>
          </cell>
          <cell r="P2835">
            <v>-255710.88806059395</v>
          </cell>
          <cell r="Q2835">
            <v>-118752.78045707743</v>
          </cell>
          <cell r="R2835">
            <v>-16233.349952725495</v>
          </cell>
          <cell r="S2835">
            <v>0</v>
          </cell>
          <cell r="T2835">
            <v>0</v>
          </cell>
        </row>
        <row r="2836">
          <cell r="J2836">
            <v>0</v>
          </cell>
          <cell r="K2836">
            <v>0</v>
          </cell>
          <cell r="L2836">
            <v>0</v>
          </cell>
          <cell r="M2836">
            <v>0</v>
          </cell>
          <cell r="N2836">
            <v>0</v>
          </cell>
          <cell r="O2836">
            <v>0</v>
          </cell>
          <cell r="P2836">
            <v>0</v>
          </cell>
          <cell r="Q2836">
            <v>0</v>
          </cell>
          <cell r="R2836">
            <v>0</v>
          </cell>
          <cell r="S2836">
            <v>0</v>
          </cell>
          <cell r="T2836">
            <v>0</v>
          </cell>
        </row>
        <row r="2841">
          <cell r="J2841">
            <v>0</v>
          </cell>
          <cell r="K2841">
            <v>0</v>
          </cell>
          <cell r="L2841">
            <v>0</v>
          </cell>
          <cell r="M2841">
            <v>0</v>
          </cell>
          <cell r="N2841">
            <v>0</v>
          </cell>
          <cell r="O2841">
            <v>0</v>
          </cell>
          <cell r="P2841">
            <v>0</v>
          </cell>
          <cell r="Q2841">
            <v>0</v>
          </cell>
          <cell r="R2841">
            <v>0</v>
          </cell>
          <cell r="S2841">
            <v>0</v>
          </cell>
          <cell r="T2841">
            <v>0</v>
          </cell>
        </row>
        <row r="2842">
          <cell r="J2842">
            <v>0</v>
          </cell>
          <cell r="K2842">
            <v>0</v>
          </cell>
          <cell r="L2842">
            <v>0</v>
          </cell>
          <cell r="M2842">
            <v>0</v>
          </cell>
          <cell r="N2842">
            <v>0</v>
          </cell>
          <cell r="O2842">
            <v>0</v>
          </cell>
          <cell r="P2842">
            <v>0</v>
          </cell>
          <cell r="Q2842">
            <v>0</v>
          </cell>
          <cell r="R2842">
            <v>0</v>
          </cell>
          <cell r="S2842">
            <v>0</v>
          </cell>
          <cell r="T2842">
            <v>0</v>
          </cell>
        </row>
        <row r="2843">
          <cell r="J2843">
            <v>-21813855.563644968</v>
          </cell>
          <cell r="K2843">
            <v>-359583377.33629352</v>
          </cell>
          <cell r="L2843">
            <v>-111682297.41025162</v>
          </cell>
          <cell r="M2843">
            <v>0</v>
          </cell>
          <cell r="N2843">
            <v>0</v>
          </cell>
          <cell r="O2843">
            <v>0</v>
          </cell>
          <cell r="P2843">
            <v>0</v>
          </cell>
          <cell r="Q2843">
            <v>0</v>
          </cell>
          <cell r="R2843">
            <v>0</v>
          </cell>
          <cell r="S2843">
            <v>0</v>
          </cell>
          <cell r="T2843">
            <v>0</v>
          </cell>
        </row>
        <row r="2844">
          <cell r="J2844">
            <v>0</v>
          </cell>
          <cell r="K2844">
            <v>0</v>
          </cell>
          <cell r="L2844">
            <v>0</v>
          </cell>
          <cell r="M2844">
            <v>0</v>
          </cell>
          <cell r="N2844">
            <v>-169748811.91456687</v>
          </cell>
          <cell r="O2844">
            <v>-605235376.09035826</v>
          </cell>
          <cell r="P2844">
            <v>-77789999.093701854</v>
          </cell>
          <cell r="Q2844">
            <v>-36125871.503530264</v>
          </cell>
          <cell r="R2844">
            <v>-4938359.4405687815</v>
          </cell>
          <cell r="S2844">
            <v>0</v>
          </cell>
          <cell r="T2844">
            <v>0</v>
          </cell>
        </row>
        <row r="2845">
          <cell r="J2845">
            <v>-2050604.8855871782</v>
          </cell>
          <cell r="K2845">
            <v>-33802526.480950631</v>
          </cell>
          <cell r="L2845">
            <v>-11951588.350157689</v>
          </cell>
          <cell r="M2845">
            <v>0</v>
          </cell>
          <cell r="N2845">
            <v>-50181.832595948435</v>
          </cell>
          <cell r="O2845">
            <v>-178922.13784328653</v>
          </cell>
          <cell r="P2845">
            <v>-22996.595193395511</v>
          </cell>
          <cell r="Q2845">
            <v>-10679.676727783508</v>
          </cell>
          <cell r="R2845">
            <v>-1459.8978570169188</v>
          </cell>
          <cell r="S2845">
            <v>0</v>
          </cell>
          <cell r="T2845">
            <v>0</v>
          </cell>
        </row>
        <row r="2846">
          <cell r="J2846">
            <v>-16501.414256781227</v>
          </cell>
          <cell r="K2846">
            <v>-269292.54895351449</v>
          </cell>
          <cell r="L2846">
            <v>-86530.350626831365</v>
          </cell>
          <cell r="M2846">
            <v>0</v>
          </cell>
          <cell r="N2846">
            <v>-133010.49987862713</v>
          </cell>
          <cell r="O2846">
            <v>-455564.47275457479</v>
          </cell>
          <cell r="P2846">
            <v>-59359.335251049386</v>
          </cell>
          <cell r="Q2846">
            <v>-28092.080957160499</v>
          </cell>
          <cell r="R2846">
            <v>-3821.9526401995222</v>
          </cell>
          <cell r="S2846">
            <v>0</v>
          </cell>
          <cell r="T2846">
            <v>0</v>
          </cell>
        </row>
        <row r="2849">
          <cell r="J2849">
            <v>-681356.35708333296</v>
          </cell>
          <cell r="K2849">
            <v>-2777343.2395833302</v>
          </cell>
          <cell r="L2849">
            <v>-161908.25</v>
          </cell>
          <cell r="M2849">
            <v>0</v>
          </cell>
          <cell r="N2849">
            <v>-1214178.1620833301</v>
          </cell>
          <cell r="O2849">
            <v>-2778204.3574999999</v>
          </cell>
          <cell r="P2849">
            <v>-542431.12791666703</v>
          </cell>
          <cell r="Q2849">
            <v>-762727.03</v>
          </cell>
          <cell r="R2849">
            <v>0</v>
          </cell>
          <cell r="S2849">
            <v>0</v>
          </cell>
          <cell r="T2849">
            <v>0</v>
          </cell>
        </row>
        <row r="2853">
          <cell r="J2853">
            <v>-994256.75583333301</v>
          </cell>
          <cell r="K2853">
            <v>-5997813.3616666701</v>
          </cell>
          <cell r="L2853">
            <v>-901251.31</v>
          </cell>
          <cell r="M2853">
            <v>0</v>
          </cell>
          <cell r="N2853">
            <v>-2980620.86416667</v>
          </cell>
          <cell r="O2853">
            <v>-9837777.4587500002</v>
          </cell>
          <cell r="P2853">
            <v>-600027.64208333299</v>
          </cell>
          <cell r="Q2853">
            <v>-295268.96750000003</v>
          </cell>
          <cell r="R2853">
            <v>0</v>
          </cell>
          <cell r="S2853">
            <v>0</v>
          </cell>
          <cell r="T2853">
            <v>0</v>
          </cell>
        </row>
        <row r="2857">
          <cell r="J2857">
            <v>-6329308.1349999998</v>
          </cell>
          <cell r="K2857">
            <v>-72506418.338750005</v>
          </cell>
          <cell r="L2857">
            <v>-19155724.079999998</v>
          </cell>
          <cell r="M2857">
            <v>0</v>
          </cell>
          <cell r="N2857">
            <v>-35496362.813333303</v>
          </cell>
          <cell r="O2857">
            <v>-99413282.241249993</v>
          </cell>
          <cell r="P2857">
            <v>-11299266.26</v>
          </cell>
          <cell r="Q2857">
            <v>-2434394.5104166698</v>
          </cell>
          <cell r="R2857">
            <v>0</v>
          </cell>
          <cell r="S2857">
            <v>0</v>
          </cell>
          <cell r="T2857">
            <v>0</v>
          </cell>
        </row>
        <row r="2861">
          <cell r="J2861">
            <v>0</v>
          </cell>
          <cell r="K2861">
            <v>0</v>
          </cell>
          <cell r="L2861">
            <v>0</v>
          </cell>
          <cell r="M2861">
            <v>0</v>
          </cell>
          <cell r="N2861">
            <v>0</v>
          </cell>
          <cell r="O2861">
            <v>0</v>
          </cell>
          <cell r="P2861">
            <v>0</v>
          </cell>
          <cell r="Q2861">
            <v>0</v>
          </cell>
          <cell r="R2861">
            <v>0</v>
          </cell>
          <cell r="S2861">
            <v>0</v>
          </cell>
          <cell r="T2861">
            <v>0</v>
          </cell>
        </row>
        <row r="2865">
          <cell r="J2865">
            <v>-32288474.755833302</v>
          </cell>
          <cell r="K2865">
            <v>-229977459.258333</v>
          </cell>
          <cell r="L2865">
            <v>-60154870.82</v>
          </cell>
          <cell r="M2865">
            <v>0</v>
          </cell>
          <cell r="N2865">
            <v>-56218214.587083302</v>
          </cell>
          <cell r="O2865">
            <v>-139939205.32875001</v>
          </cell>
          <cell r="P2865">
            <v>-35101223.464166701</v>
          </cell>
          <cell r="Q2865">
            <v>-12736275.4829167</v>
          </cell>
          <cell r="R2865">
            <v>0</v>
          </cell>
          <cell r="S2865">
            <v>0</v>
          </cell>
          <cell r="T2865">
            <v>0</v>
          </cell>
        </row>
        <row r="2869">
          <cell r="J2869">
            <v>-16882927.954166699</v>
          </cell>
          <cell r="K2869">
            <v>-119008487.90916701</v>
          </cell>
          <cell r="L2869">
            <v>-29881978.109999999</v>
          </cell>
          <cell r="M2869">
            <v>0</v>
          </cell>
          <cell r="N2869">
            <v>-32659005.973333299</v>
          </cell>
          <cell r="O2869">
            <v>-78253288.293750003</v>
          </cell>
          <cell r="P2869">
            <v>-16110144.801666699</v>
          </cell>
          <cell r="Q2869">
            <v>-4353664.5320833297</v>
          </cell>
          <cell r="R2869">
            <v>0</v>
          </cell>
          <cell r="S2869">
            <v>0</v>
          </cell>
          <cell r="T2869">
            <v>0</v>
          </cell>
        </row>
        <row r="2873">
          <cell r="J2873">
            <v>-10136245.5941667</v>
          </cell>
          <cell r="K2873">
            <v>-39304752.854999997</v>
          </cell>
          <cell r="L2873">
            <v>-9411504.2300000004</v>
          </cell>
          <cell r="M2873">
            <v>0</v>
          </cell>
          <cell r="N2873">
            <v>-7949418.0695833303</v>
          </cell>
          <cell r="O2873">
            <v>-73132860.920000002</v>
          </cell>
          <cell r="P2873">
            <v>-3890785.5495833298</v>
          </cell>
          <cell r="Q2873">
            <v>-2574781.0929166698</v>
          </cell>
          <cell r="R2873">
            <v>0</v>
          </cell>
          <cell r="S2873">
            <v>0</v>
          </cell>
          <cell r="T2873">
            <v>0</v>
          </cell>
        </row>
        <row r="2877">
          <cell r="J2877">
            <v>-11775360.9729167</v>
          </cell>
          <cell r="K2877">
            <v>-74751653.250833303</v>
          </cell>
          <cell r="L2877">
            <v>-11122409.220000001</v>
          </cell>
          <cell r="M2877">
            <v>0</v>
          </cell>
          <cell r="N2877">
            <v>-20101503.494583301</v>
          </cell>
          <cell r="O2877">
            <v>-202210927.34333301</v>
          </cell>
          <cell r="P2877">
            <v>-12718617.387499999</v>
          </cell>
          <cell r="Q2877">
            <v>-13369774.897083299</v>
          </cell>
          <cell r="R2877">
            <v>0</v>
          </cell>
          <cell r="S2877">
            <v>0</v>
          </cell>
          <cell r="T2877">
            <v>0</v>
          </cell>
        </row>
        <row r="2881">
          <cell r="J2881">
            <v>-26422931.977499999</v>
          </cell>
          <cell r="K2881">
            <v>-210055735.30875</v>
          </cell>
          <cell r="L2881">
            <v>-52916472.880000003</v>
          </cell>
          <cell r="M2881">
            <v>0</v>
          </cell>
          <cell r="N2881">
            <v>-35911085.499583296</v>
          </cell>
          <cell r="O2881">
            <v>-115234661.76541699</v>
          </cell>
          <cell r="P2881">
            <v>-26251251.271666698</v>
          </cell>
          <cell r="Q2881">
            <v>-5697315.7629166702</v>
          </cell>
          <cell r="R2881">
            <v>0</v>
          </cell>
          <cell r="S2881">
            <v>0</v>
          </cell>
          <cell r="T2881">
            <v>0</v>
          </cell>
        </row>
        <row r="2885">
          <cell r="J2885">
            <v>-7614805.4745833296</v>
          </cell>
          <cell r="K2885">
            <v>-106405192.32625</v>
          </cell>
          <cell r="L2885">
            <v>-23821153.34</v>
          </cell>
          <cell r="M2885">
            <v>0</v>
          </cell>
          <cell r="N2885">
            <v>-16566431.7304167</v>
          </cell>
          <cell r="O2885">
            <v>-88184054.977083296</v>
          </cell>
          <cell r="P2885">
            <v>-15062027.105833299</v>
          </cell>
          <cell r="Q2885">
            <v>-3588367.8725000001</v>
          </cell>
          <cell r="R2885">
            <v>0</v>
          </cell>
          <cell r="S2885">
            <v>0</v>
          </cell>
          <cell r="T2885">
            <v>0</v>
          </cell>
        </row>
        <row r="2889">
          <cell r="J2889">
            <v>-2183929.9312499999</v>
          </cell>
          <cell r="K2889">
            <v>-32605500.815416701</v>
          </cell>
          <cell r="L2889">
            <v>-3593417.44</v>
          </cell>
          <cell r="M2889">
            <v>0</v>
          </cell>
          <cell r="N2889">
            <v>-3061057.0625</v>
          </cell>
          <cell r="O2889">
            <v>-35512755.520000003</v>
          </cell>
          <cell r="P2889">
            <v>-9607485.6370833293</v>
          </cell>
          <cell r="Q2889">
            <v>-949741.30958333297</v>
          </cell>
          <cell r="R2889">
            <v>0</v>
          </cell>
          <cell r="S2889">
            <v>0</v>
          </cell>
          <cell r="T2889">
            <v>0</v>
          </cell>
        </row>
        <row r="2895">
          <cell r="J2895">
            <v>-199172.685833333</v>
          </cell>
          <cell r="K2895">
            <v>-2059027.73916667</v>
          </cell>
          <cell r="L2895">
            <v>-354103.41</v>
          </cell>
          <cell r="M2895">
            <v>0</v>
          </cell>
          <cell r="N2895">
            <v>-843245.63208333298</v>
          </cell>
          <cell r="O2895">
            <v>-3463276.9295833302</v>
          </cell>
          <cell r="P2895">
            <v>-142049.95374999999</v>
          </cell>
          <cell r="Q2895">
            <v>-133579.063333333</v>
          </cell>
          <cell r="R2895">
            <v>0</v>
          </cell>
          <cell r="S2895">
            <v>0</v>
          </cell>
          <cell r="T2895">
            <v>0</v>
          </cell>
        </row>
        <row r="2899">
          <cell r="J2899">
            <v>0</v>
          </cell>
          <cell r="K2899">
            <v>0</v>
          </cell>
          <cell r="L2899">
            <v>0</v>
          </cell>
          <cell r="M2899">
            <v>0</v>
          </cell>
          <cell r="N2899">
            <v>0</v>
          </cell>
          <cell r="O2899">
            <v>0</v>
          </cell>
          <cell r="P2899">
            <v>0</v>
          </cell>
          <cell r="Q2899">
            <v>0</v>
          </cell>
          <cell r="R2899">
            <v>0</v>
          </cell>
          <cell r="S2899">
            <v>0</v>
          </cell>
          <cell r="T2899">
            <v>0</v>
          </cell>
        </row>
        <row r="2903">
          <cell r="J2903">
            <v>-543910.62124999997</v>
          </cell>
          <cell r="K2903">
            <v>-10025692.83</v>
          </cell>
          <cell r="L2903">
            <v>-1945203.73</v>
          </cell>
          <cell r="M2903">
            <v>0</v>
          </cell>
          <cell r="N2903">
            <v>-3159955.54208333</v>
          </cell>
          <cell r="O2903">
            <v>-12471265.4708333</v>
          </cell>
          <cell r="P2903">
            <v>-426524.37208333297</v>
          </cell>
          <cell r="Q2903">
            <v>-1031685.79666667</v>
          </cell>
          <cell r="R2903">
            <v>0</v>
          </cell>
          <cell r="S2903">
            <v>0</v>
          </cell>
          <cell r="T2903">
            <v>0</v>
          </cell>
        </row>
        <row r="2907">
          <cell r="J2907">
            <v>0</v>
          </cell>
          <cell r="K2907">
            <v>0</v>
          </cell>
          <cell r="L2907">
            <v>0</v>
          </cell>
          <cell r="M2907">
            <v>0</v>
          </cell>
          <cell r="N2907">
            <v>0</v>
          </cell>
          <cell r="O2907">
            <v>0</v>
          </cell>
          <cell r="P2907">
            <v>0</v>
          </cell>
          <cell r="Q2907">
            <v>0</v>
          </cell>
          <cell r="R2907">
            <v>0</v>
          </cell>
          <cell r="S2907">
            <v>0</v>
          </cell>
          <cell r="T2907">
            <v>0</v>
          </cell>
        </row>
        <row r="2911">
          <cell r="J2911">
            <v>0</v>
          </cell>
          <cell r="K2911">
            <v>0</v>
          </cell>
          <cell r="L2911">
            <v>0</v>
          </cell>
          <cell r="M2911">
            <v>0</v>
          </cell>
          <cell r="N2911">
            <v>0</v>
          </cell>
          <cell r="O2911">
            <v>0</v>
          </cell>
          <cell r="P2911">
            <v>0</v>
          </cell>
          <cell r="Q2911">
            <v>0</v>
          </cell>
          <cell r="R2911">
            <v>0</v>
          </cell>
          <cell r="S2911">
            <v>0</v>
          </cell>
          <cell r="T2911">
            <v>0</v>
          </cell>
        </row>
        <row r="2915">
          <cell r="J2915">
            <v>468804.45500000002</v>
          </cell>
          <cell r="K2915">
            <v>404062.9425</v>
          </cell>
          <cell r="L2915">
            <v>277985</v>
          </cell>
          <cell r="M2915">
            <v>0</v>
          </cell>
          <cell r="N2915">
            <v>160570.46416666699</v>
          </cell>
          <cell r="O2915">
            <v>2393314.3920833301</v>
          </cell>
          <cell r="P2915">
            <v>202981.11666666699</v>
          </cell>
          <cell r="Q2915">
            <v>387531.875</v>
          </cell>
          <cell r="R2915">
            <v>0</v>
          </cell>
          <cell r="S2915">
            <v>0</v>
          </cell>
          <cell r="T2915">
            <v>0</v>
          </cell>
        </row>
        <row r="2922">
          <cell r="J2922">
            <v>-115583876.76041673</v>
          </cell>
          <cell r="K2922">
            <v>-905071014.29041672</v>
          </cell>
          <cell r="L2922">
            <v>-213142011.81999999</v>
          </cell>
          <cell r="M2922">
            <v>0</v>
          </cell>
          <cell r="N2922">
            <v>-216000508.96666652</v>
          </cell>
          <cell r="O2922">
            <v>-858038246.21416664</v>
          </cell>
          <cell r="P2922">
            <v>-131548853.45666671</v>
          </cell>
          <cell r="Q2922">
            <v>-47540044.442916676</v>
          </cell>
          <cell r="R2922">
            <v>0</v>
          </cell>
          <cell r="S2922">
            <v>0</v>
          </cell>
          <cell r="T2922">
            <v>0</v>
          </cell>
        </row>
        <row r="2926">
          <cell r="J2926">
            <v>-5154368.2679166701</v>
          </cell>
          <cell r="K2926">
            <v>-62289581.719583303</v>
          </cell>
          <cell r="L2926">
            <v>-21318182.109999999</v>
          </cell>
          <cell r="M2926">
            <v>0</v>
          </cell>
          <cell r="N2926">
            <v>-23359704.399166699</v>
          </cell>
          <cell r="O2926">
            <v>-71807897.457916707</v>
          </cell>
          <cell r="P2926">
            <v>-13539865.7154167</v>
          </cell>
          <cell r="Q2926">
            <v>-5488345.9387499997</v>
          </cell>
          <cell r="R2926">
            <v>0</v>
          </cell>
          <cell r="S2926">
            <v>0</v>
          </cell>
          <cell r="T2926">
            <v>0</v>
          </cell>
        </row>
        <row r="2927">
          <cell r="J2927">
            <v>0</v>
          </cell>
          <cell r="K2927">
            <v>0</v>
          </cell>
          <cell r="L2927">
            <v>0</v>
          </cell>
          <cell r="M2927">
            <v>0</v>
          </cell>
          <cell r="N2927">
            <v>0</v>
          </cell>
          <cell r="O2927">
            <v>0</v>
          </cell>
          <cell r="P2927">
            <v>0</v>
          </cell>
          <cell r="Q2927">
            <v>0</v>
          </cell>
          <cell r="R2927">
            <v>0</v>
          </cell>
          <cell r="S2927">
            <v>0</v>
          </cell>
          <cell r="T2927">
            <v>0</v>
          </cell>
        </row>
        <row r="2928">
          <cell r="J2928">
            <v>0</v>
          </cell>
          <cell r="K2928">
            <v>0</v>
          </cell>
          <cell r="L2928">
            <v>0</v>
          </cell>
          <cell r="M2928">
            <v>0</v>
          </cell>
          <cell r="N2928">
            <v>0</v>
          </cell>
          <cell r="O2928">
            <v>0</v>
          </cell>
          <cell r="P2928">
            <v>0</v>
          </cell>
          <cell r="Q2928">
            <v>0</v>
          </cell>
          <cell r="R2928">
            <v>0</v>
          </cell>
          <cell r="S2928">
            <v>0</v>
          </cell>
          <cell r="T2928">
            <v>0</v>
          </cell>
        </row>
        <row r="2929">
          <cell r="J2929">
            <v>0</v>
          </cell>
          <cell r="K2929">
            <v>0</v>
          </cell>
          <cell r="L2929">
            <v>0</v>
          </cell>
          <cell r="M2929">
            <v>0</v>
          </cell>
          <cell r="N2929">
            <v>0</v>
          </cell>
          <cell r="O2929">
            <v>0</v>
          </cell>
          <cell r="P2929">
            <v>0</v>
          </cell>
          <cell r="Q2929">
            <v>0</v>
          </cell>
          <cell r="R2929">
            <v>0</v>
          </cell>
          <cell r="S2929">
            <v>0</v>
          </cell>
          <cell r="T2929">
            <v>0</v>
          </cell>
        </row>
        <row r="2930">
          <cell r="J2930">
            <v>-168480.35512200798</v>
          </cell>
          <cell r="K2930">
            <v>-2113313.1246571145</v>
          </cell>
          <cell r="L2930">
            <v>-505717.51505604421</v>
          </cell>
          <cell r="M2930">
            <v>0</v>
          </cell>
          <cell r="N2930">
            <v>-462891.29243977182</v>
          </cell>
          <cell r="O2930">
            <v>-3423303.1344001503</v>
          </cell>
          <cell r="P2930">
            <v>-273568.84187242354</v>
          </cell>
          <cell r="Q2930">
            <v>-58295.699860485234</v>
          </cell>
          <cell r="R2930">
            <v>0</v>
          </cell>
          <cell r="S2930">
            <v>0</v>
          </cell>
          <cell r="T2930">
            <v>0</v>
          </cell>
        </row>
        <row r="2931">
          <cell r="J2931">
            <v>-1871903.3223755676</v>
          </cell>
          <cell r="K2931">
            <v>-22111029.509559948</v>
          </cell>
          <cell r="L2931">
            <v>-6604710.1538081225</v>
          </cell>
          <cell r="M2931">
            <v>0</v>
          </cell>
          <cell r="N2931">
            <v>-11677383.4764928</v>
          </cell>
          <cell r="O2931">
            <v>-43828494.419759966</v>
          </cell>
          <cell r="P2931">
            <v>-5602456.1288571199</v>
          </cell>
          <cell r="Q2931">
            <v>-2466563.9390446921</v>
          </cell>
          <cell r="R2931">
            <v>-269273.0947050965</v>
          </cell>
          <cell r="S2931">
            <v>0</v>
          </cell>
          <cell r="T2931">
            <v>0</v>
          </cell>
        </row>
        <row r="2932">
          <cell r="J2932">
            <v>0</v>
          </cell>
          <cell r="K2932">
            <v>0</v>
          </cell>
          <cell r="L2932">
            <v>0</v>
          </cell>
          <cell r="M2932">
            <v>0</v>
          </cell>
          <cell r="N2932">
            <v>0</v>
          </cell>
          <cell r="O2932">
            <v>0</v>
          </cell>
          <cell r="P2932">
            <v>0</v>
          </cell>
          <cell r="Q2932">
            <v>0</v>
          </cell>
          <cell r="R2932">
            <v>0</v>
          </cell>
          <cell r="S2932">
            <v>0</v>
          </cell>
          <cell r="T2932">
            <v>0</v>
          </cell>
        </row>
        <row r="2933">
          <cell r="J2933">
            <v>-916727.47619669908</v>
          </cell>
          <cell r="K2933">
            <v>-15111494.665673157</v>
          </cell>
          <cell r="L2933">
            <v>-5004326.7330792015</v>
          </cell>
          <cell r="M2933">
            <v>0</v>
          </cell>
          <cell r="N2933">
            <v>0</v>
          </cell>
          <cell r="O2933">
            <v>0</v>
          </cell>
          <cell r="P2933">
            <v>0</v>
          </cell>
          <cell r="Q2933">
            <v>0</v>
          </cell>
          <cell r="R2933">
            <v>0</v>
          </cell>
          <cell r="S2933">
            <v>0</v>
          </cell>
          <cell r="T2933">
            <v>0</v>
          </cell>
        </row>
        <row r="2934">
          <cell r="J2934">
            <v>0</v>
          </cell>
          <cell r="K2934">
            <v>0</v>
          </cell>
          <cell r="L2934">
            <v>0</v>
          </cell>
          <cell r="M2934">
            <v>0</v>
          </cell>
          <cell r="N2934">
            <v>-11389415.80055294</v>
          </cell>
          <cell r="O2934">
            <v>-40608692.795837983</v>
          </cell>
          <cell r="P2934">
            <v>-5219374.6442756513</v>
          </cell>
          <cell r="Q2934">
            <v>-2423890.7304879013</v>
          </cell>
          <cell r="R2934">
            <v>-331342.69634553615</v>
          </cell>
          <cell r="S2934">
            <v>0</v>
          </cell>
          <cell r="T2934">
            <v>0</v>
          </cell>
        </row>
        <row r="2935">
          <cell r="J2935">
            <v>-267675.73020272719</v>
          </cell>
          <cell r="K2935">
            <v>-4412413.1479841908</v>
          </cell>
          <cell r="L2935">
            <v>-1444960.1430999858</v>
          </cell>
          <cell r="M2935">
            <v>0</v>
          </cell>
          <cell r="N2935">
            <v>-6550.4860431390289</v>
          </cell>
          <cell r="O2935">
            <v>-23355.6031360575</v>
          </cell>
          <cell r="P2935">
            <v>-3001.8607942631729</v>
          </cell>
          <cell r="Q2935">
            <v>-1394.0717134397905</v>
          </cell>
          <cell r="R2935">
            <v>-190.56778204568803</v>
          </cell>
          <cell r="S2935">
            <v>0</v>
          </cell>
          <cell r="T2935">
            <v>0</v>
          </cell>
        </row>
        <row r="2936">
          <cell r="J2936">
            <v>0</v>
          </cell>
          <cell r="K2936">
            <v>0</v>
          </cell>
          <cell r="L2936">
            <v>0</v>
          </cell>
          <cell r="M2936">
            <v>0</v>
          </cell>
          <cell r="N2936">
            <v>0</v>
          </cell>
          <cell r="O2936">
            <v>0</v>
          </cell>
          <cell r="P2936">
            <v>0</v>
          </cell>
          <cell r="Q2936">
            <v>0</v>
          </cell>
          <cell r="R2936">
            <v>0</v>
          </cell>
          <cell r="S2936">
            <v>0</v>
          </cell>
          <cell r="T2936">
            <v>0</v>
          </cell>
        </row>
        <row r="2937">
          <cell r="J2937">
            <v>0</v>
          </cell>
          <cell r="K2937">
            <v>0</v>
          </cell>
          <cell r="L2937">
            <v>0</v>
          </cell>
          <cell r="M2937">
            <v>0</v>
          </cell>
          <cell r="N2937">
            <v>-84331.588073022358</v>
          </cell>
          <cell r="O2937">
            <v>-261929.50818422201</v>
          </cell>
          <cell r="P2937">
            <v>-38104.932911416981</v>
          </cell>
          <cell r="Q2937">
            <v>-18480.119138750644</v>
          </cell>
          <cell r="R2937">
            <v>-2115.0237759210481</v>
          </cell>
          <cell r="S2937">
            <v>0</v>
          </cell>
          <cell r="T2937">
            <v>0</v>
          </cell>
        </row>
        <row r="2938">
          <cell r="J2938">
            <v>0</v>
          </cell>
          <cell r="K2938">
            <v>0</v>
          </cell>
          <cell r="L2938">
            <v>0</v>
          </cell>
          <cell r="M2938">
            <v>0</v>
          </cell>
          <cell r="N2938">
            <v>0</v>
          </cell>
          <cell r="O2938">
            <v>0</v>
          </cell>
          <cell r="P2938">
            <v>0</v>
          </cell>
          <cell r="Q2938">
            <v>0</v>
          </cell>
          <cell r="R2938">
            <v>0</v>
          </cell>
          <cell r="S2938">
            <v>0</v>
          </cell>
          <cell r="T2938">
            <v>0</v>
          </cell>
        </row>
        <row r="2939">
          <cell r="J2939">
            <v>0</v>
          </cell>
          <cell r="K2939">
            <v>0</v>
          </cell>
          <cell r="L2939">
            <v>0</v>
          </cell>
          <cell r="M2939">
            <v>0</v>
          </cell>
          <cell r="N2939">
            <v>0</v>
          </cell>
          <cell r="O2939">
            <v>0</v>
          </cell>
          <cell r="P2939">
            <v>0</v>
          </cell>
          <cell r="Q2939">
            <v>0</v>
          </cell>
          <cell r="R2939">
            <v>0</v>
          </cell>
          <cell r="S2939">
            <v>0</v>
          </cell>
          <cell r="T2939">
            <v>0</v>
          </cell>
        </row>
        <row r="2944">
          <cell r="J2944">
            <v>0</v>
          </cell>
          <cell r="K2944">
            <v>0</v>
          </cell>
          <cell r="L2944">
            <v>0</v>
          </cell>
          <cell r="M2944">
            <v>0</v>
          </cell>
          <cell r="N2944">
            <v>0</v>
          </cell>
          <cell r="O2944">
            <v>0</v>
          </cell>
          <cell r="P2944">
            <v>0</v>
          </cell>
          <cell r="Q2944">
            <v>0</v>
          </cell>
          <cell r="R2944">
            <v>0</v>
          </cell>
          <cell r="S2944">
            <v>0</v>
          </cell>
          <cell r="T2944">
            <v>0</v>
          </cell>
        </row>
        <row r="2945">
          <cell r="J2945">
            <v>0</v>
          </cell>
          <cell r="K2945">
            <v>0</v>
          </cell>
          <cell r="L2945">
            <v>0</v>
          </cell>
          <cell r="M2945">
            <v>0</v>
          </cell>
          <cell r="N2945">
            <v>0</v>
          </cell>
          <cell r="O2945">
            <v>0</v>
          </cell>
          <cell r="P2945">
            <v>0</v>
          </cell>
          <cell r="Q2945">
            <v>0</v>
          </cell>
          <cell r="R2945">
            <v>0</v>
          </cell>
          <cell r="S2945">
            <v>0</v>
          </cell>
          <cell r="T2945">
            <v>0</v>
          </cell>
        </row>
        <row r="2946">
          <cell r="J2946">
            <v>0</v>
          </cell>
          <cell r="K2946">
            <v>0</v>
          </cell>
          <cell r="L2946">
            <v>0</v>
          </cell>
          <cell r="M2946">
            <v>0</v>
          </cell>
          <cell r="N2946">
            <v>-37588577.098412097</v>
          </cell>
          <cell r="O2946">
            <v>-116748157.33585575</v>
          </cell>
          <cell r="P2946">
            <v>-16984267.002423652</v>
          </cell>
          <cell r="Q2946">
            <v>-8237024.8077539168</v>
          </cell>
          <cell r="R2946">
            <v>-942715.96305459877</v>
          </cell>
          <cell r="S2946">
            <v>0</v>
          </cell>
          <cell r="T2946">
            <v>0</v>
          </cell>
        </row>
        <row r="2947">
          <cell r="J2947">
            <v>0</v>
          </cell>
          <cell r="K2947">
            <v>0</v>
          </cell>
          <cell r="L2947">
            <v>-44736611.599216297</v>
          </cell>
          <cell r="M2947">
            <v>0</v>
          </cell>
          <cell r="N2947">
            <v>0</v>
          </cell>
          <cell r="O2947">
            <v>0</v>
          </cell>
          <cell r="P2947">
            <v>0</v>
          </cell>
          <cell r="Q2947">
            <v>0</v>
          </cell>
          <cell r="R2947">
            <v>0</v>
          </cell>
          <cell r="S2947">
            <v>0</v>
          </cell>
          <cell r="T2947">
            <v>0</v>
          </cell>
        </row>
        <row r="2950">
          <cell r="J2950">
            <v>0</v>
          </cell>
          <cell r="K2950">
            <v>0</v>
          </cell>
          <cell r="L2950">
            <v>0</v>
          </cell>
          <cell r="M2950">
            <v>0</v>
          </cell>
          <cell r="N2950">
            <v>0</v>
          </cell>
          <cell r="O2950">
            <v>0</v>
          </cell>
          <cell r="P2950">
            <v>0</v>
          </cell>
          <cell r="Q2950">
            <v>0</v>
          </cell>
          <cell r="R2950">
            <v>0</v>
          </cell>
          <cell r="S2950">
            <v>0</v>
          </cell>
          <cell r="T2950">
            <v>0</v>
          </cell>
        </row>
        <row r="2954">
          <cell r="J2954">
            <v>0</v>
          </cell>
          <cell r="K2954">
            <v>0</v>
          </cell>
          <cell r="L2954">
            <v>0</v>
          </cell>
          <cell r="M2954">
            <v>0</v>
          </cell>
          <cell r="N2954">
            <v>0</v>
          </cell>
          <cell r="O2954">
            <v>0</v>
          </cell>
          <cell r="P2954">
            <v>0</v>
          </cell>
          <cell r="Q2954">
            <v>0</v>
          </cell>
          <cell r="R2954">
            <v>0</v>
          </cell>
          <cell r="S2954">
            <v>0</v>
          </cell>
          <cell r="T2954">
            <v>0</v>
          </cell>
        </row>
        <row r="2957">
          <cell r="J2957">
            <v>0</v>
          </cell>
          <cell r="K2957">
            <v>0</v>
          </cell>
          <cell r="L2957">
            <v>0</v>
          </cell>
          <cell r="M2957">
            <v>0</v>
          </cell>
          <cell r="N2957">
            <v>0</v>
          </cell>
          <cell r="O2957">
            <v>0</v>
          </cell>
          <cell r="P2957">
            <v>0</v>
          </cell>
          <cell r="Q2957">
            <v>0</v>
          </cell>
          <cell r="R2957">
            <v>0</v>
          </cell>
          <cell r="S2957">
            <v>0</v>
          </cell>
          <cell r="T2957">
            <v>0</v>
          </cell>
        </row>
        <row r="2961">
          <cell r="J2961">
            <v>0</v>
          </cell>
          <cell r="K2961">
            <v>0</v>
          </cell>
          <cell r="L2961">
            <v>0</v>
          </cell>
          <cell r="M2961">
            <v>0</v>
          </cell>
          <cell r="N2961">
            <v>0</v>
          </cell>
          <cell r="O2961">
            <v>0</v>
          </cell>
          <cell r="P2961">
            <v>0</v>
          </cell>
          <cell r="Q2961">
            <v>0</v>
          </cell>
          <cell r="R2961">
            <v>0</v>
          </cell>
          <cell r="S2961">
            <v>0</v>
          </cell>
          <cell r="T2961">
            <v>0</v>
          </cell>
        </row>
        <row r="2962">
          <cell r="J2962">
            <v>0</v>
          </cell>
          <cell r="K2962">
            <v>0</v>
          </cell>
          <cell r="L2962">
            <v>0</v>
          </cell>
          <cell r="M2962">
            <v>0</v>
          </cell>
          <cell r="N2962">
            <v>0</v>
          </cell>
          <cell r="O2962">
            <v>0</v>
          </cell>
          <cell r="P2962">
            <v>0</v>
          </cell>
          <cell r="Q2962">
            <v>0</v>
          </cell>
          <cell r="R2962">
            <v>0</v>
          </cell>
          <cell r="S2962">
            <v>0</v>
          </cell>
          <cell r="T2962">
            <v>0</v>
          </cell>
        </row>
        <row r="2965">
          <cell r="J2965">
            <v>0</v>
          </cell>
          <cell r="K2965">
            <v>0</v>
          </cell>
          <cell r="L2965">
            <v>0</v>
          </cell>
          <cell r="M2965">
            <v>0</v>
          </cell>
          <cell r="N2965">
            <v>0</v>
          </cell>
          <cell r="O2965">
            <v>0</v>
          </cell>
          <cell r="P2965">
            <v>0</v>
          </cell>
          <cell r="Q2965">
            <v>0</v>
          </cell>
          <cell r="R2965">
            <v>0</v>
          </cell>
          <cell r="S2965">
            <v>0</v>
          </cell>
          <cell r="T2965">
            <v>0</v>
          </cell>
        </row>
        <row r="2974">
          <cell r="J2974">
            <v>-5154368.2679166701</v>
          </cell>
          <cell r="K2974">
            <v>-62289581.719583303</v>
          </cell>
          <cell r="L2974">
            <v>-21318182.109999999</v>
          </cell>
          <cell r="M2974">
            <v>0</v>
          </cell>
          <cell r="N2974">
            <v>-23359704.399166699</v>
          </cell>
          <cell r="O2974">
            <v>-71807897.457916707</v>
          </cell>
          <cell r="P2974">
            <v>-13539865.7154167</v>
          </cell>
          <cell r="Q2974">
            <v>-5488345.9387499997</v>
          </cell>
          <cell r="R2974">
            <v>0</v>
          </cell>
          <cell r="S2974">
            <v>0</v>
          </cell>
          <cell r="T2974">
            <v>0</v>
          </cell>
        </row>
        <row r="2975">
          <cell r="J2975">
            <v>0</v>
          </cell>
          <cell r="K2975">
            <v>0</v>
          </cell>
          <cell r="L2975">
            <v>0</v>
          </cell>
          <cell r="M2975">
            <v>0</v>
          </cell>
          <cell r="N2975">
            <v>0</v>
          </cell>
          <cell r="O2975">
            <v>0</v>
          </cell>
          <cell r="P2975">
            <v>0</v>
          </cell>
          <cell r="Q2975">
            <v>0</v>
          </cell>
          <cell r="R2975">
            <v>0</v>
          </cell>
          <cell r="S2975">
            <v>0</v>
          </cell>
          <cell r="T2975">
            <v>0</v>
          </cell>
        </row>
        <row r="2976">
          <cell r="J2976">
            <v>0</v>
          </cell>
          <cell r="K2976">
            <v>0</v>
          </cell>
          <cell r="L2976">
            <v>0</v>
          </cell>
          <cell r="M2976">
            <v>0</v>
          </cell>
          <cell r="N2976">
            <v>0</v>
          </cell>
          <cell r="O2976">
            <v>0</v>
          </cell>
          <cell r="P2976">
            <v>0</v>
          </cell>
          <cell r="Q2976">
            <v>0</v>
          </cell>
          <cell r="R2976">
            <v>0</v>
          </cell>
          <cell r="S2976">
            <v>0</v>
          </cell>
          <cell r="T2976">
            <v>0</v>
          </cell>
        </row>
        <row r="2977">
          <cell r="J2977">
            <v>0</v>
          </cell>
          <cell r="K2977">
            <v>0</v>
          </cell>
          <cell r="L2977">
            <v>0</v>
          </cell>
          <cell r="M2977">
            <v>0</v>
          </cell>
          <cell r="N2977">
            <v>0</v>
          </cell>
          <cell r="O2977">
            <v>0</v>
          </cell>
          <cell r="P2977">
            <v>0</v>
          </cell>
          <cell r="Q2977">
            <v>0</v>
          </cell>
          <cell r="R2977">
            <v>0</v>
          </cell>
          <cell r="S2977">
            <v>0</v>
          </cell>
          <cell r="T2977">
            <v>0</v>
          </cell>
        </row>
        <row r="2978">
          <cell r="J2978">
            <v>-1871903.3223755676</v>
          </cell>
          <cell r="K2978">
            <v>-22111029.509559948</v>
          </cell>
          <cell r="L2978">
            <v>-6604710.1538081225</v>
          </cell>
          <cell r="M2978">
            <v>0</v>
          </cell>
          <cell r="N2978">
            <v>-11677383.4764928</v>
          </cell>
          <cell r="O2978">
            <v>-43828494.419759966</v>
          </cell>
          <cell r="P2978">
            <v>-5602456.1288571199</v>
          </cell>
          <cell r="Q2978">
            <v>-2466563.9390446921</v>
          </cell>
          <cell r="R2978">
            <v>-269273.0947050965</v>
          </cell>
          <cell r="S2978">
            <v>0</v>
          </cell>
          <cell r="T2978">
            <v>0</v>
          </cell>
        </row>
        <row r="2979">
          <cell r="J2979">
            <v>-168480.35512200798</v>
          </cell>
          <cell r="K2979">
            <v>-2113313.1246571145</v>
          </cell>
          <cell r="L2979">
            <v>-505717.51505604421</v>
          </cell>
          <cell r="M2979">
            <v>0</v>
          </cell>
          <cell r="N2979">
            <v>-462891.29243977182</v>
          </cell>
          <cell r="O2979">
            <v>-3423303.1344001503</v>
          </cell>
          <cell r="P2979">
            <v>-273568.84187242354</v>
          </cell>
          <cell r="Q2979">
            <v>-58295.699860485234</v>
          </cell>
          <cell r="R2979">
            <v>0</v>
          </cell>
          <cell r="S2979">
            <v>0</v>
          </cell>
          <cell r="T2979">
            <v>0</v>
          </cell>
        </row>
        <row r="2980">
          <cell r="J2980">
            <v>0</v>
          </cell>
          <cell r="K2980">
            <v>0</v>
          </cell>
          <cell r="L2980">
            <v>0</v>
          </cell>
          <cell r="M2980">
            <v>0</v>
          </cell>
          <cell r="N2980">
            <v>0</v>
          </cell>
          <cell r="O2980">
            <v>0</v>
          </cell>
          <cell r="P2980">
            <v>0</v>
          </cell>
          <cell r="Q2980">
            <v>0</v>
          </cell>
          <cell r="R2980">
            <v>0</v>
          </cell>
          <cell r="S2980">
            <v>0</v>
          </cell>
          <cell r="T2980">
            <v>0</v>
          </cell>
        </row>
        <row r="2981">
          <cell r="J2981">
            <v>0</v>
          </cell>
          <cell r="K2981">
            <v>0</v>
          </cell>
          <cell r="L2981">
            <v>0</v>
          </cell>
          <cell r="M2981">
            <v>0</v>
          </cell>
          <cell r="N2981">
            <v>0</v>
          </cell>
          <cell r="O2981">
            <v>0</v>
          </cell>
          <cell r="P2981">
            <v>0</v>
          </cell>
          <cell r="Q2981">
            <v>0</v>
          </cell>
          <cell r="R2981">
            <v>0</v>
          </cell>
          <cell r="S2981">
            <v>0</v>
          </cell>
          <cell r="T2981">
            <v>0</v>
          </cell>
        </row>
        <row r="2982">
          <cell r="J2982">
            <v>-916727.47619669908</v>
          </cell>
          <cell r="K2982">
            <v>-15111494.665673157</v>
          </cell>
          <cell r="L2982">
            <v>-5004326.7330792015</v>
          </cell>
          <cell r="M2982">
            <v>0</v>
          </cell>
          <cell r="N2982">
            <v>0</v>
          </cell>
          <cell r="O2982">
            <v>0</v>
          </cell>
          <cell r="P2982">
            <v>0</v>
          </cell>
          <cell r="Q2982">
            <v>0</v>
          </cell>
          <cell r="R2982">
            <v>0</v>
          </cell>
          <cell r="S2982">
            <v>0</v>
          </cell>
          <cell r="T2982">
            <v>0</v>
          </cell>
        </row>
        <row r="2983">
          <cell r="J2983">
            <v>0</v>
          </cell>
          <cell r="K2983">
            <v>0</v>
          </cell>
          <cell r="L2983">
            <v>0</v>
          </cell>
          <cell r="M2983">
            <v>0</v>
          </cell>
          <cell r="N2983">
            <v>-11389415.80055294</v>
          </cell>
          <cell r="O2983">
            <v>-40608692.795837983</v>
          </cell>
          <cell r="P2983">
            <v>-5219374.6442756513</v>
          </cell>
          <cell r="Q2983">
            <v>-2423890.7304879013</v>
          </cell>
          <cell r="R2983">
            <v>-331342.69634553615</v>
          </cell>
          <cell r="S2983">
            <v>0</v>
          </cell>
          <cell r="T2983">
            <v>0</v>
          </cell>
        </row>
        <row r="2984">
          <cell r="J2984">
            <v>0</v>
          </cell>
          <cell r="K2984">
            <v>0</v>
          </cell>
          <cell r="L2984">
            <v>0</v>
          </cell>
          <cell r="M2984">
            <v>0</v>
          </cell>
          <cell r="N2984">
            <v>0</v>
          </cell>
          <cell r="O2984">
            <v>0</v>
          </cell>
          <cell r="P2984">
            <v>0</v>
          </cell>
          <cell r="Q2984">
            <v>0</v>
          </cell>
          <cell r="R2984">
            <v>0</v>
          </cell>
          <cell r="S2984">
            <v>0</v>
          </cell>
          <cell r="T2984">
            <v>0</v>
          </cell>
        </row>
        <row r="2985">
          <cell r="J2985">
            <v>0</v>
          </cell>
          <cell r="K2985">
            <v>0</v>
          </cell>
          <cell r="L2985">
            <v>0</v>
          </cell>
          <cell r="M2985">
            <v>0</v>
          </cell>
          <cell r="N2985">
            <v>-37672908.686485119</v>
          </cell>
          <cell r="O2985">
            <v>-117010086.84403998</v>
          </cell>
          <cell r="P2985">
            <v>-17022371.93533507</v>
          </cell>
          <cell r="Q2985">
            <v>-8255504.9268926671</v>
          </cell>
          <cell r="R2985">
            <v>-944830.98683051986</v>
          </cell>
          <cell r="S2985">
            <v>0</v>
          </cell>
          <cell r="T2985">
            <v>0</v>
          </cell>
        </row>
        <row r="2986">
          <cell r="J2986">
            <v>0</v>
          </cell>
          <cell r="K2986">
            <v>0</v>
          </cell>
          <cell r="L2986">
            <v>0</v>
          </cell>
          <cell r="M2986">
            <v>0</v>
          </cell>
          <cell r="N2986">
            <v>0</v>
          </cell>
          <cell r="O2986">
            <v>0</v>
          </cell>
          <cell r="P2986">
            <v>0</v>
          </cell>
          <cell r="Q2986">
            <v>0</v>
          </cell>
          <cell r="R2986">
            <v>0</v>
          </cell>
          <cell r="S2986">
            <v>0</v>
          </cell>
          <cell r="T2986">
            <v>0</v>
          </cell>
        </row>
        <row r="2987">
          <cell r="J2987">
            <v>-267675.73020272719</v>
          </cell>
          <cell r="K2987">
            <v>-4412413.1479841908</v>
          </cell>
          <cell r="L2987">
            <v>-1444960.1430999858</v>
          </cell>
          <cell r="M2987">
            <v>0</v>
          </cell>
          <cell r="N2987">
            <v>-6550.4860431390289</v>
          </cell>
          <cell r="O2987">
            <v>-23355.6031360575</v>
          </cell>
          <cell r="P2987">
            <v>-3001.8607942631729</v>
          </cell>
          <cell r="Q2987">
            <v>-1394.0717134397905</v>
          </cell>
          <cell r="R2987">
            <v>-190.56778204568803</v>
          </cell>
          <cell r="S2987">
            <v>0</v>
          </cell>
          <cell r="T2987">
            <v>0</v>
          </cell>
        </row>
        <row r="2988">
          <cell r="J2988">
            <v>0</v>
          </cell>
          <cell r="K2988">
            <v>0</v>
          </cell>
          <cell r="L2988">
            <v>0</v>
          </cell>
          <cell r="M2988">
            <v>0</v>
          </cell>
          <cell r="N2988">
            <v>0</v>
          </cell>
          <cell r="O2988">
            <v>0</v>
          </cell>
          <cell r="P2988">
            <v>0</v>
          </cell>
          <cell r="Q2988">
            <v>0</v>
          </cell>
          <cell r="R2988">
            <v>0</v>
          </cell>
          <cell r="S2988">
            <v>0</v>
          </cell>
          <cell r="T2988">
            <v>0</v>
          </cell>
        </row>
        <row r="2994">
          <cell r="J2994">
            <v>0</v>
          </cell>
          <cell r="K2994">
            <v>0</v>
          </cell>
          <cell r="L2994">
            <v>0</v>
          </cell>
          <cell r="M2994">
            <v>0</v>
          </cell>
          <cell r="N2994">
            <v>0</v>
          </cell>
          <cell r="O2994">
            <v>0</v>
          </cell>
          <cell r="P2994">
            <v>0</v>
          </cell>
          <cell r="Q2994">
            <v>0</v>
          </cell>
          <cell r="R2994">
            <v>0</v>
          </cell>
          <cell r="S2994">
            <v>0</v>
          </cell>
          <cell r="T2994">
            <v>0</v>
          </cell>
        </row>
        <row r="2995">
          <cell r="J2995">
            <v>0</v>
          </cell>
          <cell r="K2995">
            <v>0</v>
          </cell>
          <cell r="L2995">
            <v>0</v>
          </cell>
          <cell r="M2995">
            <v>0</v>
          </cell>
          <cell r="N2995">
            <v>0</v>
          </cell>
          <cell r="O2995">
            <v>0</v>
          </cell>
          <cell r="P2995">
            <v>0</v>
          </cell>
          <cell r="Q2995">
            <v>0</v>
          </cell>
          <cell r="R2995">
            <v>0</v>
          </cell>
          <cell r="S2995">
            <v>0</v>
          </cell>
          <cell r="T2995">
            <v>0</v>
          </cell>
        </row>
        <row r="2996">
          <cell r="J2996">
            <v>0</v>
          </cell>
          <cell r="K2996">
            <v>0</v>
          </cell>
          <cell r="L2996">
            <v>0</v>
          </cell>
          <cell r="M2996">
            <v>0</v>
          </cell>
          <cell r="N2996">
            <v>0</v>
          </cell>
          <cell r="O2996">
            <v>0</v>
          </cell>
          <cell r="P2996">
            <v>0</v>
          </cell>
          <cell r="Q2996">
            <v>0</v>
          </cell>
          <cell r="R2996">
            <v>0</v>
          </cell>
          <cell r="S2996">
            <v>0</v>
          </cell>
          <cell r="T2996">
            <v>0</v>
          </cell>
        </row>
        <row r="2997">
          <cell r="J2997">
            <v>0</v>
          </cell>
          <cell r="K2997">
            <v>0</v>
          </cell>
          <cell r="L2997">
            <v>0</v>
          </cell>
          <cell r="M2997">
            <v>0</v>
          </cell>
          <cell r="N2997">
            <v>0</v>
          </cell>
          <cell r="O2997">
            <v>0</v>
          </cell>
          <cell r="P2997">
            <v>0</v>
          </cell>
          <cell r="Q2997">
            <v>0</v>
          </cell>
          <cell r="R2997">
            <v>0</v>
          </cell>
          <cell r="S2997">
            <v>0</v>
          </cell>
          <cell r="T2997">
            <v>0</v>
          </cell>
        </row>
        <row r="3002">
          <cell r="J3002">
            <v>-477460.82541666698</v>
          </cell>
          <cell r="K3002">
            <v>-4390808.50041667</v>
          </cell>
          <cell r="L3002">
            <v>-1389765.57</v>
          </cell>
          <cell r="M3002">
            <v>0</v>
          </cell>
          <cell r="N3002">
            <v>-4583528.6174999997</v>
          </cell>
          <cell r="O3002">
            <v>-14668.0679166667</v>
          </cell>
          <cell r="P3002">
            <v>-180344.22583333301</v>
          </cell>
          <cell r="Q3002">
            <v>-40612.66375</v>
          </cell>
          <cell r="R3002">
            <v>0</v>
          </cell>
          <cell r="S3002">
            <v>0</v>
          </cell>
          <cell r="T3002">
            <v>0</v>
          </cell>
        </row>
        <row r="3003">
          <cell r="J3003">
            <v>-38930.017508029552</v>
          </cell>
          <cell r="K3003">
            <v>-488314.0048183772</v>
          </cell>
          <cell r="L3003">
            <v>0</v>
          </cell>
          <cell r="M3003">
            <v>0</v>
          </cell>
          <cell r="N3003">
            <v>-106958.26291406485</v>
          </cell>
          <cell r="O3003">
            <v>-791007.65701129392</v>
          </cell>
          <cell r="P3003">
            <v>-63212.353725349196</v>
          </cell>
          <cell r="Q3003">
            <v>-13470.131960299243</v>
          </cell>
          <cell r="R3003">
            <v>0</v>
          </cell>
          <cell r="S3003">
            <v>0</v>
          </cell>
          <cell r="T3003">
            <v>0</v>
          </cell>
        </row>
        <row r="3004">
          <cell r="J3004">
            <v>0</v>
          </cell>
          <cell r="K3004">
            <v>0</v>
          </cell>
          <cell r="L3004">
            <v>0</v>
          </cell>
          <cell r="M3004">
            <v>0</v>
          </cell>
          <cell r="N3004">
            <v>0</v>
          </cell>
          <cell r="O3004">
            <v>0</v>
          </cell>
          <cell r="P3004">
            <v>0</v>
          </cell>
          <cell r="Q3004">
            <v>0</v>
          </cell>
          <cell r="R3004">
            <v>0</v>
          </cell>
          <cell r="S3004">
            <v>0</v>
          </cell>
          <cell r="T3004">
            <v>0</v>
          </cell>
        </row>
        <row r="3005">
          <cell r="J3005">
            <v>-107023.35384051423</v>
          </cell>
          <cell r="K3005">
            <v>-1264165.9997571746</v>
          </cell>
          <cell r="L3005">
            <v>-374410.91150678048</v>
          </cell>
          <cell r="M3005">
            <v>0</v>
          </cell>
          <cell r="N3005">
            <v>-667637.44088559307</v>
          </cell>
          <cell r="O3005">
            <v>-2505830.5151305599</v>
          </cell>
          <cell r="P3005">
            <v>-320312.29256739048</v>
          </cell>
          <cell r="Q3005">
            <v>-141022.21095672017</v>
          </cell>
          <cell r="R3005">
            <v>-15395.298117095743</v>
          </cell>
          <cell r="S3005">
            <v>0</v>
          </cell>
          <cell r="T3005">
            <v>0</v>
          </cell>
        </row>
        <row r="3006">
          <cell r="J3006">
            <v>-5222.540680132247</v>
          </cell>
          <cell r="K3006">
            <v>-86089.266088655801</v>
          </cell>
          <cell r="L3006">
            <v>-33815.233849774035</v>
          </cell>
          <cell r="M3006">
            <v>0</v>
          </cell>
          <cell r="N3006">
            <v>0</v>
          </cell>
          <cell r="O3006">
            <v>0</v>
          </cell>
          <cell r="P3006">
            <v>0</v>
          </cell>
          <cell r="Q3006">
            <v>0</v>
          </cell>
          <cell r="R3006">
            <v>0</v>
          </cell>
          <cell r="S3006">
            <v>0</v>
          </cell>
          <cell r="T3006">
            <v>0</v>
          </cell>
        </row>
        <row r="3007">
          <cell r="J3007">
            <v>0</v>
          </cell>
          <cell r="K3007">
            <v>0</v>
          </cell>
          <cell r="L3007">
            <v>0</v>
          </cell>
          <cell r="M3007">
            <v>0</v>
          </cell>
          <cell r="N3007">
            <v>0</v>
          </cell>
          <cell r="O3007">
            <v>0</v>
          </cell>
          <cell r="P3007">
            <v>0</v>
          </cell>
          <cell r="Q3007">
            <v>0</v>
          </cell>
          <cell r="R3007">
            <v>0</v>
          </cell>
          <cell r="S3007">
            <v>0</v>
          </cell>
          <cell r="T3007">
            <v>0</v>
          </cell>
        </row>
        <row r="3008">
          <cell r="J3008">
            <v>0</v>
          </cell>
          <cell r="K3008">
            <v>0</v>
          </cell>
          <cell r="L3008">
            <v>0</v>
          </cell>
          <cell r="M3008">
            <v>0</v>
          </cell>
          <cell r="N3008">
            <v>0</v>
          </cell>
          <cell r="O3008">
            <v>0</v>
          </cell>
          <cell r="P3008">
            <v>0</v>
          </cell>
          <cell r="Q3008">
            <v>0</v>
          </cell>
          <cell r="R3008">
            <v>0</v>
          </cell>
          <cell r="S3008">
            <v>0</v>
          </cell>
          <cell r="T3008">
            <v>0</v>
          </cell>
        </row>
        <row r="3009">
          <cell r="J3009">
            <v>0</v>
          </cell>
          <cell r="K3009">
            <v>0</v>
          </cell>
          <cell r="L3009">
            <v>0</v>
          </cell>
          <cell r="M3009">
            <v>0</v>
          </cell>
          <cell r="N3009">
            <v>0</v>
          </cell>
          <cell r="O3009">
            <v>0</v>
          </cell>
          <cell r="P3009">
            <v>0</v>
          </cell>
          <cell r="Q3009">
            <v>0</v>
          </cell>
          <cell r="R3009">
            <v>0</v>
          </cell>
          <cell r="S3009">
            <v>0</v>
          </cell>
          <cell r="T3009">
            <v>0</v>
          </cell>
        </row>
        <row r="3010">
          <cell r="J3010">
            <v>0</v>
          </cell>
          <cell r="K3010">
            <v>0</v>
          </cell>
          <cell r="L3010">
            <v>0</v>
          </cell>
          <cell r="M3010">
            <v>0</v>
          </cell>
          <cell r="N3010">
            <v>0</v>
          </cell>
          <cell r="O3010">
            <v>0</v>
          </cell>
          <cell r="P3010">
            <v>0</v>
          </cell>
          <cell r="Q3010">
            <v>0</v>
          </cell>
          <cell r="R3010">
            <v>0</v>
          </cell>
          <cell r="S3010">
            <v>0</v>
          </cell>
          <cell r="T3010">
            <v>0</v>
          </cell>
        </row>
        <row r="3015">
          <cell r="J3015">
            <v>0</v>
          </cell>
          <cell r="K3015">
            <v>0</v>
          </cell>
          <cell r="L3015">
            <v>0</v>
          </cell>
          <cell r="M3015">
            <v>0</v>
          </cell>
          <cell r="N3015">
            <v>0</v>
          </cell>
          <cell r="O3015">
            <v>0</v>
          </cell>
          <cell r="P3015">
            <v>0</v>
          </cell>
          <cell r="Q3015">
            <v>0</v>
          </cell>
          <cell r="R3015">
            <v>0</v>
          </cell>
          <cell r="S3015">
            <v>0</v>
          </cell>
          <cell r="T3015">
            <v>0</v>
          </cell>
        </row>
        <row r="3016">
          <cell r="J3016">
            <v>0</v>
          </cell>
          <cell r="K3016">
            <v>0</v>
          </cell>
          <cell r="L3016">
            <v>0</v>
          </cell>
          <cell r="M3016">
            <v>0</v>
          </cell>
          <cell r="N3016">
            <v>0</v>
          </cell>
          <cell r="O3016">
            <v>0</v>
          </cell>
          <cell r="P3016">
            <v>0</v>
          </cell>
          <cell r="Q3016">
            <v>0</v>
          </cell>
          <cell r="R3016">
            <v>0</v>
          </cell>
          <cell r="S3016">
            <v>0</v>
          </cell>
          <cell r="T3016">
            <v>0</v>
          </cell>
        </row>
        <row r="3017">
          <cell r="J3017">
            <v>0</v>
          </cell>
          <cell r="K3017">
            <v>0</v>
          </cell>
          <cell r="L3017">
            <v>0</v>
          </cell>
          <cell r="M3017">
            <v>0</v>
          </cell>
          <cell r="N3017">
            <v>0</v>
          </cell>
          <cell r="O3017">
            <v>0</v>
          </cell>
          <cell r="P3017">
            <v>0</v>
          </cell>
          <cell r="Q3017">
            <v>0</v>
          </cell>
          <cell r="R3017">
            <v>0</v>
          </cell>
          <cell r="S3017">
            <v>0</v>
          </cell>
          <cell r="T3017">
            <v>0</v>
          </cell>
        </row>
        <row r="3018">
          <cell r="J3018">
            <v>-51346.321867918705</v>
          </cell>
          <cell r="K3018">
            <v>-846401.67242298741</v>
          </cell>
          <cell r="L3018">
            <v>-292641.14832883276</v>
          </cell>
          <cell r="M3018">
            <v>0</v>
          </cell>
          <cell r="N3018">
            <v>0</v>
          </cell>
          <cell r="O3018">
            <v>0</v>
          </cell>
          <cell r="P3018">
            <v>0</v>
          </cell>
          <cell r="Q3018">
            <v>0</v>
          </cell>
          <cell r="R3018">
            <v>0</v>
          </cell>
          <cell r="S3018">
            <v>0</v>
          </cell>
          <cell r="T3018">
            <v>0</v>
          </cell>
        </row>
        <row r="3019">
          <cell r="J3019">
            <v>0</v>
          </cell>
          <cell r="K3019">
            <v>0</v>
          </cell>
          <cell r="L3019">
            <v>0</v>
          </cell>
          <cell r="M3019">
            <v>0</v>
          </cell>
          <cell r="N3019">
            <v>0</v>
          </cell>
          <cell r="O3019">
            <v>0</v>
          </cell>
          <cell r="P3019">
            <v>0</v>
          </cell>
          <cell r="Q3019">
            <v>0</v>
          </cell>
          <cell r="R3019">
            <v>0</v>
          </cell>
          <cell r="S3019">
            <v>0</v>
          </cell>
          <cell r="T3019">
            <v>0</v>
          </cell>
        </row>
        <row r="3020">
          <cell r="J3020">
            <v>0</v>
          </cell>
          <cell r="K3020">
            <v>0</v>
          </cell>
          <cell r="L3020">
            <v>0</v>
          </cell>
          <cell r="M3020">
            <v>0</v>
          </cell>
          <cell r="N3020">
            <v>0</v>
          </cell>
          <cell r="O3020">
            <v>0</v>
          </cell>
          <cell r="P3020">
            <v>0</v>
          </cell>
          <cell r="Q3020">
            <v>0</v>
          </cell>
          <cell r="R3020">
            <v>0</v>
          </cell>
          <cell r="S3020">
            <v>0</v>
          </cell>
          <cell r="T3020">
            <v>0</v>
          </cell>
        </row>
        <row r="3025">
          <cell r="J3025">
            <v>0</v>
          </cell>
          <cell r="K3025">
            <v>-95323.711249999993</v>
          </cell>
          <cell r="L3025">
            <v>0</v>
          </cell>
          <cell r="M3025">
            <v>0</v>
          </cell>
          <cell r="N3025">
            <v>-690264.27833333297</v>
          </cell>
          <cell r="O3025">
            <v>14204497.393595902</v>
          </cell>
          <cell r="P3025">
            <v>-838402.38749999995</v>
          </cell>
          <cell r="Q3025">
            <v>0</v>
          </cell>
          <cell r="R3025">
            <v>0</v>
          </cell>
          <cell r="S3025">
            <v>0</v>
          </cell>
          <cell r="T3025">
            <v>0</v>
          </cell>
        </row>
        <row r="3026">
          <cell r="J3026">
            <v>0</v>
          </cell>
          <cell r="K3026">
            <v>0</v>
          </cell>
          <cell r="L3026">
            <v>0</v>
          </cell>
          <cell r="M3026">
            <v>0</v>
          </cell>
          <cell r="N3026">
            <v>0</v>
          </cell>
          <cell r="O3026">
            <v>0</v>
          </cell>
          <cell r="P3026">
            <v>0</v>
          </cell>
          <cell r="Q3026">
            <v>0</v>
          </cell>
          <cell r="R3026">
            <v>0</v>
          </cell>
          <cell r="S3026">
            <v>0</v>
          </cell>
          <cell r="T3026">
            <v>0</v>
          </cell>
        </row>
        <row r="3027">
          <cell r="J3027">
            <v>0</v>
          </cell>
          <cell r="K3027">
            <v>0</v>
          </cell>
          <cell r="L3027">
            <v>0</v>
          </cell>
          <cell r="M3027">
            <v>0</v>
          </cell>
          <cell r="N3027">
            <v>0</v>
          </cell>
          <cell r="O3027">
            <v>0</v>
          </cell>
          <cell r="P3027">
            <v>0</v>
          </cell>
          <cell r="Q3027">
            <v>0</v>
          </cell>
          <cell r="R3027">
            <v>0</v>
          </cell>
          <cell r="S3027">
            <v>0</v>
          </cell>
          <cell r="T3027">
            <v>0</v>
          </cell>
        </row>
        <row r="3028">
          <cell r="J3028">
            <v>0</v>
          </cell>
          <cell r="K3028">
            <v>0</v>
          </cell>
          <cell r="L3028">
            <v>0</v>
          </cell>
          <cell r="M3028">
            <v>0</v>
          </cell>
          <cell r="N3028">
            <v>0</v>
          </cell>
          <cell r="O3028">
            <v>0</v>
          </cell>
          <cell r="P3028">
            <v>0</v>
          </cell>
          <cell r="Q3028">
            <v>0</v>
          </cell>
          <cell r="R3028">
            <v>0</v>
          </cell>
          <cell r="S3028">
            <v>0</v>
          </cell>
          <cell r="T3028">
            <v>0</v>
          </cell>
        </row>
        <row r="3029">
          <cell r="J3029">
            <v>0</v>
          </cell>
          <cell r="K3029">
            <v>0</v>
          </cell>
          <cell r="L3029">
            <v>0</v>
          </cell>
          <cell r="M3029">
            <v>0</v>
          </cell>
          <cell r="N3029">
            <v>-504628.75535032514</v>
          </cell>
          <cell r="O3029">
            <v>-1567350.5589634471</v>
          </cell>
          <cell r="P3029">
            <v>-228014.73691146218</v>
          </cell>
          <cell r="Q3029">
            <v>-110582.51994067115</v>
          </cell>
          <cell r="R3029">
            <v>-12656.014667424639</v>
          </cell>
          <cell r="S3029">
            <v>0</v>
          </cell>
          <cell r="T3029">
            <v>0</v>
          </cell>
        </row>
        <row r="3030">
          <cell r="J3030">
            <v>0</v>
          </cell>
          <cell r="K3030">
            <v>0</v>
          </cell>
          <cell r="L3030">
            <v>0</v>
          </cell>
          <cell r="M3030">
            <v>0</v>
          </cell>
          <cell r="N3030">
            <v>0</v>
          </cell>
          <cell r="O3030">
            <v>0</v>
          </cell>
          <cell r="P3030">
            <v>0</v>
          </cell>
          <cell r="Q3030">
            <v>0</v>
          </cell>
          <cell r="R3030">
            <v>0</v>
          </cell>
          <cell r="S3030">
            <v>0</v>
          </cell>
          <cell r="T3030">
            <v>0</v>
          </cell>
        </row>
        <row r="3031">
          <cell r="J3031">
            <v>-209690.6012087166</v>
          </cell>
          <cell r="K3031">
            <v>-3422016.7806456187</v>
          </cell>
          <cell r="L3031">
            <v>-997908.16633773386</v>
          </cell>
          <cell r="M3031">
            <v>0</v>
          </cell>
          <cell r="N3031">
            <v>-1690221.8956874846</v>
          </cell>
          <cell r="O3031">
            <v>-5789054.6043338012</v>
          </cell>
          <cell r="P3031">
            <v>-754304.72215599334</v>
          </cell>
          <cell r="Q3031">
            <v>-356978.21128817333</v>
          </cell>
          <cell r="R3031">
            <v>-48567.20366167005</v>
          </cell>
          <cell r="S3031">
            <v>0</v>
          </cell>
          <cell r="T3031">
            <v>0</v>
          </cell>
        </row>
        <row r="3032">
          <cell r="J3032">
            <v>0</v>
          </cell>
          <cell r="K3032">
            <v>0</v>
          </cell>
          <cell r="L3032">
            <v>0</v>
          </cell>
          <cell r="M3032">
            <v>0</v>
          </cell>
          <cell r="N3032">
            <v>0</v>
          </cell>
          <cell r="O3032">
            <v>0</v>
          </cell>
          <cell r="P3032">
            <v>0</v>
          </cell>
          <cell r="Q3032">
            <v>0</v>
          </cell>
          <cell r="R3032">
            <v>0</v>
          </cell>
          <cell r="S3032">
            <v>0</v>
          </cell>
          <cell r="T3032">
            <v>0</v>
          </cell>
        </row>
        <row r="3033">
          <cell r="J3033">
            <v>0</v>
          </cell>
          <cell r="K3033">
            <v>0</v>
          </cell>
          <cell r="L3033">
            <v>0</v>
          </cell>
          <cell r="M3033">
            <v>0</v>
          </cell>
          <cell r="N3033">
            <v>0</v>
          </cell>
          <cell r="O3033">
            <v>0</v>
          </cell>
          <cell r="P3033">
            <v>0</v>
          </cell>
          <cell r="Q3033">
            <v>0</v>
          </cell>
          <cell r="R3033">
            <v>0</v>
          </cell>
          <cell r="S3033">
            <v>0</v>
          </cell>
          <cell r="T3033">
            <v>0</v>
          </cell>
        </row>
        <row r="3034">
          <cell r="J3034">
            <v>-2721487.7082958403</v>
          </cell>
          <cell r="K3034">
            <v>-34136654.61691168</v>
          </cell>
          <cell r="L3034">
            <v>-7840714.7347594826</v>
          </cell>
          <cell r="M3034">
            <v>0</v>
          </cell>
          <cell r="N3034">
            <v>-7477150.4472420076</v>
          </cell>
          <cell r="O3034">
            <v>-55297113.988713659</v>
          </cell>
          <cell r="P3034">
            <v>-4418997.3364513395</v>
          </cell>
          <cell r="Q3034">
            <v>-941658.92813986645</v>
          </cell>
          <cell r="R3034">
            <v>0</v>
          </cell>
          <cell r="S3034">
            <v>0</v>
          </cell>
          <cell r="T3034">
            <v>0</v>
          </cell>
        </row>
        <row r="3035">
          <cell r="J3035">
            <v>0</v>
          </cell>
          <cell r="K3035">
            <v>0</v>
          </cell>
          <cell r="L3035">
            <v>0</v>
          </cell>
          <cell r="M3035">
            <v>0</v>
          </cell>
          <cell r="N3035">
            <v>0</v>
          </cell>
          <cell r="O3035">
            <v>0</v>
          </cell>
          <cell r="P3035">
            <v>0</v>
          </cell>
          <cell r="Q3035">
            <v>0</v>
          </cell>
          <cell r="R3035">
            <v>0</v>
          </cell>
          <cell r="S3035">
            <v>0</v>
          </cell>
          <cell r="T3035">
            <v>0</v>
          </cell>
        </row>
        <row r="3036">
          <cell r="J3036">
            <v>0</v>
          </cell>
          <cell r="K3036">
            <v>0</v>
          </cell>
          <cell r="L3036">
            <v>0</v>
          </cell>
          <cell r="M3036">
            <v>0</v>
          </cell>
          <cell r="N3036">
            <v>0</v>
          </cell>
          <cell r="O3036">
            <v>0</v>
          </cell>
          <cell r="P3036">
            <v>0</v>
          </cell>
          <cell r="Q3036">
            <v>0</v>
          </cell>
          <cell r="R3036">
            <v>0</v>
          </cell>
          <cell r="S3036">
            <v>0</v>
          </cell>
          <cell r="T3036">
            <v>0</v>
          </cell>
        </row>
        <row r="3037">
          <cell r="J3037">
            <v>-4059045.7970084841</v>
          </cell>
          <cell r="K3037">
            <v>-66910014.70109272</v>
          </cell>
          <cell r="L3037">
            <v>-22126933.349718239</v>
          </cell>
          <cell r="M3037">
            <v>0</v>
          </cell>
          <cell r="N3037">
            <v>0</v>
          </cell>
          <cell r="O3037">
            <v>0</v>
          </cell>
          <cell r="P3037">
            <v>0</v>
          </cell>
          <cell r="Q3037">
            <v>0</v>
          </cell>
          <cell r="R3037">
            <v>0</v>
          </cell>
          <cell r="S3037">
            <v>0</v>
          </cell>
          <cell r="T3037">
            <v>0</v>
          </cell>
        </row>
        <row r="3038">
          <cell r="J3038">
            <v>0</v>
          </cell>
          <cell r="K3038">
            <v>0</v>
          </cell>
          <cell r="L3038">
            <v>0</v>
          </cell>
          <cell r="M3038">
            <v>0</v>
          </cell>
          <cell r="N3038">
            <v>-4635208.9183450835</v>
          </cell>
          <cell r="O3038">
            <v>-16526727.823956139</v>
          </cell>
          <cell r="P3038">
            <v>-2124155.6479267501</v>
          </cell>
          <cell r="Q3038">
            <v>-986463.23286450247</v>
          </cell>
          <cell r="R3038">
            <v>-134848.23524089559</v>
          </cell>
          <cell r="S3038">
            <v>0</v>
          </cell>
          <cell r="T3038">
            <v>0</v>
          </cell>
        </row>
        <row r="3039">
          <cell r="J3039">
            <v>-7195.2654870221613</v>
          </cell>
          <cell r="K3039">
            <v>-118608.00384901684</v>
          </cell>
          <cell r="L3039">
            <v>-67636.331115633016</v>
          </cell>
          <cell r="M3039">
            <v>0</v>
          </cell>
          <cell r="N3039">
            <v>-176.08053637781168</v>
          </cell>
          <cell r="O3039">
            <v>-627.81098998473544</v>
          </cell>
          <cell r="P3039">
            <v>-80.691609035486181</v>
          </cell>
          <cell r="Q3039">
            <v>-37.473386468583826</v>
          </cell>
          <cell r="R3039">
            <v>-5.1225629759306823</v>
          </cell>
          <cell r="S3039">
            <v>0</v>
          </cell>
          <cell r="T3039">
            <v>0</v>
          </cell>
        </row>
        <row r="3040">
          <cell r="J3040">
            <v>-5785066.7364209816</v>
          </cell>
          <cell r="K3040">
            <v>-68333540.410327941</v>
          </cell>
          <cell r="L3040">
            <v>-19618375.129812583</v>
          </cell>
          <cell r="M3040">
            <v>0</v>
          </cell>
          <cell r="N3040">
            <v>-36088638.719097681</v>
          </cell>
          <cell r="O3040">
            <v>-135450780.03996143</v>
          </cell>
          <cell r="P3040">
            <v>-17314239.579519544</v>
          </cell>
          <cell r="Q3040">
            <v>-7622849.3354637371</v>
          </cell>
          <cell r="R3040">
            <v>-832181.23744483117</v>
          </cell>
          <cell r="S3040">
            <v>0</v>
          </cell>
          <cell r="T3040">
            <v>0</v>
          </cell>
        </row>
        <row r="3043">
          <cell r="J3043">
            <v>0</v>
          </cell>
          <cell r="K3043">
            <v>0</v>
          </cell>
          <cell r="L3043">
            <v>0</v>
          </cell>
          <cell r="M3043">
            <v>0</v>
          </cell>
          <cell r="N3043">
            <v>0</v>
          </cell>
          <cell r="O3043">
            <v>0</v>
          </cell>
          <cell r="P3043">
            <v>0</v>
          </cell>
          <cell r="Q3043">
            <v>0</v>
          </cell>
          <cell r="R3043">
            <v>0</v>
          </cell>
          <cell r="S3043">
            <v>0</v>
          </cell>
          <cell r="T3043">
            <v>0</v>
          </cell>
        </row>
        <row r="3047">
          <cell r="J3047">
            <v>0</v>
          </cell>
          <cell r="K3047">
            <v>141822.79</v>
          </cell>
          <cell r="L3047">
            <v>0</v>
          </cell>
          <cell r="M3047">
            <v>0</v>
          </cell>
          <cell r="N3047">
            <v>254534.69</v>
          </cell>
          <cell r="O3047">
            <v>0</v>
          </cell>
          <cell r="P3047">
            <v>0</v>
          </cell>
          <cell r="Q3047">
            <v>0</v>
          </cell>
          <cell r="R3047">
            <v>0</v>
          </cell>
          <cell r="S3047">
            <v>0</v>
          </cell>
          <cell r="T3047">
            <v>0</v>
          </cell>
        </row>
        <row r="3048">
          <cell r="J3048">
            <v>14275.756717697815</v>
          </cell>
          <cell r="K3048">
            <v>232971.23839971906</v>
          </cell>
          <cell r="L3048">
            <v>74904.585238126892</v>
          </cell>
          <cell r="M3048">
            <v>0</v>
          </cell>
          <cell r="N3048">
            <v>115070.47260427006</v>
          </cell>
          <cell r="O3048">
            <v>394119.40583201655</v>
          </cell>
          <cell r="P3048">
            <v>51353.139541964272</v>
          </cell>
          <cell r="Q3048">
            <v>24303.111672594361</v>
          </cell>
          <cell r="R3048">
            <v>3306.4599936111158</v>
          </cell>
          <cell r="S3048">
            <v>0</v>
          </cell>
          <cell r="T3048">
            <v>0</v>
          </cell>
        </row>
        <row r="3049">
          <cell r="J3049">
            <v>0</v>
          </cell>
          <cell r="K3049">
            <v>0</v>
          </cell>
          <cell r="L3049">
            <v>0</v>
          </cell>
          <cell r="M3049">
            <v>0</v>
          </cell>
          <cell r="N3049">
            <v>0</v>
          </cell>
          <cell r="O3049">
            <v>0</v>
          </cell>
          <cell r="P3049">
            <v>0</v>
          </cell>
          <cell r="Q3049">
            <v>0</v>
          </cell>
          <cell r="R3049">
            <v>0</v>
          </cell>
          <cell r="S3049">
            <v>0</v>
          </cell>
          <cell r="T3049">
            <v>0</v>
          </cell>
        </row>
        <row r="3050">
          <cell r="J3050">
            <v>172556.13261373388</v>
          </cell>
          <cell r="K3050">
            <v>2038242.944852422</v>
          </cell>
          <cell r="L3050">
            <v>577190.12098183064</v>
          </cell>
          <cell r="M3050">
            <v>0</v>
          </cell>
          <cell r="N3050">
            <v>1076446.688066104</v>
          </cell>
          <cell r="O3050">
            <v>4040206.2462064619</v>
          </cell>
          <cell r="P3050">
            <v>516446.63011059852</v>
          </cell>
          <cell r="Q3050">
            <v>227373.2457645885</v>
          </cell>
          <cell r="R3050">
            <v>24822.181404259907</v>
          </cell>
          <cell r="S3050">
            <v>0</v>
          </cell>
          <cell r="T3050">
            <v>0</v>
          </cell>
        </row>
        <row r="3051">
          <cell r="J3051">
            <v>172556.13261373388</v>
          </cell>
          <cell r="K3051">
            <v>2038242.944852422</v>
          </cell>
          <cell r="L3051">
            <v>577190.12098183064</v>
          </cell>
          <cell r="M3051">
            <v>0</v>
          </cell>
          <cell r="N3051">
            <v>1076446.688066104</v>
          </cell>
          <cell r="O3051">
            <v>4040206.2462064619</v>
          </cell>
          <cell r="P3051">
            <v>516446.63011059852</v>
          </cell>
          <cell r="Q3051">
            <v>227373.2457645885</v>
          </cell>
          <cell r="R3051">
            <v>24822.181404259907</v>
          </cell>
          <cell r="S3051">
            <v>0</v>
          </cell>
          <cell r="T3051">
            <v>0</v>
          </cell>
        </row>
        <row r="3062">
          <cell r="J3062">
            <v>-477460.82541666698</v>
          </cell>
          <cell r="K3062">
            <v>-4344309.4216666697</v>
          </cell>
          <cell r="L3062">
            <v>-1389765.57</v>
          </cell>
          <cell r="M3062">
            <v>0</v>
          </cell>
          <cell r="N3062">
            <v>-5019258.2058333326</v>
          </cell>
          <cell r="O3062">
            <v>14189829.325679235</v>
          </cell>
          <cell r="P3062">
            <v>-1018746.6133333329</v>
          </cell>
          <cell r="Q3062">
            <v>-40612.66375</v>
          </cell>
          <cell r="R3062">
            <v>0</v>
          </cell>
          <cell r="S3062">
            <v>0</v>
          </cell>
          <cell r="T3062">
            <v>0</v>
          </cell>
        </row>
        <row r="3063">
          <cell r="J3063">
            <v>0</v>
          </cell>
          <cell r="K3063">
            <v>0</v>
          </cell>
          <cell r="L3063">
            <v>0</v>
          </cell>
          <cell r="M3063">
            <v>0</v>
          </cell>
          <cell r="N3063">
            <v>0</v>
          </cell>
          <cell r="O3063">
            <v>0</v>
          </cell>
          <cell r="P3063">
            <v>0</v>
          </cell>
          <cell r="Q3063">
            <v>0</v>
          </cell>
          <cell r="R3063">
            <v>0</v>
          </cell>
          <cell r="S3063">
            <v>0</v>
          </cell>
          <cell r="T3063">
            <v>0</v>
          </cell>
        </row>
        <row r="3064">
          <cell r="J3064">
            <v>0</v>
          </cell>
          <cell r="K3064">
            <v>0</v>
          </cell>
          <cell r="L3064">
            <v>0</v>
          </cell>
          <cell r="M3064">
            <v>0</v>
          </cell>
          <cell r="N3064">
            <v>0</v>
          </cell>
          <cell r="O3064">
            <v>0</v>
          </cell>
          <cell r="P3064">
            <v>0</v>
          </cell>
          <cell r="Q3064">
            <v>0</v>
          </cell>
          <cell r="R3064">
            <v>0</v>
          </cell>
          <cell r="S3064">
            <v>0</v>
          </cell>
          <cell r="T3064">
            <v>0</v>
          </cell>
        </row>
        <row r="3065">
          <cell r="J3065">
            <v>0</v>
          </cell>
          <cell r="K3065">
            <v>0</v>
          </cell>
          <cell r="L3065">
            <v>0</v>
          </cell>
          <cell r="M3065">
            <v>0</v>
          </cell>
          <cell r="N3065">
            <v>0</v>
          </cell>
          <cell r="O3065">
            <v>0</v>
          </cell>
          <cell r="P3065">
            <v>0</v>
          </cell>
          <cell r="Q3065">
            <v>0</v>
          </cell>
          <cell r="R3065">
            <v>0</v>
          </cell>
          <cell r="S3065">
            <v>0</v>
          </cell>
          <cell r="T3065">
            <v>0</v>
          </cell>
        </row>
        <row r="3066">
          <cell r="J3066">
            <v>-5719533.9576477613</v>
          </cell>
          <cell r="K3066">
            <v>-67559463.465232685</v>
          </cell>
          <cell r="L3066">
            <v>-19415595.920337532</v>
          </cell>
          <cell r="M3066">
            <v>0</v>
          </cell>
          <cell r="N3066">
            <v>-35679829.471917175</v>
          </cell>
          <cell r="O3066">
            <v>-133916404.30888551</v>
          </cell>
          <cell r="P3066">
            <v>-17118105.241976336</v>
          </cell>
          <cell r="Q3066">
            <v>-7536498.3006558679</v>
          </cell>
          <cell r="R3066">
            <v>-822754.35415766702</v>
          </cell>
          <cell r="S3066">
            <v>0</v>
          </cell>
          <cell r="T3066">
            <v>0</v>
          </cell>
        </row>
        <row r="3067">
          <cell r="J3067">
            <v>-2760417.7258038698</v>
          </cell>
          <cell r="K3067">
            <v>-34624968.621730059</v>
          </cell>
          <cell r="L3067">
            <v>-7840714.7347594826</v>
          </cell>
          <cell r="M3067">
            <v>0</v>
          </cell>
          <cell r="N3067">
            <v>-7584108.7101560729</v>
          </cell>
          <cell r="O3067">
            <v>-56088121.645724952</v>
          </cell>
          <cell r="P3067">
            <v>-4482209.6901766891</v>
          </cell>
          <cell r="Q3067">
            <v>-955129.06010016566</v>
          </cell>
          <cell r="R3067">
            <v>0</v>
          </cell>
          <cell r="S3067">
            <v>0</v>
          </cell>
          <cell r="T3067">
            <v>0</v>
          </cell>
        </row>
        <row r="3068">
          <cell r="J3068">
            <v>0</v>
          </cell>
          <cell r="K3068">
            <v>0</v>
          </cell>
          <cell r="L3068">
            <v>0</v>
          </cell>
          <cell r="M3068">
            <v>0</v>
          </cell>
          <cell r="N3068">
            <v>0</v>
          </cell>
          <cell r="O3068">
            <v>0</v>
          </cell>
          <cell r="P3068">
            <v>0</v>
          </cell>
          <cell r="Q3068">
            <v>0</v>
          </cell>
          <cell r="R3068">
            <v>0</v>
          </cell>
          <cell r="S3068">
            <v>0</v>
          </cell>
          <cell r="T3068">
            <v>0</v>
          </cell>
        </row>
        <row r="3069">
          <cell r="J3069">
            <v>-7195.2654870221613</v>
          </cell>
          <cell r="K3069">
            <v>-118608.00384901684</v>
          </cell>
          <cell r="L3069">
            <v>-67636.331115633016</v>
          </cell>
          <cell r="M3069">
            <v>0</v>
          </cell>
          <cell r="N3069">
            <v>-176.08053637781168</v>
          </cell>
          <cell r="O3069">
            <v>-627.81098998473544</v>
          </cell>
          <cell r="P3069">
            <v>-80.691609035486181</v>
          </cell>
          <cell r="Q3069">
            <v>-37.473386468583826</v>
          </cell>
          <cell r="R3069">
            <v>-5.1225629759306823</v>
          </cell>
          <cell r="S3069">
            <v>0</v>
          </cell>
          <cell r="T3069">
            <v>0</v>
          </cell>
        </row>
        <row r="3070">
          <cell r="J3070">
            <v>-3943058.5269428012</v>
          </cell>
          <cell r="K3070">
            <v>-65804262.694751941</v>
          </cell>
          <cell r="L3070">
            <v>-21876199.610915016</v>
          </cell>
          <cell r="M3070">
            <v>0</v>
          </cell>
          <cell r="N3070">
            <v>1076446.688066104</v>
          </cell>
          <cell r="O3070">
            <v>4040206.2462064619</v>
          </cell>
          <cell r="P3070">
            <v>516446.63011059852</v>
          </cell>
          <cell r="Q3070">
            <v>227373.2457645885</v>
          </cell>
          <cell r="R3070">
            <v>24822.181404259907</v>
          </cell>
          <cell r="S3070">
            <v>0</v>
          </cell>
          <cell r="T3070">
            <v>0</v>
          </cell>
        </row>
        <row r="3071">
          <cell r="J3071">
            <v>0</v>
          </cell>
          <cell r="K3071">
            <v>0</v>
          </cell>
          <cell r="L3071">
            <v>0</v>
          </cell>
          <cell r="M3071">
            <v>0</v>
          </cell>
          <cell r="N3071">
            <v>-4635208.9183450835</v>
          </cell>
          <cell r="O3071">
            <v>-16526727.823956139</v>
          </cell>
          <cell r="P3071">
            <v>-2124155.6479267501</v>
          </cell>
          <cell r="Q3071">
            <v>-986463.23286450247</v>
          </cell>
          <cell r="R3071">
            <v>-134848.23524089559</v>
          </cell>
          <cell r="S3071">
            <v>0</v>
          </cell>
          <cell r="T3071">
            <v>0</v>
          </cell>
        </row>
        <row r="3072">
          <cell r="J3072">
            <v>0</v>
          </cell>
          <cell r="K3072">
            <v>0</v>
          </cell>
          <cell r="L3072">
            <v>0</v>
          </cell>
          <cell r="M3072">
            <v>0</v>
          </cell>
          <cell r="N3072">
            <v>0</v>
          </cell>
          <cell r="O3072">
            <v>0</v>
          </cell>
          <cell r="P3072">
            <v>0</v>
          </cell>
          <cell r="Q3072">
            <v>0</v>
          </cell>
          <cell r="R3072">
            <v>0</v>
          </cell>
          <cell r="S3072">
            <v>0</v>
          </cell>
          <cell r="T3072">
            <v>0</v>
          </cell>
        </row>
        <row r="3073">
          <cell r="J3073">
            <v>0</v>
          </cell>
          <cell r="K3073">
            <v>0</v>
          </cell>
          <cell r="L3073">
            <v>0</v>
          </cell>
          <cell r="M3073">
            <v>0</v>
          </cell>
          <cell r="N3073">
            <v>-504628.75535032514</v>
          </cell>
          <cell r="O3073">
            <v>-1567350.5589634471</v>
          </cell>
          <cell r="P3073">
            <v>-228014.73691146218</v>
          </cell>
          <cell r="Q3073">
            <v>-110582.51994067115</v>
          </cell>
          <cell r="R3073">
            <v>-12656.014667424639</v>
          </cell>
          <cell r="S3073">
            <v>0</v>
          </cell>
          <cell r="T3073">
            <v>0</v>
          </cell>
        </row>
        <row r="3074">
          <cell r="J3074">
            <v>-195414.8444910188</v>
          </cell>
          <cell r="K3074">
            <v>-3189045.5422458998</v>
          </cell>
          <cell r="L3074">
            <v>-923003.58109960693</v>
          </cell>
          <cell r="M3074">
            <v>0</v>
          </cell>
          <cell r="N3074">
            <v>-1575151.4230832146</v>
          </cell>
          <cell r="O3074">
            <v>-5394935.1985017844</v>
          </cell>
          <cell r="P3074">
            <v>-702951.58261402906</v>
          </cell>
          <cell r="Q3074">
            <v>-332675.09961557895</v>
          </cell>
          <cell r="R3074">
            <v>-45260.743668058931</v>
          </cell>
          <cell r="S3074">
            <v>0</v>
          </cell>
          <cell r="T3074">
            <v>0</v>
          </cell>
        </row>
      </sheetData>
      <sheetData sheetId="8"/>
      <sheetData sheetId="9"/>
      <sheetData sheetId="10"/>
      <sheetData sheetId="11"/>
      <sheetData sheetId="12">
        <row r="2">
          <cell r="AB2">
            <v>2</v>
          </cell>
        </row>
        <row r="3">
          <cell r="E3">
            <v>0.50880000000000003</v>
          </cell>
          <cell r="F3">
            <v>0.50880000000000003</v>
          </cell>
          <cell r="G3">
            <v>0.50880000000000003</v>
          </cell>
          <cell r="H3">
            <v>0.50880000000000003</v>
          </cell>
          <cell r="I3">
            <v>0.50880000000000003</v>
          </cell>
          <cell r="J3">
            <v>0.50880000000000003</v>
          </cell>
          <cell r="K3">
            <v>0.50880000000000003</v>
          </cell>
          <cell r="L3">
            <v>0.50880000000000003</v>
          </cell>
          <cell r="M3">
            <v>0.50880000000000003</v>
          </cell>
          <cell r="AG3" t="b">
            <v>1</v>
          </cell>
          <cell r="AH3" t="b">
            <v>1</v>
          </cell>
          <cell r="AI3" t="b">
            <v>1</v>
          </cell>
          <cell r="AK3">
            <v>1</v>
          </cell>
          <cell r="AL3" t="str">
            <v>CALIFORNIA</v>
          </cell>
          <cell r="AM3">
            <v>1</v>
          </cell>
          <cell r="AN3">
            <v>3</v>
          </cell>
          <cell r="AT3">
            <v>2.634098E-2</v>
          </cell>
        </row>
        <row r="4">
          <cell r="E4">
            <v>2.0000000000000001E-4</v>
          </cell>
          <cell r="F4">
            <v>2.0000000000000001E-4</v>
          </cell>
          <cell r="G4">
            <v>2.0000000000000001E-4</v>
          </cell>
          <cell r="H4">
            <v>2.0000000000000001E-4</v>
          </cell>
          <cell r="I4">
            <v>2.0000000000000001E-4</v>
          </cell>
          <cell r="J4">
            <v>2.0000000000000001E-4</v>
          </cell>
          <cell r="K4">
            <v>2.0000000000000001E-4</v>
          </cell>
          <cell r="L4">
            <v>2.0000000000000001E-4</v>
          </cell>
          <cell r="M4">
            <v>2.0000000000000001E-4</v>
          </cell>
          <cell r="AK4">
            <v>2</v>
          </cell>
          <cell r="AL4" t="str">
            <v>OREGON</v>
          </cell>
          <cell r="AM4">
            <v>1</v>
          </cell>
          <cell r="AT4">
            <v>1.3500000000000001E-5</v>
          </cell>
        </row>
        <row r="5">
          <cell r="E5">
            <v>0.49099999999999999</v>
          </cell>
          <cell r="F5">
            <v>0.49099999999999999</v>
          </cell>
          <cell r="G5">
            <v>0.49099999999999999</v>
          </cell>
          <cell r="H5">
            <v>0.49099999999999999</v>
          </cell>
          <cell r="I5">
            <v>0.49099999999999999</v>
          </cell>
          <cell r="J5">
            <v>0.49099999999999999</v>
          </cell>
          <cell r="K5">
            <v>0.49099999999999999</v>
          </cell>
          <cell r="L5">
            <v>0.49099999999999999</v>
          </cell>
          <cell r="M5">
            <v>0.49099999999999999</v>
          </cell>
          <cell r="AK5">
            <v>3</v>
          </cell>
          <cell r="AL5" t="str">
            <v>WASHINGTON</v>
          </cell>
          <cell r="AM5">
            <v>1</v>
          </cell>
          <cell r="AT5">
            <v>0.49099999999999999</v>
          </cell>
        </row>
        <row r="6">
          <cell r="AK6">
            <v>4</v>
          </cell>
          <cell r="AL6" t="str">
            <v>MONTANA</v>
          </cell>
          <cell r="AM6">
            <v>1</v>
          </cell>
        </row>
        <row r="7">
          <cell r="E7">
            <v>5.1770794025157232E-2</v>
          </cell>
          <cell r="F7">
            <v>5.1770794025157232E-2</v>
          </cell>
          <cell r="G7">
            <v>5.1770794025157232E-2</v>
          </cell>
          <cell r="H7">
            <v>5.1770794025157232E-2</v>
          </cell>
          <cell r="I7">
            <v>5.1770794025157232E-2</v>
          </cell>
          <cell r="J7">
            <v>5.1770794025157232E-2</v>
          </cell>
          <cell r="K7">
            <v>5.1770794025157232E-2</v>
          </cell>
          <cell r="L7">
            <v>5.1770794025157232E-2</v>
          </cell>
          <cell r="M7">
            <v>5.1770794025157232E-2</v>
          </cell>
          <cell r="AK7">
            <v>5</v>
          </cell>
          <cell r="AL7" t="str">
            <v>WY-EAST</v>
          </cell>
          <cell r="AM7">
            <v>2</v>
          </cell>
        </row>
        <row r="8">
          <cell r="E8">
            <v>6.7500000000000004E-2</v>
          </cell>
          <cell r="F8">
            <v>6.7500000000000004E-2</v>
          </cell>
          <cell r="G8">
            <v>6.7500000000000004E-2</v>
          </cell>
          <cell r="H8">
            <v>6.7500000000000004E-2</v>
          </cell>
          <cell r="I8">
            <v>6.7500000000000004E-2</v>
          </cell>
          <cell r="J8">
            <v>6.7500000000000004E-2</v>
          </cell>
          <cell r="K8">
            <v>6.7500000000000004E-2</v>
          </cell>
          <cell r="L8">
            <v>6.7500000000000004E-2</v>
          </cell>
          <cell r="M8">
            <v>6.7500000000000004E-2</v>
          </cell>
          <cell r="AK8">
            <v>6</v>
          </cell>
          <cell r="AL8" t="str">
            <v>UTAH</v>
          </cell>
          <cell r="AM8">
            <v>1</v>
          </cell>
        </row>
        <row r="9">
          <cell r="E9">
            <v>9.5000000000000001E-2</v>
          </cell>
          <cell r="F9">
            <v>9.5000000000000001E-2</v>
          </cell>
          <cell r="G9">
            <v>9.5000000000000001E-2</v>
          </cell>
          <cell r="H9">
            <v>9.5000000000000001E-2</v>
          </cell>
          <cell r="I9">
            <v>9.5000000000000001E-2</v>
          </cell>
          <cell r="J9">
            <v>9.5000000000000001E-2</v>
          </cell>
          <cell r="K9">
            <v>9.5000000000000001E-2</v>
          </cell>
          <cell r="L9">
            <v>9.5000000000000001E-2</v>
          </cell>
          <cell r="M9">
            <v>9.5000000000000001E-2</v>
          </cell>
          <cell r="AK9">
            <v>7</v>
          </cell>
          <cell r="AL9" t="str">
            <v>IDAHO-UPL</v>
          </cell>
          <cell r="AM9">
            <v>1</v>
          </cell>
        </row>
        <row r="10">
          <cell r="AK10">
            <v>8</v>
          </cell>
          <cell r="AL10" t="str">
            <v>WY-WEST</v>
          </cell>
          <cell r="AM10">
            <v>2</v>
          </cell>
        </row>
        <row r="11">
          <cell r="AK11">
            <v>9</v>
          </cell>
          <cell r="AL11" t="str">
            <v>FERC</v>
          </cell>
          <cell r="AM11">
            <v>1</v>
          </cell>
        </row>
        <row r="12">
          <cell r="E12">
            <v>0.35</v>
          </cell>
          <cell r="F12">
            <v>0.35</v>
          </cell>
          <cell r="G12">
            <v>0.35</v>
          </cell>
          <cell r="H12">
            <v>0.35</v>
          </cell>
          <cell r="I12">
            <v>0.35</v>
          </cell>
          <cell r="J12">
            <v>0.35</v>
          </cell>
          <cell r="K12">
            <v>0.35</v>
          </cell>
          <cell r="L12">
            <v>0.35</v>
          </cell>
          <cell r="M12">
            <v>0.35</v>
          </cell>
          <cell r="AK12">
            <v>10</v>
          </cell>
          <cell r="AL12" t="str">
            <v>INDEGO</v>
          </cell>
          <cell r="AM12">
            <v>1</v>
          </cell>
        </row>
        <row r="13">
          <cell r="AK13">
            <v>11</v>
          </cell>
          <cell r="AL13" t="str">
            <v>OTHER</v>
          </cell>
          <cell r="AM13">
            <v>1</v>
          </cell>
        </row>
        <row r="14">
          <cell r="E14">
            <v>4.5400000000000003E-2</v>
          </cell>
          <cell r="F14">
            <v>4.5400000000000003E-2</v>
          </cell>
          <cell r="G14">
            <v>0</v>
          </cell>
          <cell r="H14">
            <v>4.5400000000000003E-2</v>
          </cell>
          <cell r="I14">
            <v>4.5400000000000003E-2</v>
          </cell>
          <cell r="J14">
            <v>4.5400000000000003E-2</v>
          </cell>
          <cell r="K14">
            <v>4.5400000000000003E-2</v>
          </cell>
          <cell r="L14">
            <v>4.5400000000000003E-2</v>
          </cell>
          <cell r="M14">
            <v>4.5400000000000003E-2</v>
          </cell>
          <cell r="AK14">
            <v>12</v>
          </cell>
          <cell r="AL14" t="str">
            <v>WY-ALL</v>
          </cell>
          <cell r="AM14">
            <v>2</v>
          </cell>
        </row>
        <row r="15">
          <cell r="E15">
            <v>0.37951000000000001</v>
          </cell>
          <cell r="F15">
            <v>0.37951000000000001</v>
          </cell>
          <cell r="G15">
            <v>0.35</v>
          </cell>
          <cell r="H15">
            <v>0.37951000000000001</v>
          </cell>
          <cell r="I15">
            <v>0.37951000000000001</v>
          </cell>
          <cell r="J15">
            <v>0.37951000000000001</v>
          </cell>
          <cell r="K15">
            <v>0.37951000000000001</v>
          </cell>
          <cell r="L15">
            <v>0.37951000000000001</v>
          </cell>
          <cell r="M15">
            <v>0.37951000000000001</v>
          </cell>
        </row>
        <row r="19">
          <cell r="AN19" t="str">
            <v>AMA</v>
          </cell>
        </row>
        <row r="29">
          <cell r="AD29" t="str">
            <v>JUNE 2015 West Control Area</v>
          </cell>
        </row>
        <row r="30">
          <cell r="B30">
            <v>0.62014000000000002</v>
          </cell>
        </row>
        <row r="32">
          <cell r="B32">
            <v>5.2080282489152122E-3</v>
          </cell>
          <cell r="AE32">
            <v>4.5400000000000003E-2</v>
          </cell>
        </row>
        <row r="33">
          <cell r="B33">
            <v>2E-3</v>
          </cell>
        </row>
        <row r="34">
          <cell r="B34">
            <v>3.8733999999999998E-2</v>
          </cell>
        </row>
        <row r="35">
          <cell r="B35">
            <v>0</v>
          </cell>
        </row>
        <row r="36">
          <cell r="B36">
            <v>0</v>
          </cell>
        </row>
      </sheetData>
      <sheetData sheetId="13">
        <row r="1">
          <cell r="J1">
            <v>24419146665.06535</v>
          </cell>
        </row>
        <row r="3">
          <cell r="A3" t="str">
            <v>105CA</v>
          </cell>
          <cell r="B3" t="str">
            <v>105</v>
          </cell>
          <cell r="C3" t="str">
            <v>CA</v>
          </cell>
          <cell r="D3">
            <v>683317.99</v>
          </cell>
          <cell r="F3" t="str">
            <v>105CA</v>
          </cell>
          <cell r="G3" t="str">
            <v>105</v>
          </cell>
          <cell r="H3" t="str">
            <v>CA</v>
          </cell>
          <cell r="I3">
            <v>683317.99</v>
          </cell>
          <cell r="L3" t="str">
            <v>108360S</v>
          </cell>
          <cell r="M3">
            <v>0</v>
          </cell>
          <cell r="N3">
            <v>0</v>
          </cell>
          <cell r="O3">
            <v>-4349.8166666670004</v>
          </cell>
          <cell r="P3">
            <v>0</v>
          </cell>
          <cell r="Q3">
            <v>0</v>
          </cell>
          <cell r="R3">
            <v>0</v>
          </cell>
          <cell r="S3">
            <v>0</v>
          </cell>
          <cell r="T3">
            <v>0</v>
          </cell>
        </row>
        <row r="4">
          <cell r="A4" t="str">
            <v>105CAEE</v>
          </cell>
          <cell r="B4" t="str">
            <v>105</v>
          </cell>
          <cell r="C4" t="str">
            <v>CAEE</v>
          </cell>
          <cell r="D4">
            <v>25301841.158333302</v>
          </cell>
          <cell r="F4" t="str">
            <v>105CAEE</v>
          </cell>
          <cell r="G4" t="str">
            <v>105</v>
          </cell>
          <cell r="H4" t="str">
            <v>CAEE</v>
          </cell>
          <cell r="I4">
            <v>25301841.158333302</v>
          </cell>
          <cell r="L4" t="str">
            <v>108361S</v>
          </cell>
          <cell r="M4">
            <v>0</v>
          </cell>
          <cell r="N4">
            <v>0</v>
          </cell>
          <cell r="O4">
            <v>-19480.868750000023</v>
          </cell>
          <cell r="P4">
            <v>0</v>
          </cell>
          <cell r="Q4">
            <v>0</v>
          </cell>
          <cell r="R4">
            <v>0</v>
          </cell>
          <cell r="S4">
            <v>0</v>
          </cell>
          <cell r="T4">
            <v>0</v>
          </cell>
        </row>
        <row r="5">
          <cell r="A5" t="str">
            <v>105CAGE</v>
          </cell>
          <cell r="B5" t="str">
            <v>105</v>
          </cell>
          <cell r="C5" t="str">
            <v>CAGE</v>
          </cell>
          <cell r="D5">
            <v>12427699.8729167</v>
          </cell>
          <cell r="F5" t="str">
            <v>105CAGE</v>
          </cell>
          <cell r="G5" t="str">
            <v>105</v>
          </cell>
          <cell r="H5" t="str">
            <v>CAGE</v>
          </cell>
          <cell r="I5">
            <v>12427699.8729167</v>
          </cell>
          <cell r="L5" t="str">
            <v>108362S</v>
          </cell>
          <cell r="M5">
            <v>0</v>
          </cell>
          <cell r="N5">
            <v>0</v>
          </cell>
          <cell r="O5">
            <v>-421993.90416669846</v>
          </cell>
          <cell r="P5">
            <v>0</v>
          </cell>
          <cell r="Q5">
            <v>0</v>
          </cell>
          <cell r="R5">
            <v>0</v>
          </cell>
          <cell r="S5">
            <v>0</v>
          </cell>
          <cell r="T5">
            <v>0</v>
          </cell>
        </row>
        <row r="6">
          <cell r="A6" t="str">
            <v>105CAGW</v>
          </cell>
          <cell r="B6" t="str">
            <v>105</v>
          </cell>
          <cell r="C6" t="str">
            <v>CAGW</v>
          </cell>
          <cell r="D6">
            <v>162816.39624999999</v>
          </cell>
          <cell r="F6" t="str">
            <v>105CAGW</v>
          </cell>
          <cell r="G6" t="str">
            <v>105</v>
          </cell>
          <cell r="H6" t="str">
            <v>CAGW</v>
          </cell>
          <cell r="I6">
            <v>162816.39624999999</v>
          </cell>
          <cell r="L6" t="str">
            <v>108364S</v>
          </cell>
          <cell r="M6">
            <v>0</v>
          </cell>
          <cell r="N6">
            <v>0</v>
          </cell>
          <cell r="O6">
            <v>-1284051.0675000027</v>
          </cell>
          <cell r="P6">
            <v>0</v>
          </cell>
          <cell r="Q6">
            <v>0</v>
          </cell>
          <cell r="R6">
            <v>0</v>
          </cell>
          <cell r="S6">
            <v>0</v>
          </cell>
          <cell r="T6">
            <v>0</v>
          </cell>
        </row>
        <row r="7">
          <cell r="A7" t="str">
            <v>105OR</v>
          </cell>
          <cell r="B7" t="str">
            <v>105</v>
          </cell>
          <cell r="C7" t="str">
            <v>OR</v>
          </cell>
          <cell r="D7">
            <v>4254106.1500000004</v>
          </cell>
          <cell r="F7" t="str">
            <v>105OR</v>
          </cell>
          <cell r="G7" t="str">
            <v>105</v>
          </cell>
          <cell r="H7" t="str">
            <v>OR</v>
          </cell>
          <cell r="I7">
            <v>4254106.1500000004</v>
          </cell>
          <cell r="L7" t="str">
            <v>108365S</v>
          </cell>
          <cell r="M7">
            <v>0</v>
          </cell>
          <cell r="N7">
            <v>0</v>
          </cell>
          <cell r="O7">
            <v>-442541.65916670114</v>
          </cell>
          <cell r="P7">
            <v>0</v>
          </cell>
          <cell r="Q7">
            <v>0</v>
          </cell>
          <cell r="R7">
            <v>0</v>
          </cell>
          <cell r="S7">
            <v>0</v>
          </cell>
          <cell r="T7">
            <v>0</v>
          </cell>
        </row>
        <row r="8">
          <cell r="A8" t="str">
            <v>105SE</v>
          </cell>
          <cell r="B8" t="str">
            <v>105</v>
          </cell>
          <cell r="C8" t="str">
            <v>SE</v>
          </cell>
          <cell r="D8">
            <v>5051831.9112499999</v>
          </cell>
          <cell r="F8" t="str">
            <v>105SE</v>
          </cell>
          <cell r="G8" t="str">
            <v>105</v>
          </cell>
          <cell r="H8" t="str">
            <v>SE</v>
          </cell>
          <cell r="I8">
            <v>5051831.9112499999</v>
          </cell>
          <cell r="L8" t="str">
            <v>108366S</v>
          </cell>
          <cell r="M8">
            <v>0</v>
          </cell>
          <cell r="N8">
            <v>0</v>
          </cell>
          <cell r="O8">
            <v>-242668.29958333075</v>
          </cell>
          <cell r="P8">
            <v>0</v>
          </cell>
          <cell r="Q8">
            <v>0</v>
          </cell>
          <cell r="R8">
            <v>0</v>
          </cell>
          <cell r="S8">
            <v>0</v>
          </cell>
          <cell r="T8">
            <v>0</v>
          </cell>
        </row>
        <row r="9">
          <cell r="A9" t="str">
            <v>105UT</v>
          </cell>
          <cell r="B9" t="str">
            <v>105</v>
          </cell>
          <cell r="C9" t="str">
            <v>UT</v>
          </cell>
          <cell r="D9">
            <v>4847342.38</v>
          </cell>
          <cell r="F9" t="str">
            <v>105UT</v>
          </cell>
          <cell r="G9" t="str">
            <v>105</v>
          </cell>
          <cell r="H9" t="str">
            <v>UT</v>
          </cell>
          <cell r="I9">
            <v>4847342.38</v>
          </cell>
          <cell r="L9" t="str">
            <v>108367S</v>
          </cell>
          <cell r="M9">
            <v>0</v>
          </cell>
          <cell r="N9">
            <v>0</v>
          </cell>
          <cell r="O9">
            <v>-315703.61208330095</v>
          </cell>
          <cell r="P9">
            <v>0</v>
          </cell>
          <cell r="Q9">
            <v>0</v>
          </cell>
          <cell r="R9">
            <v>0</v>
          </cell>
          <cell r="S9">
            <v>0</v>
          </cell>
          <cell r="T9">
            <v>0</v>
          </cell>
        </row>
        <row r="10">
          <cell r="A10" t="str">
            <v>105WYP</v>
          </cell>
          <cell r="B10" t="str">
            <v>105</v>
          </cell>
          <cell r="C10" t="str">
            <v>WYP</v>
          </cell>
          <cell r="D10">
            <v>525.63</v>
          </cell>
          <cell r="F10" t="str">
            <v>105WYP</v>
          </cell>
          <cell r="G10" t="str">
            <v>105</v>
          </cell>
          <cell r="H10" t="str">
            <v>WYP</v>
          </cell>
          <cell r="I10">
            <v>525.63</v>
          </cell>
          <cell r="L10" t="str">
            <v>108368S</v>
          </cell>
          <cell r="M10">
            <v>0</v>
          </cell>
          <cell r="N10">
            <v>0</v>
          </cell>
          <cell r="O10">
            <v>-969967.76958329976</v>
          </cell>
          <cell r="P10">
            <v>0</v>
          </cell>
          <cell r="Q10">
            <v>0</v>
          </cell>
          <cell r="R10">
            <v>0</v>
          </cell>
          <cell r="S10">
            <v>0</v>
          </cell>
          <cell r="T10">
            <v>0</v>
          </cell>
        </row>
        <row r="11">
          <cell r="A11" t="str">
            <v>106SG</v>
          </cell>
          <cell r="B11" t="str">
            <v>106</v>
          </cell>
          <cell r="C11" t="str">
            <v>SG</v>
          </cell>
          <cell r="D11">
            <v>0</v>
          </cell>
          <cell r="F11" t="str">
            <v>106SG</v>
          </cell>
          <cell r="G11" t="str">
            <v>106</v>
          </cell>
          <cell r="H11" t="str">
            <v>SG</v>
          </cell>
          <cell r="I11">
            <v>0</v>
          </cell>
          <cell r="L11" t="str">
            <v>108369S</v>
          </cell>
          <cell r="M11">
            <v>0</v>
          </cell>
          <cell r="N11">
            <v>0</v>
          </cell>
          <cell r="O11">
            <v>-664152.10666669905</v>
          </cell>
          <cell r="P11">
            <v>0</v>
          </cell>
          <cell r="Q11">
            <v>0</v>
          </cell>
          <cell r="R11">
            <v>0</v>
          </cell>
          <cell r="S11">
            <v>0</v>
          </cell>
          <cell r="T11">
            <v>0</v>
          </cell>
        </row>
        <row r="12">
          <cell r="A12" t="str">
            <v>114CAGE</v>
          </cell>
          <cell r="B12" t="str">
            <v>114</v>
          </cell>
          <cell r="C12" t="str">
            <v>CAGE</v>
          </cell>
          <cell r="D12">
            <v>143589961.83166701</v>
          </cell>
          <cell r="F12" t="str">
            <v>114CAGE</v>
          </cell>
          <cell r="G12" t="str">
            <v>114</v>
          </cell>
          <cell r="H12" t="str">
            <v>CAGE</v>
          </cell>
          <cell r="I12">
            <v>143589961.83166701</v>
          </cell>
          <cell r="L12" t="str">
            <v>108370S</v>
          </cell>
          <cell r="M12">
            <v>0</v>
          </cell>
          <cell r="N12">
            <v>0</v>
          </cell>
          <cell r="O12">
            <v>-259552.56541666994</v>
          </cell>
          <cell r="P12">
            <v>0</v>
          </cell>
          <cell r="Q12">
            <v>0</v>
          </cell>
          <cell r="R12">
            <v>0</v>
          </cell>
          <cell r="S12">
            <v>0</v>
          </cell>
          <cell r="T12">
            <v>0</v>
          </cell>
        </row>
        <row r="13">
          <cell r="A13" t="str">
            <v>115CAGE</v>
          </cell>
          <cell r="B13" t="str">
            <v>115</v>
          </cell>
          <cell r="C13" t="str">
            <v>CAGE</v>
          </cell>
          <cell r="D13">
            <v>-107349588.7325</v>
          </cell>
          <cell r="F13" t="str">
            <v>115CAGE</v>
          </cell>
          <cell r="G13" t="str">
            <v>115</v>
          </cell>
          <cell r="H13" t="str">
            <v>CAGE</v>
          </cell>
          <cell r="I13">
            <v>-107349588.7325</v>
          </cell>
          <cell r="L13" t="str">
            <v>108371S</v>
          </cell>
          <cell r="M13">
            <v>0</v>
          </cell>
          <cell r="N13">
            <v>0</v>
          </cell>
          <cell r="O13">
            <v>1267.8087500000256</v>
          </cell>
          <cell r="P13">
            <v>0</v>
          </cell>
          <cell r="Q13">
            <v>0</v>
          </cell>
          <cell r="R13">
            <v>0</v>
          </cell>
          <cell r="S13">
            <v>0</v>
          </cell>
          <cell r="T13">
            <v>0</v>
          </cell>
        </row>
        <row r="14">
          <cell r="A14" t="str">
            <v>124CA</v>
          </cell>
          <cell r="B14" t="str">
            <v>124</v>
          </cell>
          <cell r="C14" t="str">
            <v>CA</v>
          </cell>
          <cell r="D14">
            <v>371082.03916666697</v>
          </cell>
          <cell r="F14" t="str">
            <v>124CA</v>
          </cell>
          <cell r="G14" t="str">
            <v>124</v>
          </cell>
          <cell r="H14" t="str">
            <v>CA</v>
          </cell>
          <cell r="I14">
            <v>371082.03916666697</v>
          </cell>
          <cell r="L14" t="str">
            <v>108373S</v>
          </cell>
          <cell r="M14">
            <v>0</v>
          </cell>
          <cell r="N14">
            <v>0</v>
          </cell>
          <cell r="O14">
            <v>-30257.359583329875</v>
          </cell>
          <cell r="P14">
            <v>0</v>
          </cell>
          <cell r="Q14">
            <v>0</v>
          </cell>
          <cell r="R14">
            <v>0</v>
          </cell>
          <cell r="S14">
            <v>0</v>
          </cell>
          <cell r="T14">
            <v>0</v>
          </cell>
        </row>
        <row r="15">
          <cell r="A15" t="str">
            <v>124ID</v>
          </cell>
          <cell r="B15" t="str">
            <v>124</v>
          </cell>
          <cell r="C15" t="str">
            <v>ID</v>
          </cell>
          <cell r="D15">
            <v>15786.682500000001</v>
          </cell>
          <cell r="F15" t="str">
            <v>124ID</v>
          </cell>
          <cell r="G15" t="str">
            <v>124</v>
          </cell>
          <cell r="H15" t="str">
            <v>ID</v>
          </cell>
          <cell r="I15">
            <v>15786.682500000001</v>
          </cell>
          <cell r="L15" t="str">
            <v>108DPS</v>
          </cell>
          <cell r="M15">
            <v>0</v>
          </cell>
          <cell r="N15">
            <v>0</v>
          </cell>
          <cell r="O15">
            <v>-47914.786666666972</v>
          </cell>
          <cell r="P15">
            <v>0</v>
          </cell>
          <cell r="Q15">
            <v>0</v>
          </cell>
          <cell r="R15">
            <v>0</v>
          </cell>
          <cell r="S15">
            <v>0</v>
          </cell>
          <cell r="T15">
            <v>0</v>
          </cell>
        </row>
        <row r="16">
          <cell r="A16" t="str">
            <v>124MT</v>
          </cell>
          <cell r="B16" t="str">
            <v>124</v>
          </cell>
          <cell r="C16" t="str">
            <v>MT</v>
          </cell>
          <cell r="D16">
            <v>0</v>
          </cell>
          <cell r="F16" t="str">
            <v>124MT</v>
          </cell>
          <cell r="G16" t="str">
            <v>124</v>
          </cell>
          <cell r="H16" t="str">
            <v>MT</v>
          </cell>
          <cell r="I16">
            <v>0</v>
          </cell>
          <cell r="L16" t="str">
            <v>108GPCAEE</v>
          </cell>
          <cell r="M16">
            <v>0</v>
          </cell>
          <cell r="N16">
            <v>0</v>
          </cell>
          <cell r="O16">
            <v>0</v>
          </cell>
          <cell r="P16">
            <v>0</v>
          </cell>
          <cell r="Q16">
            <v>0</v>
          </cell>
          <cell r="R16">
            <v>0</v>
          </cell>
          <cell r="S16">
            <v>0</v>
          </cell>
          <cell r="T16">
            <v>0</v>
          </cell>
        </row>
        <row r="17">
          <cell r="A17" t="str">
            <v>124OR</v>
          </cell>
          <cell r="B17" t="str">
            <v>124</v>
          </cell>
          <cell r="C17" t="str">
            <v>OR</v>
          </cell>
          <cell r="D17">
            <v>0.17</v>
          </cell>
          <cell r="F17" t="str">
            <v>124OR</v>
          </cell>
          <cell r="G17" t="str">
            <v>124</v>
          </cell>
          <cell r="H17" t="str">
            <v>OR</v>
          </cell>
          <cell r="I17">
            <v>0.17</v>
          </cell>
          <cell r="L17" t="str">
            <v>108GPCAGE</v>
          </cell>
          <cell r="M17">
            <v>0</v>
          </cell>
          <cell r="N17">
            <v>0</v>
          </cell>
          <cell r="O17">
            <v>0</v>
          </cell>
          <cell r="P17">
            <v>0</v>
          </cell>
          <cell r="Q17">
            <v>0</v>
          </cell>
          <cell r="R17">
            <v>0</v>
          </cell>
          <cell r="S17">
            <v>0</v>
          </cell>
          <cell r="T17">
            <v>0</v>
          </cell>
        </row>
        <row r="18">
          <cell r="A18" t="str">
            <v>124OTHER</v>
          </cell>
          <cell r="B18" t="str">
            <v>124</v>
          </cell>
          <cell r="C18" t="str">
            <v>OTHER</v>
          </cell>
          <cell r="D18">
            <v>-5408309.5554166697</v>
          </cell>
          <cell r="F18" t="str">
            <v>124OTHER</v>
          </cell>
          <cell r="G18" t="str">
            <v>124</v>
          </cell>
          <cell r="H18" t="str">
            <v>OTHER</v>
          </cell>
          <cell r="I18">
            <v>-5408309.5554166697</v>
          </cell>
          <cell r="L18" t="str">
            <v>108GPCAGW</v>
          </cell>
          <cell r="M18">
            <v>0</v>
          </cell>
          <cell r="N18">
            <v>0</v>
          </cell>
          <cell r="O18">
            <v>-333597.51244905894</v>
          </cell>
          <cell r="P18">
            <v>0</v>
          </cell>
          <cell r="Q18">
            <v>0</v>
          </cell>
          <cell r="R18">
            <v>0</v>
          </cell>
          <cell r="S18">
            <v>0</v>
          </cell>
          <cell r="T18">
            <v>0</v>
          </cell>
        </row>
        <row r="19">
          <cell r="A19" t="str">
            <v>124SO</v>
          </cell>
          <cell r="B19" t="str">
            <v>124</v>
          </cell>
          <cell r="C19" t="str">
            <v>SO</v>
          </cell>
          <cell r="D19">
            <v>-4453.6899999999996</v>
          </cell>
          <cell r="F19" t="str">
            <v>124SO</v>
          </cell>
          <cell r="G19" t="str">
            <v>124</v>
          </cell>
          <cell r="H19" t="str">
            <v>SO</v>
          </cell>
          <cell r="I19">
            <v>-4453.6899999999996</v>
          </cell>
          <cell r="L19" t="str">
            <v>108GPCN</v>
          </cell>
          <cell r="M19">
            <v>0</v>
          </cell>
          <cell r="N19">
            <v>0</v>
          </cell>
          <cell r="O19">
            <v>-25212.429241327649</v>
          </cell>
          <cell r="P19">
            <v>0</v>
          </cell>
          <cell r="Q19">
            <v>0</v>
          </cell>
          <cell r="R19">
            <v>0</v>
          </cell>
          <cell r="S19">
            <v>0</v>
          </cell>
          <cell r="T19">
            <v>0</v>
          </cell>
        </row>
        <row r="20">
          <cell r="A20" t="str">
            <v>124UT</v>
          </cell>
          <cell r="B20" t="str">
            <v>124</v>
          </cell>
          <cell r="C20" t="str">
            <v>UT</v>
          </cell>
          <cell r="D20">
            <v>4449994.1412500003</v>
          </cell>
          <cell r="F20" t="str">
            <v>124UT</v>
          </cell>
          <cell r="G20" t="str">
            <v>124</v>
          </cell>
          <cell r="H20" t="str">
            <v>UT</v>
          </cell>
          <cell r="I20">
            <v>4449994.1412500003</v>
          </cell>
          <cell r="L20" t="str">
            <v>108GPJBG</v>
          </cell>
          <cell r="M20">
            <v>0</v>
          </cell>
          <cell r="N20">
            <v>0</v>
          </cell>
          <cell r="O20">
            <v>-81151.500755847737</v>
          </cell>
          <cell r="P20">
            <v>0</v>
          </cell>
          <cell r="Q20">
            <v>0</v>
          </cell>
          <cell r="R20">
            <v>0</v>
          </cell>
          <cell r="S20">
            <v>0</v>
          </cell>
          <cell r="T20">
            <v>0</v>
          </cell>
        </row>
        <row r="21">
          <cell r="A21" t="str">
            <v>124WA</v>
          </cell>
          <cell r="B21" t="str">
            <v>124</v>
          </cell>
          <cell r="C21" t="str">
            <v>WA</v>
          </cell>
          <cell r="D21">
            <v>1841186.0349999999</v>
          </cell>
          <cell r="F21" t="str">
            <v>124WA</v>
          </cell>
          <cell r="G21" t="str">
            <v>124</v>
          </cell>
          <cell r="H21" t="str">
            <v>WA</v>
          </cell>
          <cell r="I21">
            <v>1841186.0349999999</v>
          </cell>
          <cell r="L21" t="str">
            <v>108GPS</v>
          </cell>
          <cell r="M21">
            <v>0</v>
          </cell>
          <cell r="N21">
            <v>0</v>
          </cell>
          <cell r="O21">
            <v>160307.71250000224</v>
          </cell>
          <cell r="P21">
            <v>0</v>
          </cell>
          <cell r="Q21">
            <v>0</v>
          </cell>
          <cell r="R21">
            <v>0</v>
          </cell>
          <cell r="S21">
            <v>0</v>
          </cell>
          <cell r="T21">
            <v>0</v>
          </cell>
        </row>
        <row r="22">
          <cell r="A22" t="str">
            <v>124WYP</v>
          </cell>
          <cell r="B22" t="str">
            <v>124</v>
          </cell>
          <cell r="C22" t="str">
            <v>WYP</v>
          </cell>
          <cell r="D22">
            <v>112331.9425</v>
          </cell>
          <cell r="F22" t="str">
            <v>124WYP</v>
          </cell>
          <cell r="G22" t="str">
            <v>124</v>
          </cell>
          <cell r="H22" t="str">
            <v>WYP</v>
          </cell>
          <cell r="I22">
            <v>112331.9425</v>
          </cell>
          <cell r="L22" t="str">
            <v>108GPSO</v>
          </cell>
          <cell r="M22">
            <v>0</v>
          </cell>
          <cell r="N22">
            <v>0</v>
          </cell>
          <cell r="O22">
            <v>-343303.56835332559</v>
          </cell>
          <cell r="P22">
            <v>0</v>
          </cell>
          <cell r="Q22">
            <v>0</v>
          </cell>
          <cell r="R22">
            <v>0</v>
          </cell>
          <cell r="S22">
            <v>0</v>
          </cell>
          <cell r="T22">
            <v>0</v>
          </cell>
        </row>
        <row r="23">
          <cell r="A23" t="str">
            <v>124WYU</v>
          </cell>
          <cell r="B23" t="str">
            <v>124</v>
          </cell>
          <cell r="C23" t="str">
            <v>WYU</v>
          </cell>
          <cell r="D23">
            <v>4552.1408333333302</v>
          </cell>
          <cell r="F23" t="str">
            <v>124WYU</v>
          </cell>
          <cell r="G23" t="str">
            <v>124</v>
          </cell>
          <cell r="H23" t="str">
            <v>WYU</v>
          </cell>
          <cell r="I23">
            <v>4552.1408333333302</v>
          </cell>
          <cell r="L23" t="str">
            <v>108HPCAGE</v>
          </cell>
          <cell r="M23">
            <v>0</v>
          </cell>
          <cell r="N23">
            <v>0</v>
          </cell>
          <cell r="O23">
            <v>0</v>
          </cell>
          <cell r="P23">
            <v>0</v>
          </cell>
          <cell r="Q23">
            <v>0</v>
          </cell>
          <cell r="R23">
            <v>0</v>
          </cell>
          <cell r="S23">
            <v>0</v>
          </cell>
          <cell r="T23">
            <v>0</v>
          </cell>
        </row>
        <row r="24">
          <cell r="A24" t="str">
            <v>151CAEE</v>
          </cell>
          <cell r="B24" t="str">
            <v>151</v>
          </cell>
          <cell r="C24" t="str">
            <v>CAEE</v>
          </cell>
          <cell r="D24">
            <v>170983425.8125</v>
          </cell>
          <cell r="F24" t="str">
            <v>151CAEE</v>
          </cell>
          <cell r="G24" t="str">
            <v>151</v>
          </cell>
          <cell r="H24" t="str">
            <v>CAEE</v>
          </cell>
          <cell r="I24">
            <v>170983425.8125</v>
          </cell>
          <cell r="L24" t="str">
            <v>108HPCAGW</v>
          </cell>
          <cell r="M24">
            <v>0</v>
          </cell>
          <cell r="N24">
            <v>0</v>
          </cell>
          <cell r="O24">
            <v>-2619968.5678036632</v>
          </cell>
          <cell r="P24">
            <v>0</v>
          </cell>
          <cell r="Q24">
            <v>0</v>
          </cell>
          <cell r="R24">
            <v>0</v>
          </cell>
          <cell r="S24">
            <v>0</v>
          </cell>
          <cell r="T24">
            <v>0</v>
          </cell>
        </row>
        <row r="25">
          <cell r="A25" t="str">
            <v>151CAEW</v>
          </cell>
          <cell r="B25" t="str">
            <v>151</v>
          </cell>
          <cell r="C25" t="str">
            <v>CAEW</v>
          </cell>
          <cell r="D25">
            <v>1936992.3920833301</v>
          </cell>
          <cell r="F25" t="str">
            <v>151CAEW</v>
          </cell>
          <cell r="G25" t="str">
            <v>151</v>
          </cell>
          <cell r="H25" t="str">
            <v>CAEW</v>
          </cell>
          <cell r="I25">
            <v>1936992.3920833301</v>
          </cell>
          <cell r="L25" t="str">
            <v>108HPOTHER</v>
          </cell>
          <cell r="M25">
            <v>0</v>
          </cell>
          <cell r="N25">
            <v>0</v>
          </cell>
          <cell r="O25">
            <v>0</v>
          </cell>
          <cell r="P25">
            <v>0</v>
          </cell>
          <cell r="Q25">
            <v>0</v>
          </cell>
          <cell r="R25">
            <v>0</v>
          </cell>
          <cell r="S25">
            <v>0</v>
          </cell>
          <cell r="T25">
            <v>0</v>
          </cell>
        </row>
        <row r="26">
          <cell r="A26" t="str">
            <v>151JBE</v>
          </cell>
          <cell r="B26" t="str">
            <v>151</v>
          </cell>
          <cell r="C26" t="str">
            <v>JBE</v>
          </cell>
          <cell r="D26">
            <v>26968217.88625</v>
          </cell>
          <cell r="F26" t="str">
            <v>151JBE</v>
          </cell>
          <cell r="G26" t="str">
            <v>151</v>
          </cell>
          <cell r="H26" t="str">
            <v>JBE</v>
          </cell>
          <cell r="I26">
            <v>26968217.88625</v>
          </cell>
          <cell r="L26" t="str">
            <v>108MPCAEE</v>
          </cell>
          <cell r="M26">
            <v>0</v>
          </cell>
          <cell r="N26">
            <v>0</v>
          </cell>
          <cell r="O26">
            <v>0</v>
          </cell>
          <cell r="P26">
            <v>0</v>
          </cell>
          <cell r="Q26">
            <v>0</v>
          </cell>
          <cell r="R26">
            <v>0</v>
          </cell>
          <cell r="S26">
            <v>0</v>
          </cell>
          <cell r="T26">
            <v>0</v>
          </cell>
        </row>
        <row r="27">
          <cell r="A27" t="str">
            <v>151SE</v>
          </cell>
          <cell r="B27" t="str">
            <v>151</v>
          </cell>
          <cell r="C27" t="str">
            <v>SE</v>
          </cell>
          <cell r="D27">
            <v>0</v>
          </cell>
          <cell r="F27" t="str">
            <v>151SE</v>
          </cell>
          <cell r="G27" t="str">
            <v>151</v>
          </cell>
          <cell r="H27" t="str">
            <v>SE</v>
          </cell>
          <cell r="I27">
            <v>0</v>
          </cell>
          <cell r="L27" t="str">
            <v>108MPJBE</v>
          </cell>
          <cell r="M27">
            <v>0</v>
          </cell>
          <cell r="N27">
            <v>0</v>
          </cell>
          <cell r="O27">
            <v>-44736611.599216297</v>
          </cell>
          <cell r="P27">
            <v>0</v>
          </cell>
          <cell r="Q27">
            <v>0</v>
          </cell>
          <cell r="R27">
            <v>0</v>
          </cell>
          <cell r="S27">
            <v>0</v>
          </cell>
          <cell r="T27">
            <v>0</v>
          </cell>
        </row>
        <row r="28">
          <cell r="A28" t="str">
            <v>154CA</v>
          </cell>
          <cell r="B28" t="str">
            <v>154</v>
          </cell>
          <cell r="C28" t="str">
            <v>CA</v>
          </cell>
          <cell r="D28">
            <v>1361899.44791667</v>
          </cell>
          <cell r="F28" t="str">
            <v>154CA</v>
          </cell>
          <cell r="G28" t="str">
            <v>154</v>
          </cell>
          <cell r="H28" t="str">
            <v>CA</v>
          </cell>
          <cell r="I28">
            <v>1361899.44791667</v>
          </cell>
          <cell r="L28" t="str">
            <v>108OPCAGE</v>
          </cell>
          <cell r="M28">
            <v>0</v>
          </cell>
          <cell r="N28">
            <v>0</v>
          </cell>
          <cell r="O28">
            <v>0</v>
          </cell>
          <cell r="P28">
            <v>0</v>
          </cell>
          <cell r="Q28">
            <v>0</v>
          </cell>
          <cell r="R28">
            <v>0</v>
          </cell>
          <cell r="S28">
            <v>0</v>
          </cell>
          <cell r="T28">
            <v>0</v>
          </cell>
        </row>
        <row r="29">
          <cell r="A29" t="str">
            <v>154CAEE</v>
          </cell>
          <cell r="B29" t="str">
            <v>154</v>
          </cell>
          <cell r="C29" t="str">
            <v>CAEE</v>
          </cell>
          <cell r="D29">
            <v>5384955.1520833299</v>
          </cell>
          <cell r="F29" t="str">
            <v>154CAEE</v>
          </cell>
          <cell r="G29" t="str">
            <v>154</v>
          </cell>
          <cell r="H29" t="str">
            <v>CAEE</v>
          </cell>
          <cell r="I29">
            <v>5384955.1520833299</v>
          </cell>
          <cell r="L29" t="str">
            <v>108OPCAGW</v>
          </cell>
          <cell r="M29">
            <v>0</v>
          </cell>
          <cell r="N29">
            <v>0</v>
          </cell>
          <cell r="O29">
            <v>198642.05576039877</v>
          </cell>
          <cell r="P29">
            <v>0</v>
          </cell>
          <cell r="Q29">
            <v>0</v>
          </cell>
          <cell r="R29">
            <v>0</v>
          </cell>
          <cell r="S29">
            <v>0</v>
          </cell>
          <cell r="T29">
            <v>0</v>
          </cell>
        </row>
        <row r="30">
          <cell r="A30" t="str">
            <v>154CAEW</v>
          </cell>
          <cell r="B30" t="str">
            <v>154</v>
          </cell>
          <cell r="C30" t="str">
            <v>CAEW</v>
          </cell>
          <cell r="D30">
            <v>0</v>
          </cell>
          <cell r="F30" t="str">
            <v>154CAEW</v>
          </cell>
          <cell r="G30" t="str">
            <v>154</v>
          </cell>
          <cell r="H30" t="str">
            <v>CAEW</v>
          </cell>
          <cell r="I30">
            <v>0</v>
          </cell>
          <cell r="L30" t="str">
            <v>108SPCAEE</v>
          </cell>
          <cell r="M30">
            <v>0</v>
          </cell>
          <cell r="N30">
            <v>0</v>
          </cell>
          <cell r="O30">
            <v>0</v>
          </cell>
          <cell r="P30">
            <v>0</v>
          </cell>
          <cell r="Q30">
            <v>0</v>
          </cell>
          <cell r="R30">
            <v>0</v>
          </cell>
          <cell r="S30">
            <v>0</v>
          </cell>
          <cell r="T30">
            <v>0</v>
          </cell>
        </row>
        <row r="31">
          <cell r="A31" t="str">
            <v>154CAGE</v>
          </cell>
          <cell r="B31" t="str">
            <v>154</v>
          </cell>
          <cell r="C31" t="str">
            <v>CAGE</v>
          </cell>
          <cell r="D31">
            <v>112629067.04375</v>
          </cell>
          <cell r="F31" t="str">
            <v>154CAGE</v>
          </cell>
          <cell r="G31" t="str">
            <v>154</v>
          </cell>
          <cell r="H31" t="str">
            <v>CAGE</v>
          </cell>
          <cell r="I31">
            <v>112629067.04375</v>
          </cell>
          <cell r="L31" t="str">
            <v>108SPCAGE</v>
          </cell>
          <cell r="M31">
            <v>0</v>
          </cell>
          <cell r="N31">
            <v>0</v>
          </cell>
          <cell r="O31">
            <v>0</v>
          </cell>
          <cell r="P31">
            <v>0</v>
          </cell>
          <cell r="Q31">
            <v>0</v>
          </cell>
          <cell r="R31">
            <v>0</v>
          </cell>
          <cell r="S31">
            <v>0</v>
          </cell>
          <cell r="T31">
            <v>0</v>
          </cell>
        </row>
        <row r="32">
          <cell r="A32" t="str">
            <v>154CAGW</v>
          </cell>
          <cell r="B32" t="str">
            <v>154</v>
          </cell>
          <cell r="C32" t="str">
            <v>CAGW</v>
          </cell>
          <cell r="D32">
            <v>7143035.1754166698</v>
          </cell>
          <cell r="F32" t="str">
            <v>154CAGW</v>
          </cell>
          <cell r="G32" t="str">
            <v>154</v>
          </cell>
          <cell r="H32" t="str">
            <v>CAGW</v>
          </cell>
          <cell r="I32">
            <v>7143035.1754166698</v>
          </cell>
          <cell r="L32" t="str">
            <v>108SPCAGW</v>
          </cell>
          <cell r="M32">
            <v>0</v>
          </cell>
          <cell r="N32">
            <v>0</v>
          </cell>
          <cell r="O32">
            <v>18494229.864265621</v>
          </cell>
          <cell r="P32">
            <v>0</v>
          </cell>
          <cell r="Q32">
            <v>0</v>
          </cell>
          <cell r="R32">
            <v>0</v>
          </cell>
          <cell r="S32">
            <v>0</v>
          </cell>
          <cell r="T32">
            <v>0</v>
          </cell>
        </row>
        <row r="33">
          <cell r="A33" t="str">
            <v>154ID</v>
          </cell>
          <cell r="B33" t="str">
            <v>154</v>
          </cell>
          <cell r="C33" t="str">
            <v>ID</v>
          </cell>
          <cell r="D33">
            <v>5274292.2208333304</v>
          </cell>
          <cell r="F33" t="str">
            <v>154ID</v>
          </cell>
          <cell r="G33" t="str">
            <v>154</v>
          </cell>
          <cell r="H33" t="str">
            <v>ID</v>
          </cell>
          <cell r="I33">
            <v>5274292.2208333304</v>
          </cell>
          <cell r="L33" t="str">
            <v>108SPJBG</v>
          </cell>
          <cell r="M33">
            <v>0</v>
          </cell>
          <cell r="N33">
            <v>0</v>
          </cell>
          <cell r="O33">
            <v>-14024098.98281624</v>
          </cell>
          <cell r="P33">
            <v>0</v>
          </cell>
          <cell r="Q33">
            <v>0</v>
          </cell>
          <cell r="R33">
            <v>0</v>
          </cell>
          <cell r="S33">
            <v>0</v>
          </cell>
          <cell r="T33">
            <v>0</v>
          </cell>
        </row>
        <row r="34">
          <cell r="A34" t="str">
            <v>154JBG</v>
          </cell>
          <cell r="B34" t="str">
            <v>154</v>
          </cell>
          <cell r="C34" t="str">
            <v>JBG</v>
          </cell>
          <cell r="D34">
            <v>5353632.6900000004</v>
          </cell>
          <cell r="F34" t="str">
            <v>154JBG</v>
          </cell>
          <cell r="G34" t="str">
            <v>154</v>
          </cell>
          <cell r="H34" t="str">
            <v>JBG</v>
          </cell>
          <cell r="I34">
            <v>5353632.6900000004</v>
          </cell>
          <cell r="L34" t="str">
            <v>108SPS</v>
          </cell>
          <cell r="M34">
            <v>0</v>
          </cell>
          <cell r="N34">
            <v>0</v>
          </cell>
          <cell r="O34">
            <v>0</v>
          </cell>
          <cell r="P34">
            <v>0</v>
          </cell>
          <cell r="Q34">
            <v>0</v>
          </cell>
          <cell r="R34">
            <v>0</v>
          </cell>
          <cell r="S34">
            <v>0</v>
          </cell>
          <cell r="T34">
            <v>0</v>
          </cell>
        </row>
        <row r="35">
          <cell r="A35" t="str">
            <v>154OR</v>
          </cell>
          <cell r="B35" t="str">
            <v>154</v>
          </cell>
          <cell r="C35" t="str">
            <v>OR</v>
          </cell>
          <cell r="D35">
            <v>30685091.232083298</v>
          </cell>
          <cell r="F35" t="str">
            <v>154OR</v>
          </cell>
          <cell r="G35" t="str">
            <v>154</v>
          </cell>
          <cell r="H35" t="str">
            <v>OR</v>
          </cell>
          <cell r="I35">
            <v>30685091.232083298</v>
          </cell>
          <cell r="L35" t="str">
            <v>108TPCAGE</v>
          </cell>
          <cell r="M35">
            <v>0</v>
          </cell>
          <cell r="N35">
            <v>0</v>
          </cell>
          <cell r="O35">
            <v>0</v>
          </cell>
          <cell r="P35">
            <v>0</v>
          </cell>
          <cell r="Q35">
            <v>0</v>
          </cell>
          <cell r="R35">
            <v>0</v>
          </cell>
          <cell r="S35">
            <v>0</v>
          </cell>
          <cell r="T35">
            <v>0</v>
          </cell>
        </row>
        <row r="36">
          <cell r="A36" t="str">
            <v>154SG</v>
          </cell>
          <cell r="B36" t="str">
            <v>154</v>
          </cell>
          <cell r="C36" t="str">
            <v>SG</v>
          </cell>
          <cell r="D36">
            <v>1020588.69125</v>
          </cell>
          <cell r="F36" t="str">
            <v>154SG</v>
          </cell>
          <cell r="G36" t="str">
            <v>154</v>
          </cell>
          <cell r="H36" t="str">
            <v>SG</v>
          </cell>
          <cell r="I36">
            <v>1020588.69125</v>
          </cell>
          <cell r="L36" t="str">
            <v>108TPCAGW</v>
          </cell>
          <cell r="M36">
            <v>0</v>
          </cell>
          <cell r="N36">
            <v>0</v>
          </cell>
          <cell r="O36">
            <v>-540638.36624964606</v>
          </cell>
          <cell r="P36">
            <v>0</v>
          </cell>
          <cell r="Q36">
            <v>0</v>
          </cell>
          <cell r="R36">
            <v>0</v>
          </cell>
          <cell r="S36">
            <v>0</v>
          </cell>
          <cell r="T36">
            <v>0</v>
          </cell>
        </row>
        <row r="37">
          <cell r="A37" t="str">
            <v>154SNPD</v>
          </cell>
          <cell r="B37" t="str">
            <v>154</v>
          </cell>
          <cell r="C37" t="str">
            <v>SNPD</v>
          </cell>
          <cell r="D37">
            <v>-1611887.03</v>
          </cell>
          <cell r="F37" t="str">
            <v>154SNPD</v>
          </cell>
          <cell r="G37" t="str">
            <v>154</v>
          </cell>
          <cell r="H37" t="str">
            <v>SNPD</v>
          </cell>
          <cell r="I37">
            <v>-1611887.03</v>
          </cell>
          <cell r="L37" t="str">
            <v>108TPJBG</v>
          </cell>
          <cell r="M37">
            <v>0</v>
          </cell>
          <cell r="N37">
            <v>0</v>
          </cell>
          <cell r="O37">
            <v>-1503750.3527462492</v>
          </cell>
          <cell r="P37">
            <v>0</v>
          </cell>
          <cell r="Q37">
            <v>0</v>
          </cell>
          <cell r="R37">
            <v>0</v>
          </cell>
          <cell r="S37">
            <v>0</v>
          </cell>
          <cell r="T37">
            <v>0</v>
          </cell>
        </row>
        <row r="38">
          <cell r="A38" t="str">
            <v>154SNPPS</v>
          </cell>
          <cell r="B38" t="str">
            <v>154</v>
          </cell>
          <cell r="C38" t="str">
            <v>SNPPS</v>
          </cell>
          <cell r="D38">
            <v>0</v>
          </cell>
          <cell r="F38" t="str">
            <v>154SNPPS</v>
          </cell>
          <cell r="G38" t="str">
            <v>154</v>
          </cell>
          <cell r="H38" t="str">
            <v>SNPPS</v>
          </cell>
          <cell r="I38">
            <v>0</v>
          </cell>
          <cell r="L38" t="str">
            <v>108TPSG</v>
          </cell>
          <cell r="M38">
            <v>0</v>
          </cell>
          <cell r="N38">
            <v>0</v>
          </cell>
          <cell r="O38">
            <v>52.211347931741315</v>
          </cell>
          <cell r="P38">
            <v>0</v>
          </cell>
          <cell r="Q38">
            <v>0</v>
          </cell>
          <cell r="R38">
            <v>0</v>
          </cell>
          <cell r="S38">
            <v>0</v>
          </cell>
          <cell r="T38">
            <v>0</v>
          </cell>
        </row>
        <row r="39">
          <cell r="A39" t="str">
            <v>154SO</v>
          </cell>
          <cell r="B39" t="str">
            <v>154</v>
          </cell>
          <cell r="C39" t="str">
            <v>SO</v>
          </cell>
          <cell r="D39">
            <v>134811.23624999999</v>
          </cell>
          <cell r="F39" t="str">
            <v>154SO</v>
          </cell>
          <cell r="G39" t="str">
            <v>154</v>
          </cell>
          <cell r="H39" t="str">
            <v>SO</v>
          </cell>
          <cell r="I39">
            <v>134811.23624999999</v>
          </cell>
          <cell r="L39" t="str">
            <v>111GPCAGW</v>
          </cell>
          <cell r="M39">
            <v>0</v>
          </cell>
          <cell r="N39">
            <v>0</v>
          </cell>
          <cell r="O39">
            <v>-7206.3735352290769</v>
          </cell>
          <cell r="P39">
            <v>0</v>
          </cell>
          <cell r="Q39">
            <v>0</v>
          </cell>
          <cell r="R39">
            <v>0</v>
          </cell>
          <cell r="S39">
            <v>0</v>
          </cell>
          <cell r="T39">
            <v>0</v>
          </cell>
        </row>
        <row r="40">
          <cell r="A40" t="str">
            <v>154UT</v>
          </cell>
          <cell r="B40" t="str">
            <v>154</v>
          </cell>
          <cell r="C40" t="str">
            <v>UT</v>
          </cell>
          <cell r="D40">
            <v>41267763.9925</v>
          </cell>
          <cell r="F40" t="str">
            <v>154UT</v>
          </cell>
          <cell r="G40" t="str">
            <v>154</v>
          </cell>
          <cell r="H40" t="str">
            <v>UT</v>
          </cell>
          <cell r="I40">
            <v>41267763.9925</v>
          </cell>
          <cell r="L40" t="str">
            <v>111GPCN</v>
          </cell>
          <cell r="M40">
            <v>0</v>
          </cell>
          <cell r="N40">
            <v>0</v>
          </cell>
          <cell r="O40">
            <v>111028.20497925607</v>
          </cell>
          <cell r="P40">
            <v>0</v>
          </cell>
          <cell r="Q40">
            <v>0</v>
          </cell>
          <cell r="R40">
            <v>0</v>
          </cell>
          <cell r="S40">
            <v>0</v>
          </cell>
          <cell r="T40">
            <v>0</v>
          </cell>
        </row>
        <row r="41">
          <cell r="A41" t="str">
            <v>154WA</v>
          </cell>
          <cell r="B41" t="str">
            <v>154</v>
          </cell>
          <cell r="C41" t="str">
            <v>WA</v>
          </cell>
          <cell r="D41">
            <v>4540705.3012499996</v>
          </cell>
          <cell r="F41" t="str">
            <v>154WA</v>
          </cell>
          <cell r="G41" t="str">
            <v>154</v>
          </cell>
          <cell r="H41" t="str">
            <v>WA</v>
          </cell>
          <cell r="I41">
            <v>4540705.3012499996</v>
          </cell>
          <cell r="L41" t="str">
            <v>111GPS</v>
          </cell>
          <cell r="M41">
            <v>0</v>
          </cell>
          <cell r="N41">
            <v>0</v>
          </cell>
          <cell r="O41">
            <v>-35201.491249999963</v>
          </cell>
          <cell r="P41">
            <v>0</v>
          </cell>
          <cell r="Q41">
            <v>0</v>
          </cell>
          <cell r="R41">
            <v>0</v>
          </cell>
          <cell r="S41">
            <v>0</v>
          </cell>
          <cell r="T41">
            <v>0</v>
          </cell>
        </row>
        <row r="42">
          <cell r="A42" t="str">
            <v>154WYP</v>
          </cell>
          <cell r="B42" t="str">
            <v>154</v>
          </cell>
          <cell r="C42" t="str">
            <v>WYP</v>
          </cell>
          <cell r="D42">
            <v>10341440.643750001</v>
          </cell>
          <cell r="F42" t="str">
            <v>154WYP</v>
          </cell>
          <cell r="G42" t="str">
            <v>154</v>
          </cell>
          <cell r="H42" t="str">
            <v>WYP</v>
          </cell>
          <cell r="I42">
            <v>10341440.643750001</v>
          </cell>
          <cell r="L42" t="str">
            <v>111GPSO</v>
          </cell>
          <cell r="M42">
            <v>0</v>
          </cell>
          <cell r="N42">
            <v>0</v>
          </cell>
          <cell r="O42">
            <v>-16424.083595159071</v>
          </cell>
          <cell r="P42">
            <v>0</v>
          </cell>
          <cell r="Q42">
            <v>0</v>
          </cell>
          <cell r="R42">
            <v>0</v>
          </cell>
          <cell r="S42">
            <v>0</v>
          </cell>
          <cell r="T42">
            <v>0</v>
          </cell>
        </row>
        <row r="43">
          <cell r="A43" t="str">
            <v>154WYU</v>
          </cell>
          <cell r="B43" t="str">
            <v>154</v>
          </cell>
          <cell r="C43" t="str">
            <v>WYU</v>
          </cell>
          <cell r="D43">
            <v>1286666.05125</v>
          </cell>
          <cell r="F43" t="str">
            <v>154WYU</v>
          </cell>
          <cell r="G43" t="str">
            <v>154</v>
          </cell>
          <cell r="H43" t="str">
            <v>WYU</v>
          </cell>
          <cell r="I43">
            <v>1286666.05125</v>
          </cell>
          <cell r="L43" t="str">
            <v>111HPCAGW</v>
          </cell>
          <cell r="M43">
            <v>0</v>
          </cell>
          <cell r="N43">
            <v>0</v>
          </cell>
          <cell r="O43">
            <v>-31031.485536408778</v>
          </cell>
          <cell r="P43">
            <v>0</v>
          </cell>
          <cell r="Q43">
            <v>0</v>
          </cell>
          <cell r="R43">
            <v>0</v>
          </cell>
          <cell r="S43">
            <v>0</v>
          </cell>
          <cell r="T43">
            <v>0</v>
          </cell>
        </row>
        <row r="44">
          <cell r="A44" t="str">
            <v>163SO</v>
          </cell>
          <cell r="B44" t="str">
            <v>163</v>
          </cell>
          <cell r="C44" t="str">
            <v>SO</v>
          </cell>
          <cell r="D44">
            <v>0</v>
          </cell>
          <cell r="F44" t="str">
            <v>163SO</v>
          </cell>
          <cell r="G44" t="str">
            <v>163</v>
          </cell>
          <cell r="H44" t="str">
            <v>SO</v>
          </cell>
          <cell r="I44">
            <v>0</v>
          </cell>
          <cell r="L44" t="str">
            <v>111IPCAEE</v>
          </cell>
          <cell r="M44">
            <v>0</v>
          </cell>
          <cell r="N44">
            <v>0</v>
          </cell>
          <cell r="O44">
            <v>0</v>
          </cell>
          <cell r="P44">
            <v>0</v>
          </cell>
          <cell r="Q44">
            <v>0</v>
          </cell>
          <cell r="R44">
            <v>0</v>
          </cell>
          <cell r="S44">
            <v>0</v>
          </cell>
          <cell r="T44">
            <v>0</v>
          </cell>
        </row>
        <row r="45">
          <cell r="A45" t="str">
            <v>165CAEE</v>
          </cell>
          <cell r="B45" t="str">
            <v>165</v>
          </cell>
          <cell r="C45" t="str">
            <v>CAEE</v>
          </cell>
          <cell r="D45">
            <v>4804952.7558333296</v>
          </cell>
          <cell r="F45" t="str">
            <v>165CAEE</v>
          </cell>
          <cell r="G45" t="str">
            <v>165</v>
          </cell>
          <cell r="H45" t="str">
            <v>CAEE</v>
          </cell>
          <cell r="I45">
            <v>4804952.7558333296</v>
          </cell>
          <cell r="L45" t="str">
            <v>111IPCAGE</v>
          </cell>
          <cell r="M45">
            <v>0</v>
          </cell>
          <cell r="N45">
            <v>0</v>
          </cell>
          <cell r="O45">
            <v>0</v>
          </cell>
          <cell r="P45">
            <v>0</v>
          </cell>
          <cell r="Q45">
            <v>0</v>
          </cell>
          <cell r="R45">
            <v>0</v>
          </cell>
          <cell r="S45">
            <v>0</v>
          </cell>
          <cell r="T45">
            <v>0</v>
          </cell>
        </row>
        <row r="46">
          <cell r="A46" t="str">
            <v>165CAEW</v>
          </cell>
          <cell r="B46" t="str">
            <v>165</v>
          </cell>
          <cell r="C46" t="str">
            <v>CAEW</v>
          </cell>
          <cell r="D46">
            <v>4054.84</v>
          </cell>
          <cell r="F46" t="str">
            <v>165CAEW</v>
          </cell>
          <cell r="G46" t="str">
            <v>165</v>
          </cell>
          <cell r="H46" t="str">
            <v>CAEW</v>
          </cell>
          <cell r="I46">
            <v>4054.84</v>
          </cell>
          <cell r="L46" t="str">
            <v>111IPCAGW</v>
          </cell>
          <cell r="M46">
            <v>0</v>
          </cell>
          <cell r="N46">
            <v>0</v>
          </cell>
          <cell r="O46">
            <v>-1446082.9288069026</v>
          </cell>
          <cell r="P46">
            <v>0</v>
          </cell>
          <cell r="Q46">
            <v>0</v>
          </cell>
          <cell r="R46">
            <v>0</v>
          </cell>
          <cell r="S46">
            <v>0</v>
          </cell>
          <cell r="T46">
            <v>0</v>
          </cell>
        </row>
        <row r="47">
          <cell r="A47" t="str">
            <v>165CAGE</v>
          </cell>
          <cell r="B47" t="str">
            <v>165</v>
          </cell>
          <cell r="C47" t="str">
            <v>CAGE</v>
          </cell>
          <cell r="D47">
            <v>1163829.19</v>
          </cell>
          <cell r="F47" t="str">
            <v>165CAGE</v>
          </cell>
          <cell r="G47" t="str">
            <v>165</v>
          </cell>
          <cell r="H47" t="str">
            <v>CAGE</v>
          </cell>
          <cell r="I47">
            <v>1163829.19</v>
          </cell>
          <cell r="L47" t="str">
            <v>111IPCN</v>
          </cell>
          <cell r="M47">
            <v>0</v>
          </cell>
          <cell r="N47">
            <v>0</v>
          </cell>
          <cell r="O47">
            <v>-79046.118430868722</v>
          </cell>
          <cell r="P47">
            <v>0</v>
          </cell>
          <cell r="Q47">
            <v>0</v>
          </cell>
          <cell r="R47">
            <v>0</v>
          </cell>
          <cell r="S47">
            <v>0</v>
          </cell>
          <cell r="T47">
            <v>0</v>
          </cell>
        </row>
        <row r="48">
          <cell r="A48" t="str">
            <v>165CAGW</v>
          </cell>
          <cell r="B48" t="str">
            <v>165</v>
          </cell>
          <cell r="C48" t="str">
            <v>CAGW</v>
          </cell>
          <cell r="D48">
            <v>958608</v>
          </cell>
          <cell r="F48" t="str">
            <v>165CAGW</v>
          </cell>
          <cell r="G48" t="str">
            <v>165</v>
          </cell>
          <cell r="H48" t="str">
            <v>CAGW</v>
          </cell>
          <cell r="I48">
            <v>958608</v>
          </cell>
          <cell r="L48" t="str">
            <v>111IPJBG</v>
          </cell>
          <cell r="M48">
            <v>0</v>
          </cell>
          <cell r="N48">
            <v>0</v>
          </cell>
          <cell r="O48">
            <v>-30976.432036514525</v>
          </cell>
          <cell r="P48">
            <v>0</v>
          </cell>
          <cell r="Q48">
            <v>0</v>
          </cell>
          <cell r="R48">
            <v>0</v>
          </cell>
          <cell r="S48">
            <v>0</v>
          </cell>
          <cell r="T48">
            <v>0</v>
          </cell>
        </row>
        <row r="49">
          <cell r="A49" t="str">
            <v>165GPS</v>
          </cell>
          <cell r="B49" t="str">
            <v>165</v>
          </cell>
          <cell r="C49" t="str">
            <v>GPS</v>
          </cell>
          <cell r="D49">
            <v>4711218.0341666704</v>
          </cell>
          <cell r="F49" t="str">
            <v>165GPS</v>
          </cell>
          <cell r="G49" t="str">
            <v>165</v>
          </cell>
          <cell r="H49" t="str">
            <v>GPS</v>
          </cell>
          <cell r="I49">
            <v>4711218.0341666704</v>
          </cell>
          <cell r="L49" t="str">
            <v>111IPS</v>
          </cell>
          <cell r="M49">
            <v>0</v>
          </cell>
          <cell r="N49">
            <v>0</v>
          </cell>
          <cell r="O49">
            <v>0</v>
          </cell>
          <cell r="P49">
            <v>0</v>
          </cell>
          <cell r="Q49">
            <v>0</v>
          </cell>
          <cell r="R49">
            <v>0</v>
          </cell>
          <cell r="S49">
            <v>0</v>
          </cell>
          <cell r="T49">
            <v>0</v>
          </cell>
        </row>
        <row r="50">
          <cell r="A50" t="str">
            <v>165ID</v>
          </cell>
          <cell r="B50" t="str">
            <v>165</v>
          </cell>
          <cell r="C50" t="str">
            <v>ID</v>
          </cell>
          <cell r="D50">
            <v>259643.73041666701</v>
          </cell>
          <cell r="F50" t="str">
            <v>165ID</v>
          </cell>
          <cell r="G50" t="str">
            <v>165</v>
          </cell>
          <cell r="H50" t="str">
            <v>ID</v>
          </cell>
          <cell r="I50">
            <v>259643.73041666701</v>
          </cell>
          <cell r="L50" t="str">
            <v>111IPSG</v>
          </cell>
          <cell r="M50">
            <v>0</v>
          </cell>
          <cell r="N50">
            <v>0</v>
          </cell>
          <cell r="O50">
            <v>102333.86093081097</v>
          </cell>
          <cell r="P50">
            <v>0</v>
          </cell>
          <cell r="Q50">
            <v>0</v>
          </cell>
          <cell r="R50">
            <v>0</v>
          </cell>
          <cell r="S50">
            <v>0</v>
          </cell>
          <cell r="T50">
            <v>0</v>
          </cell>
        </row>
        <row r="51">
          <cell r="A51" t="str">
            <v>165OR</v>
          </cell>
          <cell r="B51" t="str">
            <v>165</v>
          </cell>
          <cell r="C51" t="str">
            <v>OR</v>
          </cell>
          <cell r="D51">
            <v>1909732.2137500001</v>
          </cell>
          <cell r="F51" t="str">
            <v>165OR</v>
          </cell>
          <cell r="G51" t="str">
            <v>165</v>
          </cell>
          <cell r="H51" t="str">
            <v>OR</v>
          </cell>
          <cell r="I51">
            <v>1909732.2137500001</v>
          </cell>
          <cell r="L51" t="str">
            <v>111IPSO</v>
          </cell>
          <cell r="M51">
            <v>0</v>
          </cell>
          <cell r="N51">
            <v>0</v>
          </cell>
          <cell r="O51">
            <v>-267666.93471578078</v>
          </cell>
          <cell r="P51">
            <v>0</v>
          </cell>
          <cell r="Q51">
            <v>0</v>
          </cell>
          <cell r="R51">
            <v>0</v>
          </cell>
          <cell r="S51">
            <v>0</v>
          </cell>
          <cell r="T51">
            <v>0</v>
          </cell>
        </row>
        <row r="52">
          <cell r="A52" t="str">
            <v>165OTHER</v>
          </cell>
          <cell r="B52" t="str">
            <v>165</v>
          </cell>
          <cell r="C52" t="str">
            <v>OTHER</v>
          </cell>
          <cell r="D52">
            <v>9154402.3000000007</v>
          </cell>
          <cell r="F52" t="str">
            <v>165OTHER</v>
          </cell>
          <cell r="G52" t="str">
            <v>165</v>
          </cell>
          <cell r="H52" t="str">
            <v>OTHER</v>
          </cell>
          <cell r="I52">
            <v>9154402.3000000007</v>
          </cell>
          <cell r="L52" t="str">
            <v>151CAEE</v>
          </cell>
          <cell r="M52">
            <v>0</v>
          </cell>
          <cell r="N52">
            <v>0</v>
          </cell>
          <cell r="O52">
            <v>0</v>
          </cell>
          <cell r="P52">
            <v>0</v>
          </cell>
          <cell r="Q52">
            <v>0</v>
          </cell>
          <cell r="R52">
            <v>0</v>
          </cell>
          <cell r="S52">
            <v>0</v>
          </cell>
          <cell r="T52">
            <v>0</v>
          </cell>
        </row>
        <row r="53">
          <cell r="A53" t="str">
            <v>165SG</v>
          </cell>
          <cell r="B53" t="str">
            <v>165</v>
          </cell>
          <cell r="C53" t="str">
            <v>SG</v>
          </cell>
          <cell r="D53">
            <v>1123229.4112499999</v>
          </cell>
          <cell r="F53" t="str">
            <v>165SG</v>
          </cell>
          <cell r="G53" t="str">
            <v>165</v>
          </cell>
          <cell r="H53" t="str">
            <v>SG</v>
          </cell>
          <cell r="I53">
            <v>1123229.4112499999</v>
          </cell>
          <cell r="L53" t="str">
            <v>151CAEW</v>
          </cell>
          <cell r="M53">
            <v>0</v>
          </cell>
          <cell r="N53">
            <v>0</v>
          </cell>
          <cell r="O53">
            <v>-442809.18142031587</v>
          </cell>
          <cell r="P53">
            <v>0</v>
          </cell>
          <cell r="Q53">
            <v>0</v>
          </cell>
          <cell r="R53">
            <v>0</v>
          </cell>
          <cell r="S53">
            <v>0</v>
          </cell>
          <cell r="T53">
            <v>0</v>
          </cell>
        </row>
        <row r="54">
          <cell r="A54" t="str">
            <v>165SO</v>
          </cell>
          <cell r="B54" t="str">
            <v>165</v>
          </cell>
          <cell r="C54" t="str">
            <v>SO</v>
          </cell>
          <cell r="D54">
            <v>16988502.62125</v>
          </cell>
          <cell r="F54" t="str">
            <v>165SO</v>
          </cell>
          <cell r="G54" t="str">
            <v>165</v>
          </cell>
          <cell r="H54" t="str">
            <v>SO</v>
          </cell>
          <cell r="I54">
            <v>16988502.62125</v>
          </cell>
          <cell r="L54" t="str">
            <v>151JBE</v>
          </cell>
          <cell r="M54">
            <v>0</v>
          </cell>
          <cell r="N54">
            <v>0</v>
          </cell>
          <cell r="O54">
            <v>-6130127.0119872773</v>
          </cell>
          <cell r="P54">
            <v>0</v>
          </cell>
          <cell r="Q54">
            <v>0</v>
          </cell>
          <cell r="R54">
            <v>0</v>
          </cell>
          <cell r="S54">
            <v>0</v>
          </cell>
          <cell r="T54">
            <v>0</v>
          </cell>
        </row>
        <row r="55">
          <cell r="A55" t="str">
            <v>165UT</v>
          </cell>
          <cell r="B55" t="str">
            <v>165</v>
          </cell>
          <cell r="C55" t="str">
            <v>UT</v>
          </cell>
          <cell r="D55">
            <v>2898182.3158333302</v>
          </cell>
          <cell r="F55" t="str">
            <v>165UT</v>
          </cell>
          <cell r="G55" t="str">
            <v>165</v>
          </cell>
          <cell r="H55" t="str">
            <v>UT</v>
          </cell>
          <cell r="I55">
            <v>2898182.3158333302</v>
          </cell>
          <cell r="L55" t="str">
            <v>154CAEE</v>
          </cell>
          <cell r="M55">
            <v>0</v>
          </cell>
          <cell r="N55">
            <v>0</v>
          </cell>
          <cell r="O55">
            <v>0</v>
          </cell>
          <cell r="P55">
            <v>0</v>
          </cell>
          <cell r="Q55">
            <v>0</v>
          </cell>
          <cell r="R55">
            <v>0</v>
          </cell>
          <cell r="S55">
            <v>0</v>
          </cell>
          <cell r="T55">
            <v>0</v>
          </cell>
        </row>
        <row r="56">
          <cell r="A56" t="str">
            <v>165WA</v>
          </cell>
          <cell r="B56" t="str">
            <v>165</v>
          </cell>
          <cell r="C56" t="str">
            <v>WA</v>
          </cell>
          <cell r="D56">
            <v>0</v>
          </cell>
          <cell r="F56" t="str">
            <v>165WA</v>
          </cell>
          <cell r="G56" t="str">
            <v>165</v>
          </cell>
          <cell r="H56" t="str">
            <v>WA</v>
          </cell>
          <cell r="I56">
            <v>0</v>
          </cell>
          <cell r="L56" t="str">
            <v>154CAGE</v>
          </cell>
          <cell r="M56">
            <v>0</v>
          </cell>
          <cell r="N56">
            <v>0</v>
          </cell>
          <cell r="O56">
            <v>0</v>
          </cell>
          <cell r="P56">
            <v>0</v>
          </cell>
          <cell r="Q56">
            <v>0</v>
          </cell>
          <cell r="R56">
            <v>0</v>
          </cell>
          <cell r="S56">
            <v>0</v>
          </cell>
          <cell r="T56">
            <v>0</v>
          </cell>
        </row>
        <row r="57">
          <cell r="A57" t="str">
            <v>165WYP</v>
          </cell>
          <cell r="B57" t="str">
            <v>165</v>
          </cell>
          <cell r="C57" t="str">
            <v>WYP</v>
          </cell>
          <cell r="D57">
            <v>120741.221666667</v>
          </cell>
          <cell r="F57" t="str">
            <v>165WYP</v>
          </cell>
          <cell r="G57" t="str">
            <v>165</v>
          </cell>
          <cell r="H57" t="str">
            <v>WYP</v>
          </cell>
          <cell r="I57">
            <v>120741.221666667</v>
          </cell>
          <cell r="L57" t="str">
            <v>154CAGW</v>
          </cell>
          <cell r="M57">
            <v>0</v>
          </cell>
          <cell r="N57">
            <v>0</v>
          </cell>
          <cell r="O57">
            <v>-1611829.6300870189</v>
          </cell>
          <cell r="P57">
            <v>0</v>
          </cell>
          <cell r="Q57">
            <v>0</v>
          </cell>
          <cell r="R57">
            <v>0</v>
          </cell>
          <cell r="S57">
            <v>0</v>
          </cell>
          <cell r="T57">
            <v>0</v>
          </cell>
        </row>
        <row r="58">
          <cell r="A58" t="str">
            <v>165WYU</v>
          </cell>
          <cell r="B58" t="str">
            <v>165</v>
          </cell>
          <cell r="C58" t="str">
            <v>WYU</v>
          </cell>
          <cell r="D58">
            <v>0</v>
          </cell>
          <cell r="F58" t="str">
            <v>165WYU</v>
          </cell>
          <cell r="G58" t="str">
            <v>165</v>
          </cell>
          <cell r="H58" t="str">
            <v>WYU</v>
          </cell>
          <cell r="I58">
            <v>0</v>
          </cell>
          <cell r="L58" t="str">
            <v>154JBG</v>
          </cell>
          <cell r="M58">
            <v>0</v>
          </cell>
          <cell r="N58">
            <v>0</v>
          </cell>
          <cell r="O58">
            <v>-1201194.7898089243</v>
          </cell>
          <cell r="P58">
            <v>0</v>
          </cell>
          <cell r="Q58">
            <v>0</v>
          </cell>
          <cell r="R58">
            <v>0</v>
          </cell>
          <cell r="S58">
            <v>0</v>
          </cell>
          <cell r="T58">
            <v>0</v>
          </cell>
        </row>
        <row r="59">
          <cell r="A59" t="str">
            <v>190BADDEBT</v>
          </cell>
          <cell r="B59" t="str">
            <v>190</v>
          </cell>
          <cell r="C59" t="str">
            <v>BADDEBT</v>
          </cell>
          <cell r="D59">
            <v>3287998.8312499998</v>
          </cell>
          <cell r="F59" t="str">
            <v>190BADDEBT</v>
          </cell>
          <cell r="G59" t="str">
            <v>190</v>
          </cell>
          <cell r="H59" t="str">
            <v>BADDEBT</v>
          </cell>
          <cell r="I59">
            <v>3287998.8312499998</v>
          </cell>
          <cell r="L59" t="str">
            <v>154S</v>
          </cell>
          <cell r="M59">
            <v>0</v>
          </cell>
          <cell r="N59">
            <v>0</v>
          </cell>
          <cell r="O59">
            <v>-4540705.3012500005</v>
          </cell>
          <cell r="P59">
            <v>0</v>
          </cell>
          <cell r="Q59">
            <v>0</v>
          </cell>
          <cell r="R59">
            <v>0</v>
          </cell>
          <cell r="S59">
            <v>0</v>
          </cell>
          <cell r="T59">
            <v>0</v>
          </cell>
        </row>
        <row r="60">
          <cell r="A60" t="str">
            <v>190CA</v>
          </cell>
          <cell r="B60" t="str">
            <v>190</v>
          </cell>
          <cell r="C60" t="str">
            <v>CA</v>
          </cell>
          <cell r="D60">
            <v>9108.0045833333297</v>
          </cell>
          <cell r="F60" t="str">
            <v>190CA</v>
          </cell>
          <cell r="G60" t="str">
            <v>190</v>
          </cell>
          <cell r="H60" t="str">
            <v>CA</v>
          </cell>
          <cell r="I60">
            <v>9108.0045833333297</v>
          </cell>
          <cell r="L60" t="str">
            <v>154SG</v>
          </cell>
          <cell r="M60">
            <v>0</v>
          </cell>
          <cell r="N60">
            <v>0</v>
          </cell>
          <cell r="O60">
            <v>-83979.372100211214</v>
          </cell>
          <cell r="P60">
            <v>0</v>
          </cell>
          <cell r="Q60">
            <v>0</v>
          </cell>
          <cell r="R60">
            <v>0</v>
          </cell>
          <cell r="S60">
            <v>0</v>
          </cell>
          <cell r="T60">
            <v>0</v>
          </cell>
        </row>
        <row r="61">
          <cell r="A61" t="str">
            <v>190CAEE</v>
          </cell>
          <cell r="B61" t="str">
            <v>190</v>
          </cell>
          <cell r="C61" t="str">
            <v>CAEE</v>
          </cell>
          <cell r="D61">
            <v>24199100.440000001</v>
          </cell>
          <cell r="F61" t="str">
            <v>190CAEE</v>
          </cell>
          <cell r="G61" t="str">
            <v>190</v>
          </cell>
          <cell r="H61" t="str">
            <v>CAEE</v>
          </cell>
          <cell r="I61">
            <v>24199100.440000001</v>
          </cell>
          <cell r="L61" t="str">
            <v>154SNPD</v>
          </cell>
          <cell r="M61">
            <v>0</v>
          </cell>
          <cell r="N61">
            <v>0</v>
          </cell>
          <cell r="O61">
            <v>102046.75068866434</v>
          </cell>
          <cell r="P61">
            <v>0</v>
          </cell>
          <cell r="Q61">
            <v>0</v>
          </cell>
          <cell r="R61">
            <v>0</v>
          </cell>
          <cell r="S61">
            <v>0</v>
          </cell>
          <cell r="T61">
            <v>0</v>
          </cell>
        </row>
        <row r="62">
          <cell r="A62" t="str">
            <v>190CAEW</v>
          </cell>
          <cell r="B62" t="str">
            <v>190</v>
          </cell>
          <cell r="C62" t="str">
            <v>CAEW</v>
          </cell>
          <cell r="D62">
            <v>0</v>
          </cell>
          <cell r="F62" t="str">
            <v>190CAEW</v>
          </cell>
          <cell r="G62" t="str">
            <v>190</v>
          </cell>
          <cell r="H62" t="str">
            <v>CAEW</v>
          </cell>
          <cell r="I62">
            <v>0</v>
          </cell>
          <cell r="L62" t="str">
            <v>154SNPPS</v>
          </cell>
          <cell r="M62">
            <v>0</v>
          </cell>
          <cell r="N62">
            <v>0</v>
          </cell>
          <cell r="O62">
            <v>0</v>
          </cell>
          <cell r="P62">
            <v>0</v>
          </cell>
          <cell r="Q62">
            <v>0</v>
          </cell>
          <cell r="R62">
            <v>0</v>
          </cell>
          <cell r="S62">
            <v>0</v>
          </cell>
          <cell r="T62">
            <v>0</v>
          </cell>
        </row>
        <row r="63">
          <cell r="A63" t="str">
            <v>190CAGE</v>
          </cell>
          <cell r="B63" t="str">
            <v>190</v>
          </cell>
          <cell r="C63" t="str">
            <v>CAGE</v>
          </cell>
          <cell r="D63">
            <v>37890662.942500003</v>
          </cell>
          <cell r="F63" t="str">
            <v>190CAGE</v>
          </cell>
          <cell r="G63" t="str">
            <v>190</v>
          </cell>
          <cell r="H63" t="str">
            <v>CAGE</v>
          </cell>
          <cell r="I63">
            <v>37890662.942500003</v>
          </cell>
          <cell r="L63" t="str">
            <v>154SO</v>
          </cell>
          <cell r="M63">
            <v>0</v>
          </cell>
          <cell r="N63">
            <v>0</v>
          </cell>
          <cell r="O63">
            <v>-8971.4286222640585</v>
          </cell>
          <cell r="P63">
            <v>0</v>
          </cell>
          <cell r="Q63">
            <v>0</v>
          </cell>
          <cell r="R63">
            <v>0</v>
          </cell>
          <cell r="S63">
            <v>0</v>
          </cell>
          <cell r="T63">
            <v>0</v>
          </cell>
        </row>
        <row r="64">
          <cell r="A64" t="str">
            <v>190CAGW</v>
          </cell>
          <cell r="B64" t="str">
            <v>190</v>
          </cell>
          <cell r="C64" t="str">
            <v>CAGW</v>
          </cell>
          <cell r="D64">
            <v>356990.23791666701</v>
          </cell>
          <cell r="F64" t="str">
            <v>190CAGW</v>
          </cell>
          <cell r="G64" t="str">
            <v>190</v>
          </cell>
          <cell r="H64" t="str">
            <v>CAGW</v>
          </cell>
          <cell r="I64">
            <v>356990.23791666701</v>
          </cell>
          <cell r="L64" t="str">
            <v>165CAEE</v>
          </cell>
          <cell r="M64">
            <v>0</v>
          </cell>
          <cell r="N64">
            <v>0</v>
          </cell>
          <cell r="O64">
            <v>0</v>
          </cell>
          <cell r="P64">
            <v>0</v>
          </cell>
          <cell r="Q64">
            <v>0</v>
          </cell>
          <cell r="R64">
            <v>0</v>
          </cell>
          <cell r="S64">
            <v>0</v>
          </cell>
          <cell r="T64">
            <v>0</v>
          </cell>
        </row>
        <row r="65">
          <cell r="A65" t="str">
            <v>190ID</v>
          </cell>
          <cell r="B65" t="str">
            <v>190</v>
          </cell>
          <cell r="C65" t="str">
            <v>ID</v>
          </cell>
          <cell r="D65">
            <v>144769.49083333299</v>
          </cell>
          <cell r="F65" t="str">
            <v>190ID</v>
          </cell>
          <cell r="G65" t="str">
            <v>190</v>
          </cell>
          <cell r="H65" t="str">
            <v>ID</v>
          </cell>
          <cell r="I65">
            <v>144769.49083333299</v>
          </cell>
          <cell r="L65" t="str">
            <v>165CAEW</v>
          </cell>
          <cell r="M65">
            <v>0</v>
          </cell>
          <cell r="N65">
            <v>0</v>
          </cell>
          <cell r="O65">
            <v>-926.96305289005318</v>
          </cell>
          <cell r="P65">
            <v>0</v>
          </cell>
          <cell r="Q65">
            <v>0</v>
          </cell>
          <cell r="R65">
            <v>0</v>
          </cell>
          <cell r="S65">
            <v>0</v>
          </cell>
          <cell r="T65">
            <v>0</v>
          </cell>
        </row>
        <row r="66">
          <cell r="A66" t="str">
            <v>190JBE</v>
          </cell>
          <cell r="B66" t="str">
            <v>190</v>
          </cell>
          <cell r="C66" t="str">
            <v>JBE</v>
          </cell>
          <cell r="D66">
            <v>-19623131.51083333</v>
          </cell>
          <cell r="F66" t="str">
            <v>190JBE</v>
          </cell>
          <cell r="G66" t="str">
            <v>190</v>
          </cell>
          <cell r="H66" t="str">
            <v>JBE</v>
          </cell>
          <cell r="I66">
            <v>-19623131.51083333</v>
          </cell>
          <cell r="L66" t="str">
            <v>165CAGE</v>
          </cell>
          <cell r="M66">
            <v>0</v>
          </cell>
          <cell r="N66">
            <v>0</v>
          </cell>
          <cell r="O66">
            <v>0</v>
          </cell>
          <cell r="P66">
            <v>0</v>
          </cell>
          <cell r="Q66">
            <v>0</v>
          </cell>
          <cell r="R66">
            <v>0</v>
          </cell>
          <cell r="S66">
            <v>0</v>
          </cell>
          <cell r="T66">
            <v>0</v>
          </cell>
        </row>
        <row r="67">
          <cell r="A67" t="str">
            <v>190MT</v>
          </cell>
          <cell r="B67" t="str">
            <v>190</v>
          </cell>
          <cell r="C67" t="str">
            <v>MT</v>
          </cell>
          <cell r="D67">
            <v>0</v>
          </cell>
          <cell r="F67" t="str">
            <v>190MT</v>
          </cell>
          <cell r="G67" t="str">
            <v>190</v>
          </cell>
          <cell r="H67" t="str">
            <v>MT</v>
          </cell>
          <cell r="I67">
            <v>0</v>
          </cell>
          <cell r="L67" t="str">
            <v>165CAGW</v>
          </cell>
          <cell r="M67">
            <v>0</v>
          </cell>
          <cell r="N67">
            <v>0</v>
          </cell>
          <cell r="O67">
            <v>-216310.3974842641</v>
          </cell>
          <cell r="P67">
            <v>0</v>
          </cell>
          <cell r="Q67">
            <v>0</v>
          </cell>
          <cell r="R67">
            <v>0</v>
          </cell>
          <cell r="S67">
            <v>0</v>
          </cell>
          <cell r="T67">
            <v>0</v>
          </cell>
        </row>
        <row r="68">
          <cell r="A68" t="str">
            <v>190OR</v>
          </cell>
          <cell r="B68" t="str">
            <v>190</v>
          </cell>
          <cell r="C68" t="str">
            <v>OR</v>
          </cell>
          <cell r="D68">
            <v>2408374.6487500002</v>
          </cell>
          <cell r="F68" t="str">
            <v>190OR</v>
          </cell>
          <cell r="G68" t="str">
            <v>190</v>
          </cell>
          <cell r="H68" t="str">
            <v>OR</v>
          </cell>
          <cell r="I68">
            <v>2408374.6487500002</v>
          </cell>
          <cell r="L68" t="str">
            <v>165GPS</v>
          </cell>
          <cell r="M68">
            <v>0</v>
          </cell>
          <cell r="N68">
            <v>0</v>
          </cell>
          <cell r="O68">
            <v>-313522.50010273576</v>
          </cell>
          <cell r="P68">
            <v>0</v>
          </cell>
          <cell r="Q68">
            <v>0</v>
          </cell>
          <cell r="R68">
            <v>0</v>
          </cell>
          <cell r="S68">
            <v>0</v>
          </cell>
          <cell r="T68">
            <v>0</v>
          </cell>
        </row>
        <row r="69">
          <cell r="A69" t="str">
            <v>190OTHER</v>
          </cell>
          <cell r="B69" t="str">
            <v>190</v>
          </cell>
          <cell r="C69" t="str">
            <v>OTHER</v>
          </cell>
          <cell r="D69">
            <v>26986258.887083299</v>
          </cell>
          <cell r="F69" t="str">
            <v>190OTHER</v>
          </cell>
          <cell r="G69" t="str">
            <v>190</v>
          </cell>
          <cell r="H69" t="str">
            <v>OTHER</v>
          </cell>
          <cell r="I69">
            <v>26986258.887083299</v>
          </cell>
          <cell r="L69" t="str">
            <v>165S</v>
          </cell>
          <cell r="M69">
            <v>0</v>
          </cell>
          <cell r="N69">
            <v>0</v>
          </cell>
          <cell r="O69">
            <v>0</v>
          </cell>
          <cell r="P69">
            <v>0</v>
          </cell>
          <cell r="Q69">
            <v>0</v>
          </cell>
          <cell r="R69">
            <v>0</v>
          </cell>
          <cell r="S69">
            <v>0</v>
          </cell>
          <cell r="T69">
            <v>0</v>
          </cell>
        </row>
        <row r="70">
          <cell r="A70" t="str">
            <v>190SE</v>
          </cell>
          <cell r="B70" t="str">
            <v>190</v>
          </cell>
          <cell r="C70" t="str">
            <v>SE</v>
          </cell>
          <cell r="D70">
            <v>822355.16416666703</v>
          </cell>
          <cell r="F70" t="str">
            <v>190SE</v>
          </cell>
          <cell r="G70" t="str">
            <v>190</v>
          </cell>
          <cell r="H70" t="str">
            <v>SE</v>
          </cell>
          <cell r="I70">
            <v>822355.16416666703</v>
          </cell>
          <cell r="L70" t="str">
            <v>165SG</v>
          </cell>
          <cell r="M70">
            <v>0</v>
          </cell>
          <cell r="N70">
            <v>0</v>
          </cell>
          <cell r="O70">
            <v>-92425.187041543119</v>
          </cell>
          <cell r="P70">
            <v>0</v>
          </cell>
          <cell r="Q70">
            <v>0</v>
          </cell>
          <cell r="R70">
            <v>0</v>
          </cell>
          <cell r="S70">
            <v>0</v>
          </cell>
          <cell r="T70">
            <v>0</v>
          </cell>
        </row>
        <row r="71">
          <cell r="A71" t="str">
            <v>190SG</v>
          </cell>
          <cell r="B71" t="str">
            <v>190</v>
          </cell>
          <cell r="C71" t="str">
            <v>SG</v>
          </cell>
          <cell r="D71">
            <v>7942087.3795833299</v>
          </cell>
          <cell r="F71" t="str">
            <v>190SG</v>
          </cell>
          <cell r="G71" t="str">
            <v>190</v>
          </cell>
          <cell r="H71" t="str">
            <v>SG</v>
          </cell>
          <cell r="I71">
            <v>7942087.3795833299</v>
          </cell>
          <cell r="L71" t="str">
            <v>165SO</v>
          </cell>
          <cell r="M71">
            <v>0</v>
          </cell>
          <cell r="N71">
            <v>0</v>
          </cell>
          <cell r="O71">
            <v>-1130552.1921263156</v>
          </cell>
          <cell r="P71">
            <v>0</v>
          </cell>
          <cell r="Q71">
            <v>0</v>
          </cell>
          <cell r="R71">
            <v>0</v>
          </cell>
          <cell r="S71">
            <v>0</v>
          </cell>
          <cell r="T71">
            <v>0</v>
          </cell>
        </row>
        <row r="72">
          <cell r="A72" t="str">
            <v>190SNP</v>
          </cell>
          <cell r="B72" t="str">
            <v>190</v>
          </cell>
          <cell r="C72" t="str">
            <v>SNP</v>
          </cell>
          <cell r="D72">
            <v>0</v>
          </cell>
          <cell r="F72" t="str">
            <v>190SNP</v>
          </cell>
          <cell r="G72" t="str">
            <v>190</v>
          </cell>
          <cell r="H72" t="str">
            <v>SNP</v>
          </cell>
          <cell r="I72">
            <v>0</v>
          </cell>
          <cell r="L72" t="str">
            <v>182MCAEE</v>
          </cell>
          <cell r="M72">
            <v>0</v>
          </cell>
          <cell r="N72">
            <v>0</v>
          </cell>
          <cell r="O72">
            <v>0</v>
          </cell>
          <cell r="P72">
            <v>0</v>
          </cell>
          <cell r="Q72">
            <v>0</v>
          </cell>
          <cell r="R72">
            <v>0</v>
          </cell>
          <cell r="S72">
            <v>0</v>
          </cell>
          <cell r="T72">
            <v>0</v>
          </cell>
        </row>
        <row r="73">
          <cell r="A73" t="str">
            <v>190SNPD</v>
          </cell>
          <cell r="B73" t="str">
            <v>190</v>
          </cell>
          <cell r="C73" t="str">
            <v>SNPD</v>
          </cell>
          <cell r="D73">
            <v>1037847.91833333</v>
          </cell>
          <cell r="F73" t="str">
            <v>190SNPD</v>
          </cell>
          <cell r="G73" t="str">
            <v>190</v>
          </cell>
          <cell r="H73" t="str">
            <v>SNPD</v>
          </cell>
          <cell r="I73">
            <v>1037847.91833333</v>
          </cell>
          <cell r="L73" t="str">
            <v>182MCAGE</v>
          </cell>
          <cell r="M73">
            <v>0</v>
          </cell>
          <cell r="N73">
            <v>0</v>
          </cell>
          <cell r="O73">
            <v>0</v>
          </cell>
          <cell r="P73">
            <v>0</v>
          </cell>
          <cell r="Q73">
            <v>0</v>
          </cell>
          <cell r="R73">
            <v>0</v>
          </cell>
          <cell r="S73">
            <v>0</v>
          </cell>
          <cell r="T73">
            <v>0</v>
          </cell>
        </row>
        <row r="74">
          <cell r="A74" t="str">
            <v>190SO</v>
          </cell>
          <cell r="B74" t="str">
            <v>190</v>
          </cell>
          <cell r="C74" t="str">
            <v>SO</v>
          </cell>
          <cell r="D74">
            <v>31564480.8675</v>
          </cell>
          <cell r="F74" t="str">
            <v>190SO</v>
          </cell>
          <cell r="G74" t="str">
            <v>190</v>
          </cell>
          <cell r="H74" t="str">
            <v>SO</v>
          </cell>
          <cell r="I74">
            <v>31564480.8675</v>
          </cell>
          <cell r="L74" t="str">
            <v>182MS</v>
          </cell>
          <cell r="M74">
            <v>0</v>
          </cell>
          <cell r="N74">
            <v>0</v>
          </cell>
          <cell r="O74">
            <v>-2068918.4925000002</v>
          </cell>
          <cell r="P74">
            <v>0</v>
          </cell>
          <cell r="Q74">
            <v>0</v>
          </cell>
          <cell r="R74">
            <v>0</v>
          </cell>
          <cell r="S74">
            <v>0</v>
          </cell>
          <cell r="T74">
            <v>0</v>
          </cell>
        </row>
        <row r="75">
          <cell r="A75" t="str">
            <v>190TROJD</v>
          </cell>
          <cell r="B75" t="str">
            <v>190</v>
          </cell>
          <cell r="C75" t="str">
            <v>TROJD</v>
          </cell>
          <cell r="D75">
            <v>2102925.9012500001</v>
          </cell>
          <cell r="F75" t="str">
            <v>190TROJD</v>
          </cell>
          <cell r="G75" t="str">
            <v>190</v>
          </cell>
          <cell r="H75" t="str">
            <v>TROJD</v>
          </cell>
          <cell r="I75">
            <v>2102925.9012500001</v>
          </cell>
          <cell r="L75" t="str">
            <v>182MSE</v>
          </cell>
          <cell r="M75">
            <v>0</v>
          </cell>
          <cell r="N75">
            <v>0</v>
          </cell>
          <cell r="O75">
            <v>-814716.36904760706</v>
          </cell>
          <cell r="P75">
            <v>0</v>
          </cell>
          <cell r="Q75">
            <v>0</v>
          </cell>
          <cell r="R75">
            <v>0</v>
          </cell>
          <cell r="S75">
            <v>0</v>
          </cell>
          <cell r="T75">
            <v>0</v>
          </cell>
        </row>
        <row r="76">
          <cell r="A76" t="str">
            <v>190UT</v>
          </cell>
          <cell r="B76" t="str">
            <v>190</v>
          </cell>
          <cell r="C76" t="str">
            <v>UT</v>
          </cell>
          <cell r="D76">
            <v>1256567.3045833299</v>
          </cell>
          <cell r="F76" t="str">
            <v>190UT</v>
          </cell>
          <cell r="G76" t="str">
            <v>190</v>
          </cell>
          <cell r="H76" t="str">
            <v>UT</v>
          </cell>
          <cell r="I76">
            <v>1256567.3045833299</v>
          </cell>
          <cell r="L76" t="str">
            <v>182MSO</v>
          </cell>
          <cell r="M76">
            <v>0</v>
          </cell>
          <cell r="N76">
            <v>0</v>
          </cell>
          <cell r="O76">
            <v>-1258039.5925384816</v>
          </cell>
          <cell r="P76">
            <v>0</v>
          </cell>
          <cell r="Q76">
            <v>0</v>
          </cell>
          <cell r="R76">
            <v>0</v>
          </cell>
          <cell r="S76">
            <v>0</v>
          </cell>
          <cell r="T76">
            <v>0</v>
          </cell>
        </row>
        <row r="77">
          <cell r="A77" t="str">
            <v>190WA</v>
          </cell>
          <cell r="B77" t="str">
            <v>190</v>
          </cell>
          <cell r="C77" t="str">
            <v>WA</v>
          </cell>
          <cell r="D77">
            <v>882316.80083333305</v>
          </cell>
          <cell r="F77" t="str">
            <v>190WA</v>
          </cell>
          <cell r="G77" t="str">
            <v>190</v>
          </cell>
          <cell r="H77" t="str">
            <v>WA</v>
          </cell>
          <cell r="I77">
            <v>882316.80083333305</v>
          </cell>
          <cell r="L77" t="str">
            <v>186MCAEE</v>
          </cell>
          <cell r="M77">
            <v>0</v>
          </cell>
          <cell r="N77">
            <v>0</v>
          </cell>
          <cell r="O77">
            <v>0</v>
          </cell>
          <cell r="P77">
            <v>0</v>
          </cell>
          <cell r="Q77">
            <v>0</v>
          </cell>
          <cell r="R77">
            <v>0</v>
          </cell>
          <cell r="S77">
            <v>0</v>
          </cell>
          <cell r="T77">
            <v>0</v>
          </cell>
        </row>
        <row r="78">
          <cell r="A78" t="str">
            <v>190WYP</v>
          </cell>
          <cell r="B78" t="str">
            <v>190</v>
          </cell>
          <cell r="C78" t="str">
            <v>WYP</v>
          </cell>
          <cell r="D78">
            <v>0</v>
          </cell>
          <cell r="F78" t="str">
            <v>190WYP</v>
          </cell>
          <cell r="G78" t="str">
            <v>190</v>
          </cell>
          <cell r="H78" t="str">
            <v>WYP</v>
          </cell>
          <cell r="I78">
            <v>0</v>
          </cell>
          <cell r="L78" t="str">
            <v>186MCAGE</v>
          </cell>
          <cell r="M78">
            <v>0</v>
          </cell>
          <cell r="N78">
            <v>0</v>
          </cell>
          <cell r="O78">
            <v>0</v>
          </cell>
          <cell r="P78">
            <v>0</v>
          </cell>
          <cell r="Q78">
            <v>0</v>
          </cell>
          <cell r="R78">
            <v>0</v>
          </cell>
          <cell r="S78">
            <v>0</v>
          </cell>
          <cell r="T78">
            <v>0</v>
          </cell>
        </row>
        <row r="79">
          <cell r="A79" t="str">
            <v>252CA</v>
          </cell>
          <cell r="B79" t="str">
            <v>252</v>
          </cell>
          <cell r="C79" t="str">
            <v>CA</v>
          </cell>
          <cell r="D79">
            <v>-8643.7345833333293</v>
          </cell>
          <cell r="F79" t="str">
            <v>252CA</v>
          </cell>
          <cell r="G79" t="str">
            <v>252</v>
          </cell>
          <cell r="H79" t="str">
            <v>CA</v>
          </cell>
          <cell r="I79">
            <v>-8643.7345833333293</v>
          </cell>
          <cell r="L79" t="str">
            <v>186MCAGW</v>
          </cell>
          <cell r="M79">
            <v>0</v>
          </cell>
          <cell r="N79">
            <v>0</v>
          </cell>
          <cell r="O79">
            <v>-4929683.7359754117</v>
          </cell>
          <cell r="P79">
            <v>0</v>
          </cell>
          <cell r="Q79">
            <v>0</v>
          </cell>
          <cell r="R79">
            <v>0</v>
          </cell>
          <cell r="S79">
            <v>0</v>
          </cell>
          <cell r="T79">
            <v>0</v>
          </cell>
        </row>
        <row r="80">
          <cell r="A80" t="str">
            <v>252CAGE</v>
          </cell>
          <cell r="B80" t="str">
            <v>252</v>
          </cell>
          <cell r="C80" t="str">
            <v>CAGE</v>
          </cell>
          <cell r="D80">
            <v>-27427634.092916701</v>
          </cell>
          <cell r="F80" t="str">
            <v>252CAGE</v>
          </cell>
          <cell r="G80" t="str">
            <v>252</v>
          </cell>
          <cell r="H80" t="str">
            <v>CAGE</v>
          </cell>
          <cell r="I80">
            <v>-27427634.092916701</v>
          </cell>
          <cell r="L80" t="str">
            <v>186MJBE</v>
          </cell>
          <cell r="M80">
            <v>0</v>
          </cell>
          <cell r="N80">
            <v>0</v>
          </cell>
          <cell r="O80">
            <v>79614.857935223787</v>
          </cell>
          <cell r="P80">
            <v>0</v>
          </cell>
          <cell r="Q80">
            <v>0</v>
          </cell>
          <cell r="R80">
            <v>0</v>
          </cell>
          <cell r="S80">
            <v>0</v>
          </cell>
          <cell r="T80">
            <v>0</v>
          </cell>
        </row>
        <row r="81">
          <cell r="A81" t="str">
            <v>252CAGW</v>
          </cell>
          <cell r="B81" t="str">
            <v>252</v>
          </cell>
          <cell r="C81" t="str">
            <v>CAGW</v>
          </cell>
          <cell r="D81">
            <v>0</v>
          </cell>
          <cell r="F81" t="str">
            <v>252CAGW</v>
          </cell>
          <cell r="G81" t="str">
            <v>252</v>
          </cell>
          <cell r="H81" t="str">
            <v>CAGW</v>
          </cell>
          <cell r="I81">
            <v>0</v>
          </cell>
          <cell r="L81" t="str">
            <v>186MSG</v>
          </cell>
          <cell r="M81">
            <v>0</v>
          </cell>
          <cell r="N81">
            <v>0</v>
          </cell>
          <cell r="O81">
            <v>-1244481.9653446188</v>
          </cell>
          <cell r="P81">
            <v>0</v>
          </cell>
          <cell r="Q81">
            <v>0</v>
          </cell>
          <cell r="R81">
            <v>0</v>
          </cell>
          <cell r="S81">
            <v>0</v>
          </cell>
          <cell r="T81">
            <v>0</v>
          </cell>
        </row>
        <row r="82">
          <cell r="A82" t="str">
            <v>252CN</v>
          </cell>
          <cell r="B82" t="str">
            <v>252</v>
          </cell>
          <cell r="C82" t="str">
            <v>CN</v>
          </cell>
          <cell r="D82">
            <v>0</v>
          </cell>
          <cell r="F82" t="str">
            <v>252CN</v>
          </cell>
          <cell r="G82" t="str">
            <v>252</v>
          </cell>
          <cell r="H82" t="str">
            <v>CN</v>
          </cell>
          <cell r="I82">
            <v>0</v>
          </cell>
          <cell r="L82" t="str">
            <v>186MSO</v>
          </cell>
          <cell r="M82">
            <v>0</v>
          </cell>
          <cell r="N82">
            <v>0</v>
          </cell>
          <cell r="O82">
            <v>-2074.5460936093637</v>
          </cell>
          <cell r="P82">
            <v>0</v>
          </cell>
          <cell r="Q82">
            <v>0</v>
          </cell>
          <cell r="R82">
            <v>0</v>
          </cell>
          <cell r="S82">
            <v>0</v>
          </cell>
          <cell r="T82">
            <v>0</v>
          </cell>
        </row>
        <row r="83">
          <cell r="A83" t="str">
            <v>252ID</v>
          </cell>
          <cell r="B83" t="str">
            <v>252</v>
          </cell>
          <cell r="C83" t="str">
            <v>ID</v>
          </cell>
          <cell r="D83">
            <v>-4747.6016666666701</v>
          </cell>
          <cell r="F83" t="str">
            <v>252ID</v>
          </cell>
          <cell r="G83" t="str">
            <v>252</v>
          </cell>
          <cell r="H83" t="str">
            <v>ID</v>
          </cell>
          <cell r="I83">
            <v>-4747.6016666666701</v>
          </cell>
          <cell r="L83" t="str">
            <v>190BADDEBT</v>
          </cell>
          <cell r="M83">
            <v>0</v>
          </cell>
          <cell r="N83">
            <v>0</v>
          </cell>
          <cell r="O83">
            <v>-464537.11069226841</v>
          </cell>
          <cell r="P83">
            <v>0</v>
          </cell>
          <cell r="Q83">
            <v>0</v>
          </cell>
          <cell r="R83">
            <v>0</v>
          </cell>
          <cell r="S83">
            <v>0</v>
          </cell>
          <cell r="T83">
            <v>0</v>
          </cell>
        </row>
        <row r="84">
          <cell r="A84" t="str">
            <v>252OR</v>
          </cell>
          <cell r="B84" t="str">
            <v>252</v>
          </cell>
          <cell r="C84" t="str">
            <v>OR</v>
          </cell>
          <cell r="D84">
            <v>-1142006.1583333299</v>
          </cell>
          <cell r="F84" t="str">
            <v>252OR</v>
          </cell>
          <cell r="G84" t="str">
            <v>252</v>
          </cell>
          <cell r="H84" t="str">
            <v>OR</v>
          </cell>
          <cell r="I84">
            <v>-1142006.1583333299</v>
          </cell>
          <cell r="L84" t="str">
            <v>190CAEE</v>
          </cell>
          <cell r="M84">
            <v>0</v>
          </cell>
          <cell r="N84">
            <v>0</v>
          </cell>
          <cell r="O84">
            <v>0</v>
          </cell>
          <cell r="P84">
            <v>0</v>
          </cell>
          <cell r="Q84">
            <v>0</v>
          </cell>
          <cell r="R84">
            <v>0</v>
          </cell>
          <cell r="S84">
            <v>0</v>
          </cell>
          <cell r="T84">
            <v>0</v>
          </cell>
        </row>
        <row r="85">
          <cell r="A85" t="str">
            <v>252SG</v>
          </cell>
          <cell r="B85" t="str">
            <v>252</v>
          </cell>
          <cell r="C85" t="str">
            <v>SG</v>
          </cell>
          <cell r="D85">
            <v>322408.98</v>
          </cell>
          <cell r="F85" t="str">
            <v>252SG</v>
          </cell>
          <cell r="G85" t="str">
            <v>252</v>
          </cell>
          <cell r="H85" t="str">
            <v>SG</v>
          </cell>
          <cell r="I85">
            <v>322408.98</v>
          </cell>
          <cell r="L85" t="str">
            <v>190CAEW</v>
          </cell>
          <cell r="M85">
            <v>0</v>
          </cell>
          <cell r="N85">
            <v>0</v>
          </cell>
          <cell r="O85">
            <v>0</v>
          </cell>
          <cell r="P85">
            <v>0</v>
          </cell>
          <cell r="Q85">
            <v>0</v>
          </cell>
          <cell r="R85">
            <v>0</v>
          </cell>
          <cell r="S85">
            <v>0</v>
          </cell>
          <cell r="T85">
            <v>0</v>
          </cell>
        </row>
        <row r="86">
          <cell r="A86" t="str">
            <v>252UT</v>
          </cell>
          <cell r="B86" t="str">
            <v>252</v>
          </cell>
          <cell r="C86" t="str">
            <v>UT</v>
          </cell>
          <cell r="D86">
            <v>-1393964.0387500001</v>
          </cell>
          <cell r="F86" t="str">
            <v>252UT</v>
          </cell>
          <cell r="G86" t="str">
            <v>252</v>
          </cell>
          <cell r="H86" t="str">
            <v>UT</v>
          </cell>
          <cell r="I86">
            <v>-1393964.0387500001</v>
          </cell>
          <cell r="L86" t="str">
            <v>190CAGE</v>
          </cell>
          <cell r="M86">
            <v>0</v>
          </cell>
          <cell r="N86">
            <v>0</v>
          </cell>
          <cell r="O86">
            <v>0</v>
          </cell>
          <cell r="P86">
            <v>0</v>
          </cell>
          <cell r="Q86">
            <v>0</v>
          </cell>
          <cell r="R86">
            <v>0</v>
          </cell>
          <cell r="S86">
            <v>0</v>
          </cell>
          <cell r="T86">
            <v>0</v>
          </cell>
        </row>
        <row r="87">
          <cell r="A87" t="str">
            <v>252WA</v>
          </cell>
          <cell r="B87" t="str">
            <v>252</v>
          </cell>
          <cell r="C87" t="str">
            <v>WA</v>
          </cell>
          <cell r="D87">
            <v>-1294.6666666666699</v>
          </cell>
          <cell r="F87" t="str">
            <v>252WA</v>
          </cell>
          <cell r="G87" t="str">
            <v>252</v>
          </cell>
          <cell r="H87" t="str">
            <v>WA</v>
          </cell>
          <cell r="I87">
            <v>-1294.6666666666699</v>
          </cell>
          <cell r="L87" t="str">
            <v>190CAGW</v>
          </cell>
          <cell r="M87">
            <v>0</v>
          </cell>
          <cell r="N87">
            <v>0</v>
          </cell>
          <cell r="O87">
            <v>-80554.980552955283</v>
          </cell>
          <cell r="P87">
            <v>0</v>
          </cell>
          <cell r="Q87">
            <v>0</v>
          </cell>
          <cell r="R87">
            <v>0</v>
          </cell>
          <cell r="S87">
            <v>0</v>
          </cell>
          <cell r="T87">
            <v>0</v>
          </cell>
        </row>
        <row r="88">
          <cell r="A88" t="str">
            <v>252WYP</v>
          </cell>
          <cell r="B88" t="str">
            <v>252</v>
          </cell>
          <cell r="C88" t="str">
            <v>WYP</v>
          </cell>
          <cell r="D88">
            <v>-20964.633750000001</v>
          </cell>
          <cell r="F88" t="str">
            <v>252WYP</v>
          </cell>
          <cell r="G88" t="str">
            <v>252</v>
          </cell>
          <cell r="H88" t="str">
            <v>WYP</v>
          </cell>
          <cell r="I88">
            <v>-20964.633750000001</v>
          </cell>
          <cell r="L88" t="str">
            <v>190CN</v>
          </cell>
          <cell r="M88">
            <v>0</v>
          </cell>
          <cell r="N88">
            <v>0</v>
          </cell>
          <cell r="O88">
            <v>0</v>
          </cell>
          <cell r="P88">
            <v>0</v>
          </cell>
          <cell r="Q88">
            <v>0</v>
          </cell>
          <cell r="R88">
            <v>0</v>
          </cell>
          <cell r="S88">
            <v>0</v>
          </cell>
          <cell r="T88">
            <v>0</v>
          </cell>
        </row>
        <row r="89">
          <cell r="A89" t="str">
            <v>252WYU</v>
          </cell>
          <cell r="B89" t="str">
            <v>252</v>
          </cell>
          <cell r="C89" t="str">
            <v>WYU</v>
          </cell>
          <cell r="D89">
            <v>234730.375</v>
          </cell>
          <cell r="F89" t="str">
            <v>252WYU</v>
          </cell>
          <cell r="G89" t="str">
            <v>252</v>
          </cell>
          <cell r="H89" t="str">
            <v>WYU</v>
          </cell>
          <cell r="I89">
            <v>234730.375</v>
          </cell>
          <cell r="L89" t="str">
            <v>190JBE</v>
          </cell>
          <cell r="M89">
            <v>0</v>
          </cell>
          <cell r="N89">
            <v>0</v>
          </cell>
          <cell r="O89">
            <v>-3481855.3701740555</v>
          </cell>
          <cell r="P89">
            <v>0</v>
          </cell>
          <cell r="Q89">
            <v>0</v>
          </cell>
          <cell r="R89">
            <v>0</v>
          </cell>
          <cell r="S89">
            <v>0</v>
          </cell>
          <cell r="T89">
            <v>0</v>
          </cell>
        </row>
        <row r="90">
          <cell r="A90" t="str">
            <v>254CA</v>
          </cell>
          <cell r="B90" t="str">
            <v>254</v>
          </cell>
          <cell r="C90" t="str">
            <v>CA</v>
          </cell>
          <cell r="D90">
            <v>0</v>
          </cell>
          <cell r="F90" t="str">
            <v>254CA</v>
          </cell>
          <cell r="G90" t="str">
            <v>254</v>
          </cell>
          <cell r="H90" t="str">
            <v>CA</v>
          </cell>
          <cell r="I90">
            <v>0</v>
          </cell>
          <cell r="L90" t="str">
            <v>190OTHER</v>
          </cell>
          <cell r="M90">
            <v>0</v>
          </cell>
          <cell r="N90">
            <v>0</v>
          </cell>
          <cell r="O90">
            <v>0</v>
          </cell>
          <cell r="P90">
            <v>0</v>
          </cell>
          <cell r="Q90">
            <v>0</v>
          </cell>
          <cell r="R90">
            <v>0</v>
          </cell>
          <cell r="S90">
            <v>0</v>
          </cell>
          <cell r="T90">
            <v>0</v>
          </cell>
        </row>
        <row r="91">
          <cell r="A91" t="str">
            <v>254ID</v>
          </cell>
          <cell r="B91" t="str">
            <v>254</v>
          </cell>
          <cell r="C91" t="str">
            <v>ID</v>
          </cell>
          <cell r="D91">
            <v>-381465.152083333</v>
          </cell>
          <cell r="F91" t="str">
            <v>254ID</v>
          </cell>
          <cell r="G91" t="str">
            <v>254</v>
          </cell>
          <cell r="H91" t="str">
            <v>ID</v>
          </cell>
          <cell r="I91">
            <v>-381465.152083333</v>
          </cell>
          <cell r="L91" t="str">
            <v>190S</v>
          </cell>
          <cell r="M91">
            <v>0</v>
          </cell>
          <cell r="N91">
            <v>0</v>
          </cell>
          <cell r="O91">
            <v>-881310.75075687037</v>
          </cell>
          <cell r="P91">
            <v>0</v>
          </cell>
          <cell r="Q91">
            <v>0</v>
          </cell>
          <cell r="R91">
            <v>0</v>
          </cell>
          <cell r="S91">
            <v>0</v>
          </cell>
          <cell r="T91">
            <v>0</v>
          </cell>
        </row>
        <row r="92">
          <cell r="A92" t="str">
            <v>254OR</v>
          </cell>
          <cell r="B92" t="str">
            <v>254</v>
          </cell>
          <cell r="C92" t="str">
            <v>OR</v>
          </cell>
          <cell r="D92">
            <v>-4354762.6012500003</v>
          </cell>
          <cell r="F92" t="str">
            <v>254OR</v>
          </cell>
          <cell r="G92" t="str">
            <v>254</v>
          </cell>
          <cell r="H92" t="str">
            <v>OR</v>
          </cell>
          <cell r="I92">
            <v>-4354762.6012500003</v>
          </cell>
          <cell r="L92" t="str">
            <v>190SE</v>
          </cell>
          <cell r="M92">
            <v>0</v>
          </cell>
          <cell r="N92">
            <v>0</v>
          </cell>
          <cell r="O92">
            <v>-63157.323826902648</v>
          </cell>
          <cell r="P92">
            <v>0</v>
          </cell>
          <cell r="Q92">
            <v>0</v>
          </cell>
          <cell r="R92">
            <v>0</v>
          </cell>
          <cell r="S92">
            <v>0</v>
          </cell>
          <cell r="T92">
            <v>0</v>
          </cell>
        </row>
        <row r="93">
          <cell r="A93" t="str">
            <v>254OTHER</v>
          </cell>
          <cell r="B93" t="str">
            <v>254</v>
          </cell>
          <cell r="C93" t="str">
            <v>OTHER</v>
          </cell>
          <cell r="D93">
            <v>-25818211.2220833</v>
          </cell>
          <cell r="F93" t="str">
            <v>254OTHER</v>
          </cell>
          <cell r="G93" t="str">
            <v>254</v>
          </cell>
          <cell r="H93" t="str">
            <v>OTHER</v>
          </cell>
          <cell r="I93">
            <v>-25818211.2220833</v>
          </cell>
          <cell r="L93" t="str">
            <v>190SG</v>
          </cell>
          <cell r="M93">
            <v>0</v>
          </cell>
          <cell r="N93">
            <v>0</v>
          </cell>
          <cell r="O93">
            <v>-653516.43139250868</v>
          </cell>
          <cell r="P93">
            <v>0</v>
          </cell>
          <cell r="Q93">
            <v>0</v>
          </cell>
          <cell r="R93">
            <v>0</v>
          </cell>
          <cell r="S93">
            <v>0</v>
          </cell>
          <cell r="T93">
            <v>0</v>
          </cell>
        </row>
        <row r="94">
          <cell r="A94" t="str">
            <v>254SE</v>
          </cell>
          <cell r="B94" t="str">
            <v>254</v>
          </cell>
          <cell r="C94" t="str">
            <v>SE</v>
          </cell>
          <cell r="D94">
            <v>0</v>
          </cell>
          <cell r="F94" t="str">
            <v>254SE</v>
          </cell>
          <cell r="G94" t="str">
            <v>254</v>
          </cell>
          <cell r="H94" t="str">
            <v>SE</v>
          </cell>
          <cell r="I94">
            <v>0</v>
          </cell>
          <cell r="L94" t="str">
            <v>190SNPD</v>
          </cell>
          <cell r="M94">
            <v>0</v>
          </cell>
          <cell r="N94">
            <v>0</v>
          </cell>
          <cell r="O94">
            <v>-65704.986783608518</v>
          </cell>
          <cell r="P94">
            <v>0</v>
          </cell>
          <cell r="Q94">
            <v>0</v>
          </cell>
          <cell r="R94">
            <v>0</v>
          </cell>
          <cell r="S94">
            <v>0</v>
          </cell>
          <cell r="T94">
            <v>0</v>
          </cell>
        </row>
        <row r="95">
          <cell r="A95" t="str">
            <v>254SO</v>
          </cell>
          <cell r="B95" t="str">
            <v>254</v>
          </cell>
          <cell r="C95" t="str">
            <v>SO</v>
          </cell>
          <cell r="D95">
            <v>0</v>
          </cell>
          <cell r="F95" t="str">
            <v>254SO</v>
          </cell>
          <cell r="G95" t="str">
            <v>254</v>
          </cell>
          <cell r="H95" t="str">
            <v>SO</v>
          </cell>
          <cell r="I95">
            <v>0</v>
          </cell>
          <cell r="L95" t="str">
            <v>190SO</v>
          </cell>
          <cell r="M95">
            <v>0</v>
          </cell>
          <cell r="N95">
            <v>0</v>
          </cell>
          <cell r="O95">
            <v>-2100555.5335549423</v>
          </cell>
          <cell r="P95">
            <v>0</v>
          </cell>
          <cell r="Q95">
            <v>0</v>
          </cell>
          <cell r="R95">
            <v>0</v>
          </cell>
          <cell r="S95">
            <v>0</v>
          </cell>
          <cell r="T95">
            <v>0</v>
          </cell>
        </row>
        <row r="96">
          <cell r="A96" t="str">
            <v>254UT</v>
          </cell>
          <cell r="B96" t="str">
            <v>254</v>
          </cell>
          <cell r="C96" t="str">
            <v>UT</v>
          </cell>
          <cell r="D96">
            <v>-3311026.5795833301</v>
          </cell>
          <cell r="F96" t="str">
            <v>254UT</v>
          </cell>
          <cell r="G96" t="str">
            <v>254</v>
          </cell>
          <cell r="H96" t="str">
            <v>UT</v>
          </cell>
          <cell r="I96">
            <v>-3311026.5795833301</v>
          </cell>
          <cell r="L96" t="str">
            <v>190TROJD</v>
          </cell>
          <cell r="M96">
            <v>0</v>
          </cell>
          <cell r="N96">
            <v>0</v>
          </cell>
          <cell r="O96">
            <v>-475637.44758294459</v>
          </cell>
          <cell r="P96">
            <v>0</v>
          </cell>
          <cell r="Q96">
            <v>0</v>
          </cell>
          <cell r="R96">
            <v>0</v>
          </cell>
          <cell r="S96">
            <v>0</v>
          </cell>
          <cell r="T96">
            <v>0</v>
          </cell>
        </row>
        <row r="97">
          <cell r="A97" t="str">
            <v>254WA</v>
          </cell>
          <cell r="B97" t="str">
            <v>254</v>
          </cell>
          <cell r="C97" t="str">
            <v>WA</v>
          </cell>
          <cell r="D97">
            <v>-638324.53749999998</v>
          </cell>
          <cell r="F97" t="str">
            <v>254WA</v>
          </cell>
          <cell r="G97" t="str">
            <v>254</v>
          </cell>
          <cell r="H97" t="str">
            <v>WA</v>
          </cell>
          <cell r="I97">
            <v>-638324.53749999998</v>
          </cell>
          <cell r="L97" t="str">
            <v>2282SO</v>
          </cell>
          <cell r="M97">
            <v>0</v>
          </cell>
          <cell r="N97">
            <v>0</v>
          </cell>
          <cell r="O97">
            <v>970731.92902657203</v>
          </cell>
          <cell r="P97">
            <v>0</v>
          </cell>
          <cell r="Q97">
            <v>0</v>
          </cell>
          <cell r="R97">
            <v>0</v>
          </cell>
          <cell r="S97">
            <v>0</v>
          </cell>
          <cell r="T97">
            <v>0</v>
          </cell>
        </row>
        <row r="98">
          <cell r="A98" t="str">
            <v>254WYP</v>
          </cell>
          <cell r="B98" t="str">
            <v>254</v>
          </cell>
          <cell r="C98" t="str">
            <v>WYP</v>
          </cell>
          <cell r="D98">
            <v>471533.20541666698</v>
          </cell>
          <cell r="F98" t="str">
            <v>254WYP</v>
          </cell>
          <cell r="G98" t="str">
            <v>254</v>
          </cell>
          <cell r="H98" t="str">
            <v>WYP</v>
          </cell>
          <cell r="I98">
            <v>471533.20541666698</v>
          </cell>
          <cell r="L98" t="str">
            <v>2283SO</v>
          </cell>
          <cell r="M98">
            <v>0</v>
          </cell>
          <cell r="N98">
            <v>0</v>
          </cell>
          <cell r="O98">
            <v>210821.05434027288</v>
          </cell>
          <cell r="P98">
            <v>0</v>
          </cell>
          <cell r="Q98">
            <v>0</v>
          </cell>
          <cell r="R98">
            <v>0</v>
          </cell>
          <cell r="S98">
            <v>0</v>
          </cell>
          <cell r="T98">
            <v>0</v>
          </cell>
        </row>
        <row r="99">
          <cell r="A99" t="str">
            <v>254WYU</v>
          </cell>
          <cell r="B99" t="str">
            <v>254</v>
          </cell>
          <cell r="C99" t="str">
            <v>WYU</v>
          </cell>
          <cell r="D99">
            <v>0</v>
          </cell>
          <cell r="F99" t="str">
            <v>254WYU</v>
          </cell>
          <cell r="G99" t="str">
            <v>254</v>
          </cell>
          <cell r="H99" t="str">
            <v>WYU</v>
          </cell>
          <cell r="I99">
            <v>0</v>
          </cell>
          <cell r="L99" t="str">
            <v>235S</v>
          </cell>
          <cell r="M99">
            <v>0</v>
          </cell>
          <cell r="N99">
            <v>0</v>
          </cell>
          <cell r="O99">
            <v>-3272582.9608333334</v>
          </cell>
          <cell r="P99">
            <v>0</v>
          </cell>
          <cell r="Q99">
            <v>0</v>
          </cell>
          <cell r="R99">
            <v>0</v>
          </cell>
          <cell r="S99">
            <v>0</v>
          </cell>
          <cell r="T99">
            <v>0</v>
          </cell>
        </row>
        <row r="100">
          <cell r="A100" t="str">
            <v>255ITC84</v>
          </cell>
          <cell r="B100" t="str">
            <v>255</v>
          </cell>
          <cell r="C100" t="str">
            <v>ITC84</v>
          </cell>
          <cell r="D100">
            <v>0</v>
          </cell>
          <cell r="F100" t="str">
            <v>255ITC84</v>
          </cell>
          <cell r="G100" t="str">
            <v>255</v>
          </cell>
          <cell r="H100" t="str">
            <v>ITC84</v>
          </cell>
          <cell r="I100">
            <v>0</v>
          </cell>
          <cell r="L100" t="str">
            <v>252CAGE</v>
          </cell>
          <cell r="M100">
            <v>0</v>
          </cell>
          <cell r="N100">
            <v>0</v>
          </cell>
          <cell r="O100">
            <v>0</v>
          </cell>
          <cell r="P100">
            <v>0</v>
          </cell>
          <cell r="Q100">
            <v>0</v>
          </cell>
          <cell r="R100">
            <v>0</v>
          </cell>
          <cell r="S100">
            <v>0</v>
          </cell>
          <cell r="T100">
            <v>0</v>
          </cell>
        </row>
        <row r="101">
          <cell r="A101" t="str">
            <v>255ITC85</v>
          </cell>
          <cell r="B101" t="str">
            <v>255</v>
          </cell>
          <cell r="C101" t="str">
            <v>ITC85</v>
          </cell>
          <cell r="D101">
            <v>-41173.166666666701</v>
          </cell>
          <cell r="F101" t="str">
            <v>255ITC85</v>
          </cell>
          <cell r="G101" t="str">
            <v>255</v>
          </cell>
          <cell r="H101" t="str">
            <v>ITC85</v>
          </cell>
          <cell r="I101">
            <v>-41173.166666666701</v>
          </cell>
          <cell r="L101" t="str">
            <v>252S</v>
          </cell>
          <cell r="M101">
            <v>0</v>
          </cell>
          <cell r="N101">
            <v>0</v>
          </cell>
          <cell r="O101">
            <v>-255454.73499999999</v>
          </cell>
          <cell r="P101">
            <v>0</v>
          </cell>
          <cell r="Q101">
            <v>0</v>
          </cell>
          <cell r="R101">
            <v>0</v>
          </cell>
          <cell r="S101">
            <v>0</v>
          </cell>
          <cell r="T101">
            <v>0</v>
          </cell>
        </row>
        <row r="102">
          <cell r="A102" t="str">
            <v>255ITC86</v>
          </cell>
          <cell r="B102" t="str">
            <v>255</v>
          </cell>
          <cell r="C102" t="str">
            <v>ITC86</v>
          </cell>
          <cell r="D102">
            <v>-246639</v>
          </cell>
          <cell r="F102" t="str">
            <v>255ITC86</v>
          </cell>
          <cell r="G102" t="str">
            <v>255</v>
          </cell>
          <cell r="H102" t="str">
            <v>ITC86</v>
          </cell>
          <cell r="I102">
            <v>-246639</v>
          </cell>
          <cell r="L102" t="str">
            <v>252SG</v>
          </cell>
          <cell r="M102">
            <v>0</v>
          </cell>
          <cell r="N102">
            <v>0</v>
          </cell>
          <cell r="O102">
            <v>-742289.9554088749</v>
          </cell>
          <cell r="P102">
            <v>0</v>
          </cell>
          <cell r="Q102">
            <v>0</v>
          </cell>
          <cell r="R102">
            <v>0</v>
          </cell>
          <cell r="S102">
            <v>0</v>
          </cell>
          <cell r="T102">
            <v>0</v>
          </cell>
        </row>
        <row r="103">
          <cell r="A103" t="str">
            <v>255ITC88</v>
          </cell>
          <cell r="B103" t="str">
            <v>255</v>
          </cell>
          <cell r="C103" t="str">
            <v>ITC88</v>
          </cell>
          <cell r="D103">
            <v>-74106</v>
          </cell>
          <cell r="F103" t="str">
            <v>255ITC88</v>
          </cell>
          <cell r="G103" t="str">
            <v>255</v>
          </cell>
          <cell r="H103" t="str">
            <v>ITC88</v>
          </cell>
          <cell r="I103">
            <v>-74106</v>
          </cell>
          <cell r="L103" t="str">
            <v>25318CAGE</v>
          </cell>
          <cell r="M103">
            <v>0</v>
          </cell>
          <cell r="N103">
            <v>0</v>
          </cell>
          <cell r="O103">
            <v>0</v>
          </cell>
          <cell r="P103">
            <v>0</v>
          </cell>
          <cell r="Q103">
            <v>0</v>
          </cell>
          <cell r="R103">
            <v>0</v>
          </cell>
          <cell r="S103">
            <v>0</v>
          </cell>
          <cell r="T103">
            <v>0</v>
          </cell>
        </row>
        <row r="104">
          <cell r="A104" t="str">
            <v>255ITC89</v>
          </cell>
          <cell r="B104" t="str">
            <v>255</v>
          </cell>
          <cell r="C104" t="str">
            <v>ITC89</v>
          </cell>
          <cell r="D104">
            <v>-192232</v>
          </cell>
          <cell r="F104" t="str">
            <v>255ITC89</v>
          </cell>
          <cell r="G104" t="str">
            <v>255</v>
          </cell>
          <cell r="H104" t="str">
            <v>ITC89</v>
          </cell>
          <cell r="I104">
            <v>-192232</v>
          </cell>
          <cell r="L104" t="str">
            <v>25398S</v>
          </cell>
          <cell r="M104">
            <v>0</v>
          </cell>
          <cell r="N104">
            <v>0</v>
          </cell>
          <cell r="O104">
            <v>-2651.4558933258854</v>
          </cell>
          <cell r="P104">
            <v>0</v>
          </cell>
          <cell r="Q104">
            <v>0</v>
          </cell>
          <cell r="R104">
            <v>0</v>
          </cell>
          <cell r="S104">
            <v>0</v>
          </cell>
          <cell r="T104">
            <v>0</v>
          </cell>
        </row>
        <row r="105">
          <cell r="A105" t="str">
            <v>255ITC90</v>
          </cell>
          <cell r="B105" t="str">
            <v>255</v>
          </cell>
          <cell r="C105" t="str">
            <v>ITC90</v>
          </cell>
          <cell r="D105">
            <v>-172026</v>
          </cell>
          <cell r="F105" t="str">
            <v>255ITC90</v>
          </cell>
          <cell r="G105" t="str">
            <v>255</v>
          </cell>
          <cell r="H105" t="str">
            <v>ITC90</v>
          </cell>
          <cell r="I105">
            <v>-172026</v>
          </cell>
          <cell r="L105" t="str">
            <v>254105S</v>
          </cell>
          <cell r="M105">
            <v>0</v>
          </cell>
          <cell r="N105">
            <v>0</v>
          </cell>
          <cell r="O105">
            <v>-277123.73666666704</v>
          </cell>
          <cell r="P105">
            <v>0</v>
          </cell>
          <cell r="Q105">
            <v>0</v>
          </cell>
          <cell r="R105">
            <v>0</v>
          </cell>
          <cell r="S105">
            <v>0</v>
          </cell>
          <cell r="T105">
            <v>0</v>
          </cell>
        </row>
        <row r="106">
          <cell r="A106" t="str">
            <v>255SG</v>
          </cell>
          <cell r="B106" t="str">
            <v>255</v>
          </cell>
          <cell r="C106" t="str">
            <v>SG</v>
          </cell>
          <cell r="D106">
            <v>-269158.27416666702</v>
          </cell>
          <cell r="F106" t="str">
            <v>255SG</v>
          </cell>
          <cell r="G106" t="str">
            <v>255</v>
          </cell>
          <cell r="H106" t="str">
            <v>SG</v>
          </cell>
          <cell r="I106">
            <v>-269158.27416666702</v>
          </cell>
          <cell r="L106" t="str">
            <v>255ITC85</v>
          </cell>
          <cell r="M106">
            <v>0</v>
          </cell>
          <cell r="N106">
            <v>0</v>
          </cell>
          <cell r="O106">
            <v>411.4212</v>
          </cell>
          <cell r="P106">
            <v>0</v>
          </cell>
          <cell r="Q106">
            <v>0</v>
          </cell>
          <cell r="R106">
            <v>0</v>
          </cell>
          <cell r="S106">
            <v>0</v>
          </cell>
          <cell r="T106">
            <v>0</v>
          </cell>
        </row>
        <row r="107">
          <cell r="A107" t="str">
            <v>281CAGW</v>
          </cell>
          <cell r="B107" t="str">
            <v>281</v>
          </cell>
          <cell r="C107" t="str">
            <v>CAGW</v>
          </cell>
          <cell r="D107">
            <v>0</v>
          </cell>
          <cell r="F107" t="str">
            <v>281CAGW</v>
          </cell>
          <cell r="G107" t="str">
            <v>281</v>
          </cell>
          <cell r="H107" t="str">
            <v>CAGW</v>
          </cell>
          <cell r="I107">
            <v>0</v>
          </cell>
          <cell r="L107" t="str">
            <v>281SG</v>
          </cell>
          <cell r="M107">
            <v>0</v>
          </cell>
          <cell r="N107">
            <v>0</v>
          </cell>
          <cell r="O107">
            <v>20439716.206967294</v>
          </cell>
          <cell r="P107">
            <v>0</v>
          </cell>
          <cell r="Q107">
            <v>0</v>
          </cell>
          <cell r="R107">
            <v>0</v>
          </cell>
          <cell r="S107">
            <v>0</v>
          </cell>
          <cell r="T107">
            <v>0</v>
          </cell>
        </row>
        <row r="108">
          <cell r="A108" t="str">
            <v>281SG</v>
          </cell>
          <cell r="B108" t="str">
            <v>281</v>
          </cell>
          <cell r="C108" t="str">
            <v>SG</v>
          </cell>
          <cell r="D108">
            <v>-248400800.215</v>
          </cell>
          <cell r="F108" t="str">
            <v>281SG</v>
          </cell>
          <cell r="G108" t="str">
            <v>281</v>
          </cell>
          <cell r="H108" t="str">
            <v>SG</v>
          </cell>
          <cell r="I108">
            <v>-248400800.215</v>
          </cell>
          <cell r="L108" t="str">
            <v>282CAEE</v>
          </cell>
          <cell r="M108">
            <v>0</v>
          </cell>
          <cell r="N108">
            <v>0</v>
          </cell>
          <cell r="O108">
            <v>0</v>
          </cell>
          <cell r="P108">
            <v>0</v>
          </cell>
          <cell r="Q108">
            <v>0</v>
          </cell>
          <cell r="R108">
            <v>0</v>
          </cell>
          <cell r="S108">
            <v>0</v>
          </cell>
          <cell r="T108">
            <v>0</v>
          </cell>
        </row>
        <row r="109">
          <cell r="A109" t="str">
            <v>282CAEE</v>
          </cell>
          <cell r="B109" t="str">
            <v>282</v>
          </cell>
          <cell r="C109" t="str">
            <v>CAEE</v>
          </cell>
          <cell r="D109">
            <v>-4969392.2445833301</v>
          </cell>
          <cell r="F109" t="str">
            <v>282CAEE</v>
          </cell>
          <cell r="G109" t="str">
            <v>282</v>
          </cell>
          <cell r="H109" t="str">
            <v>CAEE</v>
          </cell>
          <cell r="I109">
            <v>-4969392.2445833301</v>
          </cell>
          <cell r="L109" t="str">
            <v>282CAGE</v>
          </cell>
          <cell r="M109">
            <v>0</v>
          </cell>
          <cell r="N109">
            <v>0</v>
          </cell>
          <cell r="O109">
            <v>0</v>
          </cell>
          <cell r="P109">
            <v>0</v>
          </cell>
          <cell r="Q109">
            <v>0</v>
          </cell>
          <cell r="R109">
            <v>0</v>
          </cell>
          <cell r="S109">
            <v>0</v>
          </cell>
          <cell r="T109">
            <v>0</v>
          </cell>
        </row>
        <row r="110">
          <cell r="A110" t="str">
            <v>282CAGE</v>
          </cell>
          <cell r="B110" t="str">
            <v>282</v>
          </cell>
          <cell r="C110" t="str">
            <v>CAGE</v>
          </cell>
          <cell r="D110">
            <v>-3246161.8179166699</v>
          </cell>
          <cell r="F110" t="str">
            <v>282CAGE</v>
          </cell>
          <cell r="G110" t="str">
            <v>282</v>
          </cell>
          <cell r="H110" t="str">
            <v>CAGE</v>
          </cell>
          <cell r="I110">
            <v>-3246161.8179166699</v>
          </cell>
          <cell r="L110" t="str">
            <v>282CAGW</v>
          </cell>
          <cell r="M110">
            <v>0</v>
          </cell>
          <cell r="N110">
            <v>0</v>
          </cell>
          <cell r="O110">
            <v>1602932.8135458017</v>
          </cell>
          <cell r="P110">
            <v>0</v>
          </cell>
          <cell r="Q110">
            <v>0</v>
          </cell>
          <cell r="R110">
            <v>0</v>
          </cell>
          <cell r="S110">
            <v>0</v>
          </cell>
          <cell r="T110">
            <v>0</v>
          </cell>
        </row>
        <row r="111">
          <cell r="A111" t="str">
            <v>282CAGW</v>
          </cell>
          <cell r="B111" t="str">
            <v>282</v>
          </cell>
          <cell r="C111" t="str">
            <v>CAGW</v>
          </cell>
          <cell r="D111">
            <v>0</v>
          </cell>
          <cell r="F111" t="str">
            <v>282CAGW</v>
          </cell>
          <cell r="G111" t="str">
            <v>282</v>
          </cell>
          <cell r="H111" t="str">
            <v>CAGW</v>
          </cell>
          <cell r="I111">
            <v>0</v>
          </cell>
          <cell r="L111" t="str">
            <v>282CIAC</v>
          </cell>
          <cell r="M111">
            <v>0</v>
          </cell>
          <cell r="N111">
            <v>0</v>
          </cell>
          <cell r="O111">
            <v>4970.9493656702698</v>
          </cell>
          <cell r="P111">
            <v>0</v>
          </cell>
          <cell r="Q111">
            <v>0</v>
          </cell>
          <cell r="R111">
            <v>0</v>
          </cell>
          <cell r="S111">
            <v>0</v>
          </cell>
          <cell r="T111">
            <v>0</v>
          </cell>
        </row>
        <row r="112">
          <cell r="A112" t="str">
            <v>282DITBAL</v>
          </cell>
          <cell r="B112" t="str">
            <v>282</v>
          </cell>
          <cell r="C112" t="str">
            <v>DITBAL</v>
          </cell>
          <cell r="D112">
            <v>-3853789452.0275002</v>
          </cell>
          <cell r="F112" t="str">
            <v>282DITBAL</v>
          </cell>
          <cell r="G112" t="str">
            <v>282</v>
          </cell>
          <cell r="H112" t="str">
            <v>DITBAL</v>
          </cell>
          <cell r="I112">
            <v>-3853789452.0275002</v>
          </cell>
          <cell r="L112" t="str">
            <v>282CN</v>
          </cell>
          <cell r="M112">
            <v>0</v>
          </cell>
          <cell r="N112">
            <v>0</v>
          </cell>
          <cell r="O112">
            <v>37204.745817073708</v>
          </cell>
          <cell r="P112">
            <v>0</v>
          </cell>
          <cell r="Q112">
            <v>0</v>
          </cell>
          <cell r="R112">
            <v>0</v>
          </cell>
          <cell r="S112">
            <v>0</v>
          </cell>
          <cell r="T112">
            <v>0</v>
          </cell>
        </row>
        <row r="113">
          <cell r="A113" t="str">
            <v>282FERC</v>
          </cell>
          <cell r="B113" t="str">
            <v>282</v>
          </cell>
          <cell r="C113" t="str">
            <v>FERC</v>
          </cell>
          <cell r="D113">
            <v>0</v>
          </cell>
          <cell r="F113" t="str">
            <v>282FERC</v>
          </cell>
          <cell r="G113" t="str">
            <v>282</v>
          </cell>
          <cell r="H113" t="str">
            <v>FERC</v>
          </cell>
          <cell r="I113">
            <v>0</v>
          </cell>
          <cell r="L113" t="str">
            <v>282DITBAL</v>
          </cell>
          <cell r="M113">
            <v>0</v>
          </cell>
          <cell r="N113">
            <v>0</v>
          </cell>
          <cell r="O113">
            <v>227552960.88187024</v>
          </cell>
          <cell r="P113">
            <v>0</v>
          </cell>
          <cell r="Q113">
            <v>0</v>
          </cell>
          <cell r="R113">
            <v>0</v>
          </cell>
          <cell r="S113">
            <v>0</v>
          </cell>
          <cell r="T113">
            <v>0</v>
          </cell>
        </row>
        <row r="114">
          <cell r="A114" t="str">
            <v>282ID</v>
          </cell>
          <cell r="B114" t="str">
            <v>282</v>
          </cell>
          <cell r="C114" t="str">
            <v>ID</v>
          </cell>
          <cell r="D114">
            <v>-350860.26458333299</v>
          </cell>
          <cell r="F114" t="str">
            <v>282ID</v>
          </cell>
          <cell r="G114" t="str">
            <v>282</v>
          </cell>
          <cell r="H114" t="str">
            <v>ID</v>
          </cell>
          <cell r="I114">
            <v>-350860.26458333299</v>
          </cell>
          <cell r="L114" t="str">
            <v>282JBE</v>
          </cell>
          <cell r="M114">
            <v>0</v>
          </cell>
          <cell r="N114">
            <v>0</v>
          </cell>
          <cell r="O114">
            <v>0</v>
          </cell>
          <cell r="P114">
            <v>0</v>
          </cell>
          <cell r="Q114">
            <v>0</v>
          </cell>
          <cell r="R114">
            <v>0</v>
          </cell>
          <cell r="S114">
            <v>0</v>
          </cell>
          <cell r="T114">
            <v>0</v>
          </cell>
        </row>
        <row r="115">
          <cell r="A115" t="str">
            <v>282JBE</v>
          </cell>
          <cell r="B115" t="str">
            <v>282</v>
          </cell>
          <cell r="C115" t="str">
            <v>JBE</v>
          </cell>
          <cell r="D115">
            <v>0</v>
          </cell>
          <cell r="F115" t="str">
            <v>282JBE</v>
          </cell>
          <cell r="G115" t="str">
            <v>282</v>
          </cell>
          <cell r="H115" t="str">
            <v>JBE</v>
          </cell>
          <cell r="I115">
            <v>0</v>
          </cell>
          <cell r="L115" t="str">
            <v>282JBG</v>
          </cell>
          <cell r="M115">
            <v>0</v>
          </cell>
          <cell r="N115">
            <v>0</v>
          </cell>
          <cell r="O115">
            <v>-3704287.752051448</v>
          </cell>
          <cell r="P115">
            <v>0</v>
          </cell>
          <cell r="Q115">
            <v>0</v>
          </cell>
          <cell r="R115">
            <v>0</v>
          </cell>
          <cell r="S115">
            <v>0</v>
          </cell>
          <cell r="T115">
            <v>0</v>
          </cell>
        </row>
        <row r="116">
          <cell r="A116" t="str">
            <v>282OR</v>
          </cell>
          <cell r="B116" t="str">
            <v>282</v>
          </cell>
          <cell r="C116" t="str">
            <v>OR</v>
          </cell>
          <cell r="D116">
            <v>0</v>
          </cell>
          <cell r="F116" t="str">
            <v>282OR</v>
          </cell>
          <cell r="G116" t="str">
            <v>282</v>
          </cell>
          <cell r="H116" t="str">
            <v>OR</v>
          </cell>
          <cell r="I116">
            <v>0</v>
          </cell>
          <cell r="L116" t="str">
            <v>282OTHER</v>
          </cell>
          <cell r="M116">
            <v>0</v>
          </cell>
          <cell r="N116">
            <v>0</v>
          </cell>
          <cell r="O116">
            <v>0</v>
          </cell>
          <cell r="P116">
            <v>0</v>
          </cell>
          <cell r="Q116">
            <v>0</v>
          </cell>
          <cell r="R116">
            <v>0</v>
          </cell>
          <cell r="S116">
            <v>0</v>
          </cell>
          <cell r="T116">
            <v>0</v>
          </cell>
        </row>
        <row r="117">
          <cell r="A117" t="str">
            <v>282OTHER</v>
          </cell>
          <cell r="B117" t="str">
            <v>282</v>
          </cell>
          <cell r="C117" t="str">
            <v>OTHER</v>
          </cell>
          <cell r="D117">
            <v>5155024.4891666695</v>
          </cell>
          <cell r="F117" t="str">
            <v>282OTHER</v>
          </cell>
          <cell r="G117" t="str">
            <v>282</v>
          </cell>
          <cell r="H117" t="str">
            <v>OTHER</v>
          </cell>
          <cell r="I117">
            <v>5155024.4891666695</v>
          </cell>
          <cell r="L117" t="str">
            <v>282S</v>
          </cell>
          <cell r="M117">
            <v>0</v>
          </cell>
          <cell r="N117">
            <v>0</v>
          </cell>
          <cell r="O117">
            <v>-238017410</v>
          </cell>
          <cell r="P117">
            <v>0</v>
          </cell>
          <cell r="Q117">
            <v>0</v>
          </cell>
          <cell r="R117">
            <v>0</v>
          </cell>
          <cell r="S117">
            <v>0</v>
          </cell>
          <cell r="T117">
            <v>0</v>
          </cell>
        </row>
        <row r="118">
          <cell r="A118" t="str">
            <v>282SE</v>
          </cell>
          <cell r="B118" t="str">
            <v>282</v>
          </cell>
          <cell r="C118" t="str">
            <v>SE</v>
          </cell>
          <cell r="D118">
            <v>0</v>
          </cell>
          <cell r="F118" t="str">
            <v>282SE</v>
          </cell>
          <cell r="G118" t="str">
            <v>282</v>
          </cell>
          <cell r="H118" t="str">
            <v>SE</v>
          </cell>
          <cell r="I118">
            <v>0</v>
          </cell>
          <cell r="L118" t="str">
            <v>282SG</v>
          </cell>
          <cell r="M118">
            <v>0</v>
          </cell>
          <cell r="N118">
            <v>0</v>
          </cell>
          <cell r="O118">
            <v>1013275.1083462882</v>
          </cell>
          <cell r="P118">
            <v>0</v>
          </cell>
          <cell r="Q118">
            <v>0</v>
          </cell>
          <cell r="R118">
            <v>0</v>
          </cell>
          <cell r="S118">
            <v>0</v>
          </cell>
          <cell r="T118">
            <v>0</v>
          </cell>
        </row>
        <row r="119">
          <cell r="A119" t="str">
            <v>282SG</v>
          </cell>
          <cell r="B119" t="str">
            <v>282</v>
          </cell>
          <cell r="C119" t="str">
            <v>SG</v>
          </cell>
          <cell r="D119">
            <v>0</v>
          </cell>
          <cell r="F119" t="str">
            <v>282SG</v>
          </cell>
          <cell r="G119" t="str">
            <v>282</v>
          </cell>
          <cell r="H119" t="str">
            <v>SG</v>
          </cell>
          <cell r="I119">
            <v>0</v>
          </cell>
          <cell r="L119" t="str">
            <v>282SNP</v>
          </cell>
          <cell r="M119">
            <v>0</v>
          </cell>
          <cell r="N119">
            <v>0</v>
          </cell>
          <cell r="O119">
            <v>241948.58124937955</v>
          </cell>
          <cell r="P119">
            <v>0</v>
          </cell>
          <cell r="Q119">
            <v>0</v>
          </cell>
          <cell r="R119">
            <v>0</v>
          </cell>
          <cell r="S119">
            <v>0</v>
          </cell>
          <cell r="T119">
            <v>0</v>
          </cell>
        </row>
        <row r="120">
          <cell r="A120" t="str">
            <v>282SO</v>
          </cell>
          <cell r="B120" t="str">
            <v>282</v>
          </cell>
          <cell r="C120" t="str">
            <v>SO</v>
          </cell>
          <cell r="D120">
            <v>-1134416.4229166701</v>
          </cell>
          <cell r="F120" t="str">
            <v>282SO</v>
          </cell>
          <cell r="G120" t="str">
            <v>282</v>
          </cell>
          <cell r="H120" t="str">
            <v>SO</v>
          </cell>
          <cell r="I120">
            <v>-1134416.4229166701</v>
          </cell>
          <cell r="L120" t="str">
            <v>282SNPD</v>
          </cell>
          <cell r="M120">
            <v>0</v>
          </cell>
          <cell r="N120">
            <v>0</v>
          </cell>
          <cell r="O120">
            <v>1099.0420278917952</v>
          </cell>
          <cell r="P120">
            <v>0</v>
          </cell>
          <cell r="Q120">
            <v>0</v>
          </cell>
          <cell r="R120">
            <v>0</v>
          </cell>
          <cell r="S120">
            <v>0</v>
          </cell>
          <cell r="T120">
            <v>0</v>
          </cell>
        </row>
        <row r="121">
          <cell r="A121" t="str">
            <v>282UT</v>
          </cell>
          <cell r="B121" t="str">
            <v>282</v>
          </cell>
          <cell r="C121" t="str">
            <v>UT</v>
          </cell>
          <cell r="D121">
            <v>-2473179.4087499999</v>
          </cell>
          <cell r="F121" t="str">
            <v>282UT</v>
          </cell>
          <cell r="G121" t="str">
            <v>282</v>
          </cell>
          <cell r="H121" t="str">
            <v>UT</v>
          </cell>
          <cell r="I121">
            <v>-2473179.4087499999</v>
          </cell>
          <cell r="L121" t="str">
            <v>282SO</v>
          </cell>
          <cell r="M121">
            <v>0</v>
          </cell>
          <cell r="N121">
            <v>0</v>
          </cell>
          <cell r="O121">
            <v>130541.70740061838</v>
          </cell>
          <cell r="P121">
            <v>0</v>
          </cell>
          <cell r="Q121">
            <v>0</v>
          </cell>
          <cell r="R121">
            <v>0</v>
          </cell>
          <cell r="S121">
            <v>0</v>
          </cell>
          <cell r="T121">
            <v>0</v>
          </cell>
        </row>
        <row r="122">
          <cell r="A122" t="str">
            <v>282WYP</v>
          </cell>
          <cell r="B122" t="str">
            <v>282</v>
          </cell>
          <cell r="C122" t="str">
            <v>WYP</v>
          </cell>
          <cell r="D122">
            <v>-871494.87375000003</v>
          </cell>
          <cell r="F122" t="str">
            <v>282WYP</v>
          </cell>
          <cell r="G122" t="str">
            <v>282</v>
          </cell>
          <cell r="H122" t="str">
            <v>WYP</v>
          </cell>
          <cell r="I122">
            <v>-871494.87375000003</v>
          </cell>
          <cell r="L122" t="str">
            <v>283CAEE</v>
          </cell>
          <cell r="M122">
            <v>0</v>
          </cell>
          <cell r="N122">
            <v>0</v>
          </cell>
          <cell r="O122">
            <v>0</v>
          </cell>
          <cell r="P122">
            <v>0</v>
          </cell>
          <cell r="Q122">
            <v>0</v>
          </cell>
          <cell r="R122">
            <v>0</v>
          </cell>
          <cell r="S122">
            <v>0</v>
          </cell>
          <cell r="T122">
            <v>0</v>
          </cell>
        </row>
        <row r="123">
          <cell r="A123" t="str">
            <v>283CA</v>
          </cell>
          <cell r="B123" t="str">
            <v>283</v>
          </cell>
          <cell r="C123" t="str">
            <v>CA</v>
          </cell>
          <cell r="D123">
            <v>-490008.8775</v>
          </cell>
          <cell r="F123" t="str">
            <v>283CA</v>
          </cell>
          <cell r="G123" t="str">
            <v>283</v>
          </cell>
          <cell r="H123" t="str">
            <v>CA</v>
          </cell>
          <cell r="I123">
            <v>-490008.8775</v>
          </cell>
          <cell r="L123" t="str">
            <v>283CAGE</v>
          </cell>
          <cell r="M123">
            <v>0</v>
          </cell>
          <cell r="N123">
            <v>0</v>
          </cell>
          <cell r="O123">
            <v>0</v>
          </cell>
          <cell r="P123">
            <v>0</v>
          </cell>
          <cell r="Q123">
            <v>0</v>
          </cell>
          <cell r="R123">
            <v>0</v>
          </cell>
          <cell r="S123">
            <v>0</v>
          </cell>
          <cell r="T123">
            <v>0</v>
          </cell>
        </row>
        <row r="124">
          <cell r="A124" t="str">
            <v>283CAEE</v>
          </cell>
          <cell r="B124" t="str">
            <v>283</v>
          </cell>
          <cell r="C124" t="str">
            <v>CAEE</v>
          </cell>
          <cell r="D124">
            <v>-26268894.1216667</v>
          </cell>
          <cell r="F124" t="str">
            <v>283CAEE</v>
          </cell>
          <cell r="G124" t="str">
            <v>283</v>
          </cell>
          <cell r="H124" t="str">
            <v>CAEE</v>
          </cell>
          <cell r="I124">
            <v>-26268894.1216667</v>
          </cell>
          <cell r="L124" t="str">
            <v>283CAGW</v>
          </cell>
          <cell r="M124">
            <v>0</v>
          </cell>
          <cell r="N124">
            <v>0</v>
          </cell>
          <cell r="O124">
            <v>564490.0585759813</v>
          </cell>
          <cell r="P124">
            <v>0</v>
          </cell>
          <cell r="Q124">
            <v>0</v>
          </cell>
          <cell r="R124">
            <v>0</v>
          </cell>
          <cell r="S124">
            <v>0</v>
          </cell>
          <cell r="T124">
            <v>0</v>
          </cell>
        </row>
        <row r="125">
          <cell r="A125" t="str">
            <v>283CAGE</v>
          </cell>
          <cell r="B125" t="str">
            <v>283</v>
          </cell>
          <cell r="C125" t="str">
            <v>CAGE</v>
          </cell>
          <cell r="D125">
            <v>-1130278.3049999999</v>
          </cell>
          <cell r="F125" t="str">
            <v>283CAGE</v>
          </cell>
          <cell r="G125" t="str">
            <v>283</v>
          </cell>
          <cell r="H125" t="str">
            <v>CAGE</v>
          </cell>
          <cell r="I125">
            <v>-1130278.3049999999</v>
          </cell>
          <cell r="L125" t="str">
            <v>283GPS</v>
          </cell>
          <cell r="M125">
            <v>0</v>
          </cell>
          <cell r="N125">
            <v>0</v>
          </cell>
          <cell r="O125">
            <v>555705.98958937544</v>
          </cell>
          <cell r="P125">
            <v>0</v>
          </cell>
          <cell r="Q125">
            <v>0</v>
          </cell>
          <cell r="R125">
            <v>0</v>
          </cell>
          <cell r="S125">
            <v>0</v>
          </cell>
          <cell r="T125">
            <v>0</v>
          </cell>
        </row>
        <row r="126">
          <cell r="A126" t="str">
            <v>283CAGW</v>
          </cell>
          <cell r="B126" t="str">
            <v>283</v>
          </cell>
          <cell r="C126" t="str">
            <v>CAGW</v>
          </cell>
          <cell r="D126">
            <v>-2501612.4937499999</v>
          </cell>
          <cell r="F126" t="str">
            <v>283CAGW</v>
          </cell>
          <cell r="G126" t="str">
            <v>283</v>
          </cell>
          <cell r="H126" t="str">
            <v>CAGW</v>
          </cell>
          <cell r="I126">
            <v>-2501612.4937499999</v>
          </cell>
          <cell r="L126" t="str">
            <v>283JBE</v>
          </cell>
          <cell r="M126">
            <v>0</v>
          </cell>
          <cell r="N126">
            <v>0</v>
          </cell>
          <cell r="O126">
            <v>3171225.8319685524</v>
          </cell>
          <cell r="P126">
            <v>0</v>
          </cell>
          <cell r="Q126">
            <v>0</v>
          </cell>
          <cell r="R126">
            <v>0</v>
          </cell>
          <cell r="S126">
            <v>0</v>
          </cell>
          <cell r="T126">
            <v>0</v>
          </cell>
        </row>
        <row r="127">
          <cell r="A127" t="str">
            <v>283GPS</v>
          </cell>
          <cell r="B127" t="str">
            <v>283</v>
          </cell>
          <cell r="C127" t="str">
            <v>GPS</v>
          </cell>
          <cell r="D127">
            <v>-8350443.7091666702</v>
          </cell>
          <cell r="F127" t="str">
            <v>283GPS</v>
          </cell>
          <cell r="G127" t="str">
            <v>283</v>
          </cell>
          <cell r="H127" t="str">
            <v>GPS</v>
          </cell>
          <cell r="I127">
            <v>-8350443.7091666702</v>
          </cell>
          <cell r="L127" t="str">
            <v>283OTHER</v>
          </cell>
          <cell r="M127">
            <v>0</v>
          </cell>
          <cell r="N127">
            <v>0</v>
          </cell>
          <cell r="O127">
            <v>0</v>
          </cell>
          <cell r="P127">
            <v>0</v>
          </cell>
          <cell r="Q127">
            <v>0</v>
          </cell>
          <cell r="R127">
            <v>0</v>
          </cell>
          <cell r="S127">
            <v>0</v>
          </cell>
          <cell r="T127">
            <v>0</v>
          </cell>
        </row>
        <row r="128">
          <cell r="A128" t="str">
            <v>283ID</v>
          </cell>
          <cell r="B128" t="str">
            <v>283</v>
          </cell>
          <cell r="C128" t="str">
            <v>ID</v>
          </cell>
          <cell r="D128">
            <v>-1530610.6516666701</v>
          </cell>
          <cell r="F128" t="str">
            <v>283ID</v>
          </cell>
          <cell r="G128" t="str">
            <v>283</v>
          </cell>
          <cell r="H128" t="str">
            <v>ID</v>
          </cell>
          <cell r="I128">
            <v>-1530610.6516666701</v>
          </cell>
          <cell r="L128" t="str">
            <v>283S</v>
          </cell>
          <cell r="M128">
            <v>0</v>
          </cell>
          <cell r="N128">
            <v>0</v>
          </cell>
          <cell r="O128">
            <v>788787.70833333326</v>
          </cell>
          <cell r="P128">
            <v>0</v>
          </cell>
          <cell r="Q128">
            <v>0</v>
          </cell>
          <cell r="R128">
            <v>0</v>
          </cell>
          <cell r="S128">
            <v>0</v>
          </cell>
          <cell r="T128">
            <v>0</v>
          </cell>
        </row>
        <row r="129">
          <cell r="A129" t="str">
            <v>283JBE</v>
          </cell>
          <cell r="B129" t="str">
            <v>283</v>
          </cell>
          <cell r="C129" t="str">
            <v>JBE</v>
          </cell>
          <cell r="D129">
            <v>-13951148.42375</v>
          </cell>
          <cell r="F129" t="str">
            <v>283JBE</v>
          </cell>
          <cell r="G129" t="str">
            <v>283</v>
          </cell>
          <cell r="H129" t="str">
            <v>JBE</v>
          </cell>
          <cell r="I129">
            <v>-13951148.42375</v>
          </cell>
          <cell r="L129" t="str">
            <v>283SE</v>
          </cell>
          <cell r="M129">
            <v>0</v>
          </cell>
          <cell r="N129">
            <v>0</v>
          </cell>
          <cell r="O129">
            <v>20.736150972832554</v>
          </cell>
          <cell r="P129">
            <v>0</v>
          </cell>
          <cell r="Q129">
            <v>0</v>
          </cell>
          <cell r="R129">
            <v>0</v>
          </cell>
          <cell r="S129">
            <v>0</v>
          </cell>
          <cell r="T129">
            <v>0</v>
          </cell>
        </row>
        <row r="130">
          <cell r="A130" t="str">
            <v>283OR</v>
          </cell>
          <cell r="B130" t="str">
            <v>283</v>
          </cell>
          <cell r="C130" t="str">
            <v>OR</v>
          </cell>
          <cell r="D130">
            <v>207162.21041666699</v>
          </cell>
          <cell r="F130" t="str">
            <v>283OR</v>
          </cell>
          <cell r="G130" t="str">
            <v>283</v>
          </cell>
          <cell r="H130" t="str">
            <v>OR</v>
          </cell>
          <cell r="I130">
            <v>207162.21041666699</v>
          </cell>
          <cell r="L130" t="str">
            <v>283SG</v>
          </cell>
          <cell r="M130">
            <v>0</v>
          </cell>
          <cell r="N130">
            <v>0</v>
          </cell>
          <cell r="O130">
            <v>21155.943279539864</v>
          </cell>
          <cell r="P130">
            <v>0</v>
          </cell>
          <cell r="Q130">
            <v>0</v>
          </cell>
          <cell r="R130">
            <v>0</v>
          </cell>
          <cell r="S130">
            <v>0</v>
          </cell>
          <cell r="T130">
            <v>0</v>
          </cell>
        </row>
        <row r="131">
          <cell r="A131" t="str">
            <v>283OTHER</v>
          </cell>
          <cell r="B131" t="str">
            <v>283</v>
          </cell>
          <cell r="C131" t="str">
            <v>OTHER</v>
          </cell>
          <cell r="D131">
            <v>-77536840.664166704</v>
          </cell>
          <cell r="F131" t="str">
            <v>283OTHER</v>
          </cell>
          <cell r="G131" t="str">
            <v>283</v>
          </cell>
          <cell r="H131" t="str">
            <v>OTHER</v>
          </cell>
          <cell r="I131">
            <v>-77536840.664166704</v>
          </cell>
          <cell r="L131" t="str">
            <v>283SNP</v>
          </cell>
          <cell r="M131">
            <v>0</v>
          </cell>
          <cell r="N131">
            <v>0</v>
          </cell>
          <cell r="O131">
            <v>163273.41703042484</v>
          </cell>
          <cell r="P131">
            <v>0</v>
          </cell>
          <cell r="Q131">
            <v>0</v>
          </cell>
          <cell r="R131">
            <v>0</v>
          </cell>
          <cell r="S131">
            <v>0</v>
          </cell>
          <cell r="T131">
            <v>0</v>
          </cell>
        </row>
        <row r="132">
          <cell r="A132" t="str">
            <v>283SE</v>
          </cell>
          <cell r="B132" t="str">
            <v>283</v>
          </cell>
          <cell r="C132" t="str">
            <v>SE</v>
          </cell>
          <cell r="D132">
            <v>-269.58375000000001</v>
          </cell>
          <cell r="F132" t="str">
            <v>283SE</v>
          </cell>
          <cell r="G132" t="str">
            <v>283</v>
          </cell>
          <cell r="H132" t="str">
            <v>SE</v>
          </cell>
          <cell r="I132">
            <v>-269.58375000000001</v>
          </cell>
          <cell r="L132" t="str">
            <v>283SO</v>
          </cell>
          <cell r="M132">
            <v>0</v>
          </cell>
          <cell r="N132">
            <v>0</v>
          </cell>
          <cell r="O132">
            <v>1559086.1012806466</v>
          </cell>
          <cell r="P132">
            <v>0</v>
          </cell>
          <cell r="Q132">
            <v>0</v>
          </cell>
          <cell r="R132">
            <v>0</v>
          </cell>
          <cell r="S132">
            <v>0</v>
          </cell>
          <cell r="T132">
            <v>0</v>
          </cell>
        </row>
        <row r="133">
          <cell r="A133" t="str">
            <v>283SG</v>
          </cell>
          <cell r="B133" t="str">
            <v>283</v>
          </cell>
          <cell r="C133" t="str">
            <v>SG</v>
          </cell>
          <cell r="D133">
            <v>-257104.593333333</v>
          </cell>
          <cell r="F133" t="str">
            <v>283SG</v>
          </cell>
          <cell r="G133" t="str">
            <v>283</v>
          </cell>
          <cell r="H133" t="str">
            <v>SG</v>
          </cell>
          <cell r="I133">
            <v>-257104.593333333</v>
          </cell>
          <cell r="L133" t="str">
            <v>302CAGW</v>
          </cell>
          <cell r="M133">
            <v>0</v>
          </cell>
          <cell r="N133">
            <v>0</v>
          </cell>
          <cell r="O133">
            <v>-67778.026218498402</v>
          </cell>
          <cell r="P133">
            <v>0</v>
          </cell>
          <cell r="Q133">
            <v>0</v>
          </cell>
          <cell r="R133">
            <v>0</v>
          </cell>
          <cell r="S133">
            <v>0</v>
          </cell>
          <cell r="T133">
            <v>0</v>
          </cell>
        </row>
        <row r="134">
          <cell r="A134" t="str">
            <v>283SNP</v>
          </cell>
          <cell r="B134" t="str">
            <v>283</v>
          </cell>
          <cell r="C134" t="str">
            <v>SNP</v>
          </cell>
          <cell r="D134">
            <v>-2726402.3083333299</v>
          </cell>
          <cell r="F134" t="str">
            <v>283SNP</v>
          </cell>
          <cell r="G134" t="str">
            <v>283</v>
          </cell>
          <cell r="H134" t="str">
            <v>SNP</v>
          </cell>
          <cell r="I134">
            <v>-2726402.3083333299</v>
          </cell>
          <cell r="L134" t="str">
            <v>303CAEE</v>
          </cell>
          <cell r="M134">
            <v>0</v>
          </cell>
          <cell r="N134">
            <v>0</v>
          </cell>
          <cell r="O134">
            <v>0</v>
          </cell>
          <cell r="P134">
            <v>0</v>
          </cell>
          <cell r="Q134">
            <v>0</v>
          </cell>
          <cell r="R134">
            <v>0</v>
          </cell>
          <cell r="S134">
            <v>0</v>
          </cell>
          <cell r="T134">
            <v>0</v>
          </cell>
        </row>
        <row r="135">
          <cell r="A135" t="str">
            <v>283SO</v>
          </cell>
          <cell r="B135" t="str">
            <v>283</v>
          </cell>
          <cell r="C135" t="str">
            <v>SO</v>
          </cell>
          <cell r="D135">
            <v>-23427964.946666636</v>
          </cell>
          <cell r="F135" t="str">
            <v>283SO</v>
          </cell>
          <cell r="G135" t="str">
            <v>283</v>
          </cell>
          <cell r="H135" t="str">
            <v>SO</v>
          </cell>
          <cell r="I135">
            <v>-23427964.946666636</v>
          </cell>
          <cell r="L135" t="str">
            <v>303CAGE</v>
          </cell>
          <cell r="M135">
            <v>0</v>
          </cell>
          <cell r="N135">
            <v>0</v>
          </cell>
          <cell r="O135">
            <v>0</v>
          </cell>
          <cell r="P135">
            <v>0</v>
          </cell>
          <cell r="Q135">
            <v>0</v>
          </cell>
          <cell r="R135">
            <v>0</v>
          </cell>
          <cell r="S135">
            <v>0</v>
          </cell>
          <cell r="T135">
            <v>0</v>
          </cell>
        </row>
        <row r="136">
          <cell r="A136" t="str">
            <v>283TROJD</v>
          </cell>
          <cell r="B136" t="str">
            <v>283</v>
          </cell>
          <cell r="C136" t="str">
            <v>TROJD</v>
          </cell>
          <cell r="D136">
            <v>0</v>
          </cell>
          <cell r="F136" t="str">
            <v>283TROJD</v>
          </cell>
          <cell r="G136" t="str">
            <v>283</v>
          </cell>
          <cell r="H136" t="str">
            <v>TROJD</v>
          </cell>
          <cell r="I136">
            <v>0</v>
          </cell>
          <cell r="L136" t="str">
            <v>303CAGW</v>
          </cell>
          <cell r="M136">
            <v>0</v>
          </cell>
          <cell r="N136">
            <v>0</v>
          </cell>
          <cell r="O136">
            <v>-372004.64447209891</v>
          </cell>
          <cell r="P136">
            <v>0</v>
          </cell>
          <cell r="Q136">
            <v>0</v>
          </cell>
          <cell r="R136">
            <v>0</v>
          </cell>
          <cell r="S136">
            <v>0</v>
          </cell>
          <cell r="T136">
            <v>0</v>
          </cell>
        </row>
        <row r="137">
          <cell r="A137" t="str">
            <v>283UT</v>
          </cell>
          <cell r="B137" t="str">
            <v>283</v>
          </cell>
          <cell r="C137" t="str">
            <v>UT</v>
          </cell>
          <cell r="D137">
            <v>-8251071.9129166696</v>
          </cell>
          <cell r="F137" t="str">
            <v>283UT</v>
          </cell>
          <cell r="G137" t="str">
            <v>283</v>
          </cell>
          <cell r="H137" t="str">
            <v>UT</v>
          </cell>
          <cell r="I137">
            <v>-8251071.9129166696</v>
          </cell>
          <cell r="L137" t="str">
            <v>303CN</v>
          </cell>
          <cell r="M137">
            <v>0</v>
          </cell>
          <cell r="N137">
            <v>0</v>
          </cell>
          <cell r="O137">
            <v>87208.758875162865</v>
          </cell>
          <cell r="P137">
            <v>0</v>
          </cell>
          <cell r="Q137">
            <v>0</v>
          </cell>
          <cell r="R137">
            <v>0</v>
          </cell>
          <cell r="S137">
            <v>0</v>
          </cell>
          <cell r="T137">
            <v>0</v>
          </cell>
        </row>
        <row r="138">
          <cell r="A138" t="str">
            <v>283WA</v>
          </cell>
          <cell r="B138" t="str">
            <v>283</v>
          </cell>
          <cell r="C138" t="str">
            <v>WA</v>
          </cell>
          <cell r="D138">
            <v>-788865.90749999997</v>
          </cell>
          <cell r="F138" t="str">
            <v>283WA</v>
          </cell>
          <cell r="G138" t="str">
            <v>283</v>
          </cell>
          <cell r="H138" t="str">
            <v>WA</v>
          </cell>
          <cell r="I138">
            <v>-788865.90749999997</v>
          </cell>
          <cell r="L138" t="str">
            <v>303S</v>
          </cell>
          <cell r="M138">
            <v>0</v>
          </cell>
          <cell r="N138">
            <v>0</v>
          </cell>
          <cell r="O138">
            <v>0</v>
          </cell>
          <cell r="P138">
            <v>0</v>
          </cell>
          <cell r="Q138">
            <v>0</v>
          </cell>
          <cell r="R138">
            <v>0</v>
          </cell>
          <cell r="S138">
            <v>0</v>
          </cell>
          <cell r="T138">
            <v>0</v>
          </cell>
        </row>
        <row r="139">
          <cell r="A139" t="str">
            <v>283WYP</v>
          </cell>
          <cell r="B139" t="str">
            <v>283</v>
          </cell>
          <cell r="C139" t="str">
            <v>WYP</v>
          </cell>
          <cell r="D139">
            <v>-5088110.9441666696</v>
          </cell>
          <cell r="F139" t="str">
            <v>283WYP</v>
          </cell>
          <cell r="G139" t="str">
            <v>283</v>
          </cell>
          <cell r="H139" t="str">
            <v>WYP</v>
          </cell>
          <cell r="I139">
            <v>-5088110.9441666696</v>
          </cell>
          <cell r="L139" t="str">
            <v>303SO</v>
          </cell>
          <cell r="M139">
            <v>0</v>
          </cell>
          <cell r="N139">
            <v>0</v>
          </cell>
          <cell r="O139">
            <v>136509.71452289875</v>
          </cell>
          <cell r="P139">
            <v>0</v>
          </cell>
          <cell r="Q139">
            <v>0</v>
          </cell>
          <cell r="R139">
            <v>0</v>
          </cell>
          <cell r="S139">
            <v>0</v>
          </cell>
          <cell r="T139">
            <v>0</v>
          </cell>
        </row>
        <row r="140">
          <cell r="A140" t="str">
            <v>283WYU</v>
          </cell>
          <cell r="B140" t="str">
            <v>283</v>
          </cell>
          <cell r="C140" t="str">
            <v>WYU</v>
          </cell>
          <cell r="D140">
            <v>-342117.26750000002</v>
          </cell>
          <cell r="F140" t="str">
            <v>283WYU</v>
          </cell>
          <cell r="G140" t="str">
            <v>283</v>
          </cell>
          <cell r="H140" t="str">
            <v>WYU</v>
          </cell>
          <cell r="I140">
            <v>-342117.26750000002</v>
          </cell>
          <cell r="L140" t="str">
            <v>310CAGE</v>
          </cell>
          <cell r="M140">
            <v>0</v>
          </cell>
          <cell r="N140">
            <v>0</v>
          </cell>
          <cell r="O140">
            <v>0</v>
          </cell>
          <cell r="P140">
            <v>0</v>
          </cell>
          <cell r="Q140">
            <v>0</v>
          </cell>
          <cell r="R140">
            <v>0</v>
          </cell>
          <cell r="S140">
            <v>0</v>
          </cell>
          <cell r="T140">
            <v>0</v>
          </cell>
        </row>
        <row r="141">
          <cell r="A141" t="str">
            <v>302CAGE</v>
          </cell>
          <cell r="B141" t="str">
            <v>302</v>
          </cell>
          <cell r="C141" t="str">
            <v>CAGE</v>
          </cell>
          <cell r="D141">
            <v>14386244.550000001</v>
          </cell>
          <cell r="F141" t="str">
            <v>302CAGE</v>
          </cell>
          <cell r="G141" t="str">
            <v>302</v>
          </cell>
          <cell r="H141" t="str">
            <v>CAGE</v>
          </cell>
          <cell r="I141">
            <v>14386244.550000001</v>
          </cell>
          <cell r="L141" t="str">
            <v>311CAGE</v>
          </cell>
          <cell r="M141">
            <v>0</v>
          </cell>
          <cell r="N141">
            <v>0</v>
          </cell>
          <cell r="O141">
            <v>0</v>
          </cell>
          <cell r="P141">
            <v>0</v>
          </cell>
          <cell r="Q141">
            <v>0</v>
          </cell>
          <cell r="R141">
            <v>0</v>
          </cell>
          <cell r="S141">
            <v>0</v>
          </cell>
          <cell r="T141">
            <v>0</v>
          </cell>
        </row>
        <row r="142">
          <cell r="A142" t="str">
            <v>302CAGW</v>
          </cell>
          <cell r="B142" t="str">
            <v>302</v>
          </cell>
          <cell r="C142" t="str">
            <v>CAGW</v>
          </cell>
          <cell r="D142">
            <v>179026170.42500028</v>
          </cell>
          <cell r="F142" t="str">
            <v>302CAGW</v>
          </cell>
          <cell r="G142" t="str">
            <v>302</v>
          </cell>
          <cell r="H142" t="str">
            <v>CAGW</v>
          </cell>
          <cell r="I142">
            <v>179026170.42500028</v>
          </cell>
          <cell r="L142" t="str">
            <v>311CAGW</v>
          </cell>
          <cell r="M142">
            <v>0</v>
          </cell>
          <cell r="N142">
            <v>0</v>
          </cell>
          <cell r="O142">
            <v>53201.263748326863</v>
          </cell>
          <cell r="P142">
            <v>0</v>
          </cell>
          <cell r="Q142">
            <v>0</v>
          </cell>
          <cell r="R142">
            <v>0</v>
          </cell>
          <cell r="S142">
            <v>0</v>
          </cell>
          <cell r="T142">
            <v>0</v>
          </cell>
        </row>
        <row r="143">
          <cell r="A143" t="str">
            <v>302ID</v>
          </cell>
          <cell r="B143" t="str">
            <v>302</v>
          </cell>
          <cell r="C143" t="str">
            <v>ID</v>
          </cell>
          <cell r="D143">
            <v>1000000</v>
          </cell>
          <cell r="F143" t="str">
            <v>302ID</v>
          </cell>
          <cell r="G143" t="str">
            <v>302</v>
          </cell>
          <cell r="H143" t="str">
            <v>ID</v>
          </cell>
          <cell r="I143">
            <v>1000000</v>
          </cell>
          <cell r="L143" t="str">
            <v>311JBG</v>
          </cell>
          <cell r="M143">
            <v>0</v>
          </cell>
          <cell r="N143">
            <v>0</v>
          </cell>
          <cell r="O143">
            <v>55469.357313685927</v>
          </cell>
          <cell r="P143">
            <v>0</v>
          </cell>
          <cell r="Q143">
            <v>0</v>
          </cell>
          <cell r="R143">
            <v>0</v>
          </cell>
          <cell r="S143">
            <v>0</v>
          </cell>
          <cell r="T143">
            <v>0</v>
          </cell>
        </row>
        <row r="144">
          <cell r="A144" t="str">
            <v>302UT</v>
          </cell>
          <cell r="B144" t="str">
            <v>302</v>
          </cell>
          <cell r="C144" t="str">
            <v>UT</v>
          </cell>
          <cell r="D144">
            <v>-32081214.849999983</v>
          </cell>
          <cell r="F144" t="str">
            <v>302UT</v>
          </cell>
          <cell r="G144" t="str">
            <v>302</v>
          </cell>
          <cell r="H144" t="str">
            <v>UT</v>
          </cell>
          <cell r="I144">
            <v>-32081214.849999983</v>
          </cell>
          <cell r="L144" t="str">
            <v>312CAGE</v>
          </cell>
          <cell r="M144">
            <v>0</v>
          </cell>
          <cell r="N144">
            <v>0</v>
          </cell>
          <cell r="O144">
            <v>0</v>
          </cell>
          <cell r="P144">
            <v>0</v>
          </cell>
          <cell r="Q144">
            <v>0</v>
          </cell>
          <cell r="R144">
            <v>0</v>
          </cell>
          <cell r="S144">
            <v>0</v>
          </cell>
          <cell r="T144">
            <v>0</v>
          </cell>
        </row>
        <row r="145">
          <cell r="A145" t="str">
            <v>303CA</v>
          </cell>
          <cell r="B145" t="str">
            <v>303</v>
          </cell>
          <cell r="C145" t="str">
            <v>CA</v>
          </cell>
          <cell r="D145">
            <v>426334.07874999999</v>
          </cell>
          <cell r="F145" t="str">
            <v>303CA</v>
          </cell>
          <cell r="G145" t="str">
            <v>303</v>
          </cell>
          <cell r="H145" t="str">
            <v>CA</v>
          </cell>
          <cell r="I145">
            <v>426334.07874999999</v>
          </cell>
          <cell r="L145" t="str">
            <v>312CAGW</v>
          </cell>
          <cell r="M145">
            <v>0</v>
          </cell>
          <cell r="N145">
            <v>0</v>
          </cell>
          <cell r="O145">
            <v>-28081725.573226579</v>
          </cell>
          <cell r="P145">
            <v>0</v>
          </cell>
          <cell r="Q145">
            <v>0</v>
          </cell>
          <cell r="R145">
            <v>0</v>
          </cell>
          <cell r="S145">
            <v>0</v>
          </cell>
          <cell r="T145">
            <v>0</v>
          </cell>
        </row>
        <row r="146">
          <cell r="A146" t="str">
            <v>303CAEE</v>
          </cell>
          <cell r="B146" t="str">
            <v>303</v>
          </cell>
          <cell r="C146" t="str">
            <v>CAEE</v>
          </cell>
          <cell r="D146">
            <v>3544112.7149999999</v>
          </cell>
          <cell r="F146" t="str">
            <v>303CAEE</v>
          </cell>
          <cell r="G146" t="str">
            <v>303</v>
          </cell>
          <cell r="H146" t="str">
            <v>CAEE</v>
          </cell>
          <cell r="I146">
            <v>3544112.7149999999</v>
          </cell>
          <cell r="L146" t="str">
            <v>312JBG</v>
          </cell>
          <cell r="M146">
            <v>0</v>
          </cell>
          <cell r="N146">
            <v>0</v>
          </cell>
          <cell r="O146">
            <v>29568741.946451768</v>
          </cell>
          <cell r="P146">
            <v>0</v>
          </cell>
          <cell r="Q146">
            <v>0</v>
          </cell>
          <cell r="R146">
            <v>0</v>
          </cell>
          <cell r="S146">
            <v>0</v>
          </cell>
          <cell r="T146">
            <v>0</v>
          </cell>
        </row>
        <row r="147">
          <cell r="A147" t="str">
            <v>303CAGE</v>
          </cell>
          <cell r="B147" t="str">
            <v>303</v>
          </cell>
          <cell r="C147" t="str">
            <v>CAGE</v>
          </cell>
          <cell r="D147">
            <v>68115013.352916703</v>
          </cell>
          <cell r="F147" t="str">
            <v>303CAGE</v>
          </cell>
          <cell r="G147" t="str">
            <v>303</v>
          </cell>
          <cell r="H147" t="str">
            <v>CAGE</v>
          </cell>
          <cell r="I147">
            <v>68115013.352916703</v>
          </cell>
          <cell r="L147" t="str">
            <v>312S</v>
          </cell>
          <cell r="M147">
            <v>0</v>
          </cell>
          <cell r="N147">
            <v>0</v>
          </cell>
          <cell r="O147">
            <v>-342058.0861999988</v>
          </cell>
          <cell r="P147">
            <v>0</v>
          </cell>
          <cell r="Q147">
            <v>0</v>
          </cell>
          <cell r="R147">
            <v>0</v>
          </cell>
          <cell r="S147">
            <v>0</v>
          </cell>
          <cell r="T147">
            <v>0</v>
          </cell>
        </row>
        <row r="148">
          <cell r="A148" t="str">
            <v>303CAGW</v>
          </cell>
          <cell r="B148" t="str">
            <v>303</v>
          </cell>
          <cell r="C148" t="str">
            <v>CAGW</v>
          </cell>
          <cell r="D148">
            <v>86303875.969999999</v>
          </cell>
          <cell r="F148" t="str">
            <v>303CAGW</v>
          </cell>
          <cell r="G148" t="str">
            <v>303</v>
          </cell>
          <cell r="H148" t="str">
            <v>CAGW</v>
          </cell>
          <cell r="I148">
            <v>86303875.969999999</v>
          </cell>
          <cell r="L148" t="str">
            <v>314CAGE</v>
          </cell>
          <cell r="M148">
            <v>0</v>
          </cell>
          <cell r="N148">
            <v>0</v>
          </cell>
          <cell r="O148">
            <v>0</v>
          </cell>
          <cell r="P148">
            <v>0</v>
          </cell>
          <cell r="Q148">
            <v>0</v>
          </cell>
          <cell r="R148">
            <v>0</v>
          </cell>
          <cell r="S148">
            <v>0</v>
          </cell>
          <cell r="T148">
            <v>0</v>
          </cell>
        </row>
        <row r="149">
          <cell r="A149" t="str">
            <v>303CN</v>
          </cell>
          <cell r="B149" t="str">
            <v>303</v>
          </cell>
          <cell r="C149" t="str">
            <v>CN</v>
          </cell>
          <cell r="D149">
            <v>131421854.1725</v>
          </cell>
          <cell r="F149" t="str">
            <v>303CN</v>
          </cell>
          <cell r="G149" t="str">
            <v>303</v>
          </cell>
          <cell r="H149" t="str">
            <v>CN</v>
          </cell>
          <cell r="I149">
            <v>131421854.1725</v>
          </cell>
          <cell r="L149" t="str">
            <v>314CAGW</v>
          </cell>
          <cell r="M149">
            <v>0</v>
          </cell>
          <cell r="N149">
            <v>0</v>
          </cell>
          <cell r="O149">
            <v>-7654.3060909575624</v>
          </cell>
          <cell r="P149">
            <v>0</v>
          </cell>
          <cell r="Q149">
            <v>0</v>
          </cell>
          <cell r="R149">
            <v>0</v>
          </cell>
          <cell r="S149">
            <v>0</v>
          </cell>
          <cell r="T149">
            <v>0</v>
          </cell>
        </row>
        <row r="150">
          <cell r="A150" t="str">
            <v>303ID</v>
          </cell>
          <cell r="B150" t="str">
            <v>303</v>
          </cell>
          <cell r="C150" t="str">
            <v>ID</v>
          </cell>
          <cell r="D150">
            <v>3109841.3054166702</v>
          </cell>
          <cell r="F150" t="str">
            <v>303ID</v>
          </cell>
          <cell r="G150" t="str">
            <v>303</v>
          </cell>
          <cell r="H150" t="str">
            <v>ID</v>
          </cell>
          <cell r="I150">
            <v>3109841.3054166702</v>
          </cell>
          <cell r="L150" t="str">
            <v>314JBG</v>
          </cell>
          <cell r="M150">
            <v>0</v>
          </cell>
          <cell r="N150">
            <v>0</v>
          </cell>
          <cell r="O150">
            <v>-470008.29864508129</v>
          </cell>
          <cell r="P150">
            <v>0</v>
          </cell>
          <cell r="Q150">
            <v>0</v>
          </cell>
          <cell r="R150">
            <v>0</v>
          </cell>
          <cell r="S150">
            <v>0</v>
          </cell>
          <cell r="T150">
            <v>0</v>
          </cell>
        </row>
        <row r="151">
          <cell r="A151" t="str">
            <v>303JBG</v>
          </cell>
          <cell r="B151" t="str">
            <v>303</v>
          </cell>
          <cell r="C151" t="str">
            <v>JBG</v>
          </cell>
          <cell r="D151">
            <v>1041005.1</v>
          </cell>
          <cell r="F151" t="str">
            <v>303JBG</v>
          </cell>
          <cell r="G151" t="str">
            <v>303</v>
          </cell>
          <cell r="H151" t="str">
            <v>JBG</v>
          </cell>
          <cell r="I151">
            <v>1041005.1</v>
          </cell>
          <cell r="L151" t="str">
            <v>315CAGE</v>
          </cell>
          <cell r="M151">
            <v>0</v>
          </cell>
          <cell r="N151">
            <v>0</v>
          </cell>
          <cell r="O151">
            <v>0</v>
          </cell>
          <cell r="P151">
            <v>0</v>
          </cell>
          <cell r="Q151">
            <v>0</v>
          </cell>
          <cell r="R151">
            <v>0</v>
          </cell>
          <cell r="S151">
            <v>0</v>
          </cell>
          <cell r="T151">
            <v>0</v>
          </cell>
        </row>
        <row r="152">
          <cell r="A152" t="str">
            <v>303OR</v>
          </cell>
          <cell r="B152" t="str">
            <v>303</v>
          </cell>
          <cell r="C152" t="str">
            <v>OR</v>
          </cell>
          <cell r="D152">
            <v>4334956.5774999997</v>
          </cell>
          <cell r="F152" t="str">
            <v>303OR</v>
          </cell>
          <cell r="G152" t="str">
            <v>303</v>
          </cell>
          <cell r="H152" t="str">
            <v>OR</v>
          </cell>
          <cell r="I152">
            <v>4334956.5774999997</v>
          </cell>
          <cell r="L152" t="str">
            <v>315CAGW</v>
          </cell>
          <cell r="M152">
            <v>0</v>
          </cell>
          <cell r="N152">
            <v>0</v>
          </cell>
          <cell r="O152">
            <v>15793.720191359726</v>
          </cell>
          <cell r="P152">
            <v>0</v>
          </cell>
          <cell r="Q152">
            <v>0</v>
          </cell>
          <cell r="R152">
            <v>0</v>
          </cell>
          <cell r="S152">
            <v>0</v>
          </cell>
          <cell r="T152">
            <v>0</v>
          </cell>
        </row>
        <row r="153">
          <cell r="A153" t="str">
            <v>303SG</v>
          </cell>
          <cell r="B153" t="str">
            <v>303</v>
          </cell>
          <cell r="C153" t="str">
            <v>SG</v>
          </cell>
          <cell r="D153">
            <v>1581299.43</v>
          </cell>
          <cell r="F153" t="str">
            <v>303SG</v>
          </cell>
          <cell r="G153" t="str">
            <v>303</v>
          </cell>
          <cell r="H153" t="str">
            <v>SG</v>
          </cell>
          <cell r="I153">
            <v>1581299.43</v>
          </cell>
          <cell r="L153" t="str">
            <v>315JBG</v>
          </cell>
          <cell r="M153">
            <v>0</v>
          </cell>
          <cell r="N153">
            <v>0</v>
          </cell>
          <cell r="O153">
            <v>-11712.785079021025</v>
          </cell>
          <cell r="P153">
            <v>0</v>
          </cell>
          <cell r="Q153">
            <v>0</v>
          </cell>
          <cell r="R153">
            <v>0</v>
          </cell>
          <cell r="S153">
            <v>0</v>
          </cell>
          <cell r="T153">
            <v>0</v>
          </cell>
        </row>
        <row r="154">
          <cell r="A154" t="str">
            <v>303SO</v>
          </cell>
          <cell r="B154" t="str">
            <v>303</v>
          </cell>
          <cell r="C154" t="str">
            <v>SO</v>
          </cell>
          <cell r="D154">
            <v>362106778.31791699</v>
          </cell>
          <cell r="F154" t="str">
            <v>303SO</v>
          </cell>
          <cell r="G154" t="str">
            <v>303</v>
          </cell>
          <cell r="H154" t="str">
            <v>SO</v>
          </cell>
          <cell r="I154">
            <v>362106778.31791699</v>
          </cell>
          <cell r="L154" t="str">
            <v>316CAGE</v>
          </cell>
          <cell r="M154">
            <v>0</v>
          </cell>
          <cell r="N154">
            <v>0</v>
          </cell>
          <cell r="O154">
            <v>0</v>
          </cell>
          <cell r="P154">
            <v>0</v>
          </cell>
          <cell r="Q154">
            <v>0</v>
          </cell>
          <cell r="R154">
            <v>0</v>
          </cell>
          <cell r="S154">
            <v>0</v>
          </cell>
          <cell r="T154">
            <v>0</v>
          </cell>
        </row>
        <row r="155">
          <cell r="A155" t="str">
            <v>303UT</v>
          </cell>
          <cell r="B155" t="str">
            <v>303</v>
          </cell>
          <cell r="C155" t="str">
            <v>UT</v>
          </cell>
          <cell r="D155">
            <v>3267400.3920833301</v>
          </cell>
          <cell r="F155" t="str">
            <v>303UT</v>
          </cell>
          <cell r="G155" t="str">
            <v>303</v>
          </cell>
          <cell r="H155" t="str">
            <v>UT</v>
          </cell>
          <cell r="I155">
            <v>3267400.3920833301</v>
          </cell>
          <cell r="L155" t="str">
            <v>316CAGW</v>
          </cell>
          <cell r="M155">
            <v>0</v>
          </cell>
          <cell r="N155">
            <v>0</v>
          </cell>
          <cell r="O155">
            <v>-234.16685681040508</v>
          </cell>
          <cell r="P155">
            <v>0</v>
          </cell>
          <cell r="Q155">
            <v>0</v>
          </cell>
          <cell r="R155">
            <v>0</v>
          </cell>
          <cell r="S155">
            <v>0</v>
          </cell>
          <cell r="T155">
            <v>0</v>
          </cell>
        </row>
        <row r="156">
          <cell r="A156" t="str">
            <v>303WA</v>
          </cell>
          <cell r="B156" t="str">
            <v>303</v>
          </cell>
          <cell r="C156" t="str">
            <v>WA</v>
          </cell>
          <cell r="D156">
            <v>1508048.5</v>
          </cell>
          <cell r="F156" t="str">
            <v>303WA</v>
          </cell>
          <cell r="G156" t="str">
            <v>303</v>
          </cell>
          <cell r="H156" t="str">
            <v>WA</v>
          </cell>
          <cell r="I156">
            <v>1508048.5</v>
          </cell>
          <cell r="L156" t="str">
            <v>316JBG</v>
          </cell>
          <cell r="M156">
            <v>0</v>
          </cell>
          <cell r="N156">
            <v>0</v>
          </cell>
          <cell r="O156">
            <v>-66.69137723894039</v>
          </cell>
          <cell r="P156">
            <v>0</v>
          </cell>
          <cell r="Q156">
            <v>0</v>
          </cell>
          <cell r="R156">
            <v>0</v>
          </cell>
          <cell r="S156">
            <v>0</v>
          </cell>
          <cell r="T156">
            <v>0</v>
          </cell>
        </row>
        <row r="157">
          <cell r="A157" t="str">
            <v>303WYP</v>
          </cell>
          <cell r="B157" t="str">
            <v>303</v>
          </cell>
          <cell r="C157" t="str">
            <v>WYP</v>
          </cell>
          <cell r="D157">
            <v>1464162.81333333</v>
          </cell>
          <cell r="F157" t="str">
            <v>303WYP</v>
          </cell>
          <cell r="G157" t="str">
            <v>303</v>
          </cell>
          <cell r="H157" t="str">
            <v>WYP</v>
          </cell>
          <cell r="I157">
            <v>1464162.81333333</v>
          </cell>
          <cell r="L157" t="str">
            <v>330CAGE</v>
          </cell>
          <cell r="M157">
            <v>0</v>
          </cell>
          <cell r="N157">
            <v>0</v>
          </cell>
          <cell r="O157">
            <v>0</v>
          </cell>
          <cell r="P157">
            <v>0</v>
          </cell>
          <cell r="Q157">
            <v>0</v>
          </cell>
          <cell r="R157">
            <v>0</v>
          </cell>
          <cell r="S157">
            <v>0</v>
          </cell>
          <cell r="T157">
            <v>0</v>
          </cell>
        </row>
        <row r="158">
          <cell r="A158" t="str">
            <v>310CAGE</v>
          </cell>
          <cell r="B158" t="str">
            <v>310</v>
          </cell>
          <cell r="C158" t="str">
            <v>CAGE</v>
          </cell>
          <cell r="D158">
            <v>90654780.707916707</v>
          </cell>
          <cell r="F158" t="str">
            <v>310CAGE</v>
          </cell>
          <cell r="G158" t="str">
            <v>310</v>
          </cell>
          <cell r="H158" t="str">
            <v>CAGE</v>
          </cell>
          <cell r="I158">
            <v>90654780.707916707</v>
          </cell>
          <cell r="L158" t="str">
            <v>331CAGE</v>
          </cell>
          <cell r="M158">
            <v>0</v>
          </cell>
          <cell r="N158">
            <v>0</v>
          </cell>
          <cell r="O158">
            <v>0</v>
          </cell>
          <cell r="P158">
            <v>0</v>
          </cell>
          <cell r="Q158">
            <v>0</v>
          </cell>
          <cell r="R158">
            <v>0</v>
          </cell>
          <cell r="S158">
            <v>0</v>
          </cell>
          <cell r="T158">
            <v>0</v>
          </cell>
        </row>
        <row r="159">
          <cell r="A159" t="str">
            <v>310CAGW</v>
          </cell>
          <cell r="B159" t="str">
            <v>310</v>
          </cell>
          <cell r="C159" t="str">
            <v>CAGW</v>
          </cell>
          <cell r="D159">
            <v>1788644.22</v>
          </cell>
          <cell r="F159" t="str">
            <v>310CAGW</v>
          </cell>
          <cell r="G159" t="str">
            <v>310</v>
          </cell>
          <cell r="H159" t="str">
            <v>CAGW</v>
          </cell>
          <cell r="I159">
            <v>1788644.22</v>
          </cell>
          <cell r="L159" t="str">
            <v>331CAGW</v>
          </cell>
          <cell r="M159">
            <v>0</v>
          </cell>
          <cell r="N159">
            <v>0</v>
          </cell>
          <cell r="O159">
            <v>1523259.1971132087</v>
          </cell>
          <cell r="P159">
            <v>0</v>
          </cell>
          <cell r="Q159">
            <v>0</v>
          </cell>
          <cell r="R159">
            <v>0</v>
          </cell>
          <cell r="S159">
            <v>0</v>
          </cell>
          <cell r="T159">
            <v>0</v>
          </cell>
        </row>
        <row r="160">
          <cell r="A160" t="str">
            <v>310JBG</v>
          </cell>
          <cell r="B160" t="str">
            <v>310</v>
          </cell>
          <cell r="C160" t="str">
            <v>JBG</v>
          </cell>
          <cell r="D160">
            <v>1161924.94</v>
          </cell>
          <cell r="F160" t="str">
            <v>310JBG</v>
          </cell>
          <cell r="G160" t="str">
            <v>310</v>
          </cell>
          <cell r="H160" t="str">
            <v>JBG</v>
          </cell>
          <cell r="I160">
            <v>1161924.94</v>
          </cell>
          <cell r="L160" t="str">
            <v>332CAGE</v>
          </cell>
          <cell r="M160">
            <v>0</v>
          </cell>
          <cell r="N160">
            <v>0</v>
          </cell>
          <cell r="O160">
            <v>0</v>
          </cell>
          <cell r="P160">
            <v>0</v>
          </cell>
          <cell r="Q160">
            <v>0</v>
          </cell>
          <cell r="R160">
            <v>0</v>
          </cell>
          <cell r="S160">
            <v>0</v>
          </cell>
          <cell r="T160">
            <v>0</v>
          </cell>
        </row>
        <row r="161">
          <cell r="A161" t="str">
            <v>311CAGE</v>
          </cell>
          <cell r="B161" t="str">
            <v>311</v>
          </cell>
          <cell r="C161" t="str">
            <v>CAGE</v>
          </cell>
          <cell r="D161">
            <v>809871833.03625</v>
          </cell>
          <cell r="F161" t="str">
            <v>311CAGE</v>
          </cell>
          <cell r="G161" t="str">
            <v>311</v>
          </cell>
          <cell r="H161" t="str">
            <v>CAGE</v>
          </cell>
          <cell r="I161">
            <v>809871833.03625</v>
          </cell>
          <cell r="L161" t="str">
            <v>332CAGW</v>
          </cell>
          <cell r="M161">
            <v>0</v>
          </cell>
          <cell r="N161">
            <v>0</v>
          </cell>
          <cell r="O161">
            <v>307451.01747428655</v>
          </cell>
          <cell r="P161">
            <v>0</v>
          </cell>
          <cell r="Q161">
            <v>0</v>
          </cell>
          <cell r="R161">
            <v>0</v>
          </cell>
          <cell r="S161">
            <v>0</v>
          </cell>
          <cell r="T161">
            <v>0</v>
          </cell>
        </row>
        <row r="162">
          <cell r="A162" t="str">
            <v>311CAGW</v>
          </cell>
          <cell r="B162" t="str">
            <v>311</v>
          </cell>
          <cell r="C162" t="str">
            <v>CAGW</v>
          </cell>
          <cell r="D162">
            <v>66527578.516666703</v>
          </cell>
          <cell r="F162" t="str">
            <v>311CAGW</v>
          </cell>
          <cell r="G162" t="str">
            <v>311</v>
          </cell>
          <cell r="H162" t="str">
            <v>CAGW</v>
          </cell>
          <cell r="I162">
            <v>66527578.516666703</v>
          </cell>
          <cell r="L162" t="str">
            <v>333CAGE</v>
          </cell>
          <cell r="M162">
            <v>0</v>
          </cell>
          <cell r="N162">
            <v>0</v>
          </cell>
          <cell r="O162">
            <v>0</v>
          </cell>
          <cell r="P162">
            <v>0</v>
          </cell>
          <cell r="Q162">
            <v>0</v>
          </cell>
          <cell r="R162">
            <v>0</v>
          </cell>
          <cell r="S162">
            <v>0</v>
          </cell>
          <cell r="T162">
            <v>0</v>
          </cell>
        </row>
        <row r="163">
          <cell r="A163" t="str">
            <v>311JBG</v>
          </cell>
          <cell r="B163" t="str">
            <v>311</v>
          </cell>
          <cell r="C163" t="str">
            <v>JBG</v>
          </cell>
          <cell r="D163">
            <v>140070571.09541699</v>
          </cell>
          <cell r="F163" t="str">
            <v>311JBG</v>
          </cell>
          <cell r="G163" t="str">
            <v>311</v>
          </cell>
          <cell r="H163" t="str">
            <v>JBG</v>
          </cell>
          <cell r="I163">
            <v>140070571.09541699</v>
          </cell>
          <cell r="L163" t="str">
            <v>333CAGW</v>
          </cell>
          <cell r="M163">
            <v>0</v>
          </cell>
          <cell r="N163">
            <v>0</v>
          </cell>
          <cell r="O163">
            <v>273834.04985912412</v>
          </cell>
          <cell r="P163">
            <v>0</v>
          </cell>
          <cell r="Q163">
            <v>0</v>
          </cell>
          <cell r="R163">
            <v>0</v>
          </cell>
          <cell r="S163">
            <v>0</v>
          </cell>
          <cell r="T163">
            <v>0</v>
          </cell>
        </row>
        <row r="164">
          <cell r="A164" t="str">
            <v>312CAGE</v>
          </cell>
          <cell r="B164" t="str">
            <v>312</v>
          </cell>
          <cell r="C164" t="str">
            <v>CAGE</v>
          </cell>
          <cell r="D164">
            <v>3402981771.2758298</v>
          </cell>
          <cell r="F164" t="str">
            <v>312CAGE</v>
          </cell>
          <cell r="G164" t="str">
            <v>312</v>
          </cell>
          <cell r="H164" t="str">
            <v>CAGE</v>
          </cell>
          <cell r="I164">
            <v>3402981771.2758298</v>
          </cell>
          <cell r="L164" t="str">
            <v>334CAGE</v>
          </cell>
          <cell r="M164">
            <v>0</v>
          </cell>
          <cell r="N164">
            <v>0</v>
          </cell>
          <cell r="O164">
            <v>0</v>
          </cell>
          <cell r="P164">
            <v>0</v>
          </cell>
          <cell r="Q164">
            <v>0</v>
          </cell>
          <cell r="R164">
            <v>0</v>
          </cell>
          <cell r="S164">
            <v>0</v>
          </cell>
          <cell r="T164">
            <v>0</v>
          </cell>
        </row>
        <row r="165">
          <cell r="A165" t="str">
            <v>312CAGW</v>
          </cell>
          <cell r="B165" t="str">
            <v>312</v>
          </cell>
          <cell r="C165" t="str">
            <v>CAGW</v>
          </cell>
          <cell r="D165">
            <v>123673713.08041701</v>
          </cell>
          <cell r="F165" t="str">
            <v>312CAGW</v>
          </cell>
          <cell r="G165" t="str">
            <v>312</v>
          </cell>
          <cell r="H165" t="str">
            <v>CAGW</v>
          </cell>
          <cell r="I165">
            <v>123673713.08041701</v>
          </cell>
          <cell r="L165" t="str">
            <v>334CAGW</v>
          </cell>
          <cell r="M165">
            <v>0</v>
          </cell>
          <cell r="N165">
            <v>0</v>
          </cell>
          <cell r="O165">
            <v>-48030.973345512597</v>
          </cell>
          <cell r="P165">
            <v>0</v>
          </cell>
          <cell r="Q165">
            <v>0</v>
          </cell>
          <cell r="R165">
            <v>0</v>
          </cell>
          <cell r="S165">
            <v>0</v>
          </cell>
          <cell r="T165">
            <v>0</v>
          </cell>
        </row>
        <row r="166">
          <cell r="A166" t="str">
            <v>312JBG</v>
          </cell>
          <cell r="B166" t="str">
            <v>312</v>
          </cell>
          <cell r="C166" t="str">
            <v>JBG</v>
          </cell>
          <cell r="D166">
            <v>703086287.53375006</v>
          </cell>
          <cell r="F166" t="str">
            <v>312JBG</v>
          </cell>
          <cell r="G166" t="str">
            <v>312</v>
          </cell>
          <cell r="H166" t="str">
            <v>JBG</v>
          </cell>
          <cell r="I166">
            <v>703086287.53375006</v>
          </cell>
          <cell r="L166" t="str">
            <v>335CAGE</v>
          </cell>
          <cell r="M166">
            <v>0</v>
          </cell>
          <cell r="N166">
            <v>0</v>
          </cell>
          <cell r="O166">
            <v>0</v>
          </cell>
          <cell r="P166">
            <v>0</v>
          </cell>
          <cell r="Q166">
            <v>0</v>
          </cell>
          <cell r="R166">
            <v>0</v>
          </cell>
          <cell r="S166">
            <v>0</v>
          </cell>
          <cell r="T166">
            <v>0</v>
          </cell>
        </row>
        <row r="167">
          <cell r="A167" t="str">
            <v>314CAGE</v>
          </cell>
          <cell r="B167" t="str">
            <v>314</v>
          </cell>
          <cell r="C167" t="str">
            <v>CAGE</v>
          </cell>
          <cell r="D167">
            <v>737580107.66875005</v>
          </cell>
          <cell r="F167" t="str">
            <v>314CAGE</v>
          </cell>
          <cell r="G167" t="str">
            <v>314</v>
          </cell>
          <cell r="H167" t="str">
            <v>CAGE</v>
          </cell>
          <cell r="I167">
            <v>737580107.66875005</v>
          </cell>
          <cell r="L167" t="str">
            <v>336CAGE</v>
          </cell>
          <cell r="M167">
            <v>0</v>
          </cell>
          <cell r="N167">
            <v>0</v>
          </cell>
          <cell r="O167">
            <v>0</v>
          </cell>
          <cell r="P167">
            <v>0</v>
          </cell>
          <cell r="Q167">
            <v>0</v>
          </cell>
          <cell r="R167">
            <v>0</v>
          </cell>
          <cell r="S167">
            <v>0</v>
          </cell>
          <cell r="T167">
            <v>0</v>
          </cell>
        </row>
        <row r="168">
          <cell r="A168" t="str">
            <v>314CAGW</v>
          </cell>
          <cell r="B168" t="str">
            <v>314</v>
          </cell>
          <cell r="C168" t="str">
            <v>CAGW</v>
          </cell>
          <cell r="D168">
            <v>56518347.395000003</v>
          </cell>
          <cell r="F168" t="str">
            <v>314CAGW</v>
          </cell>
          <cell r="G168" t="str">
            <v>314</v>
          </cell>
          <cell r="H168" t="str">
            <v>CAGW</v>
          </cell>
          <cell r="I168">
            <v>56518347.395000003</v>
          </cell>
          <cell r="L168" t="str">
            <v>336CAGW</v>
          </cell>
          <cell r="M168">
            <v>0</v>
          </cell>
          <cell r="N168">
            <v>0</v>
          </cell>
          <cell r="O168">
            <v>12775.075041745369</v>
          </cell>
          <cell r="P168">
            <v>0</v>
          </cell>
          <cell r="Q168">
            <v>0</v>
          </cell>
          <cell r="R168">
            <v>0</v>
          </cell>
          <cell r="S168">
            <v>0</v>
          </cell>
          <cell r="T168">
            <v>0</v>
          </cell>
        </row>
        <row r="169">
          <cell r="A169" t="str">
            <v>314JBG</v>
          </cell>
          <cell r="B169" t="str">
            <v>314</v>
          </cell>
          <cell r="C169" t="str">
            <v>JBG</v>
          </cell>
          <cell r="D169">
            <v>201631058.66791701</v>
          </cell>
          <cell r="F169" t="str">
            <v>314JBG</v>
          </cell>
          <cell r="G169" t="str">
            <v>314</v>
          </cell>
          <cell r="H169" t="str">
            <v>JBG</v>
          </cell>
          <cell r="I169">
            <v>201631058.66791701</v>
          </cell>
          <cell r="L169" t="str">
            <v>340CAGE</v>
          </cell>
          <cell r="M169">
            <v>0</v>
          </cell>
          <cell r="N169">
            <v>0</v>
          </cell>
          <cell r="O169">
            <v>0</v>
          </cell>
          <cell r="P169">
            <v>0</v>
          </cell>
          <cell r="Q169">
            <v>0</v>
          </cell>
          <cell r="R169">
            <v>0</v>
          </cell>
          <cell r="S169">
            <v>0</v>
          </cell>
          <cell r="T169">
            <v>0</v>
          </cell>
        </row>
        <row r="170">
          <cell r="A170" t="str">
            <v>315CAGE</v>
          </cell>
          <cell r="B170" t="str">
            <v>315</v>
          </cell>
          <cell r="C170" t="str">
            <v>CAGE</v>
          </cell>
          <cell r="D170">
            <v>416935178.81124997</v>
          </cell>
          <cell r="F170" t="str">
            <v>315CAGE</v>
          </cell>
          <cell r="G170" t="str">
            <v>315</v>
          </cell>
          <cell r="H170" t="str">
            <v>CAGE</v>
          </cell>
          <cell r="I170">
            <v>416935178.81124997</v>
          </cell>
          <cell r="L170" t="str">
            <v>341CAGE</v>
          </cell>
          <cell r="M170">
            <v>0</v>
          </cell>
          <cell r="N170">
            <v>0</v>
          </cell>
          <cell r="O170">
            <v>0</v>
          </cell>
          <cell r="P170">
            <v>0</v>
          </cell>
          <cell r="Q170">
            <v>0</v>
          </cell>
          <cell r="R170">
            <v>0</v>
          </cell>
          <cell r="S170">
            <v>0</v>
          </cell>
          <cell r="T170">
            <v>0</v>
          </cell>
        </row>
        <row r="171">
          <cell r="A171" t="str">
            <v>315CAGW</v>
          </cell>
          <cell r="B171" t="str">
            <v>315</v>
          </cell>
          <cell r="C171" t="str">
            <v>CAGW</v>
          </cell>
          <cell r="D171">
            <v>13365116.26</v>
          </cell>
          <cell r="F171" t="str">
            <v>315CAGW</v>
          </cell>
          <cell r="G171" t="str">
            <v>315</v>
          </cell>
          <cell r="H171" t="str">
            <v>CAGW</v>
          </cell>
          <cell r="I171">
            <v>13365116.26</v>
          </cell>
          <cell r="L171" t="str">
            <v>341CAGW</v>
          </cell>
          <cell r="M171">
            <v>0</v>
          </cell>
          <cell r="N171">
            <v>0</v>
          </cell>
          <cell r="O171">
            <v>19571.263310987248</v>
          </cell>
          <cell r="P171">
            <v>0</v>
          </cell>
          <cell r="Q171">
            <v>0</v>
          </cell>
          <cell r="R171">
            <v>0</v>
          </cell>
          <cell r="S171">
            <v>0</v>
          </cell>
          <cell r="T171">
            <v>0</v>
          </cell>
        </row>
        <row r="172">
          <cell r="A172" t="str">
            <v>315JBG</v>
          </cell>
          <cell r="B172" t="str">
            <v>315</v>
          </cell>
          <cell r="C172" t="str">
            <v>JBG</v>
          </cell>
          <cell r="D172">
            <v>60727145.251249999</v>
          </cell>
          <cell r="F172" t="str">
            <v>315JBG</v>
          </cell>
          <cell r="G172" t="str">
            <v>315</v>
          </cell>
          <cell r="H172" t="str">
            <v>JBG</v>
          </cell>
          <cell r="I172">
            <v>60727145.251249999</v>
          </cell>
          <cell r="L172" t="str">
            <v>342CAGE</v>
          </cell>
          <cell r="M172">
            <v>0</v>
          </cell>
          <cell r="N172">
            <v>0</v>
          </cell>
          <cell r="O172">
            <v>0</v>
          </cell>
          <cell r="P172">
            <v>0</v>
          </cell>
          <cell r="Q172">
            <v>0</v>
          </cell>
          <cell r="R172">
            <v>0</v>
          </cell>
          <cell r="S172">
            <v>0</v>
          </cell>
          <cell r="T172">
            <v>0</v>
          </cell>
        </row>
        <row r="173">
          <cell r="A173" t="str">
            <v>316CAGE</v>
          </cell>
          <cell r="B173" t="str">
            <v>316</v>
          </cell>
          <cell r="C173" t="str">
            <v>CAGE</v>
          </cell>
          <cell r="D173">
            <v>26704007.198333301</v>
          </cell>
          <cell r="F173" t="str">
            <v>316CAGE</v>
          </cell>
          <cell r="G173" t="str">
            <v>316</v>
          </cell>
          <cell r="H173" t="str">
            <v>CAGE</v>
          </cell>
          <cell r="I173">
            <v>26704007.198333301</v>
          </cell>
          <cell r="L173" t="str">
            <v>343CAGE</v>
          </cell>
          <cell r="M173">
            <v>0</v>
          </cell>
          <cell r="N173">
            <v>0</v>
          </cell>
          <cell r="O173">
            <v>0</v>
          </cell>
          <cell r="P173">
            <v>0</v>
          </cell>
          <cell r="Q173">
            <v>0</v>
          </cell>
          <cell r="R173">
            <v>0</v>
          </cell>
          <cell r="S173">
            <v>0</v>
          </cell>
          <cell r="T173">
            <v>0</v>
          </cell>
        </row>
        <row r="174">
          <cell r="A174" t="str">
            <v>316CAGW</v>
          </cell>
          <cell r="B174" t="str">
            <v>316</v>
          </cell>
          <cell r="C174" t="str">
            <v>CAGW</v>
          </cell>
          <cell r="D174">
            <v>320910.01124999998</v>
          </cell>
          <cell r="F174" t="str">
            <v>316CAGW</v>
          </cell>
          <cell r="G174" t="str">
            <v>316</v>
          </cell>
          <cell r="H174" t="str">
            <v>CAGW</v>
          </cell>
          <cell r="I174">
            <v>320910.01124999998</v>
          </cell>
          <cell r="L174" t="str">
            <v>343CAGW</v>
          </cell>
          <cell r="M174">
            <v>0</v>
          </cell>
          <cell r="N174">
            <v>0</v>
          </cell>
          <cell r="O174">
            <v>1610625.9133504743</v>
          </cell>
          <cell r="P174">
            <v>0</v>
          </cell>
          <cell r="Q174">
            <v>0</v>
          </cell>
          <cell r="R174">
            <v>0</v>
          </cell>
          <cell r="S174">
            <v>0</v>
          </cell>
          <cell r="T174">
            <v>0</v>
          </cell>
        </row>
        <row r="175">
          <cell r="A175" t="str">
            <v>316JBG</v>
          </cell>
          <cell r="B175" t="str">
            <v>316</v>
          </cell>
          <cell r="C175" t="str">
            <v>JBG</v>
          </cell>
          <cell r="D175">
            <v>4115111.44833333</v>
          </cell>
          <cell r="F175" t="str">
            <v>316JBG</v>
          </cell>
          <cell r="G175" t="str">
            <v>316</v>
          </cell>
          <cell r="H175" t="str">
            <v>JBG</v>
          </cell>
          <cell r="I175">
            <v>4115111.44833333</v>
          </cell>
          <cell r="L175" t="str">
            <v>344CAGE</v>
          </cell>
          <cell r="M175">
            <v>0</v>
          </cell>
          <cell r="N175">
            <v>0</v>
          </cell>
          <cell r="O175">
            <v>0</v>
          </cell>
          <cell r="P175">
            <v>0</v>
          </cell>
          <cell r="Q175">
            <v>0</v>
          </cell>
          <cell r="R175">
            <v>0</v>
          </cell>
          <cell r="S175">
            <v>0</v>
          </cell>
          <cell r="T175">
            <v>0</v>
          </cell>
        </row>
        <row r="176">
          <cell r="A176" t="str">
            <v>330CAGE</v>
          </cell>
          <cell r="B176" t="str">
            <v>330</v>
          </cell>
          <cell r="C176" t="str">
            <v>CAGE</v>
          </cell>
          <cell r="D176">
            <v>5946473.8412499996</v>
          </cell>
          <cell r="F176" t="str">
            <v>330CAGE</v>
          </cell>
          <cell r="G176" t="str">
            <v>330</v>
          </cell>
          <cell r="H176" t="str">
            <v>CAGE</v>
          </cell>
          <cell r="I176">
            <v>5946473.8412499996</v>
          </cell>
          <cell r="L176" t="str">
            <v>344CAGW</v>
          </cell>
          <cell r="M176">
            <v>0</v>
          </cell>
          <cell r="N176">
            <v>0</v>
          </cell>
          <cell r="O176">
            <v>112915.90881034477</v>
          </cell>
          <cell r="P176">
            <v>0</v>
          </cell>
          <cell r="Q176">
            <v>0</v>
          </cell>
          <cell r="R176">
            <v>0</v>
          </cell>
          <cell r="S176">
            <v>0</v>
          </cell>
          <cell r="T176">
            <v>0</v>
          </cell>
        </row>
        <row r="177">
          <cell r="A177" t="str">
            <v>330CAGW</v>
          </cell>
          <cell r="B177" t="str">
            <v>330</v>
          </cell>
          <cell r="C177" t="str">
            <v>CAGW</v>
          </cell>
          <cell r="D177">
            <v>25370020.129999999</v>
          </cell>
          <cell r="F177" t="str">
            <v>330CAGW</v>
          </cell>
          <cell r="G177" t="str">
            <v>330</v>
          </cell>
          <cell r="H177" t="str">
            <v>CAGW</v>
          </cell>
          <cell r="I177">
            <v>25370020.129999999</v>
          </cell>
          <cell r="L177" t="str">
            <v>345CAGE</v>
          </cell>
          <cell r="M177">
            <v>0</v>
          </cell>
          <cell r="N177">
            <v>0</v>
          </cell>
          <cell r="O177">
            <v>0</v>
          </cell>
          <cell r="P177">
            <v>0</v>
          </cell>
          <cell r="Q177">
            <v>0</v>
          </cell>
          <cell r="R177">
            <v>0</v>
          </cell>
          <cell r="S177">
            <v>0</v>
          </cell>
          <cell r="T177">
            <v>0</v>
          </cell>
        </row>
        <row r="178">
          <cell r="A178" t="str">
            <v>331CAGE</v>
          </cell>
          <cell r="B178" t="str">
            <v>331</v>
          </cell>
          <cell r="C178" t="str">
            <v>CAGE</v>
          </cell>
          <cell r="D178">
            <v>15572181.965</v>
          </cell>
          <cell r="F178" t="str">
            <v>331CAGE</v>
          </cell>
          <cell r="G178" t="str">
            <v>331</v>
          </cell>
          <cell r="H178" t="str">
            <v>CAGE</v>
          </cell>
          <cell r="I178">
            <v>15572181.965</v>
          </cell>
          <cell r="L178" t="str">
            <v>345CAGW</v>
          </cell>
          <cell r="M178">
            <v>0</v>
          </cell>
          <cell r="N178">
            <v>0</v>
          </cell>
          <cell r="O178">
            <v>-19675.704151685586</v>
          </cell>
          <cell r="P178">
            <v>0</v>
          </cell>
          <cell r="Q178">
            <v>0</v>
          </cell>
          <cell r="R178">
            <v>0</v>
          </cell>
          <cell r="S178">
            <v>0</v>
          </cell>
          <cell r="T178">
            <v>0</v>
          </cell>
        </row>
        <row r="179">
          <cell r="A179" t="str">
            <v>331CAGW</v>
          </cell>
          <cell r="B179" t="str">
            <v>331</v>
          </cell>
          <cell r="C179" t="str">
            <v>CAGW</v>
          </cell>
          <cell r="D179">
            <v>231524659.447083</v>
          </cell>
          <cell r="F179" t="str">
            <v>331CAGW</v>
          </cell>
          <cell r="G179" t="str">
            <v>331</v>
          </cell>
          <cell r="H179" t="str">
            <v>CAGW</v>
          </cell>
          <cell r="I179">
            <v>231524659.447083</v>
          </cell>
          <cell r="L179" t="str">
            <v>346CAGE</v>
          </cell>
          <cell r="M179">
            <v>0</v>
          </cell>
          <cell r="N179">
            <v>0</v>
          </cell>
          <cell r="O179">
            <v>0</v>
          </cell>
          <cell r="P179">
            <v>0</v>
          </cell>
          <cell r="Q179">
            <v>0</v>
          </cell>
          <cell r="R179">
            <v>0</v>
          </cell>
          <cell r="S179">
            <v>0</v>
          </cell>
          <cell r="T179">
            <v>0</v>
          </cell>
        </row>
        <row r="180">
          <cell r="A180" t="str">
            <v>332CAGE</v>
          </cell>
          <cell r="B180" t="str">
            <v>332</v>
          </cell>
          <cell r="C180" t="str">
            <v>CAGE</v>
          </cell>
          <cell r="D180">
            <v>93229079.205416694</v>
          </cell>
          <cell r="F180" t="str">
            <v>332CAGE</v>
          </cell>
          <cell r="G180" t="str">
            <v>332</v>
          </cell>
          <cell r="H180" t="str">
            <v>CAGE</v>
          </cell>
          <cell r="I180">
            <v>93229079.205416694</v>
          </cell>
          <cell r="L180" t="str">
            <v>346CAGW</v>
          </cell>
          <cell r="M180">
            <v>0</v>
          </cell>
          <cell r="N180">
            <v>0</v>
          </cell>
          <cell r="O180">
            <v>-53.309936288511402</v>
          </cell>
          <cell r="P180">
            <v>0</v>
          </cell>
          <cell r="Q180">
            <v>0</v>
          </cell>
          <cell r="R180">
            <v>0</v>
          </cell>
          <cell r="S180">
            <v>0</v>
          </cell>
          <cell r="T180">
            <v>0</v>
          </cell>
        </row>
        <row r="181">
          <cell r="A181" t="str">
            <v>332CAGW</v>
          </cell>
          <cell r="B181" t="str">
            <v>332</v>
          </cell>
          <cell r="C181" t="str">
            <v>CAGW</v>
          </cell>
          <cell r="D181">
            <v>386355472.98541701</v>
          </cell>
          <cell r="F181" t="str">
            <v>332CAGW</v>
          </cell>
          <cell r="G181" t="str">
            <v>332</v>
          </cell>
          <cell r="H181" t="str">
            <v>CAGW</v>
          </cell>
          <cell r="I181">
            <v>386355472.98541701</v>
          </cell>
          <cell r="L181" t="str">
            <v>350CAGE</v>
          </cell>
          <cell r="M181">
            <v>0</v>
          </cell>
          <cell r="N181">
            <v>0</v>
          </cell>
          <cell r="O181">
            <v>0</v>
          </cell>
          <cell r="P181">
            <v>0</v>
          </cell>
          <cell r="Q181">
            <v>0</v>
          </cell>
          <cell r="R181">
            <v>0</v>
          </cell>
          <cell r="S181">
            <v>0</v>
          </cell>
          <cell r="T181">
            <v>0</v>
          </cell>
        </row>
        <row r="182">
          <cell r="A182" t="str">
            <v>333CAGE</v>
          </cell>
          <cell r="B182" t="str">
            <v>333</v>
          </cell>
          <cell r="C182" t="str">
            <v>CAGE</v>
          </cell>
          <cell r="D182">
            <v>40406263.702916697</v>
          </cell>
          <cell r="F182" t="str">
            <v>333CAGE</v>
          </cell>
          <cell r="G182" t="str">
            <v>333</v>
          </cell>
          <cell r="H182" t="str">
            <v>CAGE</v>
          </cell>
          <cell r="I182">
            <v>40406263.702916697</v>
          </cell>
          <cell r="L182" t="str">
            <v>350CAGW</v>
          </cell>
          <cell r="M182">
            <v>0</v>
          </cell>
          <cell r="N182">
            <v>0</v>
          </cell>
          <cell r="O182">
            <v>325326.44695799769</v>
          </cell>
          <cell r="P182">
            <v>0</v>
          </cell>
          <cell r="Q182">
            <v>0</v>
          </cell>
          <cell r="R182">
            <v>0</v>
          </cell>
          <cell r="S182">
            <v>0</v>
          </cell>
          <cell r="T182">
            <v>0</v>
          </cell>
        </row>
        <row r="183">
          <cell r="A183" t="str">
            <v>333CAGW</v>
          </cell>
          <cell r="B183" t="str">
            <v>333</v>
          </cell>
          <cell r="C183" t="str">
            <v>CAGW</v>
          </cell>
          <cell r="D183">
            <v>85342848.502499998</v>
          </cell>
          <cell r="F183" t="str">
            <v>333CAGW</v>
          </cell>
          <cell r="G183" t="str">
            <v>333</v>
          </cell>
          <cell r="H183" t="str">
            <v>CAGW</v>
          </cell>
          <cell r="I183">
            <v>85342848.502499998</v>
          </cell>
          <cell r="L183" t="str">
            <v>352CAGE</v>
          </cell>
          <cell r="M183">
            <v>0</v>
          </cell>
          <cell r="N183">
            <v>0</v>
          </cell>
          <cell r="O183">
            <v>0</v>
          </cell>
          <cell r="P183">
            <v>0</v>
          </cell>
          <cell r="Q183">
            <v>0</v>
          </cell>
          <cell r="R183">
            <v>0</v>
          </cell>
          <cell r="S183">
            <v>0</v>
          </cell>
          <cell r="T183">
            <v>0</v>
          </cell>
        </row>
        <row r="184">
          <cell r="A184" t="str">
            <v>334CAGE</v>
          </cell>
          <cell r="B184" t="str">
            <v>334</v>
          </cell>
          <cell r="C184" t="str">
            <v>CAGE</v>
          </cell>
          <cell r="D184">
            <v>11666828.78125</v>
          </cell>
          <cell r="F184" t="str">
            <v>334CAGE</v>
          </cell>
          <cell r="G184" t="str">
            <v>334</v>
          </cell>
          <cell r="H184" t="str">
            <v>CAGE</v>
          </cell>
          <cell r="I184">
            <v>11666828.78125</v>
          </cell>
          <cell r="L184" t="str">
            <v>352CAGW</v>
          </cell>
          <cell r="M184">
            <v>0</v>
          </cell>
          <cell r="N184">
            <v>0</v>
          </cell>
          <cell r="O184">
            <v>831318.614891359</v>
          </cell>
          <cell r="P184">
            <v>0</v>
          </cell>
          <cell r="Q184">
            <v>0</v>
          </cell>
          <cell r="R184">
            <v>0</v>
          </cell>
          <cell r="S184">
            <v>0</v>
          </cell>
          <cell r="T184">
            <v>0</v>
          </cell>
        </row>
        <row r="185">
          <cell r="A185" t="str">
            <v>334CAGW</v>
          </cell>
          <cell r="B185" t="str">
            <v>334</v>
          </cell>
          <cell r="C185" t="str">
            <v>CAGW</v>
          </cell>
          <cell r="D185">
            <v>65205459.590833299</v>
          </cell>
          <cell r="F185" t="str">
            <v>334CAGW</v>
          </cell>
          <cell r="G185" t="str">
            <v>334</v>
          </cell>
          <cell r="H185" t="str">
            <v>CAGW</v>
          </cell>
          <cell r="I185">
            <v>65205459.590833299</v>
          </cell>
          <cell r="L185" t="str">
            <v>352JBG</v>
          </cell>
          <cell r="M185">
            <v>0</v>
          </cell>
          <cell r="N185">
            <v>0</v>
          </cell>
          <cell r="O185">
            <v>13459.048206882417</v>
          </cell>
          <cell r="P185">
            <v>0</v>
          </cell>
          <cell r="Q185">
            <v>0</v>
          </cell>
          <cell r="R185">
            <v>0</v>
          </cell>
          <cell r="S185">
            <v>0</v>
          </cell>
          <cell r="T185">
            <v>0</v>
          </cell>
        </row>
        <row r="186">
          <cell r="A186" t="str">
            <v>335CAGE</v>
          </cell>
          <cell r="B186" t="str">
            <v>335</v>
          </cell>
          <cell r="C186" t="str">
            <v>CAGE</v>
          </cell>
          <cell r="D186">
            <v>173895.340833333</v>
          </cell>
          <cell r="F186" t="str">
            <v>335CAGE</v>
          </cell>
          <cell r="G186" t="str">
            <v>335</v>
          </cell>
          <cell r="H186" t="str">
            <v>CAGE</v>
          </cell>
          <cell r="I186">
            <v>173895.340833333</v>
          </cell>
          <cell r="L186" t="str">
            <v>353CAGE</v>
          </cell>
          <cell r="M186">
            <v>0</v>
          </cell>
          <cell r="N186">
            <v>0</v>
          </cell>
          <cell r="O186">
            <v>0</v>
          </cell>
          <cell r="P186">
            <v>0</v>
          </cell>
          <cell r="Q186">
            <v>0</v>
          </cell>
          <cell r="R186">
            <v>0</v>
          </cell>
          <cell r="S186">
            <v>0</v>
          </cell>
          <cell r="T186">
            <v>0</v>
          </cell>
        </row>
        <row r="187">
          <cell r="A187" t="str">
            <v>335CAGW</v>
          </cell>
          <cell r="B187" t="str">
            <v>335</v>
          </cell>
          <cell r="C187" t="str">
            <v>CAGW</v>
          </cell>
          <cell r="D187">
            <v>2190668.4700000002</v>
          </cell>
          <cell r="F187" t="str">
            <v>335CAGW</v>
          </cell>
          <cell r="G187" t="str">
            <v>335</v>
          </cell>
          <cell r="H187" t="str">
            <v>CAGW</v>
          </cell>
          <cell r="I187">
            <v>2190668.4700000002</v>
          </cell>
          <cell r="L187" t="str">
            <v>353CAGW</v>
          </cell>
          <cell r="M187">
            <v>0</v>
          </cell>
          <cell r="N187">
            <v>0</v>
          </cell>
          <cell r="O187">
            <v>4817513.5611867402</v>
          </cell>
          <cell r="P187">
            <v>0</v>
          </cell>
          <cell r="Q187">
            <v>0</v>
          </cell>
          <cell r="R187">
            <v>0</v>
          </cell>
          <cell r="S187">
            <v>0</v>
          </cell>
          <cell r="T187">
            <v>0</v>
          </cell>
        </row>
        <row r="188">
          <cell r="A188" t="str">
            <v>336CAGE</v>
          </cell>
          <cell r="B188" t="str">
            <v>336</v>
          </cell>
          <cell r="C188" t="str">
            <v>CAGE</v>
          </cell>
          <cell r="D188">
            <v>2068610.4716666699</v>
          </cell>
          <cell r="F188" t="str">
            <v>336CAGE</v>
          </cell>
          <cell r="G188" t="str">
            <v>336</v>
          </cell>
          <cell r="H188" t="str">
            <v>CAGE</v>
          </cell>
          <cell r="I188">
            <v>2068610.4716666699</v>
          </cell>
          <cell r="L188" t="str">
            <v>353JBG</v>
          </cell>
          <cell r="M188">
            <v>0</v>
          </cell>
          <cell r="N188">
            <v>0</v>
          </cell>
          <cell r="O188">
            <v>900795.54925599229</v>
          </cell>
          <cell r="P188">
            <v>0</v>
          </cell>
          <cell r="Q188">
            <v>0</v>
          </cell>
          <cell r="R188">
            <v>0</v>
          </cell>
          <cell r="S188">
            <v>0</v>
          </cell>
          <cell r="T188">
            <v>0</v>
          </cell>
        </row>
        <row r="189">
          <cell r="A189" t="str">
            <v>336CAGW</v>
          </cell>
          <cell r="B189" t="str">
            <v>336</v>
          </cell>
          <cell r="C189" t="str">
            <v>CAGW</v>
          </cell>
          <cell r="D189">
            <v>18260524.5233333</v>
          </cell>
          <cell r="F189" t="str">
            <v>336CAGW</v>
          </cell>
          <cell r="G189" t="str">
            <v>336</v>
          </cell>
          <cell r="H189" t="str">
            <v>CAGW</v>
          </cell>
          <cell r="I189">
            <v>18260524.5233333</v>
          </cell>
          <cell r="L189" t="str">
            <v>354CAGE</v>
          </cell>
          <cell r="M189">
            <v>0</v>
          </cell>
          <cell r="N189">
            <v>0</v>
          </cell>
          <cell r="O189">
            <v>0</v>
          </cell>
          <cell r="P189">
            <v>0</v>
          </cell>
          <cell r="Q189">
            <v>0</v>
          </cell>
          <cell r="R189">
            <v>0</v>
          </cell>
          <cell r="S189">
            <v>0</v>
          </cell>
          <cell r="T189">
            <v>0</v>
          </cell>
        </row>
        <row r="190">
          <cell r="A190" t="str">
            <v>340CAGE</v>
          </cell>
          <cell r="B190" t="str">
            <v>340</v>
          </cell>
          <cell r="C190" t="str">
            <v>CAGE</v>
          </cell>
          <cell r="D190">
            <v>40185964.576666698</v>
          </cell>
          <cell r="F190" t="str">
            <v>340CAGE</v>
          </cell>
          <cell r="G190" t="str">
            <v>340</v>
          </cell>
          <cell r="H190" t="str">
            <v>CAGE</v>
          </cell>
          <cell r="I190">
            <v>40185964.576666698</v>
          </cell>
          <cell r="L190" t="str">
            <v>354CAGW</v>
          </cell>
          <cell r="M190">
            <v>0</v>
          </cell>
          <cell r="N190">
            <v>0</v>
          </cell>
          <cell r="O190">
            <v>-785941.11010860396</v>
          </cell>
          <cell r="P190">
            <v>0</v>
          </cell>
          <cell r="Q190">
            <v>0</v>
          </cell>
          <cell r="R190">
            <v>0</v>
          </cell>
          <cell r="S190">
            <v>0</v>
          </cell>
          <cell r="T190">
            <v>0</v>
          </cell>
        </row>
        <row r="191">
          <cell r="A191" t="str">
            <v>340CAGW</v>
          </cell>
          <cell r="B191" t="str">
            <v>340</v>
          </cell>
          <cell r="C191" t="str">
            <v>CAGW</v>
          </cell>
          <cell r="D191">
            <v>2816035.5</v>
          </cell>
          <cell r="F191" t="str">
            <v>340CAGW</v>
          </cell>
          <cell r="G191" t="str">
            <v>340</v>
          </cell>
          <cell r="H191" t="str">
            <v>CAGW</v>
          </cell>
          <cell r="I191">
            <v>2816035.5</v>
          </cell>
          <cell r="L191" t="str">
            <v>354JBG</v>
          </cell>
          <cell r="M191">
            <v>0</v>
          </cell>
          <cell r="N191">
            <v>0</v>
          </cell>
          <cell r="O191">
            <v>-261827.0273258558</v>
          </cell>
          <cell r="P191">
            <v>0</v>
          </cell>
          <cell r="Q191">
            <v>0</v>
          </cell>
          <cell r="R191">
            <v>0</v>
          </cell>
          <cell r="S191">
            <v>0</v>
          </cell>
          <cell r="T191">
            <v>0</v>
          </cell>
        </row>
        <row r="192">
          <cell r="A192" t="str">
            <v>340OR</v>
          </cell>
          <cell r="B192" t="str">
            <v>340</v>
          </cell>
          <cell r="C192" t="str">
            <v>OR</v>
          </cell>
          <cell r="D192">
            <v>74985.87</v>
          </cell>
          <cell r="F192" t="str">
            <v>340OR</v>
          </cell>
          <cell r="G192" t="str">
            <v>340</v>
          </cell>
          <cell r="H192" t="str">
            <v>OR</v>
          </cell>
          <cell r="I192">
            <v>74985.87</v>
          </cell>
          <cell r="L192" t="str">
            <v>355CAGE</v>
          </cell>
          <cell r="M192">
            <v>0</v>
          </cell>
          <cell r="N192">
            <v>0</v>
          </cell>
          <cell r="O192">
            <v>0</v>
          </cell>
          <cell r="P192">
            <v>0</v>
          </cell>
          <cell r="Q192">
            <v>0</v>
          </cell>
          <cell r="R192">
            <v>0</v>
          </cell>
          <cell r="S192">
            <v>0</v>
          </cell>
          <cell r="T192">
            <v>0</v>
          </cell>
        </row>
        <row r="193">
          <cell r="A193" t="str">
            <v>341CAGE</v>
          </cell>
          <cell r="B193" t="str">
            <v>341</v>
          </cell>
          <cell r="C193" t="str">
            <v>CAGE</v>
          </cell>
          <cell r="D193">
            <v>168368837.211667</v>
          </cell>
          <cell r="F193" t="str">
            <v>341CAGE</v>
          </cell>
          <cell r="G193" t="str">
            <v>341</v>
          </cell>
          <cell r="H193" t="str">
            <v>CAGE</v>
          </cell>
          <cell r="I193">
            <v>168368837.211667</v>
          </cell>
          <cell r="L193" t="str">
            <v>355CAGW</v>
          </cell>
          <cell r="M193">
            <v>0</v>
          </cell>
          <cell r="N193">
            <v>0</v>
          </cell>
          <cell r="O193">
            <v>484588.12830512342</v>
          </cell>
          <cell r="P193">
            <v>0</v>
          </cell>
          <cell r="Q193">
            <v>0</v>
          </cell>
          <cell r="R193">
            <v>0</v>
          </cell>
          <cell r="S193">
            <v>0</v>
          </cell>
          <cell r="T193">
            <v>0</v>
          </cell>
        </row>
        <row r="194">
          <cell r="A194" t="str">
            <v>341CAGW</v>
          </cell>
          <cell r="B194" t="str">
            <v>341</v>
          </cell>
          <cell r="C194" t="str">
            <v>CAGW</v>
          </cell>
          <cell r="D194">
            <v>57431484.4104167</v>
          </cell>
          <cell r="F194" t="str">
            <v>341CAGW</v>
          </cell>
          <cell r="G194" t="str">
            <v>341</v>
          </cell>
          <cell r="H194" t="str">
            <v>CAGW</v>
          </cell>
          <cell r="I194">
            <v>57431484.4104167</v>
          </cell>
          <cell r="L194" t="str">
            <v>355JBG</v>
          </cell>
          <cell r="M194">
            <v>0</v>
          </cell>
          <cell r="N194">
            <v>0</v>
          </cell>
          <cell r="O194">
            <v>-52286.909189822822</v>
          </cell>
          <cell r="P194">
            <v>0</v>
          </cell>
          <cell r="Q194">
            <v>0</v>
          </cell>
          <cell r="R194">
            <v>0</v>
          </cell>
          <cell r="S194">
            <v>0</v>
          </cell>
          <cell r="T194">
            <v>0</v>
          </cell>
        </row>
        <row r="195">
          <cell r="A195" t="str">
            <v>342CAGE</v>
          </cell>
          <cell r="B195" t="str">
            <v>342</v>
          </cell>
          <cell r="C195" t="str">
            <v>CAGE</v>
          </cell>
          <cell r="D195">
            <v>14245426.9166667</v>
          </cell>
          <cell r="F195" t="str">
            <v>342CAGE</v>
          </cell>
          <cell r="G195" t="str">
            <v>342</v>
          </cell>
          <cell r="H195" t="str">
            <v>CAGE</v>
          </cell>
          <cell r="I195">
            <v>14245426.9166667</v>
          </cell>
          <cell r="L195" t="str">
            <v>356CAGE</v>
          </cell>
          <cell r="M195">
            <v>0</v>
          </cell>
          <cell r="N195">
            <v>0</v>
          </cell>
          <cell r="O195">
            <v>0</v>
          </cell>
          <cell r="P195">
            <v>0</v>
          </cell>
          <cell r="Q195">
            <v>0</v>
          </cell>
          <cell r="R195">
            <v>0</v>
          </cell>
          <cell r="S195">
            <v>0</v>
          </cell>
          <cell r="T195">
            <v>0</v>
          </cell>
        </row>
        <row r="196">
          <cell r="A196" t="str">
            <v>342CAGW</v>
          </cell>
          <cell r="B196" t="str">
            <v>342</v>
          </cell>
          <cell r="C196" t="str">
            <v>CAGW</v>
          </cell>
          <cell r="D196">
            <v>1622667.14</v>
          </cell>
          <cell r="F196" t="str">
            <v>342CAGW</v>
          </cell>
          <cell r="G196" t="str">
            <v>342</v>
          </cell>
          <cell r="H196" t="str">
            <v>CAGW</v>
          </cell>
          <cell r="I196">
            <v>1622667.14</v>
          </cell>
          <cell r="L196" t="str">
            <v>356CAGW</v>
          </cell>
          <cell r="M196">
            <v>0</v>
          </cell>
          <cell r="N196">
            <v>0</v>
          </cell>
          <cell r="O196">
            <v>-1655032.3005058728</v>
          </cell>
          <cell r="P196">
            <v>0</v>
          </cell>
          <cell r="Q196">
            <v>0</v>
          </cell>
          <cell r="R196">
            <v>0</v>
          </cell>
          <cell r="S196">
            <v>0</v>
          </cell>
          <cell r="T196">
            <v>0</v>
          </cell>
        </row>
        <row r="197">
          <cell r="A197" t="str">
            <v>343CAGE</v>
          </cell>
          <cell r="B197" t="str">
            <v>343</v>
          </cell>
          <cell r="C197" t="str">
            <v>CAGE</v>
          </cell>
          <cell r="D197">
            <v>1947580862.1520801</v>
          </cell>
          <cell r="F197" t="str">
            <v>343CAGE</v>
          </cell>
          <cell r="G197" t="str">
            <v>343</v>
          </cell>
          <cell r="H197" t="str">
            <v>CAGE</v>
          </cell>
          <cell r="I197">
            <v>1947580862.1520801</v>
          </cell>
          <cell r="L197" t="str">
            <v>356JBG</v>
          </cell>
          <cell r="M197">
            <v>0</v>
          </cell>
          <cell r="N197">
            <v>0</v>
          </cell>
          <cell r="O197">
            <v>-9158.2917137333243</v>
          </cell>
          <cell r="P197">
            <v>0</v>
          </cell>
          <cell r="Q197">
            <v>0</v>
          </cell>
          <cell r="R197">
            <v>0</v>
          </cell>
          <cell r="S197">
            <v>0</v>
          </cell>
          <cell r="T197">
            <v>0</v>
          </cell>
        </row>
        <row r="198">
          <cell r="A198" t="str">
            <v>343CAGW</v>
          </cell>
          <cell r="B198" t="str">
            <v>343</v>
          </cell>
          <cell r="C198" t="str">
            <v>CAGW</v>
          </cell>
          <cell r="D198">
            <v>955696244.85374999</v>
          </cell>
          <cell r="F198" t="str">
            <v>343CAGW</v>
          </cell>
          <cell r="G198" t="str">
            <v>343</v>
          </cell>
          <cell r="H198" t="str">
            <v>CAGW</v>
          </cell>
          <cell r="I198">
            <v>955696244.85374999</v>
          </cell>
          <cell r="L198" t="str">
            <v>356SG</v>
          </cell>
          <cell r="M198">
            <v>0</v>
          </cell>
          <cell r="N198">
            <v>0</v>
          </cell>
          <cell r="O198">
            <v>6.4643960013171453</v>
          </cell>
          <cell r="P198">
            <v>0</v>
          </cell>
          <cell r="Q198">
            <v>0</v>
          </cell>
          <cell r="R198">
            <v>0</v>
          </cell>
          <cell r="S198">
            <v>0</v>
          </cell>
          <cell r="T198">
            <v>0</v>
          </cell>
        </row>
        <row r="199">
          <cell r="A199" t="str">
            <v>344CAGE</v>
          </cell>
          <cell r="B199" t="str">
            <v>344</v>
          </cell>
          <cell r="C199" t="str">
            <v>CAGE</v>
          </cell>
          <cell r="D199">
            <v>337852769.65375</v>
          </cell>
          <cell r="F199" t="str">
            <v>344CAGE</v>
          </cell>
          <cell r="G199" t="str">
            <v>344</v>
          </cell>
          <cell r="H199" t="str">
            <v>CAGE</v>
          </cell>
          <cell r="I199">
            <v>337852769.65375</v>
          </cell>
          <cell r="L199" t="str">
            <v>357CAGW</v>
          </cell>
          <cell r="M199">
            <v>0</v>
          </cell>
          <cell r="N199">
            <v>0</v>
          </cell>
          <cell r="O199">
            <v>-75.323649238931878</v>
          </cell>
          <cell r="P199">
            <v>0</v>
          </cell>
          <cell r="Q199">
            <v>0</v>
          </cell>
          <cell r="R199">
            <v>0</v>
          </cell>
          <cell r="S199">
            <v>0</v>
          </cell>
          <cell r="T199">
            <v>0</v>
          </cell>
        </row>
        <row r="200">
          <cell r="A200" t="str">
            <v>344CAGW</v>
          </cell>
          <cell r="B200" t="str">
            <v>344</v>
          </cell>
          <cell r="C200" t="str">
            <v>CAGW</v>
          </cell>
          <cell r="D200">
            <v>132458267.896667</v>
          </cell>
          <cell r="F200" t="str">
            <v>344CAGW</v>
          </cell>
          <cell r="G200" t="str">
            <v>344</v>
          </cell>
          <cell r="H200" t="str">
            <v>CAGW</v>
          </cell>
          <cell r="I200">
            <v>132458267.896667</v>
          </cell>
          <cell r="L200" t="str">
            <v>359CAGE</v>
          </cell>
          <cell r="M200">
            <v>0</v>
          </cell>
          <cell r="N200">
            <v>0</v>
          </cell>
          <cell r="O200">
            <v>0</v>
          </cell>
          <cell r="P200">
            <v>0</v>
          </cell>
          <cell r="Q200">
            <v>0</v>
          </cell>
          <cell r="R200">
            <v>0</v>
          </cell>
          <cell r="S200">
            <v>0</v>
          </cell>
          <cell r="T200">
            <v>0</v>
          </cell>
        </row>
        <row r="201">
          <cell r="A201" t="str">
            <v>345CAGE</v>
          </cell>
          <cell r="B201" t="str">
            <v>345</v>
          </cell>
          <cell r="C201" t="str">
            <v>CAGE</v>
          </cell>
          <cell r="D201">
            <v>237199420.80458301</v>
          </cell>
          <cell r="F201" t="str">
            <v>345CAGE</v>
          </cell>
          <cell r="G201" t="str">
            <v>345</v>
          </cell>
          <cell r="H201" t="str">
            <v>CAGE</v>
          </cell>
          <cell r="I201">
            <v>237199420.80458301</v>
          </cell>
          <cell r="L201" t="str">
            <v>360S</v>
          </cell>
          <cell r="M201">
            <v>0</v>
          </cell>
          <cell r="N201">
            <v>0</v>
          </cell>
          <cell r="O201">
            <v>54756.735833329847</v>
          </cell>
          <cell r="P201">
            <v>0</v>
          </cell>
          <cell r="Q201">
            <v>0</v>
          </cell>
          <cell r="R201">
            <v>0</v>
          </cell>
          <cell r="S201">
            <v>0</v>
          </cell>
          <cell r="T201">
            <v>0</v>
          </cell>
        </row>
        <row r="202">
          <cell r="A202" t="str">
            <v>345CAGW</v>
          </cell>
          <cell r="B202" t="str">
            <v>345</v>
          </cell>
          <cell r="C202" t="str">
            <v>CAGW</v>
          </cell>
          <cell r="D202">
            <v>87585448.672916695</v>
          </cell>
          <cell r="F202" t="str">
            <v>345CAGW</v>
          </cell>
          <cell r="G202" t="str">
            <v>345</v>
          </cell>
          <cell r="H202" t="str">
            <v>CAGW</v>
          </cell>
          <cell r="I202">
            <v>87585448.672916695</v>
          </cell>
          <cell r="L202" t="str">
            <v>361S</v>
          </cell>
          <cell r="M202">
            <v>0</v>
          </cell>
          <cell r="N202">
            <v>0</v>
          </cell>
          <cell r="O202">
            <v>148287.31499999994</v>
          </cell>
          <cell r="P202">
            <v>0</v>
          </cell>
          <cell r="Q202">
            <v>0</v>
          </cell>
          <cell r="R202">
            <v>0</v>
          </cell>
          <cell r="S202">
            <v>0</v>
          </cell>
          <cell r="T202">
            <v>0</v>
          </cell>
        </row>
        <row r="203">
          <cell r="A203" t="str">
            <v>346CAGE</v>
          </cell>
          <cell r="B203" t="str">
            <v>346</v>
          </cell>
          <cell r="C203" t="str">
            <v>CAGE</v>
          </cell>
          <cell r="D203">
            <v>11072736.5408333</v>
          </cell>
          <cell r="F203" t="str">
            <v>346CAGE</v>
          </cell>
          <cell r="G203" t="str">
            <v>346</v>
          </cell>
          <cell r="H203" t="str">
            <v>CAGE</v>
          </cell>
          <cell r="I203">
            <v>11072736.5408333</v>
          </cell>
          <cell r="L203" t="str">
            <v>362S</v>
          </cell>
          <cell r="M203">
            <v>0</v>
          </cell>
          <cell r="N203">
            <v>0</v>
          </cell>
          <cell r="O203">
            <v>3448828.6654167026</v>
          </cell>
          <cell r="P203">
            <v>0</v>
          </cell>
          <cell r="Q203">
            <v>0</v>
          </cell>
          <cell r="R203">
            <v>0</v>
          </cell>
          <cell r="S203">
            <v>0</v>
          </cell>
          <cell r="T203">
            <v>0</v>
          </cell>
        </row>
        <row r="204">
          <cell r="A204" t="str">
            <v>346CAGW</v>
          </cell>
          <cell r="B204" t="str">
            <v>346</v>
          </cell>
          <cell r="C204" t="str">
            <v>CAGW</v>
          </cell>
          <cell r="D204">
            <v>4028237.47</v>
          </cell>
          <cell r="F204" t="str">
            <v>346CAGW</v>
          </cell>
          <cell r="G204" t="str">
            <v>346</v>
          </cell>
          <cell r="H204" t="str">
            <v>CAGW</v>
          </cell>
          <cell r="I204">
            <v>4028237.47</v>
          </cell>
          <cell r="L204" t="str">
            <v>364S</v>
          </cell>
          <cell r="M204">
            <v>0</v>
          </cell>
          <cell r="N204">
            <v>0</v>
          </cell>
          <cell r="O204">
            <v>1111536.2395832986</v>
          </cell>
          <cell r="P204">
            <v>0</v>
          </cell>
          <cell r="Q204">
            <v>0</v>
          </cell>
          <cell r="R204">
            <v>0</v>
          </cell>
          <cell r="S204">
            <v>0</v>
          </cell>
          <cell r="T204">
            <v>0</v>
          </cell>
        </row>
        <row r="205">
          <cell r="A205" t="str">
            <v>350CAGE</v>
          </cell>
          <cell r="B205" t="str">
            <v>350</v>
          </cell>
          <cell r="C205" t="str">
            <v>CAGE</v>
          </cell>
          <cell r="D205">
            <v>197117711.17291698</v>
          </cell>
          <cell r="F205" t="str">
            <v>350CAGE</v>
          </cell>
          <cell r="G205" t="str">
            <v>350</v>
          </cell>
          <cell r="H205" t="str">
            <v>CAGE</v>
          </cell>
          <cell r="I205">
            <v>197117711.17291698</v>
          </cell>
          <cell r="L205" t="str">
            <v>365S</v>
          </cell>
          <cell r="M205">
            <v>0</v>
          </cell>
          <cell r="N205">
            <v>0</v>
          </cell>
          <cell r="O205">
            <v>1483378.241666697</v>
          </cell>
          <cell r="P205">
            <v>0</v>
          </cell>
          <cell r="Q205">
            <v>0</v>
          </cell>
          <cell r="R205">
            <v>0</v>
          </cell>
          <cell r="S205">
            <v>0</v>
          </cell>
          <cell r="T205">
            <v>0</v>
          </cell>
        </row>
        <row r="206">
          <cell r="A206" t="str">
            <v>350CAGW</v>
          </cell>
          <cell r="B206" t="str">
            <v>350</v>
          </cell>
          <cell r="C206" t="str">
            <v>CAGW</v>
          </cell>
          <cell r="D206">
            <v>33218624.076666698</v>
          </cell>
          <cell r="F206" t="str">
            <v>350CAGW</v>
          </cell>
          <cell r="G206" t="str">
            <v>350</v>
          </cell>
          <cell r="H206" t="str">
            <v>CAGW</v>
          </cell>
          <cell r="I206">
            <v>33218624.076666698</v>
          </cell>
          <cell r="L206" t="str">
            <v>366S</v>
          </cell>
          <cell r="M206">
            <v>0</v>
          </cell>
          <cell r="N206">
            <v>0</v>
          </cell>
          <cell r="O206">
            <v>259557.66124999896</v>
          </cell>
          <cell r="P206">
            <v>0</v>
          </cell>
          <cell r="Q206">
            <v>0</v>
          </cell>
          <cell r="R206">
            <v>0</v>
          </cell>
          <cell r="S206">
            <v>0</v>
          </cell>
          <cell r="T206">
            <v>0</v>
          </cell>
        </row>
        <row r="207">
          <cell r="A207" t="str">
            <v>350JBG</v>
          </cell>
          <cell r="B207" t="str">
            <v>350</v>
          </cell>
          <cell r="C207" t="str">
            <v>JBG</v>
          </cell>
          <cell r="D207">
            <v>2309450.67</v>
          </cell>
          <cell r="F207" t="str">
            <v>350JBG</v>
          </cell>
          <cell r="G207" t="str">
            <v>350</v>
          </cell>
          <cell r="H207" t="str">
            <v>JBG</v>
          </cell>
          <cell r="I207">
            <v>2309450.67</v>
          </cell>
          <cell r="L207" t="str">
            <v>367S</v>
          </cell>
          <cell r="M207">
            <v>0</v>
          </cell>
          <cell r="N207">
            <v>0</v>
          </cell>
          <cell r="O207">
            <v>518898.96374999732</v>
          </cell>
          <cell r="P207">
            <v>0</v>
          </cell>
          <cell r="Q207">
            <v>0</v>
          </cell>
          <cell r="R207">
            <v>0</v>
          </cell>
          <cell r="S207">
            <v>0</v>
          </cell>
          <cell r="T207">
            <v>0</v>
          </cell>
        </row>
        <row r="208">
          <cell r="A208" t="str">
            <v>350SG</v>
          </cell>
          <cell r="B208" t="str">
            <v>350</v>
          </cell>
          <cell r="C208" t="str">
            <v>SG</v>
          </cell>
          <cell r="D208">
            <v>100387.77</v>
          </cell>
          <cell r="F208" t="str">
            <v>350SG</v>
          </cell>
          <cell r="G208" t="str">
            <v>350</v>
          </cell>
          <cell r="H208" t="str">
            <v>SG</v>
          </cell>
          <cell r="I208">
            <v>100387.77</v>
          </cell>
          <cell r="L208" t="str">
            <v>368S</v>
          </cell>
          <cell r="M208">
            <v>0</v>
          </cell>
          <cell r="N208">
            <v>0</v>
          </cell>
          <cell r="O208">
            <v>1099993.9675000012</v>
          </cell>
          <cell r="P208">
            <v>0</v>
          </cell>
          <cell r="Q208">
            <v>0</v>
          </cell>
          <cell r="R208">
            <v>0</v>
          </cell>
          <cell r="S208">
            <v>0</v>
          </cell>
          <cell r="T208">
            <v>0</v>
          </cell>
        </row>
        <row r="209">
          <cell r="A209" t="str">
            <v>352CAGE</v>
          </cell>
          <cell r="B209" t="str">
            <v>352</v>
          </cell>
          <cell r="C209" t="str">
            <v>CAGE</v>
          </cell>
          <cell r="D209">
            <v>165189473.90083298</v>
          </cell>
          <cell r="F209" t="str">
            <v>352CAGE</v>
          </cell>
          <cell r="G209" t="str">
            <v>352</v>
          </cell>
          <cell r="H209" t="str">
            <v>CAGE</v>
          </cell>
          <cell r="I209">
            <v>165189473.90083298</v>
          </cell>
          <cell r="L209" t="str">
            <v>369S</v>
          </cell>
          <cell r="M209">
            <v>0</v>
          </cell>
          <cell r="N209">
            <v>0</v>
          </cell>
          <cell r="O209">
            <v>904129.03291670233</v>
          </cell>
          <cell r="P209">
            <v>0</v>
          </cell>
          <cell r="Q209">
            <v>0</v>
          </cell>
          <cell r="R209">
            <v>0</v>
          </cell>
          <cell r="S209">
            <v>0</v>
          </cell>
          <cell r="T209">
            <v>0</v>
          </cell>
        </row>
        <row r="210">
          <cell r="A210" t="str">
            <v>352CAGW</v>
          </cell>
          <cell r="B210" t="str">
            <v>352</v>
          </cell>
          <cell r="C210" t="str">
            <v>CAGW</v>
          </cell>
          <cell r="D210">
            <v>42744344.597500004</v>
          </cell>
          <cell r="F210" t="str">
            <v>352CAGW</v>
          </cell>
          <cell r="G210" t="str">
            <v>352</v>
          </cell>
          <cell r="H210" t="str">
            <v>CAGW</v>
          </cell>
          <cell r="I210">
            <v>42744344.597500004</v>
          </cell>
          <cell r="L210" t="str">
            <v>370S</v>
          </cell>
          <cell r="M210">
            <v>0</v>
          </cell>
          <cell r="N210">
            <v>0</v>
          </cell>
          <cell r="O210">
            <v>95781.282916700467</v>
          </cell>
          <cell r="P210">
            <v>0</v>
          </cell>
          <cell r="Q210">
            <v>0</v>
          </cell>
          <cell r="R210">
            <v>0</v>
          </cell>
          <cell r="S210">
            <v>0</v>
          </cell>
          <cell r="T210">
            <v>0</v>
          </cell>
        </row>
        <row r="211">
          <cell r="A211" t="str">
            <v>352JBG</v>
          </cell>
          <cell r="B211" t="str">
            <v>352</v>
          </cell>
          <cell r="C211" t="str">
            <v>JBG</v>
          </cell>
          <cell r="D211">
            <v>1407740.0795833301</v>
          </cell>
          <cell r="F211" t="str">
            <v>352JBG</v>
          </cell>
          <cell r="G211" t="str">
            <v>352</v>
          </cell>
          <cell r="H211" t="str">
            <v>JBG</v>
          </cell>
          <cell r="I211">
            <v>1407740.0795833301</v>
          </cell>
          <cell r="L211" t="str">
            <v>371S</v>
          </cell>
          <cell r="M211">
            <v>0</v>
          </cell>
          <cell r="N211">
            <v>0</v>
          </cell>
          <cell r="O211">
            <v>-417.63624999998137</v>
          </cell>
          <cell r="P211">
            <v>0</v>
          </cell>
          <cell r="Q211">
            <v>0</v>
          </cell>
          <cell r="R211">
            <v>0</v>
          </cell>
          <cell r="S211">
            <v>0</v>
          </cell>
          <cell r="T211">
            <v>0</v>
          </cell>
        </row>
        <row r="212">
          <cell r="A212" t="str">
            <v>352SG</v>
          </cell>
          <cell r="B212" t="str">
            <v>352</v>
          </cell>
          <cell r="C212" t="str">
            <v>SG</v>
          </cell>
          <cell r="D212">
            <v>3167.48</v>
          </cell>
          <cell r="F212" t="str">
            <v>352SG</v>
          </cell>
          <cell r="G212" t="str">
            <v>352</v>
          </cell>
          <cell r="H212" t="str">
            <v>SG</v>
          </cell>
          <cell r="I212">
            <v>3167.48</v>
          </cell>
          <cell r="L212" t="str">
            <v>373S</v>
          </cell>
          <cell r="M212">
            <v>0</v>
          </cell>
          <cell r="N212">
            <v>0</v>
          </cell>
          <cell r="O212">
            <v>30466.810000000522</v>
          </cell>
          <cell r="P212">
            <v>0</v>
          </cell>
          <cell r="Q212">
            <v>0</v>
          </cell>
          <cell r="R212">
            <v>0</v>
          </cell>
          <cell r="S212">
            <v>0</v>
          </cell>
          <cell r="T212">
            <v>0</v>
          </cell>
        </row>
        <row r="213">
          <cell r="A213" t="str">
            <v>353CAGE</v>
          </cell>
          <cell r="B213" t="str">
            <v>353</v>
          </cell>
          <cell r="C213" t="str">
            <v>CAGE</v>
          </cell>
          <cell r="D213">
            <v>1336287487.8429201</v>
          </cell>
          <cell r="F213" t="str">
            <v>353CAGE</v>
          </cell>
          <cell r="G213" t="str">
            <v>353</v>
          </cell>
          <cell r="H213" t="str">
            <v>CAGE</v>
          </cell>
          <cell r="I213">
            <v>1336287487.8429201</v>
          </cell>
          <cell r="L213" t="str">
            <v>390CAGE</v>
          </cell>
          <cell r="M213">
            <v>0</v>
          </cell>
          <cell r="N213">
            <v>0</v>
          </cell>
          <cell r="O213">
            <v>0</v>
          </cell>
          <cell r="P213">
            <v>0</v>
          </cell>
          <cell r="Q213">
            <v>0</v>
          </cell>
          <cell r="R213">
            <v>0</v>
          </cell>
          <cell r="S213">
            <v>0</v>
          </cell>
          <cell r="T213">
            <v>0</v>
          </cell>
        </row>
        <row r="214">
          <cell r="A214" t="str">
            <v>353CAGW</v>
          </cell>
          <cell r="B214" t="str">
            <v>353</v>
          </cell>
          <cell r="C214" t="str">
            <v>CAGW</v>
          </cell>
          <cell r="D214">
            <v>472435677.83499998</v>
          </cell>
          <cell r="F214" t="str">
            <v>353CAGW</v>
          </cell>
          <cell r="G214" t="str">
            <v>353</v>
          </cell>
          <cell r="H214" t="str">
            <v>CAGW</v>
          </cell>
          <cell r="I214">
            <v>472435677.83499998</v>
          </cell>
          <cell r="L214" t="str">
            <v>390CN</v>
          </cell>
          <cell r="M214">
            <v>0</v>
          </cell>
          <cell r="N214">
            <v>0</v>
          </cell>
          <cell r="O214">
            <v>-109986.94189568399</v>
          </cell>
          <cell r="P214">
            <v>0</v>
          </cell>
          <cell r="Q214">
            <v>0</v>
          </cell>
          <cell r="R214">
            <v>0</v>
          </cell>
          <cell r="S214">
            <v>0</v>
          </cell>
          <cell r="T214">
            <v>0</v>
          </cell>
        </row>
        <row r="215">
          <cell r="A215" t="str">
            <v>353JBG</v>
          </cell>
          <cell r="B215" t="str">
            <v>353</v>
          </cell>
          <cell r="C215" t="str">
            <v>JBG</v>
          </cell>
          <cell r="D215">
            <v>34729541.467499994</v>
          </cell>
          <cell r="F215" t="str">
            <v>353JBG</v>
          </cell>
          <cell r="G215" t="str">
            <v>353</v>
          </cell>
          <cell r="H215" t="str">
            <v>JBG</v>
          </cell>
          <cell r="I215">
            <v>34729541.467499994</v>
          </cell>
          <cell r="L215" t="str">
            <v>390S</v>
          </cell>
          <cell r="M215">
            <v>0</v>
          </cell>
          <cell r="N215">
            <v>0</v>
          </cell>
          <cell r="O215">
            <v>1651.3100000005215</v>
          </cell>
          <cell r="P215">
            <v>0</v>
          </cell>
          <cell r="Q215">
            <v>0</v>
          </cell>
          <cell r="R215">
            <v>0</v>
          </cell>
          <cell r="S215">
            <v>0</v>
          </cell>
          <cell r="T215">
            <v>0</v>
          </cell>
        </row>
        <row r="216">
          <cell r="A216" t="str">
            <v>353SG</v>
          </cell>
          <cell r="B216" t="str">
            <v>353</v>
          </cell>
          <cell r="C216" t="str">
            <v>SG</v>
          </cell>
          <cell r="D216">
            <v>952146.51</v>
          </cell>
          <cell r="F216" t="str">
            <v>353SG</v>
          </cell>
          <cell r="G216" t="str">
            <v>353</v>
          </cell>
          <cell r="H216" t="str">
            <v>SG</v>
          </cell>
          <cell r="I216">
            <v>952146.51</v>
          </cell>
          <cell r="L216" t="str">
            <v>390SO</v>
          </cell>
          <cell r="M216">
            <v>0</v>
          </cell>
          <cell r="N216">
            <v>0</v>
          </cell>
          <cell r="O216">
            <v>77222.20783138882</v>
          </cell>
          <cell r="P216">
            <v>0</v>
          </cell>
          <cell r="Q216">
            <v>0</v>
          </cell>
          <cell r="R216">
            <v>0</v>
          </cell>
          <cell r="S216">
            <v>0</v>
          </cell>
          <cell r="T216">
            <v>0</v>
          </cell>
        </row>
        <row r="217">
          <cell r="A217" t="str">
            <v>354CAGE</v>
          </cell>
          <cell r="B217" t="str">
            <v>354</v>
          </cell>
          <cell r="C217" t="str">
            <v>CAGE</v>
          </cell>
          <cell r="D217">
            <v>1000183873.7924999</v>
          </cell>
          <cell r="F217" t="str">
            <v>354CAGE</v>
          </cell>
          <cell r="G217" t="str">
            <v>354</v>
          </cell>
          <cell r="H217" t="str">
            <v>CAGE</v>
          </cell>
          <cell r="I217">
            <v>1000183873.7924999</v>
          </cell>
          <cell r="L217" t="str">
            <v>391CAEE</v>
          </cell>
          <cell r="M217">
            <v>0</v>
          </cell>
          <cell r="N217">
            <v>0</v>
          </cell>
          <cell r="O217">
            <v>0</v>
          </cell>
          <cell r="P217">
            <v>0</v>
          </cell>
          <cell r="Q217">
            <v>0</v>
          </cell>
          <cell r="R217">
            <v>0</v>
          </cell>
          <cell r="S217">
            <v>0</v>
          </cell>
          <cell r="T217">
            <v>0</v>
          </cell>
        </row>
        <row r="218">
          <cell r="A218" t="str">
            <v>354CAGW</v>
          </cell>
          <cell r="B218" t="str">
            <v>354</v>
          </cell>
          <cell r="C218" t="str">
            <v>CAGW</v>
          </cell>
          <cell r="D218">
            <v>187184923.23166698</v>
          </cell>
          <cell r="F218" t="str">
            <v>354CAGW</v>
          </cell>
          <cell r="G218" t="str">
            <v>354</v>
          </cell>
          <cell r="H218" t="str">
            <v>CAGW</v>
          </cell>
          <cell r="I218">
            <v>187184923.23166698</v>
          </cell>
          <cell r="L218" t="str">
            <v>391CAGE</v>
          </cell>
          <cell r="M218">
            <v>0</v>
          </cell>
          <cell r="N218">
            <v>0</v>
          </cell>
          <cell r="O218">
            <v>0</v>
          </cell>
          <cell r="P218">
            <v>0</v>
          </cell>
          <cell r="Q218">
            <v>0</v>
          </cell>
          <cell r="R218">
            <v>0</v>
          </cell>
          <cell r="S218">
            <v>0</v>
          </cell>
          <cell r="T218">
            <v>0</v>
          </cell>
        </row>
        <row r="219">
          <cell r="A219" t="str">
            <v>354JBG</v>
          </cell>
          <cell r="B219" t="str">
            <v>354</v>
          </cell>
          <cell r="C219" t="str">
            <v>JBG</v>
          </cell>
          <cell r="D219">
            <v>29830064.400000002</v>
          </cell>
          <cell r="F219" t="str">
            <v>354JBG</v>
          </cell>
          <cell r="G219" t="str">
            <v>354</v>
          </cell>
          <cell r="H219" t="str">
            <v>JBG</v>
          </cell>
          <cell r="I219">
            <v>29830064.400000002</v>
          </cell>
          <cell r="L219" t="str">
            <v>391CAGW</v>
          </cell>
          <cell r="M219">
            <v>0</v>
          </cell>
          <cell r="N219">
            <v>0</v>
          </cell>
          <cell r="O219">
            <v>-16765.994143031367</v>
          </cell>
          <cell r="P219">
            <v>0</v>
          </cell>
          <cell r="Q219">
            <v>0</v>
          </cell>
          <cell r="R219">
            <v>0</v>
          </cell>
          <cell r="S219">
            <v>0</v>
          </cell>
          <cell r="T219">
            <v>0</v>
          </cell>
        </row>
        <row r="220">
          <cell r="A220" t="str">
            <v>354SG</v>
          </cell>
          <cell r="B220" t="str">
            <v>354</v>
          </cell>
          <cell r="C220" t="str">
            <v>SG</v>
          </cell>
          <cell r="D220">
            <v>123629.91</v>
          </cell>
          <cell r="F220" t="str">
            <v>354SG</v>
          </cell>
          <cell r="G220" t="str">
            <v>354</v>
          </cell>
          <cell r="H220" t="str">
            <v>SG</v>
          </cell>
          <cell r="I220">
            <v>123629.91</v>
          </cell>
          <cell r="L220" t="str">
            <v>391CN</v>
          </cell>
          <cell r="M220">
            <v>0</v>
          </cell>
          <cell r="N220">
            <v>0</v>
          </cell>
          <cell r="O220">
            <v>-3235.8212526310435</v>
          </cell>
          <cell r="P220">
            <v>0</v>
          </cell>
          <cell r="Q220">
            <v>0</v>
          </cell>
          <cell r="R220">
            <v>0</v>
          </cell>
          <cell r="S220">
            <v>0</v>
          </cell>
          <cell r="T220">
            <v>0</v>
          </cell>
        </row>
        <row r="221">
          <cell r="A221" t="str">
            <v>355CAGE</v>
          </cell>
          <cell r="B221" t="str">
            <v>355</v>
          </cell>
          <cell r="C221" t="str">
            <v>CAGE</v>
          </cell>
          <cell r="D221">
            <v>483126336.71249968</v>
          </cell>
          <cell r="F221" t="str">
            <v>355CAGE</v>
          </cell>
          <cell r="G221" t="str">
            <v>355</v>
          </cell>
          <cell r="H221" t="str">
            <v>CAGE</v>
          </cell>
          <cell r="I221">
            <v>483126336.71249968</v>
          </cell>
          <cell r="L221" t="str">
            <v>391JBG</v>
          </cell>
          <cell r="M221">
            <v>0</v>
          </cell>
          <cell r="N221">
            <v>0</v>
          </cell>
          <cell r="O221">
            <v>-7075.8303005970911</v>
          </cell>
          <cell r="P221">
            <v>0</v>
          </cell>
          <cell r="Q221">
            <v>0</v>
          </cell>
          <cell r="R221">
            <v>0</v>
          </cell>
          <cell r="S221">
            <v>0</v>
          </cell>
          <cell r="T221">
            <v>0</v>
          </cell>
        </row>
        <row r="222">
          <cell r="A222" t="str">
            <v>355CAGW</v>
          </cell>
          <cell r="B222" t="str">
            <v>355</v>
          </cell>
          <cell r="C222" t="str">
            <v>CAGW</v>
          </cell>
          <cell r="D222">
            <v>250418250.25041699</v>
          </cell>
          <cell r="F222" t="str">
            <v>355CAGW</v>
          </cell>
          <cell r="G222" t="str">
            <v>355</v>
          </cell>
          <cell r="H222" t="str">
            <v>CAGW</v>
          </cell>
          <cell r="I222">
            <v>250418250.25041699</v>
          </cell>
          <cell r="L222" t="str">
            <v>391S</v>
          </cell>
          <cell r="M222">
            <v>0</v>
          </cell>
          <cell r="N222">
            <v>0</v>
          </cell>
          <cell r="O222">
            <v>-16836.228333330015</v>
          </cell>
          <cell r="P222">
            <v>0</v>
          </cell>
          <cell r="Q222">
            <v>0</v>
          </cell>
          <cell r="R222">
            <v>0</v>
          </cell>
          <cell r="S222">
            <v>0</v>
          </cell>
          <cell r="T222">
            <v>0</v>
          </cell>
        </row>
        <row r="223">
          <cell r="A223" t="str">
            <v>355JBG</v>
          </cell>
          <cell r="B223" t="str">
            <v>355</v>
          </cell>
          <cell r="C223" t="str">
            <v>JBG</v>
          </cell>
          <cell r="D223">
            <v>949106.66333333286</v>
          </cell>
          <cell r="F223" t="str">
            <v>355JBG</v>
          </cell>
          <cell r="G223" t="str">
            <v>355</v>
          </cell>
          <cell r="H223" t="str">
            <v>JBG</v>
          </cell>
          <cell r="I223">
            <v>949106.66333333286</v>
          </cell>
          <cell r="L223" t="str">
            <v>391SO</v>
          </cell>
          <cell r="M223">
            <v>0</v>
          </cell>
          <cell r="N223">
            <v>0</v>
          </cell>
          <cell r="O223">
            <v>55723.691426988946</v>
          </cell>
          <cell r="P223">
            <v>0</v>
          </cell>
          <cell r="Q223">
            <v>0</v>
          </cell>
          <cell r="R223">
            <v>0</v>
          </cell>
          <cell r="S223">
            <v>0</v>
          </cell>
          <cell r="T223">
            <v>0</v>
          </cell>
        </row>
        <row r="224">
          <cell r="A224" t="str">
            <v>355SG</v>
          </cell>
          <cell r="B224" t="str">
            <v>355</v>
          </cell>
          <cell r="C224" t="str">
            <v>SG</v>
          </cell>
          <cell r="D224">
            <v>661716.85</v>
          </cell>
          <cell r="F224" t="str">
            <v>355SG</v>
          </cell>
          <cell r="G224" t="str">
            <v>355</v>
          </cell>
          <cell r="H224" t="str">
            <v>SG</v>
          </cell>
          <cell r="I224">
            <v>661716.85</v>
          </cell>
          <cell r="L224" t="str">
            <v>392CAGE</v>
          </cell>
          <cell r="M224">
            <v>0</v>
          </cell>
          <cell r="N224">
            <v>0</v>
          </cell>
          <cell r="O224">
            <v>0</v>
          </cell>
          <cell r="P224">
            <v>0</v>
          </cell>
          <cell r="Q224">
            <v>0</v>
          </cell>
          <cell r="R224">
            <v>0</v>
          </cell>
          <cell r="S224">
            <v>0</v>
          </cell>
          <cell r="T224">
            <v>0</v>
          </cell>
        </row>
        <row r="225">
          <cell r="A225" t="str">
            <v>356CAGE</v>
          </cell>
          <cell r="B225" t="str">
            <v>356</v>
          </cell>
          <cell r="C225" t="str">
            <v>CAGE</v>
          </cell>
          <cell r="D225">
            <v>746096239.16666675</v>
          </cell>
          <cell r="F225" t="str">
            <v>356CAGE</v>
          </cell>
          <cell r="G225" t="str">
            <v>356</v>
          </cell>
          <cell r="H225" t="str">
            <v>CAGE</v>
          </cell>
          <cell r="I225">
            <v>746096239.16666675</v>
          </cell>
          <cell r="L225" t="str">
            <v>392CAGW</v>
          </cell>
          <cell r="M225">
            <v>0</v>
          </cell>
          <cell r="N225">
            <v>0</v>
          </cell>
          <cell r="O225">
            <v>-9169.5974041903155</v>
          </cell>
          <cell r="P225">
            <v>0</v>
          </cell>
          <cell r="Q225">
            <v>0</v>
          </cell>
          <cell r="R225">
            <v>0</v>
          </cell>
          <cell r="S225">
            <v>0</v>
          </cell>
          <cell r="T225">
            <v>0</v>
          </cell>
        </row>
        <row r="226">
          <cell r="A226" t="str">
            <v>356CAGW</v>
          </cell>
          <cell r="B226" t="str">
            <v>356</v>
          </cell>
          <cell r="C226" t="str">
            <v>CAGW</v>
          </cell>
          <cell r="D226">
            <v>304511673.82708365</v>
          </cell>
          <cell r="F226" t="str">
            <v>356CAGW</v>
          </cell>
          <cell r="G226" t="str">
            <v>356</v>
          </cell>
          <cell r="H226" t="str">
            <v>CAGW</v>
          </cell>
          <cell r="I226">
            <v>304511673.82708365</v>
          </cell>
          <cell r="L226" t="str">
            <v>392S</v>
          </cell>
          <cell r="M226">
            <v>0</v>
          </cell>
          <cell r="N226">
            <v>0</v>
          </cell>
          <cell r="O226">
            <v>14040.267916670069</v>
          </cell>
          <cell r="P226">
            <v>0</v>
          </cell>
          <cell r="Q226">
            <v>0</v>
          </cell>
          <cell r="R226">
            <v>0</v>
          </cell>
          <cell r="S226">
            <v>0</v>
          </cell>
          <cell r="T226">
            <v>0</v>
          </cell>
        </row>
        <row r="227">
          <cell r="A227" t="str">
            <v>356JBG</v>
          </cell>
          <cell r="B227" t="str">
            <v>356</v>
          </cell>
          <cell r="C227" t="str">
            <v>JBG</v>
          </cell>
          <cell r="D227">
            <v>20096427.91791667</v>
          </cell>
          <cell r="F227" t="str">
            <v>356JBG</v>
          </cell>
          <cell r="G227" t="str">
            <v>356</v>
          </cell>
          <cell r="H227" t="str">
            <v>JBG</v>
          </cell>
          <cell r="I227">
            <v>20096427.91791667</v>
          </cell>
          <cell r="L227" t="str">
            <v>392SO</v>
          </cell>
          <cell r="M227">
            <v>0</v>
          </cell>
          <cell r="N227">
            <v>0</v>
          </cell>
          <cell r="O227">
            <v>10949.946865729322</v>
          </cell>
          <cell r="P227">
            <v>0</v>
          </cell>
          <cell r="Q227">
            <v>0</v>
          </cell>
          <cell r="R227">
            <v>0</v>
          </cell>
          <cell r="S227">
            <v>0</v>
          </cell>
          <cell r="T227">
            <v>0</v>
          </cell>
        </row>
        <row r="228">
          <cell r="A228" t="str">
            <v>356SG</v>
          </cell>
          <cell r="B228" t="str">
            <v>356</v>
          </cell>
          <cell r="C228" t="str">
            <v>SG</v>
          </cell>
          <cell r="D228">
            <v>1497771.3391666701</v>
          </cell>
          <cell r="F228" t="str">
            <v>356SG</v>
          </cell>
          <cell r="G228" t="str">
            <v>356</v>
          </cell>
          <cell r="H228" t="str">
            <v>SG</v>
          </cell>
          <cell r="I228">
            <v>1497771.3391666701</v>
          </cell>
          <cell r="L228" t="str">
            <v>393CAGE</v>
          </cell>
          <cell r="M228">
            <v>0</v>
          </cell>
          <cell r="N228">
            <v>0</v>
          </cell>
          <cell r="O228">
            <v>0</v>
          </cell>
          <cell r="P228">
            <v>0</v>
          </cell>
          <cell r="Q228">
            <v>0</v>
          </cell>
          <cell r="R228">
            <v>0</v>
          </cell>
          <cell r="S228">
            <v>0</v>
          </cell>
          <cell r="T228">
            <v>0</v>
          </cell>
        </row>
        <row r="229">
          <cell r="A229" t="str">
            <v>357CAGE</v>
          </cell>
          <cell r="B229" t="str">
            <v>357</v>
          </cell>
          <cell r="C229" t="str">
            <v>CAGE</v>
          </cell>
          <cell r="D229">
            <v>3286476.99</v>
          </cell>
          <cell r="F229" t="str">
            <v>357CAGE</v>
          </cell>
          <cell r="G229" t="str">
            <v>357</v>
          </cell>
          <cell r="H229" t="str">
            <v>CAGE</v>
          </cell>
          <cell r="I229">
            <v>3286476.99</v>
          </cell>
          <cell r="L229" t="str">
            <v>393CAGW</v>
          </cell>
          <cell r="M229">
            <v>0</v>
          </cell>
          <cell r="N229">
            <v>0</v>
          </cell>
          <cell r="O229">
            <v>2795.7122101260629</v>
          </cell>
          <cell r="P229">
            <v>0</v>
          </cell>
          <cell r="Q229">
            <v>0</v>
          </cell>
          <cell r="R229">
            <v>0</v>
          </cell>
          <cell r="S229">
            <v>0</v>
          </cell>
          <cell r="T229">
            <v>0</v>
          </cell>
        </row>
        <row r="230">
          <cell r="A230" t="str">
            <v>357CAGW</v>
          </cell>
          <cell r="B230" t="str">
            <v>357</v>
          </cell>
          <cell r="C230" t="str">
            <v>CAGW</v>
          </cell>
          <cell r="D230">
            <v>233422.44666666701</v>
          </cell>
          <cell r="F230" t="str">
            <v>357CAGW</v>
          </cell>
          <cell r="G230" t="str">
            <v>357</v>
          </cell>
          <cell r="H230" t="str">
            <v>CAGW</v>
          </cell>
          <cell r="I230">
            <v>233422.44666666701</v>
          </cell>
          <cell r="L230" t="str">
            <v>393JBG</v>
          </cell>
          <cell r="M230">
            <v>0</v>
          </cell>
          <cell r="N230">
            <v>0</v>
          </cell>
          <cell r="O230">
            <v>-841.74290887585801</v>
          </cell>
          <cell r="P230">
            <v>0</v>
          </cell>
          <cell r="Q230">
            <v>0</v>
          </cell>
          <cell r="R230">
            <v>0</v>
          </cell>
          <cell r="S230">
            <v>0</v>
          </cell>
          <cell r="T230">
            <v>0</v>
          </cell>
        </row>
        <row r="231">
          <cell r="A231" t="str">
            <v>358CAGE</v>
          </cell>
          <cell r="B231" t="str">
            <v>358</v>
          </cell>
          <cell r="C231" t="str">
            <v>CAGE</v>
          </cell>
          <cell r="D231">
            <v>7712420.4900000002</v>
          </cell>
          <cell r="F231" t="str">
            <v>358CAGE</v>
          </cell>
          <cell r="G231" t="str">
            <v>358</v>
          </cell>
          <cell r="H231" t="str">
            <v>CAGE</v>
          </cell>
          <cell r="I231">
            <v>7712420.4900000002</v>
          </cell>
          <cell r="L231" t="str">
            <v>393S</v>
          </cell>
          <cell r="M231">
            <v>0</v>
          </cell>
          <cell r="N231">
            <v>0</v>
          </cell>
          <cell r="O231">
            <v>-6828.0224999999627</v>
          </cell>
          <cell r="P231">
            <v>0</v>
          </cell>
          <cell r="Q231">
            <v>0</v>
          </cell>
          <cell r="R231">
            <v>0</v>
          </cell>
          <cell r="S231">
            <v>0</v>
          </cell>
          <cell r="T231">
            <v>0</v>
          </cell>
        </row>
        <row r="232">
          <cell r="A232" t="str">
            <v>358CAGW</v>
          </cell>
          <cell r="B232" t="str">
            <v>358</v>
          </cell>
          <cell r="C232" t="str">
            <v>CAGW</v>
          </cell>
          <cell r="D232">
            <v>322933.46999999997</v>
          </cell>
          <cell r="F232" t="str">
            <v>358CAGW</v>
          </cell>
          <cell r="G232" t="str">
            <v>358</v>
          </cell>
          <cell r="H232" t="str">
            <v>CAGW</v>
          </cell>
          <cell r="I232">
            <v>322933.46999999997</v>
          </cell>
          <cell r="L232" t="str">
            <v>393SO</v>
          </cell>
          <cell r="M232">
            <v>0</v>
          </cell>
          <cell r="N232">
            <v>0</v>
          </cell>
          <cell r="O232">
            <v>370.5399738126327</v>
          </cell>
          <cell r="P232">
            <v>0</v>
          </cell>
          <cell r="Q232">
            <v>0</v>
          </cell>
          <cell r="R232">
            <v>0</v>
          </cell>
          <cell r="S232">
            <v>0</v>
          </cell>
          <cell r="T232">
            <v>0</v>
          </cell>
        </row>
        <row r="233">
          <cell r="A233" t="str">
            <v>359CAGE</v>
          </cell>
          <cell r="B233" t="str">
            <v>359</v>
          </cell>
          <cell r="C233" t="str">
            <v>CAGE</v>
          </cell>
          <cell r="D233">
            <v>4858158.3070833301</v>
          </cell>
          <cell r="F233" t="str">
            <v>359CAGE</v>
          </cell>
          <cell r="G233" t="str">
            <v>359</v>
          </cell>
          <cell r="H233" t="str">
            <v>CAGE</v>
          </cell>
          <cell r="I233">
            <v>4858158.3070833301</v>
          </cell>
          <cell r="L233" t="str">
            <v>394CAGE</v>
          </cell>
          <cell r="M233">
            <v>0</v>
          </cell>
          <cell r="N233">
            <v>0</v>
          </cell>
          <cell r="O233">
            <v>0</v>
          </cell>
          <cell r="P233">
            <v>0</v>
          </cell>
          <cell r="Q233">
            <v>0</v>
          </cell>
          <cell r="R233">
            <v>0</v>
          </cell>
          <cell r="S233">
            <v>0</v>
          </cell>
          <cell r="T233">
            <v>0</v>
          </cell>
        </row>
        <row r="234">
          <cell r="A234" t="str">
            <v>359CAGW</v>
          </cell>
          <cell r="B234" t="str">
            <v>359</v>
          </cell>
          <cell r="C234" t="str">
            <v>CAGW</v>
          </cell>
          <cell r="D234">
            <v>7055228.5300000003</v>
          </cell>
          <cell r="F234" t="str">
            <v>359CAGW</v>
          </cell>
          <cell r="G234" t="str">
            <v>359</v>
          </cell>
          <cell r="H234" t="str">
            <v>CAGW</v>
          </cell>
          <cell r="I234">
            <v>7055228.5300000003</v>
          </cell>
          <cell r="L234" t="str">
            <v>394CAGW</v>
          </cell>
          <cell r="M234">
            <v>0</v>
          </cell>
          <cell r="N234">
            <v>0</v>
          </cell>
          <cell r="O234">
            <v>2184.1659126871223</v>
          </cell>
          <cell r="P234">
            <v>0</v>
          </cell>
          <cell r="Q234">
            <v>0</v>
          </cell>
          <cell r="R234">
            <v>0</v>
          </cell>
          <cell r="S234">
            <v>0</v>
          </cell>
          <cell r="T234">
            <v>0</v>
          </cell>
        </row>
        <row r="235">
          <cell r="A235" t="str">
            <v>359JBG</v>
          </cell>
          <cell r="B235" t="str">
            <v>359</v>
          </cell>
          <cell r="C235" t="str">
            <v>JBG</v>
          </cell>
          <cell r="D235">
            <v>4929.3900000000003</v>
          </cell>
          <cell r="F235" t="str">
            <v>359JBG</v>
          </cell>
          <cell r="G235" t="str">
            <v>359</v>
          </cell>
          <cell r="H235" t="str">
            <v>JBG</v>
          </cell>
          <cell r="I235">
            <v>4929.3900000000003</v>
          </cell>
          <cell r="L235" t="str">
            <v>394JBG</v>
          </cell>
          <cell r="M235">
            <v>0</v>
          </cell>
          <cell r="N235">
            <v>0</v>
          </cell>
          <cell r="O235">
            <v>-8948.2922533930468</v>
          </cell>
          <cell r="P235">
            <v>0</v>
          </cell>
          <cell r="Q235">
            <v>0</v>
          </cell>
          <cell r="R235">
            <v>0</v>
          </cell>
          <cell r="S235">
            <v>0</v>
          </cell>
          <cell r="T235">
            <v>0</v>
          </cell>
        </row>
        <row r="236">
          <cell r="A236" t="str">
            <v>359SG</v>
          </cell>
          <cell r="B236" t="str">
            <v>359</v>
          </cell>
          <cell r="C236" t="str">
            <v>SG</v>
          </cell>
          <cell r="D236">
            <v>15883.01</v>
          </cell>
          <cell r="F236" t="str">
            <v>359SG</v>
          </cell>
          <cell r="G236" t="str">
            <v>359</v>
          </cell>
          <cell r="H236" t="str">
            <v>SG</v>
          </cell>
          <cell r="I236">
            <v>15883.01</v>
          </cell>
          <cell r="L236" t="str">
            <v>394S</v>
          </cell>
          <cell r="M236">
            <v>0</v>
          </cell>
          <cell r="N236">
            <v>0</v>
          </cell>
          <cell r="O236">
            <v>7019.9387500002049</v>
          </cell>
          <cell r="P236">
            <v>0</v>
          </cell>
          <cell r="Q236">
            <v>0</v>
          </cell>
          <cell r="R236">
            <v>0</v>
          </cell>
          <cell r="S236">
            <v>0</v>
          </cell>
          <cell r="T236">
            <v>0</v>
          </cell>
        </row>
        <row r="237">
          <cell r="A237" t="str">
            <v>360CA</v>
          </cell>
          <cell r="B237" t="str">
            <v>360</v>
          </cell>
          <cell r="C237" t="str">
            <v>CA</v>
          </cell>
          <cell r="D237">
            <v>1749504.01083333</v>
          </cell>
          <cell r="F237" t="str">
            <v>360CA</v>
          </cell>
          <cell r="G237" t="str">
            <v>360</v>
          </cell>
          <cell r="H237" t="str">
            <v>CA</v>
          </cell>
          <cell r="I237">
            <v>1749504.01083333</v>
          </cell>
          <cell r="L237" t="str">
            <v>394SO</v>
          </cell>
          <cell r="M237">
            <v>0</v>
          </cell>
          <cell r="N237">
            <v>0</v>
          </cell>
          <cell r="O237">
            <v>302.31499548707353</v>
          </cell>
          <cell r="P237">
            <v>0</v>
          </cell>
          <cell r="Q237">
            <v>0</v>
          </cell>
          <cell r="R237">
            <v>0</v>
          </cell>
          <cell r="S237">
            <v>0</v>
          </cell>
          <cell r="T237">
            <v>0</v>
          </cell>
        </row>
        <row r="238">
          <cell r="A238" t="str">
            <v>360ID</v>
          </cell>
          <cell r="B238" t="str">
            <v>360</v>
          </cell>
          <cell r="C238" t="str">
            <v>ID</v>
          </cell>
          <cell r="D238">
            <v>1522912.0058333301</v>
          </cell>
          <cell r="F238" t="str">
            <v>360ID</v>
          </cell>
          <cell r="G238" t="str">
            <v>360</v>
          </cell>
          <cell r="H238" t="str">
            <v>ID</v>
          </cell>
          <cell r="I238">
            <v>1522912.0058333301</v>
          </cell>
          <cell r="L238" t="str">
            <v>395CAGE</v>
          </cell>
          <cell r="M238">
            <v>0</v>
          </cell>
          <cell r="N238">
            <v>0</v>
          </cell>
          <cell r="O238">
            <v>0</v>
          </cell>
          <cell r="P238">
            <v>0</v>
          </cell>
          <cell r="Q238">
            <v>0</v>
          </cell>
          <cell r="R238">
            <v>0</v>
          </cell>
          <cell r="S238">
            <v>0</v>
          </cell>
          <cell r="T238">
            <v>0</v>
          </cell>
        </row>
        <row r="239">
          <cell r="A239" t="str">
            <v>360OR</v>
          </cell>
          <cell r="B239" t="str">
            <v>360</v>
          </cell>
          <cell r="C239" t="str">
            <v>OR</v>
          </cell>
          <cell r="D239">
            <v>13779081.6779167</v>
          </cell>
          <cell r="F239" t="str">
            <v>360OR</v>
          </cell>
          <cell r="G239" t="str">
            <v>360</v>
          </cell>
          <cell r="H239" t="str">
            <v>OR</v>
          </cell>
          <cell r="I239">
            <v>13779081.6779167</v>
          </cell>
          <cell r="L239" t="str">
            <v>395CAGW</v>
          </cell>
          <cell r="M239">
            <v>0</v>
          </cell>
          <cell r="N239">
            <v>0</v>
          </cell>
          <cell r="O239">
            <v>-12135.977567489728</v>
          </cell>
          <cell r="P239">
            <v>0</v>
          </cell>
          <cell r="Q239">
            <v>0</v>
          </cell>
          <cell r="R239">
            <v>0</v>
          </cell>
          <cell r="S239">
            <v>0</v>
          </cell>
          <cell r="T239">
            <v>0</v>
          </cell>
        </row>
        <row r="240">
          <cell r="A240" t="str">
            <v>360UT</v>
          </cell>
          <cell r="B240" t="str">
            <v>360</v>
          </cell>
          <cell r="C240" t="str">
            <v>UT</v>
          </cell>
          <cell r="D240">
            <v>37908295.9804167</v>
          </cell>
          <cell r="F240" t="str">
            <v>360UT</v>
          </cell>
          <cell r="G240" t="str">
            <v>360</v>
          </cell>
          <cell r="H240" t="str">
            <v>UT</v>
          </cell>
          <cell r="I240">
            <v>37908295.9804167</v>
          </cell>
          <cell r="L240" t="str">
            <v>395S</v>
          </cell>
          <cell r="M240">
            <v>0</v>
          </cell>
          <cell r="N240">
            <v>0</v>
          </cell>
          <cell r="O240">
            <v>-44102.15833332995</v>
          </cell>
          <cell r="P240">
            <v>0</v>
          </cell>
          <cell r="Q240">
            <v>0</v>
          </cell>
          <cell r="R240">
            <v>0</v>
          </cell>
          <cell r="S240">
            <v>0</v>
          </cell>
          <cell r="T240">
            <v>0</v>
          </cell>
        </row>
        <row r="241">
          <cell r="A241" t="str">
            <v>360WA</v>
          </cell>
          <cell r="B241" t="str">
            <v>360</v>
          </cell>
          <cell r="C241" t="str">
            <v>WA</v>
          </cell>
          <cell r="D241">
            <v>1757614.7241666701</v>
          </cell>
          <cell r="F241" t="str">
            <v>360WA</v>
          </cell>
          <cell r="G241" t="str">
            <v>360</v>
          </cell>
          <cell r="H241" t="str">
            <v>WA</v>
          </cell>
          <cell r="I241">
            <v>1757614.7241666701</v>
          </cell>
          <cell r="L241" t="str">
            <v>395SO</v>
          </cell>
          <cell r="M241">
            <v>0</v>
          </cell>
          <cell r="N241">
            <v>0</v>
          </cell>
          <cell r="O241">
            <v>-2025.0662114351335</v>
          </cell>
          <cell r="P241">
            <v>0</v>
          </cell>
          <cell r="Q241">
            <v>0</v>
          </cell>
          <cell r="R241">
            <v>0</v>
          </cell>
          <cell r="S241">
            <v>0</v>
          </cell>
          <cell r="T241">
            <v>0</v>
          </cell>
        </row>
        <row r="242">
          <cell r="A242" t="str">
            <v>360WYP</v>
          </cell>
          <cell r="B242" t="str">
            <v>360</v>
          </cell>
          <cell r="C242" t="str">
            <v>WYP</v>
          </cell>
          <cell r="D242">
            <v>2648619.25</v>
          </cell>
          <cell r="F242" t="str">
            <v>360WYP</v>
          </cell>
          <cell r="G242" t="str">
            <v>360</v>
          </cell>
          <cell r="H242" t="str">
            <v>WYP</v>
          </cell>
          <cell r="I242">
            <v>2648619.25</v>
          </cell>
          <cell r="L242" t="str">
            <v>396CAGE</v>
          </cell>
          <cell r="M242">
            <v>0</v>
          </cell>
          <cell r="N242">
            <v>0</v>
          </cell>
          <cell r="O242">
            <v>0</v>
          </cell>
          <cell r="P242">
            <v>0</v>
          </cell>
          <cell r="Q242">
            <v>0</v>
          </cell>
          <cell r="R242">
            <v>0</v>
          </cell>
          <cell r="S242">
            <v>0</v>
          </cell>
          <cell r="T242">
            <v>0</v>
          </cell>
        </row>
        <row r="243">
          <cell r="A243" t="str">
            <v>360WYU</v>
          </cell>
          <cell r="B243" t="str">
            <v>360</v>
          </cell>
          <cell r="C243" t="str">
            <v>WYU</v>
          </cell>
          <cell r="D243">
            <v>3311868.0191666698</v>
          </cell>
          <cell r="F243" t="str">
            <v>360WYU</v>
          </cell>
          <cell r="G243" t="str">
            <v>360</v>
          </cell>
          <cell r="H243" t="str">
            <v>WYU</v>
          </cell>
          <cell r="I243">
            <v>3311868.0191666698</v>
          </cell>
          <cell r="L243" t="str">
            <v>396CAGW</v>
          </cell>
          <cell r="M243">
            <v>0</v>
          </cell>
          <cell r="N243">
            <v>0</v>
          </cell>
          <cell r="O243">
            <v>301.60402023721662</v>
          </cell>
          <cell r="P243">
            <v>0</v>
          </cell>
          <cell r="Q243">
            <v>0</v>
          </cell>
          <cell r="R243">
            <v>0</v>
          </cell>
          <cell r="S243">
            <v>0</v>
          </cell>
          <cell r="T243">
            <v>0</v>
          </cell>
        </row>
        <row r="244">
          <cell r="A244" t="str">
            <v>361CA</v>
          </cell>
          <cell r="B244" t="str">
            <v>361</v>
          </cell>
          <cell r="C244" t="str">
            <v>CA</v>
          </cell>
          <cell r="D244">
            <v>4506439.28958333</v>
          </cell>
          <cell r="F244" t="str">
            <v>361CA</v>
          </cell>
          <cell r="G244" t="str">
            <v>361</v>
          </cell>
          <cell r="H244" t="str">
            <v>CA</v>
          </cell>
          <cell r="I244">
            <v>4506439.28958333</v>
          </cell>
          <cell r="L244" t="str">
            <v>396JBG</v>
          </cell>
          <cell r="M244">
            <v>0</v>
          </cell>
          <cell r="N244">
            <v>0</v>
          </cell>
          <cell r="O244">
            <v>48658.373410364009</v>
          </cell>
          <cell r="P244">
            <v>0</v>
          </cell>
          <cell r="Q244">
            <v>0</v>
          </cell>
          <cell r="R244">
            <v>0</v>
          </cell>
          <cell r="S244">
            <v>0</v>
          </cell>
          <cell r="T244">
            <v>0</v>
          </cell>
        </row>
        <row r="245">
          <cell r="A245" t="str">
            <v>361ID</v>
          </cell>
          <cell r="B245" t="str">
            <v>361</v>
          </cell>
          <cell r="C245" t="str">
            <v>ID</v>
          </cell>
          <cell r="D245">
            <v>2295112.0924999998</v>
          </cell>
          <cell r="F245" t="str">
            <v>361ID</v>
          </cell>
          <cell r="G245" t="str">
            <v>361</v>
          </cell>
          <cell r="H245" t="str">
            <v>ID</v>
          </cell>
          <cell r="I245">
            <v>2295112.0924999998</v>
          </cell>
          <cell r="L245" t="str">
            <v>396S</v>
          </cell>
          <cell r="M245">
            <v>0</v>
          </cell>
          <cell r="N245">
            <v>0</v>
          </cell>
          <cell r="O245">
            <v>0</v>
          </cell>
          <cell r="P245">
            <v>0</v>
          </cell>
          <cell r="Q245">
            <v>0</v>
          </cell>
          <cell r="R245">
            <v>0</v>
          </cell>
          <cell r="S245">
            <v>0</v>
          </cell>
          <cell r="T245">
            <v>0</v>
          </cell>
        </row>
        <row r="246">
          <cell r="A246" t="str">
            <v>361OR</v>
          </cell>
          <cell r="B246" t="str">
            <v>361</v>
          </cell>
          <cell r="C246" t="str">
            <v>OR</v>
          </cell>
          <cell r="D246">
            <v>25822567.278333299</v>
          </cell>
          <cell r="F246" t="str">
            <v>361OR</v>
          </cell>
          <cell r="G246" t="str">
            <v>361</v>
          </cell>
          <cell r="H246" t="str">
            <v>OR</v>
          </cell>
          <cell r="I246">
            <v>25822567.278333299</v>
          </cell>
          <cell r="L246" t="str">
            <v>396SO</v>
          </cell>
          <cell r="M246">
            <v>0</v>
          </cell>
          <cell r="N246">
            <v>0</v>
          </cell>
          <cell r="O246">
            <v>13819.332301915725</v>
          </cell>
          <cell r="P246">
            <v>0</v>
          </cell>
          <cell r="Q246">
            <v>0</v>
          </cell>
          <cell r="R246">
            <v>0</v>
          </cell>
          <cell r="S246">
            <v>0</v>
          </cell>
          <cell r="T246">
            <v>0</v>
          </cell>
        </row>
        <row r="247">
          <cell r="A247" t="str">
            <v>361UT</v>
          </cell>
          <cell r="B247" t="str">
            <v>361</v>
          </cell>
          <cell r="C247" t="str">
            <v>UT</v>
          </cell>
          <cell r="D247">
            <v>53336100.269166701</v>
          </cell>
          <cell r="F247" t="str">
            <v>361UT</v>
          </cell>
          <cell r="G247" t="str">
            <v>361</v>
          </cell>
          <cell r="H247" t="str">
            <v>UT</v>
          </cell>
          <cell r="I247">
            <v>53336100.269166701</v>
          </cell>
          <cell r="L247" t="str">
            <v>397CAEE</v>
          </cell>
          <cell r="M247">
            <v>0</v>
          </cell>
          <cell r="N247">
            <v>0</v>
          </cell>
          <cell r="O247">
            <v>0</v>
          </cell>
          <cell r="P247">
            <v>0</v>
          </cell>
          <cell r="Q247">
            <v>0</v>
          </cell>
          <cell r="R247">
            <v>0</v>
          </cell>
          <cell r="S247">
            <v>0</v>
          </cell>
          <cell r="T247">
            <v>0</v>
          </cell>
        </row>
        <row r="248">
          <cell r="A248" t="str">
            <v>361WA</v>
          </cell>
          <cell r="B248" t="str">
            <v>361</v>
          </cell>
          <cell r="C248" t="str">
            <v>WA</v>
          </cell>
          <cell r="D248">
            <v>2776348.8250000002</v>
          </cell>
          <cell r="F248" t="str">
            <v>361WA</v>
          </cell>
          <cell r="G248" t="str">
            <v>361</v>
          </cell>
          <cell r="H248" t="str">
            <v>WA</v>
          </cell>
          <cell r="I248">
            <v>2776348.8250000002</v>
          </cell>
          <cell r="L248" t="str">
            <v>397CAGE</v>
          </cell>
          <cell r="M248">
            <v>0</v>
          </cell>
          <cell r="N248">
            <v>0</v>
          </cell>
          <cell r="O248">
            <v>0</v>
          </cell>
          <cell r="P248">
            <v>0</v>
          </cell>
          <cell r="Q248">
            <v>0</v>
          </cell>
          <cell r="R248">
            <v>0</v>
          </cell>
          <cell r="S248">
            <v>0</v>
          </cell>
          <cell r="T248">
            <v>0</v>
          </cell>
        </row>
        <row r="249">
          <cell r="A249" t="str">
            <v>361WYP</v>
          </cell>
          <cell r="B249" t="str">
            <v>361</v>
          </cell>
          <cell r="C249" t="str">
            <v>WYP</v>
          </cell>
          <cell r="D249">
            <v>11762057.670833301</v>
          </cell>
          <cell r="F249" t="str">
            <v>361WYP</v>
          </cell>
          <cell r="G249" t="str">
            <v>361</v>
          </cell>
          <cell r="H249" t="str">
            <v>WYP</v>
          </cell>
          <cell r="I249">
            <v>11762057.670833301</v>
          </cell>
          <cell r="L249" t="str">
            <v>397CAGW</v>
          </cell>
          <cell r="M249">
            <v>0</v>
          </cell>
          <cell r="N249">
            <v>0</v>
          </cell>
          <cell r="O249">
            <v>132284.12942254075</v>
          </cell>
          <cell r="P249">
            <v>0</v>
          </cell>
          <cell r="Q249">
            <v>0</v>
          </cell>
          <cell r="R249">
            <v>0</v>
          </cell>
          <cell r="S249">
            <v>0</v>
          </cell>
          <cell r="T249">
            <v>0</v>
          </cell>
        </row>
        <row r="250">
          <cell r="A250" t="str">
            <v>361WYU</v>
          </cell>
          <cell r="B250" t="str">
            <v>361</v>
          </cell>
          <cell r="C250" t="str">
            <v>WYU</v>
          </cell>
          <cell r="D250">
            <v>2868138.7054166701</v>
          </cell>
          <cell r="F250" t="str">
            <v>361WYU</v>
          </cell>
          <cell r="G250" t="str">
            <v>361</v>
          </cell>
          <cell r="H250" t="str">
            <v>WYU</v>
          </cell>
          <cell r="I250">
            <v>2868138.7054166701</v>
          </cell>
          <cell r="L250" t="str">
            <v>397CN</v>
          </cell>
          <cell r="M250">
            <v>0</v>
          </cell>
          <cell r="N250">
            <v>0</v>
          </cell>
          <cell r="O250">
            <v>239.98006295259057</v>
          </cell>
          <cell r="P250">
            <v>0</v>
          </cell>
          <cell r="Q250">
            <v>0</v>
          </cell>
          <cell r="R250">
            <v>0</v>
          </cell>
          <cell r="S250">
            <v>0</v>
          </cell>
          <cell r="T250">
            <v>0</v>
          </cell>
        </row>
        <row r="251">
          <cell r="A251" t="str">
            <v>362CA</v>
          </cell>
          <cell r="B251" t="str">
            <v>362</v>
          </cell>
          <cell r="C251" t="str">
            <v>CA</v>
          </cell>
          <cell r="D251">
            <v>28281825.864583299</v>
          </cell>
          <cell r="F251" t="str">
            <v>362CA</v>
          </cell>
          <cell r="G251" t="str">
            <v>362</v>
          </cell>
          <cell r="H251" t="str">
            <v>CA</v>
          </cell>
          <cell r="I251">
            <v>28281825.864583299</v>
          </cell>
          <cell r="L251" t="str">
            <v>397JBG</v>
          </cell>
          <cell r="M251">
            <v>0</v>
          </cell>
          <cell r="N251">
            <v>0</v>
          </cell>
          <cell r="O251">
            <v>10125.799067980664</v>
          </cell>
          <cell r="P251">
            <v>0</v>
          </cell>
          <cell r="Q251">
            <v>0</v>
          </cell>
          <cell r="R251">
            <v>0</v>
          </cell>
          <cell r="S251">
            <v>0</v>
          </cell>
          <cell r="T251">
            <v>0</v>
          </cell>
        </row>
        <row r="252">
          <cell r="A252" t="str">
            <v>362CAGW</v>
          </cell>
          <cell r="B252" t="str">
            <v>362</v>
          </cell>
          <cell r="C252" t="str">
            <v>CAGW</v>
          </cell>
          <cell r="D252">
            <v>0</v>
          </cell>
          <cell r="F252" t="str">
            <v>362CAGW</v>
          </cell>
          <cell r="G252" t="str">
            <v>362</v>
          </cell>
          <cell r="H252" t="str">
            <v>CAGW</v>
          </cell>
          <cell r="I252">
            <v>0</v>
          </cell>
          <cell r="L252" t="str">
            <v>397S</v>
          </cell>
          <cell r="M252">
            <v>0</v>
          </cell>
          <cell r="N252">
            <v>0</v>
          </cell>
          <cell r="O252">
            <v>-206113.34458330087</v>
          </cell>
          <cell r="P252">
            <v>0</v>
          </cell>
          <cell r="Q252">
            <v>0</v>
          </cell>
          <cell r="R252">
            <v>0</v>
          </cell>
          <cell r="S252">
            <v>0</v>
          </cell>
          <cell r="T252">
            <v>0</v>
          </cell>
        </row>
        <row r="253">
          <cell r="A253" t="str">
            <v>362ID</v>
          </cell>
          <cell r="B253" t="str">
            <v>362</v>
          </cell>
          <cell r="C253" t="str">
            <v>ID</v>
          </cell>
          <cell r="D253">
            <v>29041883.82375</v>
          </cell>
          <cell r="F253" t="str">
            <v>362ID</v>
          </cell>
          <cell r="G253" t="str">
            <v>362</v>
          </cell>
          <cell r="H253" t="str">
            <v>ID</v>
          </cell>
          <cell r="I253">
            <v>29041883.82375</v>
          </cell>
          <cell r="L253" t="str">
            <v>397SO</v>
          </cell>
          <cell r="M253">
            <v>0</v>
          </cell>
          <cell r="N253">
            <v>0</v>
          </cell>
          <cell r="O253">
            <v>21288.373491161015</v>
          </cell>
          <cell r="P253">
            <v>0</v>
          </cell>
          <cell r="Q253">
            <v>0</v>
          </cell>
          <cell r="R253">
            <v>0</v>
          </cell>
          <cell r="S253">
            <v>0</v>
          </cell>
          <cell r="T253">
            <v>0</v>
          </cell>
        </row>
        <row r="254">
          <cell r="A254" t="str">
            <v>362OR</v>
          </cell>
          <cell r="B254" t="str">
            <v>362</v>
          </cell>
          <cell r="C254" t="str">
            <v>OR</v>
          </cell>
          <cell r="D254">
            <v>229730087.94291699</v>
          </cell>
          <cell r="F254" t="str">
            <v>362OR</v>
          </cell>
          <cell r="G254" t="str">
            <v>362</v>
          </cell>
          <cell r="H254" t="str">
            <v>OR</v>
          </cell>
          <cell r="I254">
            <v>229730087.94291699</v>
          </cell>
          <cell r="L254" t="str">
            <v>398CAGE</v>
          </cell>
          <cell r="M254">
            <v>0</v>
          </cell>
          <cell r="N254">
            <v>0</v>
          </cell>
          <cell r="O254">
            <v>0</v>
          </cell>
          <cell r="P254">
            <v>0</v>
          </cell>
          <cell r="Q254">
            <v>0</v>
          </cell>
          <cell r="R254">
            <v>0</v>
          </cell>
          <cell r="S254">
            <v>0</v>
          </cell>
          <cell r="T254">
            <v>0</v>
          </cell>
        </row>
        <row r="255">
          <cell r="A255" t="str">
            <v>362UT</v>
          </cell>
          <cell r="B255" t="str">
            <v>362</v>
          </cell>
          <cell r="C255" t="str">
            <v>UT</v>
          </cell>
          <cell r="D255">
            <v>449130797.99458301</v>
          </cell>
          <cell r="F255" t="str">
            <v>362UT</v>
          </cell>
          <cell r="G255" t="str">
            <v>362</v>
          </cell>
          <cell r="H255" t="str">
            <v>UT</v>
          </cell>
          <cell r="I255">
            <v>449130797.99458301</v>
          </cell>
          <cell r="L255" t="str">
            <v>398CAGW</v>
          </cell>
          <cell r="M255">
            <v>0</v>
          </cell>
          <cell r="N255">
            <v>0</v>
          </cell>
          <cell r="O255">
            <v>-719.54858905684955</v>
          </cell>
          <cell r="P255">
            <v>0</v>
          </cell>
          <cell r="Q255">
            <v>0</v>
          </cell>
          <cell r="R255">
            <v>0</v>
          </cell>
          <cell r="S255">
            <v>0</v>
          </cell>
          <cell r="T255">
            <v>0</v>
          </cell>
        </row>
        <row r="256">
          <cell r="A256" t="str">
            <v>362WA</v>
          </cell>
          <cell r="B256" t="str">
            <v>362</v>
          </cell>
          <cell r="C256" t="str">
            <v>WA</v>
          </cell>
          <cell r="D256">
            <v>55354307.4645833</v>
          </cell>
          <cell r="F256" t="str">
            <v>362WA</v>
          </cell>
          <cell r="G256" t="str">
            <v>362</v>
          </cell>
          <cell r="H256" t="str">
            <v>WA</v>
          </cell>
          <cell r="I256">
            <v>55354307.4645833</v>
          </cell>
          <cell r="L256" t="str">
            <v>398JBG</v>
          </cell>
          <cell r="M256">
            <v>0</v>
          </cell>
          <cell r="N256">
            <v>0</v>
          </cell>
          <cell r="O256">
            <v>-120.00123170589659</v>
          </cell>
          <cell r="P256">
            <v>0</v>
          </cell>
          <cell r="Q256">
            <v>0</v>
          </cell>
          <cell r="R256">
            <v>0</v>
          </cell>
          <cell r="S256">
            <v>0</v>
          </cell>
          <cell r="T256">
            <v>0</v>
          </cell>
        </row>
        <row r="257">
          <cell r="A257" t="str">
            <v>362WYP</v>
          </cell>
          <cell r="B257" t="str">
            <v>362</v>
          </cell>
          <cell r="C257" t="str">
            <v>WYP</v>
          </cell>
          <cell r="D257">
            <v>115657697.26875</v>
          </cell>
          <cell r="F257" t="str">
            <v>362WYP</v>
          </cell>
          <cell r="G257" t="str">
            <v>362</v>
          </cell>
          <cell r="H257" t="str">
            <v>WYP</v>
          </cell>
          <cell r="I257">
            <v>115657697.26875</v>
          </cell>
          <cell r="L257" t="str">
            <v>398S</v>
          </cell>
          <cell r="M257">
            <v>0</v>
          </cell>
          <cell r="N257">
            <v>0</v>
          </cell>
          <cell r="O257">
            <v>-6743.7158333330008</v>
          </cell>
          <cell r="P257">
            <v>0</v>
          </cell>
          <cell r="Q257">
            <v>0</v>
          </cell>
          <cell r="R257">
            <v>0</v>
          </cell>
          <cell r="S257">
            <v>0</v>
          </cell>
          <cell r="T257">
            <v>0</v>
          </cell>
        </row>
        <row r="258">
          <cell r="A258" t="str">
            <v>362WYU</v>
          </cell>
          <cell r="B258" t="str">
            <v>362</v>
          </cell>
          <cell r="C258" t="str">
            <v>WYU</v>
          </cell>
          <cell r="D258">
            <v>10645276.6145833</v>
          </cell>
          <cell r="F258" t="str">
            <v>362WYU</v>
          </cell>
          <cell r="G258" t="str">
            <v>362</v>
          </cell>
          <cell r="H258" t="str">
            <v>WYU</v>
          </cell>
          <cell r="I258">
            <v>10645276.6145833</v>
          </cell>
          <cell r="L258" t="str">
            <v>398SO</v>
          </cell>
          <cell r="M258">
            <v>0</v>
          </cell>
          <cell r="N258">
            <v>0</v>
          </cell>
          <cell r="O258">
            <v>-8901.7655954371057</v>
          </cell>
          <cell r="P258">
            <v>0</v>
          </cell>
          <cell r="Q258">
            <v>0</v>
          </cell>
          <cell r="R258">
            <v>0</v>
          </cell>
          <cell r="S258">
            <v>0</v>
          </cell>
          <cell r="T258">
            <v>0</v>
          </cell>
        </row>
        <row r="259">
          <cell r="A259" t="str">
            <v>364CA</v>
          </cell>
          <cell r="B259" t="str">
            <v>364</v>
          </cell>
          <cell r="C259" t="str">
            <v>CA</v>
          </cell>
          <cell r="D259">
            <v>62016437.138750002</v>
          </cell>
          <cell r="F259" t="str">
            <v>364CA</v>
          </cell>
          <cell r="G259" t="str">
            <v>364</v>
          </cell>
          <cell r="H259" t="str">
            <v>CA</v>
          </cell>
          <cell r="I259">
            <v>62016437.138750002</v>
          </cell>
          <cell r="L259" t="str">
            <v>399CAEE</v>
          </cell>
          <cell r="M259">
            <v>0</v>
          </cell>
          <cell r="N259">
            <v>0</v>
          </cell>
          <cell r="O259">
            <v>0</v>
          </cell>
          <cell r="P259">
            <v>0</v>
          </cell>
          <cell r="Q259">
            <v>0</v>
          </cell>
          <cell r="R259">
            <v>0</v>
          </cell>
          <cell r="S259">
            <v>0</v>
          </cell>
          <cell r="T259">
            <v>0</v>
          </cell>
        </row>
        <row r="260">
          <cell r="A260" t="str">
            <v>364ID</v>
          </cell>
          <cell r="B260" t="str">
            <v>364</v>
          </cell>
          <cell r="C260" t="str">
            <v>ID</v>
          </cell>
          <cell r="D260">
            <v>78442918.369583294</v>
          </cell>
          <cell r="F260" t="str">
            <v>364ID</v>
          </cell>
          <cell r="G260" t="str">
            <v>364</v>
          </cell>
          <cell r="H260" t="str">
            <v>ID</v>
          </cell>
          <cell r="I260">
            <v>78442918.369583294</v>
          </cell>
          <cell r="L260" t="str">
            <v>399JBE</v>
          </cell>
          <cell r="M260">
            <v>0</v>
          </cell>
          <cell r="N260">
            <v>0</v>
          </cell>
          <cell r="O260">
            <v>72495515.08137171</v>
          </cell>
          <cell r="P260">
            <v>0</v>
          </cell>
          <cell r="Q260">
            <v>0</v>
          </cell>
          <cell r="R260">
            <v>0</v>
          </cell>
          <cell r="S260">
            <v>0</v>
          </cell>
          <cell r="T260">
            <v>0</v>
          </cell>
        </row>
        <row r="261">
          <cell r="A261" t="str">
            <v>364OR</v>
          </cell>
          <cell r="B261" t="str">
            <v>364</v>
          </cell>
          <cell r="C261" t="str">
            <v>OR</v>
          </cell>
          <cell r="D261">
            <v>353256000.42083299</v>
          </cell>
          <cell r="F261" t="str">
            <v>364OR</v>
          </cell>
          <cell r="G261" t="str">
            <v>364</v>
          </cell>
          <cell r="H261" t="str">
            <v>OR</v>
          </cell>
          <cell r="I261">
            <v>353256000.42083299</v>
          </cell>
          <cell r="L261" t="str">
            <v>403360S</v>
          </cell>
          <cell r="M261">
            <v>0</v>
          </cell>
          <cell r="N261">
            <v>0</v>
          </cell>
          <cell r="O261">
            <v>1522.5613773328789</v>
          </cell>
          <cell r="P261">
            <v>0</v>
          </cell>
          <cell r="Q261">
            <v>0</v>
          </cell>
          <cell r="R261">
            <v>0</v>
          </cell>
          <cell r="S261">
            <v>0</v>
          </cell>
          <cell r="T261">
            <v>0</v>
          </cell>
        </row>
        <row r="262">
          <cell r="A262" t="str">
            <v>364UT</v>
          </cell>
          <cell r="B262" t="str">
            <v>364</v>
          </cell>
          <cell r="C262" t="str">
            <v>UT</v>
          </cell>
          <cell r="D262">
            <v>347014828.64249998</v>
          </cell>
          <cell r="F262" t="str">
            <v>364UT</v>
          </cell>
          <cell r="G262" t="str">
            <v>364</v>
          </cell>
          <cell r="H262" t="str">
            <v>UT</v>
          </cell>
          <cell r="I262">
            <v>347014828.64249998</v>
          </cell>
          <cell r="L262" t="str">
            <v>403361S</v>
          </cell>
          <cell r="M262">
            <v>0</v>
          </cell>
          <cell r="N262">
            <v>0</v>
          </cell>
          <cell r="O262">
            <v>4123.2651130743006</v>
          </cell>
          <cell r="P262">
            <v>0</v>
          </cell>
          <cell r="Q262">
            <v>0</v>
          </cell>
          <cell r="R262">
            <v>0</v>
          </cell>
          <cell r="S262">
            <v>0</v>
          </cell>
          <cell r="T262">
            <v>0</v>
          </cell>
        </row>
        <row r="263">
          <cell r="A263" t="str">
            <v>364WA</v>
          </cell>
          <cell r="B263" t="str">
            <v>364</v>
          </cell>
          <cell r="C263" t="str">
            <v>WA</v>
          </cell>
          <cell r="D263">
            <v>97466616.620416701</v>
          </cell>
          <cell r="F263" t="str">
            <v>364WA</v>
          </cell>
          <cell r="G263" t="str">
            <v>364</v>
          </cell>
          <cell r="H263" t="str">
            <v>WA</v>
          </cell>
          <cell r="I263">
            <v>97466616.620416701</v>
          </cell>
          <cell r="L263" t="str">
            <v>403362S</v>
          </cell>
          <cell r="M263">
            <v>0</v>
          </cell>
          <cell r="N263">
            <v>0</v>
          </cell>
          <cell r="O263">
            <v>95897.851526162529</v>
          </cell>
          <cell r="P263">
            <v>0</v>
          </cell>
          <cell r="Q263">
            <v>0</v>
          </cell>
          <cell r="R263">
            <v>0</v>
          </cell>
          <cell r="S263">
            <v>0</v>
          </cell>
          <cell r="T263">
            <v>0</v>
          </cell>
        </row>
        <row r="264">
          <cell r="A264" t="str">
            <v>364WYP</v>
          </cell>
          <cell r="B264" t="str">
            <v>364</v>
          </cell>
          <cell r="C264" t="str">
            <v>WYP</v>
          </cell>
          <cell r="D264">
            <v>114500801.37125</v>
          </cell>
          <cell r="F264" t="str">
            <v>364WYP</v>
          </cell>
          <cell r="G264" t="str">
            <v>364</v>
          </cell>
          <cell r="H264" t="str">
            <v>WYP</v>
          </cell>
          <cell r="I264">
            <v>114500801.37125</v>
          </cell>
          <cell r="L264" t="str">
            <v>403364S</v>
          </cell>
          <cell r="M264">
            <v>0</v>
          </cell>
          <cell r="N264">
            <v>0</v>
          </cell>
          <cell r="O264">
            <v>30907.286969162629</v>
          </cell>
          <cell r="P264">
            <v>0</v>
          </cell>
          <cell r="Q264">
            <v>0</v>
          </cell>
          <cell r="R264">
            <v>0</v>
          </cell>
          <cell r="S264">
            <v>0</v>
          </cell>
          <cell r="T264">
            <v>0</v>
          </cell>
        </row>
        <row r="265">
          <cell r="A265" t="str">
            <v>364WYU</v>
          </cell>
          <cell r="B265" t="str">
            <v>364</v>
          </cell>
          <cell r="C265" t="str">
            <v>WYU</v>
          </cell>
          <cell r="D265">
            <v>25952090.010833301</v>
          </cell>
          <cell r="F265" t="str">
            <v>364WYU</v>
          </cell>
          <cell r="G265" t="str">
            <v>364</v>
          </cell>
          <cell r="H265" t="str">
            <v>WYU</v>
          </cell>
          <cell r="I265">
            <v>25952090.010833301</v>
          </cell>
          <cell r="L265" t="str">
            <v>403365S</v>
          </cell>
          <cell r="M265">
            <v>0</v>
          </cell>
          <cell r="N265">
            <v>0</v>
          </cell>
          <cell r="O265">
            <v>41246.695668862791</v>
          </cell>
          <cell r="P265">
            <v>0</v>
          </cell>
          <cell r="Q265">
            <v>0</v>
          </cell>
          <cell r="R265">
            <v>0</v>
          </cell>
          <cell r="S265">
            <v>0</v>
          </cell>
          <cell r="T265">
            <v>0</v>
          </cell>
        </row>
        <row r="266">
          <cell r="A266" t="str">
            <v>365CA</v>
          </cell>
          <cell r="B266" t="str">
            <v>365</v>
          </cell>
          <cell r="C266" t="str">
            <v>CA</v>
          </cell>
          <cell r="D266">
            <v>34876220.455416702</v>
          </cell>
          <cell r="F266" t="str">
            <v>365CA</v>
          </cell>
          <cell r="G266" t="str">
            <v>365</v>
          </cell>
          <cell r="H266" t="str">
            <v>CA</v>
          </cell>
          <cell r="I266">
            <v>34876220.455416702</v>
          </cell>
          <cell r="L266" t="str">
            <v>403366S</v>
          </cell>
          <cell r="M266">
            <v>0</v>
          </cell>
          <cell r="N266">
            <v>0</v>
          </cell>
          <cell r="O266">
            <v>7217.2393806124164</v>
          </cell>
          <cell r="P266">
            <v>0</v>
          </cell>
          <cell r="Q266">
            <v>0</v>
          </cell>
          <cell r="R266">
            <v>0</v>
          </cell>
          <cell r="S266">
            <v>0</v>
          </cell>
          <cell r="T266">
            <v>0</v>
          </cell>
        </row>
        <row r="267">
          <cell r="A267" t="str">
            <v>365ID</v>
          </cell>
          <cell r="B267" t="str">
            <v>365</v>
          </cell>
          <cell r="C267" t="str">
            <v>ID</v>
          </cell>
          <cell r="D267">
            <v>35933658.68</v>
          </cell>
          <cell r="F267" t="str">
            <v>365ID</v>
          </cell>
          <cell r="G267" t="str">
            <v>365</v>
          </cell>
          <cell r="H267" t="str">
            <v>ID</v>
          </cell>
          <cell r="I267">
            <v>35933658.68</v>
          </cell>
          <cell r="L267" t="str">
            <v>403367S</v>
          </cell>
          <cell r="M267">
            <v>0</v>
          </cell>
          <cell r="N267">
            <v>0</v>
          </cell>
          <cell r="O267">
            <v>14428.462707283968</v>
          </cell>
          <cell r="P267">
            <v>0</v>
          </cell>
          <cell r="Q267">
            <v>0</v>
          </cell>
          <cell r="R267">
            <v>0</v>
          </cell>
          <cell r="S267">
            <v>0</v>
          </cell>
          <cell r="T267">
            <v>0</v>
          </cell>
        </row>
        <row r="268">
          <cell r="A268" t="str">
            <v>365OR</v>
          </cell>
          <cell r="B268" t="str">
            <v>365</v>
          </cell>
          <cell r="C268" t="str">
            <v>OR</v>
          </cell>
          <cell r="D268">
            <v>246899208.792083</v>
          </cell>
          <cell r="F268" t="str">
            <v>365OR</v>
          </cell>
          <cell r="G268" t="str">
            <v>365</v>
          </cell>
          <cell r="H268" t="str">
            <v>OR</v>
          </cell>
          <cell r="I268">
            <v>246899208.792083</v>
          </cell>
          <cell r="L268" t="str">
            <v>403368S</v>
          </cell>
          <cell r="M268">
            <v>0</v>
          </cell>
          <cell r="N268">
            <v>0</v>
          </cell>
          <cell r="O268">
            <v>30586.343483155943</v>
          </cell>
          <cell r="P268">
            <v>0</v>
          </cell>
          <cell r="Q268">
            <v>0</v>
          </cell>
          <cell r="R268">
            <v>0</v>
          </cell>
          <cell r="S268">
            <v>0</v>
          </cell>
          <cell r="T268">
            <v>0</v>
          </cell>
        </row>
        <row r="269">
          <cell r="A269" t="str">
            <v>365UT</v>
          </cell>
          <cell r="B269" t="str">
            <v>365</v>
          </cell>
          <cell r="C269" t="str">
            <v>UT</v>
          </cell>
          <cell r="D269">
            <v>221326058.07416701</v>
          </cell>
          <cell r="F269" t="str">
            <v>365UT</v>
          </cell>
          <cell r="G269" t="str">
            <v>365</v>
          </cell>
          <cell r="H269" t="str">
            <v>UT</v>
          </cell>
          <cell r="I269">
            <v>221326058.07416701</v>
          </cell>
          <cell r="L269" t="str">
            <v>403369S</v>
          </cell>
          <cell r="M269">
            <v>0</v>
          </cell>
          <cell r="N269">
            <v>0</v>
          </cell>
          <cell r="O269">
            <v>25140.138919792604</v>
          </cell>
          <cell r="P269">
            <v>0</v>
          </cell>
          <cell r="Q269">
            <v>0</v>
          </cell>
          <cell r="R269">
            <v>0</v>
          </cell>
          <cell r="S269">
            <v>0</v>
          </cell>
          <cell r="T269">
            <v>0</v>
          </cell>
        </row>
        <row r="270">
          <cell r="A270" t="str">
            <v>365WA</v>
          </cell>
          <cell r="B270" t="str">
            <v>365</v>
          </cell>
          <cell r="C270" t="str">
            <v>WA</v>
          </cell>
          <cell r="D270">
            <v>62396436.168333299</v>
          </cell>
          <cell r="F270" t="str">
            <v>365WA</v>
          </cell>
          <cell r="G270" t="str">
            <v>365</v>
          </cell>
          <cell r="H270" t="str">
            <v>WA</v>
          </cell>
          <cell r="I270">
            <v>62396436.168333299</v>
          </cell>
          <cell r="L270" t="str">
            <v>403370S</v>
          </cell>
          <cell r="M270">
            <v>0</v>
          </cell>
          <cell r="N270">
            <v>0</v>
          </cell>
          <cell r="O270">
            <v>2663.2866225673492</v>
          </cell>
          <cell r="P270">
            <v>0</v>
          </cell>
          <cell r="Q270">
            <v>0</v>
          </cell>
          <cell r="R270">
            <v>0</v>
          </cell>
          <cell r="S270">
            <v>0</v>
          </cell>
          <cell r="T270">
            <v>0</v>
          </cell>
        </row>
        <row r="271">
          <cell r="A271" t="str">
            <v>365WYP</v>
          </cell>
          <cell r="B271" t="str">
            <v>365</v>
          </cell>
          <cell r="C271" t="str">
            <v>WYP</v>
          </cell>
          <cell r="D271">
            <v>90692337.732083306</v>
          </cell>
          <cell r="F271" t="str">
            <v>365WYP</v>
          </cell>
          <cell r="G271" t="str">
            <v>365</v>
          </cell>
          <cell r="H271" t="str">
            <v>WYP</v>
          </cell>
          <cell r="I271">
            <v>90692337.732083306</v>
          </cell>
          <cell r="L271" t="str">
            <v>403371S</v>
          </cell>
          <cell r="M271">
            <v>0</v>
          </cell>
          <cell r="N271">
            <v>0</v>
          </cell>
          <cell r="O271">
            <v>-11.612759861354968</v>
          </cell>
          <cell r="P271">
            <v>0</v>
          </cell>
          <cell r="Q271">
            <v>0</v>
          </cell>
          <cell r="R271">
            <v>0</v>
          </cell>
          <cell r="S271">
            <v>0</v>
          </cell>
          <cell r="T271">
            <v>0</v>
          </cell>
        </row>
        <row r="272">
          <cell r="A272" t="str">
            <v>365WYU</v>
          </cell>
          <cell r="B272" t="str">
            <v>365</v>
          </cell>
          <cell r="C272" t="str">
            <v>WYU</v>
          </cell>
          <cell r="D272">
            <v>13566365.475833301</v>
          </cell>
          <cell r="F272" t="str">
            <v>365WYU</v>
          </cell>
          <cell r="G272" t="str">
            <v>365</v>
          </cell>
          <cell r="H272" t="str">
            <v>WYU</v>
          </cell>
          <cell r="I272">
            <v>13566365.475833301</v>
          </cell>
          <cell r="L272" t="str">
            <v>403373S</v>
          </cell>
          <cell r="M272">
            <v>0</v>
          </cell>
          <cell r="N272">
            <v>0</v>
          </cell>
          <cell r="O272">
            <v>847.15765997695371</v>
          </cell>
          <cell r="P272">
            <v>0</v>
          </cell>
          <cell r="Q272">
            <v>0</v>
          </cell>
          <cell r="R272">
            <v>0</v>
          </cell>
          <cell r="S272">
            <v>0</v>
          </cell>
          <cell r="T272">
            <v>0</v>
          </cell>
        </row>
        <row r="273">
          <cell r="A273" t="str">
            <v>366CA</v>
          </cell>
          <cell r="B273" t="str">
            <v>366</v>
          </cell>
          <cell r="C273" t="str">
            <v>CA</v>
          </cell>
          <cell r="D273">
            <v>16918058.3158333</v>
          </cell>
          <cell r="F273" t="str">
            <v>366CA</v>
          </cell>
          <cell r="G273" t="str">
            <v>366</v>
          </cell>
          <cell r="H273" t="str">
            <v>CA</v>
          </cell>
          <cell r="I273">
            <v>16918058.3158333</v>
          </cell>
          <cell r="L273" t="str">
            <v>403GPCAEE</v>
          </cell>
          <cell r="M273">
            <v>0</v>
          </cell>
          <cell r="N273">
            <v>0</v>
          </cell>
          <cell r="O273">
            <v>0</v>
          </cell>
          <cell r="P273">
            <v>0</v>
          </cell>
          <cell r="Q273">
            <v>0</v>
          </cell>
          <cell r="R273">
            <v>0</v>
          </cell>
          <cell r="S273">
            <v>0</v>
          </cell>
          <cell r="T273">
            <v>0</v>
          </cell>
        </row>
        <row r="274">
          <cell r="A274" t="str">
            <v>366ID</v>
          </cell>
          <cell r="B274" t="str">
            <v>366</v>
          </cell>
          <cell r="C274" t="str">
            <v>ID</v>
          </cell>
          <cell r="D274">
            <v>8867008.7974999994</v>
          </cell>
          <cell r="F274" t="str">
            <v>366ID</v>
          </cell>
          <cell r="G274" t="str">
            <v>366</v>
          </cell>
          <cell r="H274" t="str">
            <v>ID</v>
          </cell>
          <cell r="I274">
            <v>8867008.7974999994</v>
          </cell>
          <cell r="L274" t="str">
            <v>403GPCAGE</v>
          </cell>
          <cell r="M274">
            <v>0</v>
          </cell>
          <cell r="N274">
            <v>0</v>
          </cell>
          <cell r="O274">
            <v>0</v>
          </cell>
          <cell r="P274">
            <v>0</v>
          </cell>
          <cell r="Q274">
            <v>0</v>
          </cell>
          <cell r="R274">
            <v>0</v>
          </cell>
          <cell r="S274">
            <v>0</v>
          </cell>
          <cell r="T274">
            <v>0</v>
          </cell>
        </row>
        <row r="275">
          <cell r="A275" t="str">
            <v>366OR</v>
          </cell>
          <cell r="B275" t="str">
            <v>366</v>
          </cell>
          <cell r="C275" t="str">
            <v>OR</v>
          </cell>
          <cell r="D275">
            <v>89823174.047083303</v>
          </cell>
          <cell r="F275" t="str">
            <v>366OR</v>
          </cell>
          <cell r="G275" t="str">
            <v>366</v>
          </cell>
          <cell r="H275" t="str">
            <v>OR</v>
          </cell>
          <cell r="I275">
            <v>89823174.047083303</v>
          </cell>
          <cell r="L275" t="str">
            <v>403GPCAGW</v>
          </cell>
          <cell r="M275">
            <v>0</v>
          </cell>
          <cell r="N275">
            <v>0</v>
          </cell>
          <cell r="O275">
            <v>2690.5938548839813</v>
          </cell>
          <cell r="P275">
            <v>0</v>
          </cell>
          <cell r="Q275">
            <v>0</v>
          </cell>
          <cell r="R275">
            <v>0</v>
          </cell>
          <cell r="S275">
            <v>0</v>
          </cell>
          <cell r="T275">
            <v>0</v>
          </cell>
        </row>
        <row r="276">
          <cell r="A276" t="str">
            <v>366UT</v>
          </cell>
          <cell r="B276" t="str">
            <v>366</v>
          </cell>
          <cell r="C276" t="str">
            <v>UT</v>
          </cell>
          <cell r="D276">
            <v>182811187.23041701</v>
          </cell>
          <cell r="F276" t="str">
            <v>366UT</v>
          </cell>
          <cell r="G276" t="str">
            <v>366</v>
          </cell>
          <cell r="H276" t="str">
            <v>UT</v>
          </cell>
          <cell r="I276">
            <v>182811187.23041701</v>
          </cell>
          <cell r="L276" t="str">
            <v>403GPCN</v>
          </cell>
          <cell r="M276">
            <v>0</v>
          </cell>
          <cell r="N276">
            <v>0</v>
          </cell>
          <cell r="O276">
            <v>-7025.1986106346194</v>
          </cell>
          <cell r="P276">
            <v>0</v>
          </cell>
          <cell r="Q276">
            <v>0</v>
          </cell>
          <cell r="R276">
            <v>0</v>
          </cell>
          <cell r="S276">
            <v>0</v>
          </cell>
          <cell r="T276">
            <v>0</v>
          </cell>
        </row>
        <row r="277">
          <cell r="A277" t="str">
            <v>366WA</v>
          </cell>
          <cell r="B277" t="str">
            <v>366</v>
          </cell>
          <cell r="C277" t="str">
            <v>WA</v>
          </cell>
          <cell r="D277">
            <v>17037124.358750001</v>
          </cell>
          <cell r="F277" t="str">
            <v>366WA</v>
          </cell>
          <cell r="G277" t="str">
            <v>366</v>
          </cell>
          <cell r="H277" t="str">
            <v>WA</v>
          </cell>
          <cell r="I277">
            <v>17037124.358750001</v>
          </cell>
          <cell r="L277" t="str">
            <v>403GPJBE</v>
          </cell>
          <cell r="M277">
            <v>0</v>
          </cell>
          <cell r="N277">
            <v>0</v>
          </cell>
          <cell r="O277">
            <v>0</v>
          </cell>
          <cell r="P277">
            <v>0</v>
          </cell>
          <cell r="Q277">
            <v>0</v>
          </cell>
          <cell r="R277">
            <v>0</v>
          </cell>
          <cell r="S277">
            <v>0</v>
          </cell>
          <cell r="T277">
            <v>0</v>
          </cell>
        </row>
        <row r="278">
          <cell r="A278" t="str">
            <v>366WYP</v>
          </cell>
          <cell r="B278" t="str">
            <v>366</v>
          </cell>
          <cell r="C278" t="str">
            <v>WYP</v>
          </cell>
          <cell r="D278">
            <v>19294422.510833301</v>
          </cell>
          <cell r="F278" t="str">
            <v>366WYP</v>
          </cell>
          <cell r="G278" t="str">
            <v>366</v>
          </cell>
          <cell r="H278" t="str">
            <v>WYP</v>
          </cell>
          <cell r="I278">
            <v>19294422.510833301</v>
          </cell>
          <cell r="L278" t="str">
            <v>403GPJBG</v>
          </cell>
          <cell r="M278">
            <v>0</v>
          </cell>
          <cell r="N278">
            <v>0</v>
          </cell>
          <cell r="O278">
            <v>1044.9116958793131</v>
          </cell>
          <cell r="P278">
            <v>0</v>
          </cell>
          <cell r="Q278">
            <v>0</v>
          </cell>
          <cell r="R278">
            <v>0</v>
          </cell>
          <cell r="S278">
            <v>0</v>
          </cell>
          <cell r="T278">
            <v>0</v>
          </cell>
        </row>
        <row r="279">
          <cell r="A279" t="str">
            <v>366WYU</v>
          </cell>
          <cell r="B279" t="str">
            <v>366</v>
          </cell>
          <cell r="C279" t="str">
            <v>WYU</v>
          </cell>
          <cell r="D279">
            <v>4454305.9091666704</v>
          </cell>
          <cell r="F279" t="str">
            <v>366WYU</v>
          </cell>
          <cell r="G279" t="str">
            <v>366</v>
          </cell>
          <cell r="H279" t="str">
            <v>WYU</v>
          </cell>
          <cell r="I279">
            <v>4454305.9091666704</v>
          </cell>
          <cell r="L279" t="str">
            <v>403GPS</v>
          </cell>
          <cell r="M279">
            <v>0</v>
          </cell>
          <cell r="N279">
            <v>0</v>
          </cell>
          <cell r="O279">
            <v>-25217.992755130719</v>
          </cell>
          <cell r="P279">
            <v>0</v>
          </cell>
          <cell r="Q279">
            <v>0</v>
          </cell>
          <cell r="R279">
            <v>0</v>
          </cell>
          <cell r="S279">
            <v>0</v>
          </cell>
          <cell r="T279">
            <v>0</v>
          </cell>
        </row>
        <row r="280">
          <cell r="A280" t="str">
            <v>367CA</v>
          </cell>
          <cell r="B280" t="str">
            <v>367</v>
          </cell>
          <cell r="C280" t="str">
            <v>CA</v>
          </cell>
          <cell r="D280">
            <v>18689432.819166701</v>
          </cell>
          <cell r="F280" t="str">
            <v>367CA</v>
          </cell>
          <cell r="G280" t="str">
            <v>367</v>
          </cell>
          <cell r="H280" t="str">
            <v>CA</v>
          </cell>
          <cell r="I280">
            <v>18689432.819166701</v>
          </cell>
          <cell r="L280" t="str">
            <v>403GPSG</v>
          </cell>
          <cell r="M280">
            <v>0</v>
          </cell>
          <cell r="N280">
            <v>0</v>
          </cell>
          <cell r="O280">
            <v>0</v>
          </cell>
          <cell r="P280">
            <v>0</v>
          </cell>
          <cell r="Q280">
            <v>0</v>
          </cell>
          <cell r="R280">
            <v>0</v>
          </cell>
          <cell r="S280">
            <v>0</v>
          </cell>
          <cell r="T280">
            <v>0</v>
          </cell>
        </row>
        <row r="281">
          <cell r="A281" t="str">
            <v>367ID</v>
          </cell>
          <cell r="B281" t="str">
            <v>367</v>
          </cell>
          <cell r="C281" t="str">
            <v>ID</v>
          </cell>
          <cell r="D281">
            <v>26125762.424583301</v>
          </cell>
          <cell r="F281" t="str">
            <v>367ID</v>
          </cell>
          <cell r="G281" t="str">
            <v>367</v>
          </cell>
          <cell r="H281" t="str">
            <v>ID</v>
          </cell>
          <cell r="I281">
            <v>26125762.424583301</v>
          </cell>
          <cell r="L281" t="str">
            <v>403GPSO</v>
          </cell>
          <cell r="M281">
            <v>0</v>
          </cell>
          <cell r="N281">
            <v>0</v>
          </cell>
          <cell r="O281">
            <v>9460.4839653252693</v>
          </cell>
          <cell r="P281">
            <v>0</v>
          </cell>
          <cell r="Q281">
            <v>0</v>
          </cell>
          <cell r="R281">
            <v>0</v>
          </cell>
          <cell r="S281">
            <v>0</v>
          </cell>
          <cell r="T281">
            <v>0</v>
          </cell>
        </row>
        <row r="282">
          <cell r="A282" t="str">
            <v>367OR</v>
          </cell>
          <cell r="B282" t="str">
            <v>367</v>
          </cell>
          <cell r="C282" t="str">
            <v>OR</v>
          </cell>
          <cell r="D282">
            <v>168082986.25541699</v>
          </cell>
          <cell r="F282" t="str">
            <v>367OR</v>
          </cell>
          <cell r="G282" t="str">
            <v>367</v>
          </cell>
          <cell r="H282" t="str">
            <v>OR</v>
          </cell>
          <cell r="I282">
            <v>168082986.25541699</v>
          </cell>
          <cell r="L282" t="str">
            <v>403HPCAGE</v>
          </cell>
          <cell r="M282">
            <v>0</v>
          </cell>
          <cell r="N282">
            <v>0</v>
          </cell>
          <cell r="O282">
            <v>0</v>
          </cell>
          <cell r="P282">
            <v>0</v>
          </cell>
          <cell r="Q282">
            <v>0</v>
          </cell>
          <cell r="R282">
            <v>0</v>
          </cell>
          <cell r="S282">
            <v>0</v>
          </cell>
          <cell r="T282">
            <v>0</v>
          </cell>
        </row>
        <row r="283">
          <cell r="A283" t="str">
            <v>367UT</v>
          </cell>
          <cell r="B283" t="str">
            <v>367</v>
          </cell>
          <cell r="C283" t="str">
            <v>UT</v>
          </cell>
          <cell r="D283">
            <v>498613732.92083299</v>
          </cell>
          <cell r="F283" t="str">
            <v>367UT</v>
          </cell>
          <cell r="G283" t="str">
            <v>367</v>
          </cell>
          <cell r="H283" t="str">
            <v>UT</v>
          </cell>
          <cell r="I283">
            <v>498613732.92083299</v>
          </cell>
          <cell r="L283" t="str">
            <v>403HPCAGW</v>
          </cell>
          <cell r="M283">
            <v>0</v>
          </cell>
          <cell r="N283">
            <v>0</v>
          </cell>
          <cell r="O283">
            <v>49261.935352288761</v>
          </cell>
          <cell r="P283">
            <v>0</v>
          </cell>
          <cell r="Q283">
            <v>0</v>
          </cell>
          <cell r="R283">
            <v>0</v>
          </cell>
          <cell r="S283">
            <v>0</v>
          </cell>
          <cell r="T283">
            <v>0</v>
          </cell>
        </row>
        <row r="284">
          <cell r="A284" t="str">
            <v>367WA</v>
          </cell>
          <cell r="B284" t="str">
            <v>367</v>
          </cell>
          <cell r="C284" t="str">
            <v>WA</v>
          </cell>
          <cell r="D284">
            <v>24083889.026250001</v>
          </cell>
          <cell r="F284" t="str">
            <v>367WA</v>
          </cell>
          <cell r="G284" t="str">
            <v>367</v>
          </cell>
          <cell r="H284" t="str">
            <v>WA</v>
          </cell>
          <cell r="I284">
            <v>24083889.026250001</v>
          </cell>
          <cell r="L284" t="str">
            <v>403MPCAEE</v>
          </cell>
          <cell r="M284">
            <v>0</v>
          </cell>
          <cell r="N284">
            <v>0</v>
          </cell>
          <cell r="O284">
            <v>0</v>
          </cell>
          <cell r="P284">
            <v>0</v>
          </cell>
          <cell r="Q284">
            <v>0</v>
          </cell>
          <cell r="R284">
            <v>0</v>
          </cell>
          <cell r="S284">
            <v>0</v>
          </cell>
          <cell r="T284">
            <v>0</v>
          </cell>
        </row>
        <row r="285">
          <cell r="A285" t="str">
            <v>367WYP</v>
          </cell>
          <cell r="B285" t="str">
            <v>367</v>
          </cell>
          <cell r="C285" t="str">
            <v>WYP</v>
          </cell>
          <cell r="D285">
            <v>39314501.422499999</v>
          </cell>
          <cell r="F285" t="str">
            <v>367WYP</v>
          </cell>
          <cell r="G285" t="str">
            <v>367</v>
          </cell>
          <cell r="H285" t="str">
            <v>WYP</v>
          </cell>
          <cell r="I285">
            <v>39314501.422499999</v>
          </cell>
          <cell r="L285" t="str">
            <v>403OPCAGE</v>
          </cell>
          <cell r="M285">
            <v>0</v>
          </cell>
          <cell r="N285">
            <v>0</v>
          </cell>
          <cell r="O285">
            <v>0</v>
          </cell>
          <cell r="P285">
            <v>0</v>
          </cell>
          <cell r="Q285">
            <v>0</v>
          </cell>
          <cell r="R285">
            <v>0</v>
          </cell>
          <cell r="S285">
            <v>0</v>
          </cell>
          <cell r="T285">
            <v>0</v>
          </cell>
        </row>
        <row r="286">
          <cell r="A286" t="str">
            <v>367WYU</v>
          </cell>
          <cell r="B286" t="str">
            <v>367</v>
          </cell>
          <cell r="C286" t="str">
            <v>WYU</v>
          </cell>
          <cell r="D286">
            <v>17445760.713750001</v>
          </cell>
          <cell r="F286" t="str">
            <v>367WYU</v>
          </cell>
          <cell r="G286" t="str">
            <v>367</v>
          </cell>
          <cell r="H286" t="str">
            <v>WYU</v>
          </cell>
          <cell r="I286">
            <v>17445760.713750001</v>
          </cell>
          <cell r="L286" t="str">
            <v>403OPCAGW</v>
          </cell>
          <cell r="M286">
            <v>0</v>
          </cell>
          <cell r="N286">
            <v>0</v>
          </cell>
          <cell r="O286">
            <v>55615.892390642322</v>
          </cell>
          <cell r="P286">
            <v>0</v>
          </cell>
          <cell r="Q286">
            <v>0</v>
          </cell>
          <cell r="R286">
            <v>0</v>
          </cell>
          <cell r="S286">
            <v>0</v>
          </cell>
          <cell r="T286">
            <v>0</v>
          </cell>
        </row>
        <row r="287">
          <cell r="A287" t="str">
            <v>368CA</v>
          </cell>
          <cell r="B287" t="str">
            <v>368</v>
          </cell>
          <cell r="C287" t="str">
            <v>CA</v>
          </cell>
          <cell r="D287">
            <v>50784770.933750004</v>
          </cell>
          <cell r="F287" t="str">
            <v>368CA</v>
          </cell>
          <cell r="G287" t="str">
            <v>368</v>
          </cell>
          <cell r="H287" t="str">
            <v>CA</v>
          </cell>
          <cell r="I287">
            <v>50784770.933750004</v>
          </cell>
          <cell r="L287" t="str">
            <v>403OPS</v>
          </cell>
          <cell r="M287">
            <v>0</v>
          </cell>
          <cell r="N287">
            <v>0</v>
          </cell>
          <cell r="O287">
            <v>0</v>
          </cell>
          <cell r="P287">
            <v>0</v>
          </cell>
          <cell r="Q287">
            <v>0</v>
          </cell>
          <cell r="R287">
            <v>0</v>
          </cell>
          <cell r="S287">
            <v>0</v>
          </cell>
          <cell r="T287">
            <v>0</v>
          </cell>
        </row>
        <row r="288">
          <cell r="A288" t="str">
            <v>368ID</v>
          </cell>
          <cell r="B288" t="str">
            <v>368</v>
          </cell>
          <cell r="C288" t="str">
            <v>ID</v>
          </cell>
          <cell r="D288">
            <v>75548672.647916704</v>
          </cell>
          <cell r="F288" t="str">
            <v>368ID</v>
          </cell>
          <cell r="G288" t="str">
            <v>368</v>
          </cell>
          <cell r="H288" t="str">
            <v>ID</v>
          </cell>
          <cell r="I288">
            <v>75548672.647916704</v>
          </cell>
          <cell r="L288" t="str">
            <v>403SPCAGE</v>
          </cell>
          <cell r="M288">
            <v>0</v>
          </cell>
          <cell r="N288">
            <v>0</v>
          </cell>
          <cell r="O288">
            <v>0</v>
          </cell>
          <cell r="P288">
            <v>0</v>
          </cell>
          <cell r="Q288">
            <v>0</v>
          </cell>
          <cell r="R288">
            <v>0</v>
          </cell>
          <cell r="S288">
            <v>0</v>
          </cell>
          <cell r="T288">
            <v>0</v>
          </cell>
        </row>
        <row r="289">
          <cell r="A289" t="str">
            <v>368OR</v>
          </cell>
          <cell r="B289" t="str">
            <v>368</v>
          </cell>
          <cell r="C289" t="str">
            <v>OR</v>
          </cell>
          <cell r="D289">
            <v>415281998.697083</v>
          </cell>
          <cell r="F289" t="str">
            <v>368OR</v>
          </cell>
          <cell r="G289" t="str">
            <v>368</v>
          </cell>
          <cell r="H289" t="str">
            <v>OR</v>
          </cell>
          <cell r="I289">
            <v>415281998.697083</v>
          </cell>
          <cell r="L289" t="str">
            <v>403SPCAGW</v>
          </cell>
          <cell r="M289">
            <v>0</v>
          </cell>
          <cell r="N289">
            <v>0</v>
          </cell>
          <cell r="O289">
            <v>-471839.52046562696</v>
          </cell>
          <cell r="P289">
            <v>0</v>
          </cell>
          <cell r="Q289">
            <v>0</v>
          </cell>
          <cell r="R289">
            <v>0</v>
          </cell>
          <cell r="S289">
            <v>0</v>
          </cell>
          <cell r="T289">
            <v>0</v>
          </cell>
        </row>
        <row r="290">
          <cell r="A290" t="str">
            <v>368UT</v>
          </cell>
          <cell r="B290" t="str">
            <v>368</v>
          </cell>
          <cell r="C290" t="str">
            <v>UT</v>
          </cell>
          <cell r="D290">
            <v>471105904.75333297</v>
          </cell>
          <cell r="F290" t="str">
            <v>368UT</v>
          </cell>
          <cell r="G290" t="str">
            <v>368</v>
          </cell>
          <cell r="H290" t="str">
            <v>UT</v>
          </cell>
          <cell r="I290">
            <v>471105904.75333297</v>
          </cell>
          <cell r="L290" t="str">
            <v>403SPJBG</v>
          </cell>
          <cell r="M290">
            <v>0</v>
          </cell>
          <cell r="N290">
            <v>0</v>
          </cell>
          <cell r="O290">
            <v>11584332.900986871</v>
          </cell>
          <cell r="P290">
            <v>0</v>
          </cell>
          <cell r="Q290">
            <v>0</v>
          </cell>
          <cell r="R290">
            <v>0</v>
          </cell>
          <cell r="S290">
            <v>0</v>
          </cell>
          <cell r="T290">
            <v>0</v>
          </cell>
        </row>
        <row r="291">
          <cell r="A291" t="str">
            <v>368WA</v>
          </cell>
          <cell r="B291" t="str">
            <v>368</v>
          </cell>
          <cell r="C291" t="str">
            <v>WA</v>
          </cell>
          <cell r="D291">
            <v>104915676.4425</v>
          </cell>
          <cell r="F291" t="str">
            <v>368WA</v>
          </cell>
          <cell r="G291" t="str">
            <v>368</v>
          </cell>
          <cell r="H291" t="str">
            <v>WA</v>
          </cell>
          <cell r="I291">
            <v>104915676.4425</v>
          </cell>
          <cell r="L291" t="str">
            <v>403TPCAGE</v>
          </cell>
          <cell r="M291">
            <v>0</v>
          </cell>
          <cell r="N291">
            <v>0</v>
          </cell>
          <cell r="O291">
            <v>0</v>
          </cell>
          <cell r="P291">
            <v>0</v>
          </cell>
          <cell r="Q291">
            <v>0</v>
          </cell>
          <cell r="R291">
            <v>0</v>
          </cell>
          <cell r="S291">
            <v>0</v>
          </cell>
          <cell r="T291">
            <v>0</v>
          </cell>
        </row>
        <row r="292">
          <cell r="A292" t="str">
            <v>368WYP</v>
          </cell>
          <cell r="B292" t="str">
            <v>368</v>
          </cell>
          <cell r="C292" t="str">
            <v>WYP</v>
          </cell>
          <cell r="D292">
            <v>95508429.579166695</v>
          </cell>
          <cell r="F292" t="str">
            <v>368WYP</v>
          </cell>
          <cell r="G292" t="str">
            <v>368</v>
          </cell>
          <cell r="H292" t="str">
            <v>WYP</v>
          </cell>
          <cell r="I292">
            <v>95508429.579166695</v>
          </cell>
          <cell r="L292" t="str">
            <v>403TPCAGW</v>
          </cell>
          <cell r="M292">
            <v>0</v>
          </cell>
          <cell r="N292">
            <v>0</v>
          </cell>
          <cell r="O292">
            <v>61640.90928686913</v>
          </cell>
          <cell r="P292">
            <v>0</v>
          </cell>
          <cell r="Q292">
            <v>0</v>
          </cell>
          <cell r="R292">
            <v>0</v>
          </cell>
          <cell r="S292">
            <v>0</v>
          </cell>
          <cell r="T292">
            <v>0</v>
          </cell>
        </row>
        <row r="293">
          <cell r="A293" t="str">
            <v>368WYU</v>
          </cell>
          <cell r="B293" t="str">
            <v>368</v>
          </cell>
          <cell r="C293" t="str">
            <v>WYU</v>
          </cell>
          <cell r="D293">
            <v>14576602.137083299</v>
          </cell>
          <cell r="F293" t="str">
            <v>368WYU</v>
          </cell>
          <cell r="G293" t="str">
            <v>368</v>
          </cell>
          <cell r="H293" t="str">
            <v>WYU</v>
          </cell>
          <cell r="I293">
            <v>14576602.137083299</v>
          </cell>
          <cell r="L293" t="str">
            <v>403TPJBG</v>
          </cell>
          <cell r="M293">
            <v>0</v>
          </cell>
          <cell r="N293">
            <v>0</v>
          </cell>
          <cell r="O293">
            <v>5111.9703793507297</v>
          </cell>
          <cell r="P293">
            <v>0</v>
          </cell>
          <cell r="Q293">
            <v>0</v>
          </cell>
          <cell r="R293">
            <v>0</v>
          </cell>
          <cell r="S293">
            <v>0</v>
          </cell>
          <cell r="T293">
            <v>0</v>
          </cell>
        </row>
        <row r="294">
          <cell r="A294" t="str">
            <v>369CA</v>
          </cell>
          <cell r="B294" t="str">
            <v>369</v>
          </cell>
          <cell r="C294" t="str">
            <v>CA</v>
          </cell>
          <cell r="D294">
            <v>24583287.6325</v>
          </cell>
          <cell r="F294" t="str">
            <v>369CA</v>
          </cell>
          <cell r="G294" t="str">
            <v>369</v>
          </cell>
          <cell r="H294" t="str">
            <v>CA</v>
          </cell>
          <cell r="I294">
            <v>24583287.6325</v>
          </cell>
          <cell r="L294" t="str">
            <v>403TPSG</v>
          </cell>
          <cell r="M294">
            <v>0</v>
          </cell>
          <cell r="N294">
            <v>0</v>
          </cell>
          <cell r="O294">
            <v>0.12046177727967425</v>
          </cell>
          <cell r="P294">
            <v>0</v>
          </cell>
          <cell r="Q294">
            <v>0</v>
          </cell>
          <cell r="R294">
            <v>0</v>
          </cell>
          <cell r="S294">
            <v>0</v>
          </cell>
          <cell r="T294">
            <v>0</v>
          </cell>
        </row>
        <row r="295">
          <cell r="A295" t="str">
            <v>369ID</v>
          </cell>
          <cell r="B295" t="str">
            <v>369</v>
          </cell>
          <cell r="C295" t="str">
            <v>ID</v>
          </cell>
          <cell r="D295">
            <v>34985385.055416703</v>
          </cell>
          <cell r="F295" t="str">
            <v>369ID</v>
          </cell>
          <cell r="G295" t="str">
            <v>369</v>
          </cell>
          <cell r="H295" t="str">
            <v>ID</v>
          </cell>
          <cell r="I295">
            <v>34985385.055416703</v>
          </cell>
          <cell r="L295" t="str">
            <v>404IPCAEE</v>
          </cell>
          <cell r="M295">
            <v>0</v>
          </cell>
          <cell r="N295">
            <v>0</v>
          </cell>
          <cell r="O295">
            <v>0</v>
          </cell>
          <cell r="P295">
            <v>0</v>
          </cell>
          <cell r="Q295">
            <v>0</v>
          </cell>
          <cell r="R295">
            <v>0</v>
          </cell>
          <cell r="S295">
            <v>0</v>
          </cell>
          <cell r="T295">
            <v>0</v>
          </cell>
        </row>
        <row r="296">
          <cell r="A296" t="str">
            <v>369OR</v>
          </cell>
          <cell r="B296" t="str">
            <v>369</v>
          </cell>
          <cell r="C296" t="str">
            <v>OR</v>
          </cell>
          <cell r="D296">
            <v>248412969.76750001</v>
          </cell>
          <cell r="F296" t="str">
            <v>369OR</v>
          </cell>
          <cell r="G296" t="str">
            <v>369</v>
          </cell>
          <cell r="H296" t="str">
            <v>OR</v>
          </cell>
          <cell r="I296">
            <v>248412969.76750001</v>
          </cell>
          <cell r="L296" t="str">
            <v>404IPCAGE</v>
          </cell>
          <cell r="M296">
            <v>0</v>
          </cell>
          <cell r="N296">
            <v>0</v>
          </cell>
          <cell r="O296">
            <v>0</v>
          </cell>
          <cell r="P296">
            <v>0</v>
          </cell>
          <cell r="Q296">
            <v>0</v>
          </cell>
          <cell r="R296">
            <v>0</v>
          </cell>
          <cell r="S296">
            <v>0</v>
          </cell>
          <cell r="T296">
            <v>0</v>
          </cell>
        </row>
        <row r="297">
          <cell r="A297" t="str">
            <v>369UT</v>
          </cell>
          <cell r="B297" t="str">
            <v>369</v>
          </cell>
          <cell r="C297" t="str">
            <v>UT</v>
          </cell>
          <cell r="D297">
            <v>257682206.45249999</v>
          </cell>
          <cell r="F297" t="str">
            <v>369UT</v>
          </cell>
          <cell r="G297" t="str">
            <v>369</v>
          </cell>
          <cell r="H297" t="str">
            <v>UT</v>
          </cell>
          <cell r="I297">
            <v>257682206.45249999</v>
          </cell>
          <cell r="L297" t="str">
            <v>404IPCAGW</v>
          </cell>
          <cell r="M297">
            <v>0</v>
          </cell>
          <cell r="N297">
            <v>0</v>
          </cell>
          <cell r="O297">
            <v>-123084.35055420126</v>
          </cell>
          <cell r="P297">
            <v>0</v>
          </cell>
          <cell r="Q297">
            <v>0</v>
          </cell>
          <cell r="R297">
            <v>0</v>
          </cell>
          <cell r="S297">
            <v>0</v>
          </cell>
          <cell r="T297">
            <v>0</v>
          </cell>
        </row>
        <row r="298">
          <cell r="A298" t="str">
            <v>369WA</v>
          </cell>
          <cell r="B298" t="str">
            <v>369</v>
          </cell>
          <cell r="C298" t="str">
            <v>WA</v>
          </cell>
          <cell r="D298">
            <v>56666190.637083299</v>
          </cell>
          <cell r="F298" t="str">
            <v>369WA</v>
          </cell>
          <cell r="G298" t="str">
            <v>369</v>
          </cell>
          <cell r="H298" t="str">
            <v>WA</v>
          </cell>
          <cell r="I298">
            <v>56666190.637083299</v>
          </cell>
          <cell r="L298" t="str">
            <v>404IPCN</v>
          </cell>
          <cell r="M298">
            <v>0</v>
          </cell>
          <cell r="N298">
            <v>0</v>
          </cell>
          <cell r="O298">
            <v>-22711.885645910952</v>
          </cell>
          <cell r="P298">
            <v>0</v>
          </cell>
          <cell r="Q298">
            <v>0</v>
          </cell>
          <cell r="R298">
            <v>0</v>
          </cell>
          <cell r="S298">
            <v>0</v>
          </cell>
          <cell r="T298">
            <v>0</v>
          </cell>
        </row>
        <row r="299">
          <cell r="A299" t="str">
            <v>369WYP</v>
          </cell>
          <cell r="B299" t="str">
            <v>369</v>
          </cell>
          <cell r="C299" t="str">
            <v>WYP</v>
          </cell>
          <cell r="D299">
            <v>45149604.071249999</v>
          </cell>
          <cell r="F299" t="str">
            <v>369WYP</v>
          </cell>
          <cell r="G299" t="str">
            <v>369</v>
          </cell>
          <cell r="H299" t="str">
            <v>WYP</v>
          </cell>
          <cell r="I299">
            <v>45149604.071249999</v>
          </cell>
          <cell r="L299" t="str">
            <v>404IPS</v>
          </cell>
          <cell r="M299">
            <v>0</v>
          </cell>
          <cell r="N299">
            <v>0</v>
          </cell>
          <cell r="O299">
            <v>0</v>
          </cell>
          <cell r="P299">
            <v>0</v>
          </cell>
          <cell r="Q299">
            <v>0</v>
          </cell>
          <cell r="R299">
            <v>0</v>
          </cell>
          <cell r="S299">
            <v>0</v>
          </cell>
          <cell r="T299">
            <v>0</v>
          </cell>
        </row>
        <row r="300">
          <cell r="A300" t="str">
            <v>369WYU</v>
          </cell>
          <cell r="B300" t="str">
            <v>369</v>
          </cell>
          <cell r="C300" t="str">
            <v>WYU</v>
          </cell>
          <cell r="D300">
            <v>12161618.924583299</v>
          </cell>
          <cell r="F300" t="str">
            <v>369WYU</v>
          </cell>
          <cell r="G300" t="str">
            <v>369</v>
          </cell>
          <cell r="H300" t="str">
            <v>WYU</v>
          </cell>
          <cell r="I300">
            <v>12161618.924583299</v>
          </cell>
          <cell r="L300" t="str">
            <v>404IPSG</v>
          </cell>
          <cell r="M300">
            <v>0</v>
          </cell>
          <cell r="N300">
            <v>0</v>
          </cell>
          <cell r="O300">
            <v>0</v>
          </cell>
          <cell r="P300">
            <v>0</v>
          </cell>
          <cell r="Q300">
            <v>0</v>
          </cell>
          <cell r="R300">
            <v>0</v>
          </cell>
          <cell r="S300">
            <v>0</v>
          </cell>
          <cell r="T300">
            <v>0</v>
          </cell>
        </row>
        <row r="301">
          <cell r="A301" t="str">
            <v>370CA</v>
          </cell>
          <cell r="B301" t="str">
            <v>370</v>
          </cell>
          <cell r="C301" t="str">
            <v>CA</v>
          </cell>
          <cell r="D301">
            <v>4063963.4350000001</v>
          </cell>
          <cell r="F301" t="str">
            <v>370CA</v>
          </cell>
          <cell r="G301" t="str">
            <v>370</v>
          </cell>
          <cell r="H301" t="str">
            <v>CA</v>
          </cell>
          <cell r="I301">
            <v>4063963.4350000001</v>
          </cell>
          <cell r="L301" t="str">
            <v>404IPSO</v>
          </cell>
          <cell r="M301">
            <v>0</v>
          </cell>
          <cell r="N301">
            <v>0</v>
          </cell>
          <cell r="O301">
            <v>-25048.317408031806</v>
          </cell>
          <cell r="P301">
            <v>0</v>
          </cell>
          <cell r="Q301">
            <v>0</v>
          </cell>
          <cell r="R301">
            <v>0</v>
          </cell>
          <cell r="S301">
            <v>0</v>
          </cell>
          <cell r="T301">
            <v>0</v>
          </cell>
        </row>
        <row r="302">
          <cell r="A302" t="str">
            <v>370ID</v>
          </cell>
          <cell r="B302" t="str">
            <v>370</v>
          </cell>
          <cell r="C302" t="str">
            <v>ID</v>
          </cell>
          <cell r="D302">
            <v>13884190.910833299</v>
          </cell>
          <cell r="F302" t="str">
            <v>370ID</v>
          </cell>
          <cell r="G302" t="str">
            <v>370</v>
          </cell>
          <cell r="H302" t="str">
            <v>ID</v>
          </cell>
          <cell r="I302">
            <v>13884190.910833299</v>
          </cell>
          <cell r="L302" t="str">
            <v>407S</v>
          </cell>
          <cell r="M302">
            <v>0</v>
          </cell>
          <cell r="N302">
            <v>0</v>
          </cell>
          <cell r="O302">
            <v>0</v>
          </cell>
          <cell r="P302">
            <v>0</v>
          </cell>
          <cell r="Q302">
            <v>0</v>
          </cell>
          <cell r="R302">
            <v>0</v>
          </cell>
          <cell r="S302">
            <v>0</v>
          </cell>
          <cell r="T302">
            <v>0</v>
          </cell>
        </row>
        <row r="303">
          <cell r="A303" t="str">
            <v>370OR</v>
          </cell>
          <cell r="B303" t="str">
            <v>370</v>
          </cell>
          <cell r="C303" t="str">
            <v>OR</v>
          </cell>
          <cell r="D303">
            <v>60404336.986249998</v>
          </cell>
          <cell r="F303" t="str">
            <v>370OR</v>
          </cell>
          <cell r="G303" t="str">
            <v>370</v>
          </cell>
          <cell r="H303" t="str">
            <v>OR</v>
          </cell>
          <cell r="I303">
            <v>60404336.986249998</v>
          </cell>
          <cell r="L303" t="str">
            <v>408GPS</v>
          </cell>
          <cell r="M303">
            <v>0</v>
          </cell>
          <cell r="N303">
            <v>0</v>
          </cell>
          <cell r="O303">
            <v>432431.74562281434</v>
          </cell>
          <cell r="P303">
            <v>0</v>
          </cell>
          <cell r="Q303">
            <v>0</v>
          </cell>
          <cell r="R303">
            <v>0</v>
          </cell>
          <cell r="S303">
            <v>0</v>
          </cell>
          <cell r="T303">
            <v>0</v>
          </cell>
        </row>
        <row r="304">
          <cell r="A304" t="str">
            <v>370UT</v>
          </cell>
          <cell r="B304" t="str">
            <v>370</v>
          </cell>
          <cell r="C304" t="str">
            <v>UT</v>
          </cell>
          <cell r="D304">
            <v>76311402.834166706</v>
          </cell>
          <cell r="F304" t="str">
            <v>370UT</v>
          </cell>
          <cell r="G304" t="str">
            <v>370</v>
          </cell>
          <cell r="H304" t="str">
            <v>UT</v>
          </cell>
          <cell r="I304">
            <v>76311402.834166706</v>
          </cell>
          <cell r="L304" t="str">
            <v>408S</v>
          </cell>
          <cell r="M304">
            <v>0</v>
          </cell>
          <cell r="N304">
            <v>0</v>
          </cell>
          <cell r="O304">
            <v>261265.97983868246</v>
          </cell>
          <cell r="P304">
            <v>0</v>
          </cell>
          <cell r="Q304">
            <v>0</v>
          </cell>
          <cell r="R304">
            <v>0</v>
          </cell>
          <cell r="S304">
            <v>0</v>
          </cell>
          <cell r="T304">
            <v>0</v>
          </cell>
        </row>
        <row r="305">
          <cell r="A305" t="str">
            <v>370WA</v>
          </cell>
          <cell r="B305" t="str">
            <v>370</v>
          </cell>
          <cell r="C305" t="str">
            <v>WA</v>
          </cell>
          <cell r="D305">
            <v>11685673.487083299</v>
          </cell>
          <cell r="F305" t="str">
            <v>370WA</v>
          </cell>
          <cell r="G305" t="str">
            <v>370</v>
          </cell>
          <cell r="H305" t="str">
            <v>WA</v>
          </cell>
          <cell r="I305">
            <v>11685673.487083299</v>
          </cell>
          <cell r="L305" t="str">
            <v>40910CAGW</v>
          </cell>
          <cell r="M305">
            <v>0</v>
          </cell>
          <cell r="N305">
            <v>0</v>
          </cell>
          <cell r="O305">
            <v>-4841453.3918126356</v>
          </cell>
          <cell r="P305">
            <v>0</v>
          </cell>
          <cell r="Q305">
            <v>0</v>
          </cell>
          <cell r="R305">
            <v>0</v>
          </cell>
          <cell r="S305">
            <v>0</v>
          </cell>
          <cell r="T305">
            <v>0</v>
          </cell>
        </row>
        <row r="306">
          <cell r="A306" t="str">
            <v>370WYP</v>
          </cell>
          <cell r="B306" t="str">
            <v>370</v>
          </cell>
          <cell r="C306" t="str">
            <v>WYP</v>
          </cell>
          <cell r="D306">
            <v>12349635.069166699</v>
          </cell>
          <cell r="F306" t="str">
            <v>370WYP</v>
          </cell>
          <cell r="G306" t="str">
            <v>370</v>
          </cell>
          <cell r="H306" t="str">
            <v>WYP</v>
          </cell>
          <cell r="I306">
            <v>12349635.069166699</v>
          </cell>
          <cell r="L306" t="str">
            <v>40910SG</v>
          </cell>
          <cell r="M306">
            <v>0</v>
          </cell>
          <cell r="N306">
            <v>0</v>
          </cell>
          <cell r="O306">
            <v>4950078.2315695388</v>
          </cell>
          <cell r="P306">
            <v>0</v>
          </cell>
          <cell r="Q306">
            <v>0</v>
          </cell>
          <cell r="R306">
            <v>0</v>
          </cell>
          <cell r="S306">
            <v>0</v>
          </cell>
          <cell r="T306">
            <v>0</v>
          </cell>
        </row>
        <row r="307">
          <cell r="A307" t="str">
            <v>370WYU</v>
          </cell>
          <cell r="B307" t="str">
            <v>370</v>
          </cell>
          <cell r="C307" t="str">
            <v>WYU</v>
          </cell>
          <cell r="D307">
            <v>2172299.0862500002</v>
          </cell>
          <cell r="F307" t="str">
            <v>370WYU</v>
          </cell>
          <cell r="G307" t="str">
            <v>370</v>
          </cell>
          <cell r="H307" t="str">
            <v>WYU</v>
          </cell>
          <cell r="I307">
            <v>2172299.0862500002</v>
          </cell>
          <cell r="L307" t="str">
            <v>41010CAEE</v>
          </cell>
          <cell r="M307">
            <v>0</v>
          </cell>
          <cell r="N307">
            <v>0</v>
          </cell>
          <cell r="O307">
            <v>0</v>
          </cell>
          <cell r="P307">
            <v>0</v>
          </cell>
          <cell r="Q307">
            <v>0</v>
          </cell>
          <cell r="R307">
            <v>0</v>
          </cell>
          <cell r="S307">
            <v>0</v>
          </cell>
          <cell r="T307">
            <v>0</v>
          </cell>
        </row>
        <row r="308">
          <cell r="A308" t="str">
            <v>371CA</v>
          </cell>
          <cell r="B308" t="str">
            <v>371</v>
          </cell>
          <cell r="C308" t="str">
            <v>CA</v>
          </cell>
          <cell r="D308">
            <v>270703.75333333301</v>
          </cell>
          <cell r="F308" t="str">
            <v>371CA</v>
          </cell>
          <cell r="G308" t="str">
            <v>371</v>
          </cell>
          <cell r="H308" t="str">
            <v>CA</v>
          </cell>
          <cell r="I308">
            <v>270703.75333333301</v>
          </cell>
          <cell r="L308" t="str">
            <v>41010CAGE</v>
          </cell>
          <cell r="M308">
            <v>0</v>
          </cell>
          <cell r="N308">
            <v>0</v>
          </cell>
          <cell r="O308">
            <v>0</v>
          </cell>
          <cell r="P308">
            <v>0</v>
          </cell>
          <cell r="Q308">
            <v>0</v>
          </cell>
          <cell r="R308">
            <v>0</v>
          </cell>
          <cell r="S308">
            <v>0</v>
          </cell>
          <cell r="T308">
            <v>0</v>
          </cell>
        </row>
        <row r="309">
          <cell r="A309" t="str">
            <v>371ID</v>
          </cell>
          <cell r="B309" t="str">
            <v>371</v>
          </cell>
          <cell r="C309" t="str">
            <v>ID</v>
          </cell>
          <cell r="D309">
            <v>169017.29833333299</v>
          </cell>
          <cell r="F309" t="str">
            <v>371ID</v>
          </cell>
          <cell r="G309" t="str">
            <v>371</v>
          </cell>
          <cell r="H309" t="str">
            <v>ID</v>
          </cell>
          <cell r="I309">
            <v>169017.29833333299</v>
          </cell>
          <cell r="L309" t="str">
            <v>41010CAGW</v>
          </cell>
          <cell r="M309">
            <v>0</v>
          </cell>
          <cell r="N309">
            <v>0</v>
          </cell>
          <cell r="O309">
            <v>24147.229547464725</v>
          </cell>
          <cell r="P309">
            <v>0</v>
          </cell>
          <cell r="Q309">
            <v>0</v>
          </cell>
          <cell r="R309">
            <v>0</v>
          </cell>
          <cell r="S309">
            <v>0</v>
          </cell>
          <cell r="T309">
            <v>0</v>
          </cell>
        </row>
        <row r="310">
          <cell r="A310" t="str">
            <v>371OR</v>
          </cell>
          <cell r="B310" t="str">
            <v>371</v>
          </cell>
          <cell r="C310" t="str">
            <v>OR</v>
          </cell>
          <cell r="D310">
            <v>2570447.7654166701</v>
          </cell>
          <cell r="F310" t="str">
            <v>371OR</v>
          </cell>
          <cell r="G310" t="str">
            <v>371</v>
          </cell>
          <cell r="H310" t="str">
            <v>OR</v>
          </cell>
          <cell r="I310">
            <v>2570447.7654166701</v>
          </cell>
          <cell r="L310" t="str">
            <v>41010CN</v>
          </cell>
          <cell r="M310">
            <v>0</v>
          </cell>
          <cell r="N310">
            <v>0</v>
          </cell>
          <cell r="O310">
            <v>313.41369621915527</v>
          </cell>
          <cell r="P310">
            <v>0</v>
          </cell>
          <cell r="Q310">
            <v>0</v>
          </cell>
          <cell r="R310">
            <v>0</v>
          </cell>
          <cell r="S310">
            <v>0</v>
          </cell>
          <cell r="T310">
            <v>0</v>
          </cell>
        </row>
        <row r="311">
          <cell r="A311" t="str">
            <v>371UT</v>
          </cell>
          <cell r="B311" t="str">
            <v>371</v>
          </cell>
          <cell r="C311" t="str">
            <v>UT</v>
          </cell>
          <cell r="D311">
            <v>4349763.5970833302</v>
          </cell>
          <cell r="F311" t="str">
            <v>371UT</v>
          </cell>
          <cell r="G311" t="str">
            <v>371</v>
          </cell>
          <cell r="H311" t="str">
            <v>UT</v>
          </cell>
          <cell r="I311">
            <v>4349763.5970833302</v>
          </cell>
          <cell r="L311" t="str">
            <v>41010JBE</v>
          </cell>
          <cell r="M311">
            <v>0</v>
          </cell>
          <cell r="N311">
            <v>0</v>
          </cell>
          <cell r="O311">
            <v>-376920.43434211361</v>
          </cell>
          <cell r="P311">
            <v>0</v>
          </cell>
          <cell r="Q311">
            <v>0</v>
          </cell>
          <cell r="R311">
            <v>0</v>
          </cell>
          <cell r="S311">
            <v>0</v>
          </cell>
          <cell r="T311">
            <v>0</v>
          </cell>
        </row>
        <row r="312">
          <cell r="A312" t="str">
            <v>371WA</v>
          </cell>
          <cell r="B312" t="str">
            <v>371</v>
          </cell>
          <cell r="C312" t="str">
            <v>WA</v>
          </cell>
          <cell r="D312">
            <v>511638.32624999998</v>
          </cell>
          <cell r="F312" t="str">
            <v>371WA</v>
          </cell>
          <cell r="G312" t="str">
            <v>371</v>
          </cell>
          <cell r="H312" t="str">
            <v>WA</v>
          </cell>
          <cell r="I312">
            <v>511638.32624999998</v>
          </cell>
          <cell r="L312" t="str">
            <v>41010JBG</v>
          </cell>
          <cell r="M312">
            <v>0</v>
          </cell>
          <cell r="N312">
            <v>0</v>
          </cell>
          <cell r="O312">
            <v>-212053.69698456902</v>
          </cell>
          <cell r="P312">
            <v>0</v>
          </cell>
          <cell r="Q312">
            <v>0</v>
          </cell>
          <cell r="R312">
            <v>0</v>
          </cell>
          <cell r="S312">
            <v>0</v>
          </cell>
          <cell r="T312">
            <v>0</v>
          </cell>
        </row>
        <row r="313">
          <cell r="A313" t="str">
            <v>371WYP</v>
          </cell>
          <cell r="B313" t="str">
            <v>371</v>
          </cell>
          <cell r="C313" t="str">
            <v>WYP</v>
          </cell>
          <cell r="D313">
            <v>811482.79125000001</v>
          </cell>
          <cell r="F313" t="str">
            <v>371WYP</v>
          </cell>
          <cell r="G313" t="str">
            <v>371</v>
          </cell>
          <cell r="H313" t="str">
            <v>WYP</v>
          </cell>
          <cell r="I313">
            <v>811482.79125000001</v>
          </cell>
          <cell r="L313" t="str">
            <v>41010OTHER</v>
          </cell>
          <cell r="M313">
            <v>0</v>
          </cell>
          <cell r="N313">
            <v>0</v>
          </cell>
          <cell r="O313">
            <v>0</v>
          </cell>
          <cell r="P313">
            <v>0</v>
          </cell>
          <cell r="Q313">
            <v>0</v>
          </cell>
          <cell r="R313">
            <v>0</v>
          </cell>
          <cell r="S313">
            <v>0</v>
          </cell>
          <cell r="T313">
            <v>0</v>
          </cell>
        </row>
        <row r="314">
          <cell r="A314" t="str">
            <v>371WYU</v>
          </cell>
          <cell r="B314" t="str">
            <v>371</v>
          </cell>
          <cell r="C314" t="str">
            <v>WYU</v>
          </cell>
          <cell r="D314">
            <v>152075.73749999999</v>
          </cell>
          <cell r="F314" t="str">
            <v>371WYU</v>
          </cell>
          <cell r="G314" t="str">
            <v>371</v>
          </cell>
          <cell r="H314" t="str">
            <v>WYU</v>
          </cell>
          <cell r="I314">
            <v>152075.73749999999</v>
          </cell>
          <cell r="L314" t="str">
            <v>41010S</v>
          </cell>
          <cell r="M314">
            <v>0</v>
          </cell>
          <cell r="N314">
            <v>0</v>
          </cell>
          <cell r="O314">
            <v>-89577.919197576135</v>
          </cell>
          <cell r="P314">
            <v>0</v>
          </cell>
          <cell r="Q314">
            <v>0</v>
          </cell>
          <cell r="R314">
            <v>0</v>
          </cell>
          <cell r="S314">
            <v>0</v>
          </cell>
          <cell r="T314">
            <v>0</v>
          </cell>
        </row>
        <row r="315">
          <cell r="A315" t="str">
            <v>373CA</v>
          </cell>
          <cell r="B315" t="str">
            <v>373</v>
          </cell>
          <cell r="C315" t="str">
            <v>CA</v>
          </cell>
          <cell r="D315">
            <v>701314.2</v>
          </cell>
          <cell r="F315" t="str">
            <v>373CA</v>
          </cell>
          <cell r="G315" t="str">
            <v>373</v>
          </cell>
          <cell r="H315" t="str">
            <v>CA</v>
          </cell>
          <cell r="I315">
            <v>701314.2</v>
          </cell>
          <cell r="L315" t="str">
            <v>41010SG</v>
          </cell>
          <cell r="M315">
            <v>0</v>
          </cell>
          <cell r="N315">
            <v>0</v>
          </cell>
          <cell r="O315">
            <v>34934.604535287319</v>
          </cell>
          <cell r="P315">
            <v>0</v>
          </cell>
          <cell r="Q315">
            <v>0</v>
          </cell>
          <cell r="R315">
            <v>0</v>
          </cell>
          <cell r="S315">
            <v>0</v>
          </cell>
          <cell r="T315">
            <v>0</v>
          </cell>
        </row>
        <row r="316">
          <cell r="A316" t="str">
            <v>373ID</v>
          </cell>
          <cell r="B316" t="str">
            <v>373</v>
          </cell>
          <cell r="C316" t="str">
            <v>ID</v>
          </cell>
          <cell r="D316">
            <v>665160.15749999997</v>
          </cell>
          <cell r="F316" t="str">
            <v>373ID</v>
          </cell>
          <cell r="G316" t="str">
            <v>373</v>
          </cell>
          <cell r="H316" t="str">
            <v>ID</v>
          </cell>
          <cell r="I316">
            <v>665160.15749999997</v>
          </cell>
          <cell r="L316" t="str">
            <v>41010SNPD</v>
          </cell>
          <cell r="M316">
            <v>0</v>
          </cell>
          <cell r="N316">
            <v>0</v>
          </cell>
          <cell r="O316">
            <v>-1520.6791192373803</v>
          </cell>
          <cell r="P316">
            <v>0</v>
          </cell>
          <cell r="Q316">
            <v>0</v>
          </cell>
          <cell r="R316">
            <v>0</v>
          </cell>
          <cell r="S316">
            <v>0</v>
          </cell>
          <cell r="T316">
            <v>0</v>
          </cell>
        </row>
        <row r="317">
          <cell r="A317" t="str">
            <v>373OR</v>
          </cell>
          <cell r="B317" t="str">
            <v>373</v>
          </cell>
          <cell r="C317" t="str">
            <v>OR</v>
          </cell>
          <cell r="D317">
            <v>22936286.545000002</v>
          </cell>
          <cell r="F317" t="str">
            <v>373OR</v>
          </cell>
          <cell r="G317" t="str">
            <v>373</v>
          </cell>
          <cell r="H317" t="str">
            <v>OR</v>
          </cell>
          <cell r="I317">
            <v>22936286.545000002</v>
          </cell>
          <cell r="L317" t="str">
            <v>41010SO</v>
          </cell>
          <cell r="M317">
            <v>0</v>
          </cell>
          <cell r="N317">
            <v>0</v>
          </cell>
          <cell r="O317">
            <v>-91303.23054975977</v>
          </cell>
          <cell r="P317">
            <v>0</v>
          </cell>
          <cell r="Q317">
            <v>0</v>
          </cell>
          <cell r="R317">
            <v>0</v>
          </cell>
          <cell r="S317">
            <v>0</v>
          </cell>
          <cell r="T317">
            <v>0</v>
          </cell>
        </row>
        <row r="318">
          <cell r="A318" t="str">
            <v>373UT</v>
          </cell>
          <cell r="B318" t="str">
            <v>373</v>
          </cell>
          <cell r="C318" t="str">
            <v>UT</v>
          </cell>
          <cell r="D318">
            <v>22345719.385833301</v>
          </cell>
          <cell r="F318" t="str">
            <v>373UT</v>
          </cell>
          <cell r="G318" t="str">
            <v>373</v>
          </cell>
          <cell r="H318" t="str">
            <v>UT</v>
          </cell>
          <cell r="I318">
            <v>22345719.385833301</v>
          </cell>
          <cell r="L318" t="str">
            <v>41110BADDEBT</v>
          </cell>
          <cell r="M318">
            <v>0</v>
          </cell>
          <cell r="N318">
            <v>0</v>
          </cell>
          <cell r="O318">
            <v>-124289.0044921217</v>
          </cell>
          <cell r="P318">
            <v>0</v>
          </cell>
          <cell r="Q318">
            <v>0</v>
          </cell>
          <cell r="R318">
            <v>0</v>
          </cell>
          <cell r="S318">
            <v>0</v>
          </cell>
          <cell r="T318">
            <v>0</v>
          </cell>
        </row>
        <row r="319">
          <cell r="A319" t="str">
            <v>373WA</v>
          </cell>
          <cell r="B319" t="str">
            <v>373</v>
          </cell>
          <cell r="C319" t="str">
            <v>WA</v>
          </cell>
          <cell r="D319">
            <v>4229399.3499999996</v>
          </cell>
          <cell r="F319" t="str">
            <v>373WA</v>
          </cell>
          <cell r="G319" t="str">
            <v>373</v>
          </cell>
          <cell r="H319" t="str">
            <v>WA</v>
          </cell>
          <cell r="I319">
            <v>4229399.3499999996</v>
          </cell>
          <cell r="L319" t="str">
            <v>41110CAEE</v>
          </cell>
          <cell r="M319">
            <v>0</v>
          </cell>
          <cell r="N319">
            <v>0</v>
          </cell>
          <cell r="O319">
            <v>0</v>
          </cell>
          <cell r="P319">
            <v>0</v>
          </cell>
          <cell r="Q319">
            <v>0</v>
          </cell>
          <cell r="R319">
            <v>0</v>
          </cell>
          <cell r="S319">
            <v>0</v>
          </cell>
          <cell r="T319">
            <v>0</v>
          </cell>
        </row>
        <row r="320">
          <cell r="A320" t="str">
            <v>373WYP</v>
          </cell>
          <cell r="B320" t="str">
            <v>373</v>
          </cell>
          <cell r="C320" t="str">
            <v>WYP</v>
          </cell>
          <cell r="D320">
            <v>8233002.9041666696</v>
          </cell>
          <cell r="F320" t="str">
            <v>373WYP</v>
          </cell>
          <cell r="G320" t="str">
            <v>373</v>
          </cell>
          <cell r="H320" t="str">
            <v>WYP</v>
          </cell>
          <cell r="I320">
            <v>8233002.9041666696</v>
          </cell>
          <cell r="L320" t="str">
            <v>41110CAGE</v>
          </cell>
          <cell r="M320">
            <v>0</v>
          </cell>
          <cell r="N320">
            <v>0</v>
          </cell>
          <cell r="O320">
            <v>0</v>
          </cell>
          <cell r="P320">
            <v>0</v>
          </cell>
          <cell r="Q320">
            <v>0</v>
          </cell>
          <cell r="R320">
            <v>0</v>
          </cell>
          <cell r="S320">
            <v>0</v>
          </cell>
          <cell r="T320">
            <v>0</v>
          </cell>
        </row>
        <row r="321">
          <cell r="A321" t="str">
            <v>373WYU</v>
          </cell>
          <cell r="B321" t="str">
            <v>373</v>
          </cell>
          <cell r="C321" t="str">
            <v>WYU</v>
          </cell>
          <cell r="D321">
            <v>2244807.4437500001</v>
          </cell>
          <cell r="F321" t="str">
            <v>373WYU</v>
          </cell>
          <cell r="G321" t="str">
            <v>373</v>
          </cell>
          <cell r="H321" t="str">
            <v>WYU</v>
          </cell>
          <cell r="I321">
            <v>2244807.4437500001</v>
          </cell>
          <cell r="L321" t="str">
            <v>41110CAGW</v>
          </cell>
          <cell r="M321">
            <v>0</v>
          </cell>
          <cell r="N321">
            <v>0</v>
          </cell>
          <cell r="O321">
            <v>50210.851992272612</v>
          </cell>
          <cell r="P321">
            <v>0</v>
          </cell>
          <cell r="Q321">
            <v>0</v>
          </cell>
          <cell r="R321">
            <v>0</v>
          </cell>
          <cell r="S321">
            <v>0</v>
          </cell>
          <cell r="T321">
            <v>0</v>
          </cell>
        </row>
        <row r="322">
          <cell r="A322" t="str">
            <v>389CA</v>
          </cell>
          <cell r="B322" t="str">
            <v>389</v>
          </cell>
          <cell r="C322" t="str">
            <v>CA</v>
          </cell>
          <cell r="D322">
            <v>635804.36</v>
          </cell>
          <cell r="F322" t="str">
            <v>389CA</v>
          </cell>
          <cell r="G322" t="str">
            <v>389</v>
          </cell>
          <cell r="H322" t="str">
            <v>CA</v>
          </cell>
          <cell r="I322">
            <v>635804.36</v>
          </cell>
          <cell r="L322" t="str">
            <v>41110GPS</v>
          </cell>
          <cell r="M322">
            <v>0</v>
          </cell>
          <cell r="N322">
            <v>0</v>
          </cell>
          <cell r="O322">
            <v>-6326.659124266007</v>
          </cell>
          <cell r="P322">
            <v>0</v>
          </cell>
          <cell r="Q322">
            <v>0</v>
          </cell>
          <cell r="R322">
            <v>0</v>
          </cell>
          <cell r="S322">
            <v>0</v>
          </cell>
          <cell r="T322">
            <v>0</v>
          </cell>
        </row>
        <row r="323">
          <cell r="A323" t="str">
            <v>389CAGE</v>
          </cell>
          <cell r="B323" t="str">
            <v>389</v>
          </cell>
          <cell r="C323" t="str">
            <v>CAGE</v>
          </cell>
          <cell r="D323">
            <v>1559.87</v>
          </cell>
          <cell r="F323" t="str">
            <v>389CAGE</v>
          </cell>
          <cell r="G323" t="str">
            <v>389</v>
          </cell>
          <cell r="H323" t="str">
            <v>CAGE</v>
          </cell>
          <cell r="I323">
            <v>1559.87</v>
          </cell>
          <cell r="L323" t="str">
            <v>41110JBE</v>
          </cell>
          <cell r="M323">
            <v>0</v>
          </cell>
          <cell r="N323">
            <v>0</v>
          </cell>
          <cell r="O323">
            <v>-83468.888037183773</v>
          </cell>
          <cell r="P323">
            <v>0</v>
          </cell>
          <cell r="Q323">
            <v>0</v>
          </cell>
          <cell r="R323">
            <v>0</v>
          </cell>
          <cell r="S323">
            <v>0</v>
          </cell>
          <cell r="T323">
            <v>0</v>
          </cell>
        </row>
        <row r="324">
          <cell r="A324" t="str">
            <v>389CN</v>
          </cell>
          <cell r="B324" t="str">
            <v>389</v>
          </cell>
          <cell r="C324" t="str">
            <v>CN</v>
          </cell>
          <cell r="D324">
            <v>1128505.79</v>
          </cell>
          <cell r="F324" t="str">
            <v>389CN</v>
          </cell>
          <cell r="G324" t="str">
            <v>389</v>
          </cell>
          <cell r="H324" t="str">
            <v>CN</v>
          </cell>
          <cell r="I324">
            <v>1128505.79</v>
          </cell>
          <cell r="L324" t="str">
            <v>41110JBG</v>
          </cell>
          <cell r="M324">
            <v>0</v>
          </cell>
          <cell r="N324">
            <v>0</v>
          </cell>
          <cell r="O324">
            <v>-2755329.6279151747</v>
          </cell>
          <cell r="P324">
            <v>0</v>
          </cell>
          <cell r="Q324">
            <v>0</v>
          </cell>
          <cell r="R324">
            <v>0</v>
          </cell>
          <cell r="S324">
            <v>0</v>
          </cell>
          <cell r="T324">
            <v>0</v>
          </cell>
        </row>
        <row r="325">
          <cell r="A325" t="str">
            <v>389ID</v>
          </cell>
          <cell r="B325" t="str">
            <v>389</v>
          </cell>
          <cell r="C325" t="str">
            <v>ID</v>
          </cell>
          <cell r="D325">
            <v>197638.82</v>
          </cell>
          <cell r="F325" t="str">
            <v>389ID</v>
          </cell>
          <cell r="G325" t="str">
            <v>389</v>
          </cell>
          <cell r="H325" t="str">
            <v>ID</v>
          </cell>
          <cell r="I325">
            <v>197638.82</v>
          </cell>
          <cell r="L325" t="str">
            <v>41110OTHER</v>
          </cell>
          <cell r="M325">
            <v>0</v>
          </cell>
          <cell r="N325">
            <v>0</v>
          </cell>
          <cell r="O325">
            <v>0</v>
          </cell>
          <cell r="P325">
            <v>0</v>
          </cell>
          <cell r="Q325">
            <v>0</v>
          </cell>
          <cell r="R325">
            <v>0</v>
          </cell>
          <cell r="S325">
            <v>0</v>
          </cell>
          <cell r="T325">
            <v>0</v>
          </cell>
        </row>
        <row r="326">
          <cell r="A326" t="str">
            <v>389OR</v>
          </cell>
          <cell r="B326" t="str">
            <v>389</v>
          </cell>
          <cell r="C326" t="str">
            <v>OR</v>
          </cell>
          <cell r="D326">
            <v>4604375.78</v>
          </cell>
          <cell r="F326" t="str">
            <v>389OR</v>
          </cell>
          <cell r="G326" t="str">
            <v>389</v>
          </cell>
          <cell r="H326" t="str">
            <v>OR</v>
          </cell>
          <cell r="I326">
            <v>4604375.78</v>
          </cell>
          <cell r="L326" t="str">
            <v>41110S</v>
          </cell>
          <cell r="M326">
            <v>0</v>
          </cell>
          <cell r="N326">
            <v>0</v>
          </cell>
          <cell r="O326">
            <v>2777284</v>
          </cell>
          <cell r="P326">
            <v>0</v>
          </cell>
          <cell r="Q326">
            <v>0</v>
          </cell>
          <cell r="R326">
            <v>0</v>
          </cell>
          <cell r="S326">
            <v>0</v>
          </cell>
          <cell r="T326">
            <v>0</v>
          </cell>
        </row>
        <row r="327">
          <cell r="A327" t="str">
            <v>389SO</v>
          </cell>
          <cell r="B327" t="str">
            <v>389</v>
          </cell>
          <cell r="C327" t="str">
            <v>SO</v>
          </cell>
          <cell r="D327">
            <v>7516302.2000000002</v>
          </cell>
          <cell r="F327" t="str">
            <v>389SO</v>
          </cell>
          <cell r="G327" t="str">
            <v>389</v>
          </cell>
          <cell r="H327" t="str">
            <v>SO</v>
          </cell>
          <cell r="I327">
            <v>7516302.2000000002</v>
          </cell>
          <cell r="L327" t="str">
            <v>41110SG</v>
          </cell>
          <cell r="M327">
            <v>0</v>
          </cell>
          <cell r="N327">
            <v>0</v>
          </cell>
          <cell r="O327">
            <v>-24.438712409417708</v>
          </cell>
          <cell r="P327">
            <v>0</v>
          </cell>
          <cell r="Q327">
            <v>0</v>
          </cell>
          <cell r="R327">
            <v>0</v>
          </cell>
          <cell r="S327">
            <v>0</v>
          </cell>
          <cell r="T327">
            <v>0</v>
          </cell>
        </row>
        <row r="328">
          <cell r="A328" t="str">
            <v>389UT</v>
          </cell>
          <cell r="B328" t="str">
            <v>389</v>
          </cell>
          <cell r="C328" t="str">
            <v>UT</v>
          </cell>
          <cell r="D328">
            <v>4068287.04</v>
          </cell>
          <cell r="F328" t="str">
            <v>389UT</v>
          </cell>
          <cell r="G328" t="str">
            <v>389</v>
          </cell>
          <cell r="H328" t="str">
            <v>UT</v>
          </cell>
          <cell r="I328">
            <v>4068287.04</v>
          </cell>
          <cell r="L328" t="str">
            <v>41110SNP</v>
          </cell>
          <cell r="M328">
            <v>0</v>
          </cell>
          <cell r="N328">
            <v>0</v>
          </cell>
          <cell r="O328">
            <v>20493.781130674339</v>
          </cell>
          <cell r="P328">
            <v>0</v>
          </cell>
          <cell r="Q328">
            <v>0</v>
          </cell>
          <cell r="R328">
            <v>0</v>
          </cell>
          <cell r="S328">
            <v>0</v>
          </cell>
          <cell r="T328">
            <v>0</v>
          </cell>
        </row>
        <row r="329">
          <cell r="A329" t="str">
            <v>389WA</v>
          </cell>
          <cell r="B329" t="str">
            <v>389</v>
          </cell>
          <cell r="C329" t="str">
            <v>WA</v>
          </cell>
          <cell r="D329">
            <v>1098826.3500000001</v>
          </cell>
          <cell r="F329" t="str">
            <v>389WA</v>
          </cell>
          <cell r="G329" t="str">
            <v>389</v>
          </cell>
          <cell r="H329" t="str">
            <v>WA</v>
          </cell>
          <cell r="I329">
            <v>1098826.3500000001</v>
          </cell>
          <cell r="L329" t="str">
            <v>41110SO</v>
          </cell>
          <cell r="M329">
            <v>0</v>
          </cell>
          <cell r="N329">
            <v>0</v>
          </cell>
          <cell r="O329">
            <v>-120861.02508841106</v>
          </cell>
          <cell r="P329">
            <v>0</v>
          </cell>
          <cell r="Q329">
            <v>0</v>
          </cell>
          <cell r="R329">
            <v>0</v>
          </cell>
          <cell r="S329">
            <v>0</v>
          </cell>
          <cell r="T329">
            <v>0</v>
          </cell>
        </row>
        <row r="330">
          <cell r="A330" t="str">
            <v>389WYP</v>
          </cell>
          <cell r="B330" t="str">
            <v>389</v>
          </cell>
          <cell r="C330" t="str">
            <v>WYP</v>
          </cell>
          <cell r="D330">
            <v>1468112.51</v>
          </cell>
          <cell r="F330" t="str">
            <v>389WYP</v>
          </cell>
          <cell r="G330" t="str">
            <v>389</v>
          </cell>
          <cell r="H330" t="str">
            <v>WYP</v>
          </cell>
          <cell r="I330">
            <v>1468112.51</v>
          </cell>
          <cell r="L330" t="str">
            <v>4118S</v>
          </cell>
          <cell r="M330">
            <v>0</v>
          </cell>
          <cell r="N330">
            <v>0</v>
          </cell>
          <cell r="O330">
            <v>-3014.6093297169905</v>
          </cell>
          <cell r="P330">
            <v>0</v>
          </cell>
          <cell r="Q330">
            <v>0</v>
          </cell>
          <cell r="R330">
            <v>0</v>
          </cell>
          <cell r="S330">
            <v>0</v>
          </cell>
          <cell r="T330">
            <v>0</v>
          </cell>
        </row>
        <row r="331">
          <cell r="A331" t="str">
            <v>389WYU</v>
          </cell>
          <cell r="B331" t="str">
            <v>389</v>
          </cell>
          <cell r="C331" t="str">
            <v>WYU</v>
          </cell>
          <cell r="D331">
            <v>677197.61</v>
          </cell>
          <cell r="F331" t="str">
            <v>389WYU</v>
          </cell>
          <cell r="G331" t="str">
            <v>389</v>
          </cell>
          <cell r="H331" t="str">
            <v>WYU</v>
          </cell>
          <cell r="I331">
            <v>677197.61</v>
          </cell>
          <cell r="L331" t="str">
            <v>4118SE</v>
          </cell>
          <cell r="M331">
            <v>0</v>
          </cell>
          <cell r="N331">
            <v>0</v>
          </cell>
          <cell r="O331">
            <v>24.57617893076451</v>
          </cell>
          <cell r="P331">
            <v>0</v>
          </cell>
          <cell r="Q331">
            <v>0</v>
          </cell>
          <cell r="R331">
            <v>0</v>
          </cell>
          <cell r="S331">
            <v>0</v>
          </cell>
          <cell r="T331">
            <v>0</v>
          </cell>
        </row>
        <row r="332">
          <cell r="A332" t="str">
            <v>390CA</v>
          </cell>
          <cell r="B332" t="str">
            <v>390</v>
          </cell>
          <cell r="C332" t="str">
            <v>CA</v>
          </cell>
          <cell r="D332">
            <v>3649330.28166667</v>
          </cell>
          <cell r="F332" t="str">
            <v>390CA</v>
          </cell>
          <cell r="G332" t="str">
            <v>390</v>
          </cell>
          <cell r="H332" t="str">
            <v>CA</v>
          </cell>
          <cell r="I332">
            <v>3649330.28166667</v>
          </cell>
          <cell r="L332" t="str">
            <v>419SNP</v>
          </cell>
          <cell r="M332">
            <v>0</v>
          </cell>
          <cell r="N332">
            <v>0</v>
          </cell>
          <cell r="O332">
            <v>-3867.0810949092079</v>
          </cell>
          <cell r="P332">
            <v>0</v>
          </cell>
          <cell r="Q332">
            <v>0</v>
          </cell>
          <cell r="R332">
            <v>0</v>
          </cell>
          <cell r="S332">
            <v>0</v>
          </cell>
          <cell r="T332">
            <v>0</v>
          </cell>
        </row>
        <row r="333">
          <cell r="A333" t="str">
            <v>390CAEE</v>
          </cell>
          <cell r="B333" t="str">
            <v>390</v>
          </cell>
          <cell r="C333" t="str">
            <v>CAEE</v>
          </cell>
          <cell r="D333">
            <v>8922</v>
          </cell>
          <cell r="F333" t="str">
            <v>390CAEE</v>
          </cell>
          <cell r="G333" t="str">
            <v>390</v>
          </cell>
          <cell r="H333" t="str">
            <v>CAEE</v>
          </cell>
          <cell r="I333">
            <v>8922</v>
          </cell>
          <cell r="L333" t="str">
            <v>421CAGE</v>
          </cell>
          <cell r="M333">
            <v>0</v>
          </cell>
          <cell r="N333">
            <v>0</v>
          </cell>
          <cell r="O333">
            <v>0</v>
          </cell>
          <cell r="P333">
            <v>0</v>
          </cell>
          <cell r="Q333">
            <v>0</v>
          </cell>
          <cell r="R333">
            <v>0</v>
          </cell>
          <cell r="S333">
            <v>0</v>
          </cell>
          <cell r="T333">
            <v>0</v>
          </cell>
        </row>
        <row r="334">
          <cell r="A334" t="str">
            <v>390CAGE</v>
          </cell>
          <cell r="B334" t="str">
            <v>390</v>
          </cell>
          <cell r="C334" t="str">
            <v>CAGE</v>
          </cell>
          <cell r="D334">
            <v>4343315.7545833299</v>
          </cell>
          <cell r="F334" t="str">
            <v>390CAGE</v>
          </cell>
          <cell r="G334" t="str">
            <v>390</v>
          </cell>
          <cell r="H334" t="str">
            <v>CAGE</v>
          </cell>
          <cell r="I334">
            <v>4343315.7545833299</v>
          </cell>
          <cell r="L334" t="str">
            <v>421NUTIL</v>
          </cell>
          <cell r="M334">
            <v>0</v>
          </cell>
          <cell r="N334">
            <v>0</v>
          </cell>
          <cell r="O334">
            <v>0</v>
          </cell>
          <cell r="P334">
            <v>0</v>
          </cell>
          <cell r="Q334">
            <v>0</v>
          </cell>
          <cell r="R334">
            <v>0</v>
          </cell>
          <cell r="S334">
            <v>0</v>
          </cell>
          <cell r="T334">
            <v>0</v>
          </cell>
        </row>
        <row r="335">
          <cell r="A335" t="str">
            <v>390CAGW</v>
          </cell>
          <cell r="B335" t="str">
            <v>390</v>
          </cell>
          <cell r="C335" t="str">
            <v>CAGW</v>
          </cell>
          <cell r="D335">
            <v>3252621.71</v>
          </cell>
          <cell r="F335" t="str">
            <v>390CAGW</v>
          </cell>
          <cell r="G335" t="str">
            <v>390</v>
          </cell>
          <cell r="H335" t="str">
            <v>CAGW</v>
          </cell>
          <cell r="I335">
            <v>3252621.71</v>
          </cell>
          <cell r="L335" t="str">
            <v>421S</v>
          </cell>
          <cell r="M335">
            <v>0</v>
          </cell>
          <cell r="N335">
            <v>0</v>
          </cell>
          <cell r="O335">
            <v>0</v>
          </cell>
          <cell r="P335">
            <v>0</v>
          </cell>
          <cell r="Q335">
            <v>0</v>
          </cell>
          <cell r="R335">
            <v>0</v>
          </cell>
          <cell r="S335">
            <v>0</v>
          </cell>
          <cell r="T335">
            <v>0</v>
          </cell>
        </row>
        <row r="336">
          <cell r="A336" t="str">
            <v>390CN</v>
          </cell>
          <cell r="B336" t="str">
            <v>390</v>
          </cell>
          <cell r="C336" t="str">
            <v>CN</v>
          </cell>
          <cell r="D336">
            <v>9647307.4237500001</v>
          </cell>
          <cell r="F336" t="str">
            <v>390CN</v>
          </cell>
          <cell r="G336" t="str">
            <v>390</v>
          </cell>
          <cell r="H336" t="str">
            <v>CN</v>
          </cell>
          <cell r="I336">
            <v>9647307.4237500001</v>
          </cell>
          <cell r="L336" t="str">
            <v>421SO</v>
          </cell>
          <cell r="M336">
            <v>0</v>
          </cell>
          <cell r="N336">
            <v>0</v>
          </cell>
          <cell r="O336">
            <v>11268.227299619863</v>
          </cell>
          <cell r="P336">
            <v>0</v>
          </cell>
          <cell r="Q336">
            <v>0</v>
          </cell>
          <cell r="R336">
            <v>0</v>
          </cell>
          <cell r="S336">
            <v>0</v>
          </cell>
          <cell r="T336">
            <v>0</v>
          </cell>
        </row>
        <row r="337">
          <cell r="A337" t="str">
            <v>390ID</v>
          </cell>
          <cell r="B337" t="str">
            <v>390</v>
          </cell>
          <cell r="C337" t="str">
            <v>ID</v>
          </cell>
          <cell r="D337">
            <v>10875170.2541667</v>
          </cell>
          <cell r="F337" t="str">
            <v>390ID</v>
          </cell>
          <cell r="G337" t="str">
            <v>390</v>
          </cell>
          <cell r="H337" t="str">
            <v>ID</v>
          </cell>
          <cell r="I337">
            <v>10875170.2541667</v>
          </cell>
          <cell r="L337" t="str">
            <v>427S</v>
          </cell>
          <cell r="M337">
            <v>0</v>
          </cell>
          <cell r="N337">
            <v>0</v>
          </cell>
          <cell r="O337">
            <v>572197.62102085352</v>
          </cell>
          <cell r="P337">
            <v>0</v>
          </cell>
          <cell r="Q337">
            <v>0</v>
          </cell>
          <cell r="R337">
            <v>0</v>
          </cell>
          <cell r="S337">
            <v>0</v>
          </cell>
          <cell r="T337">
            <v>0</v>
          </cell>
        </row>
        <row r="338">
          <cell r="A338" t="str">
            <v>390JBG</v>
          </cell>
          <cell r="B338" t="str">
            <v>390</v>
          </cell>
          <cell r="C338" t="str">
            <v>JBG</v>
          </cell>
          <cell r="D338">
            <v>19190.84</v>
          </cell>
          <cell r="F338" t="str">
            <v>390JBG</v>
          </cell>
          <cell r="G338" t="str">
            <v>390</v>
          </cell>
          <cell r="H338" t="str">
            <v>JBG</v>
          </cell>
          <cell r="I338">
            <v>19190.84</v>
          </cell>
          <cell r="L338" t="str">
            <v>4311S</v>
          </cell>
          <cell r="M338">
            <v>0</v>
          </cell>
          <cell r="N338">
            <v>0</v>
          </cell>
          <cell r="O338">
            <v>4355.3999999999996</v>
          </cell>
          <cell r="P338">
            <v>0</v>
          </cell>
          <cell r="Q338">
            <v>0</v>
          </cell>
          <cell r="R338">
            <v>0</v>
          </cell>
          <cell r="S338">
            <v>0</v>
          </cell>
          <cell r="T338">
            <v>0</v>
          </cell>
        </row>
        <row r="339">
          <cell r="A339" t="str">
            <v>390OR</v>
          </cell>
          <cell r="B339" t="str">
            <v>390</v>
          </cell>
          <cell r="C339" t="str">
            <v>OR</v>
          </cell>
          <cell r="D339">
            <v>35433716.022916697</v>
          </cell>
          <cell r="F339" t="str">
            <v>390OR</v>
          </cell>
          <cell r="G339" t="str">
            <v>390</v>
          </cell>
          <cell r="H339" t="str">
            <v>OR</v>
          </cell>
          <cell r="I339">
            <v>35433716.022916697</v>
          </cell>
          <cell r="L339" t="str">
            <v>440S</v>
          </cell>
          <cell r="M339">
            <v>0</v>
          </cell>
          <cell r="N339">
            <v>0</v>
          </cell>
          <cell r="O339">
            <v>-126333485.8556807</v>
          </cell>
          <cell r="P339">
            <v>0</v>
          </cell>
          <cell r="Q339">
            <v>0</v>
          </cell>
          <cell r="R339">
            <v>0</v>
          </cell>
          <cell r="S339">
            <v>0</v>
          </cell>
          <cell r="T339">
            <v>0</v>
          </cell>
        </row>
        <row r="340">
          <cell r="A340" t="str">
            <v>390SO</v>
          </cell>
          <cell r="B340" t="str">
            <v>390</v>
          </cell>
          <cell r="C340" t="str">
            <v>SO</v>
          </cell>
          <cell r="D340">
            <v>97013446.607500002</v>
          </cell>
          <cell r="F340" t="str">
            <v>390SO</v>
          </cell>
          <cell r="G340" t="str">
            <v>390</v>
          </cell>
          <cell r="H340" t="str">
            <v>SO</v>
          </cell>
          <cell r="I340">
            <v>97013446.607500002</v>
          </cell>
          <cell r="L340" t="str">
            <v>442S</v>
          </cell>
          <cell r="M340">
            <v>0</v>
          </cell>
          <cell r="N340">
            <v>0</v>
          </cell>
          <cell r="O340">
            <v>-4616460.9355139863</v>
          </cell>
          <cell r="P340">
            <v>0</v>
          </cell>
          <cell r="Q340">
            <v>0</v>
          </cell>
          <cell r="R340">
            <v>0</v>
          </cell>
          <cell r="S340">
            <v>0</v>
          </cell>
          <cell r="T340">
            <v>0</v>
          </cell>
        </row>
        <row r="341">
          <cell r="A341" t="str">
            <v>390UT</v>
          </cell>
          <cell r="B341" t="str">
            <v>390</v>
          </cell>
          <cell r="C341" t="str">
            <v>UT</v>
          </cell>
          <cell r="D341">
            <v>42894171.489166699</v>
          </cell>
          <cell r="F341" t="str">
            <v>390UT</v>
          </cell>
          <cell r="G341" t="str">
            <v>390</v>
          </cell>
          <cell r="H341" t="str">
            <v>UT</v>
          </cell>
          <cell r="I341">
            <v>42894171.489166699</v>
          </cell>
          <cell r="L341" t="str">
            <v>444S</v>
          </cell>
          <cell r="M341">
            <v>0</v>
          </cell>
          <cell r="N341">
            <v>0</v>
          </cell>
          <cell r="O341">
            <v>10807.656213240378</v>
          </cell>
          <cell r="P341">
            <v>0</v>
          </cell>
          <cell r="Q341">
            <v>0</v>
          </cell>
          <cell r="R341">
            <v>0</v>
          </cell>
          <cell r="S341">
            <v>0</v>
          </cell>
          <cell r="T341">
            <v>0</v>
          </cell>
        </row>
        <row r="342">
          <cell r="A342" t="str">
            <v>390WA</v>
          </cell>
          <cell r="B342" t="str">
            <v>390</v>
          </cell>
          <cell r="C342" t="str">
            <v>WA</v>
          </cell>
          <cell r="D342">
            <v>13704162.83</v>
          </cell>
          <cell r="F342" t="str">
            <v>390WA</v>
          </cell>
          <cell r="G342" t="str">
            <v>390</v>
          </cell>
          <cell r="H342" t="str">
            <v>WA</v>
          </cell>
          <cell r="I342">
            <v>13704162.83</v>
          </cell>
          <cell r="L342" t="str">
            <v>447NPCCAEW</v>
          </cell>
          <cell r="M342">
            <v>0</v>
          </cell>
          <cell r="N342">
            <v>0</v>
          </cell>
          <cell r="O342">
            <v>0</v>
          </cell>
          <cell r="P342">
            <v>0</v>
          </cell>
          <cell r="Q342">
            <v>0</v>
          </cell>
          <cell r="R342">
            <v>0</v>
          </cell>
          <cell r="S342">
            <v>0</v>
          </cell>
          <cell r="T342">
            <v>0</v>
          </cell>
        </row>
        <row r="343">
          <cell r="A343" t="str">
            <v>390WYP</v>
          </cell>
          <cell r="B343" t="str">
            <v>390</v>
          </cell>
          <cell r="C343" t="str">
            <v>WYP</v>
          </cell>
          <cell r="D343">
            <v>11295896.445</v>
          </cell>
          <cell r="F343" t="str">
            <v>390WYP</v>
          </cell>
          <cell r="G343" t="str">
            <v>390</v>
          </cell>
          <cell r="H343" t="str">
            <v>WYP</v>
          </cell>
          <cell r="I343">
            <v>11295896.445</v>
          </cell>
          <cell r="L343" t="str">
            <v>447NPCCAGW</v>
          </cell>
          <cell r="M343">
            <v>0</v>
          </cell>
          <cell r="N343">
            <v>0</v>
          </cell>
          <cell r="O343">
            <v>-13422783.349006347</v>
          </cell>
          <cell r="P343">
            <v>0</v>
          </cell>
          <cell r="Q343">
            <v>0</v>
          </cell>
          <cell r="R343">
            <v>0</v>
          </cell>
          <cell r="S343">
            <v>0</v>
          </cell>
          <cell r="T343">
            <v>0</v>
          </cell>
        </row>
        <row r="344">
          <cell r="A344" t="str">
            <v>390WYU</v>
          </cell>
          <cell r="B344" t="str">
            <v>390</v>
          </cell>
          <cell r="C344" t="str">
            <v>WYU</v>
          </cell>
          <cell r="D344">
            <v>3620978.32416667</v>
          </cell>
          <cell r="F344" t="str">
            <v>390WYU</v>
          </cell>
          <cell r="G344" t="str">
            <v>390</v>
          </cell>
          <cell r="H344" t="str">
            <v>WYU</v>
          </cell>
          <cell r="I344">
            <v>3620978.32416667</v>
          </cell>
          <cell r="L344" t="str">
            <v>456CAGW</v>
          </cell>
          <cell r="M344">
            <v>0</v>
          </cell>
          <cell r="N344">
            <v>0</v>
          </cell>
          <cell r="O344">
            <v>1358.3304071155515</v>
          </cell>
          <cell r="P344">
            <v>0</v>
          </cell>
          <cell r="Q344">
            <v>0</v>
          </cell>
          <cell r="R344">
            <v>0</v>
          </cell>
          <cell r="S344">
            <v>0</v>
          </cell>
          <cell r="T344">
            <v>0</v>
          </cell>
        </row>
        <row r="345">
          <cell r="A345" t="str">
            <v>391CA</v>
          </cell>
          <cell r="B345" t="str">
            <v>391</v>
          </cell>
          <cell r="C345" t="str">
            <v>CA</v>
          </cell>
          <cell r="D345">
            <v>259019.67666666699</v>
          </cell>
          <cell r="F345" t="str">
            <v>391CA</v>
          </cell>
          <cell r="G345" t="str">
            <v>391</v>
          </cell>
          <cell r="H345" t="str">
            <v>CA</v>
          </cell>
          <cell r="I345">
            <v>259019.67666666699</v>
          </cell>
          <cell r="L345" t="str">
            <v>456SG</v>
          </cell>
          <cell r="M345">
            <v>0</v>
          </cell>
          <cell r="N345">
            <v>0</v>
          </cell>
          <cell r="O345">
            <v>-445053.83767383639</v>
          </cell>
          <cell r="P345">
            <v>0</v>
          </cell>
          <cell r="Q345">
            <v>0</v>
          </cell>
          <cell r="R345">
            <v>0</v>
          </cell>
          <cell r="S345">
            <v>0</v>
          </cell>
          <cell r="T345">
            <v>0</v>
          </cell>
        </row>
        <row r="346">
          <cell r="A346" t="str">
            <v>391CAEE</v>
          </cell>
          <cell r="B346" t="str">
            <v>391</v>
          </cell>
          <cell r="C346" t="str">
            <v>CAEE</v>
          </cell>
          <cell r="D346">
            <v>49351.542500000003</v>
          </cell>
          <cell r="F346" t="str">
            <v>391CAEE</v>
          </cell>
          <cell r="G346" t="str">
            <v>391</v>
          </cell>
          <cell r="H346" t="str">
            <v>CAEE</v>
          </cell>
          <cell r="I346">
            <v>49351.542500000003</v>
          </cell>
          <cell r="L346" t="str">
            <v>456WRG</v>
          </cell>
          <cell r="M346">
            <v>0</v>
          </cell>
          <cell r="N346">
            <v>0</v>
          </cell>
          <cell r="O346">
            <v>23966.834971352244</v>
          </cell>
          <cell r="P346">
            <v>0</v>
          </cell>
          <cell r="Q346">
            <v>0</v>
          </cell>
          <cell r="R346">
            <v>0</v>
          </cell>
          <cell r="S346">
            <v>0</v>
          </cell>
          <cell r="T346">
            <v>0</v>
          </cell>
        </row>
        <row r="347">
          <cell r="A347" t="str">
            <v>391CAGE</v>
          </cell>
          <cell r="B347" t="str">
            <v>391</v>
          </cell>
          <cell r="C347" t="str">
            <v>CAGE</v>
          </cell>
          <cell r="D347">
            <v>2983771.0179166701</v>
          </cell>
          <cell r="F347" t="str">
            <v>391CAGE</v>
          </cell>
          <cell r="G347" t="str">
            <v>391</v>
          </cell>
          <cell r="H347" t="str">
            <v>CAGE</v>
          </cell>
          <cell r="I347">
            <v>2983771.0179166701</v>
          </cell>
          <cell r="L347" t="str">
            <v>500CAEE</v>
          </cell>
          <cell r="M347">
            <v>0</v>
          </cell>
          <cell r="N347">
            <v>0</v>
          </cell>
          <cell r="O347">
            <v>0</v>
          </cell>
          <cell r="P347">
            <v>0</v>
          </cell>
          <cell r="Q347">
            <v>0</v>
          </cell>
          <cell r="R347">
            <v>0</v>
          </cell>
          <cell r="S347">
            <v>0</v>
          </cell>
          <cell r="T347">
            <v>0</v>
          </cell>
        </row>
        <row r="348">
          <cell r="A348" t="str">
            <v>391CAGW</v>
          </cell>
          <cell r="B348" t="str">
            <v>391</v>
          </cell>
          <cell r="C348" t="str">
            <v>CAGW</v>
          </cell>
          <cell r="D348">
            <v>584544.97</v>
          </cell>
          <cell r="F348" t="str">
            <v>391CAGW</v>
          </cell>
          <cell r="G348" t="str">
            <v>391</v>
          </cell>
          <cell r="H348" t="str">
            <v>CAGW</v>
          </cell>
          <cell r="I348">
            <v>584544.97</v>
          </cell>
          <cell r="L348" t="str">
            <v>500CAGE</v>
          </cell>
          <cell r="M348">
            <v>0</v>
          </cell>
          <cell r="N348">
            <v>0</v>
          </cell>
          <cell r="O348">
            <v>0</v>
          </cell>
          <cell r="P348">
            <v>0</v>
          </cell>
          <cell r="Q348">
            <v>0</v>
          </cell>
          <cell r="R348">
            <v>0</v>
          </cell>
          <cell r="S348">
            <v>0</v>
          </cell>
          <cell r="T348">
            <v>0</v>
          </cell>
        </row>
        <row r="349">
          <cell r="A349" t="str">
            <v>391CN</v>
          </cell>
          <cell r="B349" t="str">
            <v>391</v>
          </cell>
          <cell r="C349" t="str">
            <v>CN</v>
          </cell>
          <cell r="D349">
            <v>6627429.04041667</v>
          </cell>
          <cell r="F349" t="str">
            <v>391CN</v>
          </cell>
          <cell r="G349" t="str">
            <v>391</v>
          </cell>
          <cell r="H349" t="str">
            <v>CN</v>
          </cell>
          <cell r="I349">
            <v>6627429.04041667</v>
          </cell>
          <cell r="L349" t="str">
            <v>500CAGW</v>
          </cell>
          <cell r="M349">
            <v>0</v>
          </cell>
          <cell r="N349">
            <v>0</v>
          </cell>
          <cell r="O349">
            <v>-1800.1530968098662</v>
          </cell>
          <cell r="P349">
            <v>0</v>
          </cell>
          <cell r="Q349">
            <v>0</v>
          </cell>
          <cell r="R349">
            <v>0</v>
          </cell>
          <cell r="S349">
            <v>0</v>
          </cell>
          <cell r="T349">
            <v>0</v>
          </cell>
        </row>
        <row r="350">
          <cell r="A350" t="str">
            <v>391ID</v>
          </cell>
          <cell r="B350" t="str">
            <v>391</v>
          </cell>
          <cell r="C350" t="str">
            <v>ID</v>
          </cell>
          <cell r="D350">
            <v>599464.23124999995</v>
          </cell>
          <cell r="F350" t="str">
            <v>391ID</v>
          </cell>
          <cell r="G350" t="str">
            <v>391</v>
          </cell>
          <cell r="H350" t="str">
            <v>ID</v>
          </cell>
          <cell r="I350">
            <v>599464.23124999995</v>
          </cell>
          <cell r="L350" t="str">
            <v>500JBG</v>
          </cell>
          <cell r="M350">
            <v>0</v>
          </cell>
          <cell r="N350">
            <v>0</v>
          </cell>
          <cell r="O350">
            <v>-12766.548090637742</v>
          </cell>
          <cell r="P350">
            <v>0</v>
          </cell>
          <cell r="Q350">
            <v>0</v>
          </cell>
          <cell r="R350">
            <v>0</v>
          </cell>
          <cell r="S350">
            <v>0</v>
          </cell>
          <cell r="T350">
            <v>0</v>
          </cell>
        </row>
        <row r="351">
          <cell r="A351" t="str">
            <v>391JBE</v>
          </cell>
          <cell r="B351" t="str">
            <v>391</v>
          </cell>
          <cell r="C351" t="str">
            <v>JBE</v>
          </cell>
          <cell r="D351">
            <v>1069.69</v>
          </cell>
          <cell r="F351" t="str">
            <v>391JBE</v>
          </cell>
          <cell r="G351" t="str">
            <v>391</v>
          </cell>
          <cell r="H351" t="str">
            <v>JBE</v>
          </cell>
          <cell r="I351">
            <v>1069.69</v>
          </cell>
          <cell r="L351" t="str">
            <v>500SG</v>
          </cell>
          <cell r="M351">
            <v>0</v>
          </cell>
          <cell r="N351">
            <v>0</v>
          </cell>
          <cell r="O351">
            <v>-3.5634117105481895</v>
          </cell>
          <cell r="P351">
            <v>0</v>
          </cell>
          <cell r="Q351">
            <v>0</v>
          </cell>
          <cell r="R351">
            <v>0</v>
          </cell>
          <cell r="S351">
            <v>0</v>
          </cell>
          <cell r="T351">
            <v>0</v>
          </cell>
        </row>
        <row r="352">
          <cell r="A352" t="str">
            <v>391JBG</v>
          </cell>
          <cell r="B352" t="str">
            <v>391</v>
          </cell>
          <cell r="C352" t="str">
            <v>JBG</v>
          </cell>
          <cell r="D352">
            <v>412292.430833333</v>
          </cell>
          <cell r="F352" t="str">
            <v>391JBG</v>
          </cell>
          <cell r="G352" t="str">
            <v>391</v>
          </cell>
          <cell r="H352" t="str">
            <v>JBG</v>
          </cell>
          <cell r="I352">
            <v>412292.430833333</v>
          </cell>
          <cell r="L352" t="str">
            <v>501CAEE</v>
          </cell>
          <cell r="M352">
            <v>0</v>
          </cell>
          <cell r="N352">
            <v>0</v>
          </cell>
          <cell r="O352">
            <v>0</v>
          </cell>
          <cell r="P352">
            <v>0</v>
          </cell>
          <cell r="Q352">
            <v>0</v>
          </cell>
          <cell r="R352">
            <v>0</v>
          </cell>
          <cell r="S352">
            <v>0</v>
          </cell>
          <cell r="T352">
            <v>0</v>
          </cell>
        </row>
        <row r="353">
          <cell r="A353" t="str">
            <v>391OR</v>
          </cell>
          <cell r="B353" t="str">
            <v>391</v>
          </cell>
          <cell r="C353" t="str">
            <v>OR</v>
          </cell>
          <cell r="D353">
            <v>3131183.9608333302</v>
          </cell>
          <cell r="F353" t="str">
            <v>391OR</v>
          </cell>
          <cell r="G353" t="str">
            <v>391</v>
          </cell>
          <cell r="H353" t="str">
            <v>OR</v>
          </cell>
          <cell r="I353">
            <v>3131183.9608333302</v>
          </cell>
          <cell r="L353" t="str">
            <v>501CAGW</v>
          </cell>
          <cell r="M353">
            <v>0</v>
          </cell>
          <cell r="N353">
            <v>0</v>
          </cell>
          <cell r="O353">
            <v>-171356.3075250113</v>
          </cell>
          <cell r="P353">
            <v>0</v>
          </cell>
          <cell r="Q353">
            <v>0</v>
          </cell>
          <cell r="R353">
            <v>0</v>
          </cell>
          <cell r="S353">
            <v>0</v>
          </cell>
          <cell r="T353">
            <v>0</v>
          </cell>
        </row>
        <row r="354">
          <cell r="A354" t="str">
            <v>391SO</v>
          </cell>
          <cell r="B354" t="str">
            <v>391</v>
          </cell>
          <cell r="C354" t="str">
            <v>SO</v>
          </cell>
          <cell r="D354">
            <v>62533389.210416697</v>
          </cell>
          <cell r="F354" t="str">
            <v>391SO</v>
          </cell>
          <cell r="G354" t="str">
            <v>391</v>
          </cell>
          <cell r="H354" t="str">
            <v>SO</v>
          </cell>
          <cell r="I354">
            <v>62533389.210416697</v>
          </cell>
          <cell r="L354" t="str">
            <v>501JBE</v>
          </cell>
          <cell r="M354">
            <v>0</v>
          </cell>
          <cell r="N354">
            <v>0</v>
          </cell>
          <cell r="O354">
            <v>-1127.3707462863908</v>
          </cell>
          <cell r="P354">
            <v>0</v>
          </cell>
          <cell r="Q354">
            <v>0</v>
          </cell>
          <cell r="R354">
            <v>0</v>
          </cell>
          <cell r="S354">
            <v>0</v>
          </cell>
          <cell r="T354">
            <v>0</v>
          </cell>
        </row>
        <row r="355">
          <cell r="A355" t="str">
            <v>391UT</v>
          </cell>
          <cell r="B355" t="str">
            <v>391</v>
          </cell>
          <cell r="C355" t="str">
            <v>UT</v>
          </cell>
          <cell r="D355">
            <v>2287468.8583333301</v>
          </cell>
          <cell r="F355" t="str">
            <v>391UT</v>
          </cell>
          <cell r="G355" t="str">
            <v>391</v>
          </cell>
          <cell r="H355" t="str">
            <v>UT</v>
          </cell>
          <cell r="I355">
            <v>2287468.8583333301</v>
          </cell>
          <cell r="L355" t="str">
            <v>501NPCCAEW</v>
          </cell>
          <cell r="M355">
            <v>0</v>
          </cell>
          <cell r="N355">
            <v>0</v>
          </cell>
          <cell r="O355">
            <v>-53464263.644059546</v>
          </cell>
          <cell r="P355">
            <v>0</v>
          </cell>
          <cell r="Q355">
            <v>0</v>
          </cell>
          <cell r="R355">
            <v>0</v>
          </cell>
          <cell r="S355">
            <v>0</v>
          </cell>
          <cell r="T355">
            <v>0</v>
          </cell>
        </row>
        <row r="356">
          <cell r="A356" t="str">
            <v>391WA</v>
          </cell>
          <cell r="B356" t="str">
            <v>391</v>
          </cell>
          <cell r="C356" t="str">
            <v>WA</v>
          </cell>
          <cell r="D356">
            <v>1030491.98833333</v>
          </cell>
          <cell r="F356" t="str">
            <v>391WA</v>
          </cell>
          <cell r="G356" t="str">
            <v>391</v>
          </cell>
          <cell r="H356" t="str">
            <v>WA</v>
          </cell>
          <cell r="I356">
            <v>1030491.98833333</v>
          </cell>
          <cell r="L356" t="str">
            <v>501SE</v>
          </cell>
          <cell r="M356">
            <v>0</v>
          </cell>
          <cell r="N356">
            <v>0</v>
          </cell>
          <cell r="O356">
            <v>-190.50413619487097</v>
          </cell>
          <cell r="P356">
            <v>0</v>
          </cell>
          <cell r="Q356">
            <v>0</v>
          </cell>
          <cell r="R356">
            <v>0</v>
          </cell>
          <cell r="S356">
            <v>0</v>
          </cell>
          <cell r="T356">
            <v>0</v>
          </cell>
        </row>
        <row r="357">
          <cell r="A357" t="str">
            <v>391WYP</v>
          </cell>
          <cell r="B357" t="str">
            <v>391</v>
          </cell>
          <cell r="C357" t="str">
            <v>WYP</v>
          </cell>
          <cell r="D357">
            <v>2413830.9512499999</v>
          </cell>
          <cell r="F357" t="str">
            <v>391WYP</v>
          </cell>
          <cell r="G357" t="str">
            <v>391</v>
          </cell>
          <cell r="H357" t="str">
            <v>WYP</v>
          </cell>
          <cell r="I357">
            <v>2413830.9512499999</v>
          </cell>
          <cell r="L357" t="str">
            <v>502CAGW</v>
          </cell>
          <cell r="M357">
            <v>0</v>
          </cell>
          <cell r="N357">
            <v>0</v>
          </cell>
          <cell r="O357">
            <v>-78328.971524376859</v>
          </cell>
          <cell r="P357">
            <v>0</v>
          </cell>
          <cell r="Q357">
            <v>0</v>
          </cell>
          <cell r="R357">
            <v>0</v>
          </cell>
          <cell r="S357">
            <v>0</v>
          </cell>
          <cell r="T357">
            <v>0</v>
          </cell>
        </row>
        <row r="358">
          <cell r="A358" t="str">
            <v>391WYU</v>
          </cell>
          <cell r="B358" t="str">
            <v>391</v>
          </cell>
          <cell r="C358" t="str">
            <v>WYU</v>
          </cell>
          <cell r="D358">
            <v>108502.31</v>
          </cell>
          <cell r="F358" t="str">
            <v>391WYU</v>
          </cell>
          <cell r="G358" t="str">
            <v>391</v>
          </cell>
          <cell r="H358" t="str">
            <v>WYU</v>
          </cell>
          <cell r="I358">
            <v>108502.31</v>
          </cell>
          <cell r="L358" t="str">
            <v>505CAGW</v>
          </cell>
          <cell r="M358">
            <v>0</v>
          </cell>
          <cell r="N358">
            <v>0</v>
          </cell>
          <cell r="O358">
            <v>-5660.1069645212756</v>
          </cell>
          <cell r="P358">
            <v>0</v>
          </cell>
          <cell r="Q358">
            <v>0</v>
          </cell>
          <cell r="R358">
            <v>0</v>
          </cell>
          <cell r="S358">
            <v>0</v>
          </cell>
          <cell r="T358">
            <v>0</v>
          </cell>
        </row>
        <row r="359">
          <cell r="A359" t="str">
            <v>392CA</v>
          </cell>
          <cell r="B359" t="str">
            <v>392</v>
          </cell>
          <cell r="C359" t="str">
            <v>CA</v>
          </cell>
          <cell r="D359">
            <v>2186309.19916667</v>
          </cell>
          <cell r="F359" t="str">
            <v>392CA</v>
          </cell>
          <cell r="G359" t="str">
            <v>392</v>
          </cell>
          <cell r="H359" t="str">
            <v>CA</v>
          </cell>
          <cell r="I359">
            <v>2186309.19916667</v>
          </cell>
          <cell r="L359" t="str">
            <v>506CAGW</v>
          </cell>
          <cell r="M359">
            <v>0</v>
          </cell>
          <cell r="N359">
            <v>0</v>
          </cell>
          <cell r="O359">
            <v>-84719.130348431485</v>
          </cell>
          <cell r="P359">
            <v>0</v>
          </cell>
          <cell r="Q359">
            <v>0</v>
          </cell>
          <cell r="R359">
            <v>0</v>
          </cell>
          <cell r="S359">
            <v>0</v>
          </cell>
          <cell r="T359">
            <v>0</v>
          </cell>
        </row>
        <row r="360">
          <cell r="A360" t="str">
            <v>392CAEE</v>
          </cell>
          <cell r="B360" t="str">
            <v>392</v>
          </cell>
          <cell r="C360" t="str">
            <v>CAEE</v>
          </cell>
          <cell r="D360">
            <v>429830.18</v>
          </cell>
          <cell r="F360" t="str">
            <v>392CAEE</v>
          </cell>
          <cell r="G360" t="str">
            <v>392</v>
          </cell>
          <cell r="H360" t="str">
            <v>CAEE</v>
          </cell>
          <cell r="I360">
            <v>429830.18</v>
          </cell>
          <cell r="L360" t="str">
            <v>507CAGW</v>
          </cell>
          <cell r="M360">
            <v>0</v>
          </cell>
          <cell r="N360">
            <v>0</v>
          </cell>
          <cell r="O360">
            <v>-2687.8598568761104</v>
          </cell>
          <cell r="P360">
            <v>0</v>
          </cell>
          <cell r="Q360">
            <v>0</v>
          </cell>
          <cell r="R360">
            <v>0</v>
          </cell>
          <cell r="S360">
            <v>0</v>
          </cell>
          <cell r="T360">
            <v>0</v>
          </cell>
        </row>
        <row r="361">
          <cell r="A361" t="str">
            <v>392CAGE</v>
          </cell>
          <cell r="B361" t="str">
            <v>392</v>
          </cell>
          <cell r="C361" t="str">
            <v>CAGE</v>
          </cell>
          <cell r="D361">
            <v>13279971.93125</v>
          </cell>
          <cell r="F361" t="str">
            <v>392CAGE</v>
          </cell>
          <cell r="G361" t="str">
            <v>392</v>
          </cell>
          <cell r="H361" t="str">
            <v>CAGE</v>
          </cell>
          <cell r="I361">
            <v>13279971.93125</v>
          </cell>
          <cell r="L361" t="str">
            <v>510CAGE</v>
          </cell>
          <cell r="M361">
            <v>0</v>
          </cell>
          <cell r="N361">
            <v>0</v>
          </cell>
          <cell r="O361">
            <v>0</v>
          </cell>
          <cell r="P361">
            <v>0</v>
          </cell>
          <cell r="Q361">
            <v>0</v>
          </cell>
          <cell r="R361">
            <v>0</v>
          </cell>
          <cell r="S361">
            <v>0</v>
          </cell>
          <cell r="T361">
            <v>0</v>
          </cell>
        </row>
        <row r="362">
          <cell r="A362" t="str">
            <v>392CAGW</v>
          </cell>
          <cell r="B362" t="str">
            <v>392</v>
          </cell>
          <cell r="C362" t="str">
            <v>CAGW</v>
          </cell>
          <cell r="D362">
            <v>5271715.1279166704</v>
          </cell>
          <cell r="F362" t="str">
            <v>392CAGW</v>
          </cell>
          <cell r="G362" t="str">
            <v>392</v>
          </cell>
          <cell r="H362" t="str">
            <v>CAGW</v>
          </cell>
          <cell r="I362">
            <v>5271715.1279166704</v>
          </cell>
          <cell r="L362" t="str">
            <v>510CAGW</v>
          </cell>
          <cell r="M362">
            <v>0</v>
          </cell>
          <cell r="N362">
            <v>0</v>
          </cell>
          <cell r="O362">
            <v>-20719.608184830835</v>
          </cell>
          <cell r="P362">
            <v>0</v>
          </cell>
          <cell r="Q362">
            <v>0</v>
          </cell>
          <cell r="R362">
            <v>0</v>
          </cell>
          <cell r="S362">
            <v>0</v>
          </cell>
          <cell r="T362">
            <v>0</v>
          </cell>
        </row>
        <row r="363">
          <cell r="A363" t="str">
            <v>392ID</v>
          </cell>
          <cell r="B363" t="str">
            <v>392</v>
          </cell>
          <cell r="C363" t="str">
            <v>ID</v>
          </cell>
          <cell r="D363">
            <v>5353133.5212500002</v>
          </cell>
          <cell r="F363" t="str">
            <v>392ID</v>
          </cell>
          <cell r="G363" t="str">
            <v>392</v>
          </cell>
          <cell r="H363" t="str">
            <v>ID</v>
          </cell>
          <cell r="I363">
            <v>5353133.5212500002</v>
          </cell>
          <cell r="L363" t="str">
            <v>510JBG</v>
          </cell>
          <cell r="M363">
            <v>0</v>
          </cell>
          <cell r="N363">
            <v>0</v>
          </cell>
          <cell r="O363">
            <v>-30821.597456963791</v>
          </cell>
          <cell r="P363">
            <v>0</v>
          </cell>
          <cell r="Q363">
            <v>0</v>
          </cell>
          <cell r="R363">
            <v>0</v>
          </cell>
          <cell r="S363">
            <v>0</v>
          </cell>
          <cell r="T363">
            <v>0</v>
          </cell>
        </row>
        <row r="364">
          <cell r="A364" t="str">
            <v>392JBG</v>
          </cell>
          <cell r="B364" t="str">
            <v>392</v>
          </cell>
          <cell r="C364" t="str">
            <v>JBG</v>
          </cell>
          <cell r="D364">
            <v>1485028.53</v>
          </cell>
          <cell r="F364" t="str">
            <v>392JBG</v>
          </cell>
          <cell r="G364" t="str">
            <v>392</v>
          </cell>
          <cell r="H364" t="str">
            <v>JBG</v>
          </cell>
          <cell r="I364">
            <v>1485028.53</v>
          </cell>
          <cell r="L364" t="str">
            <v>511CAGW</v>
          </cell>
          <cell r="M364">
            <v>0</v>
          </cell>
          <cell r="N364">
            <v>0</v>
          </cell>
          <cell r="O364">
            <v>-37498.367968804763</v>
          </cell>
          <cell r="P364">
            <v>0</v>
          </cell>
          <cell r="Q364">
            <v>0</v>
          </cell>
          <cell r="R364">
            <v>0</v>
          </cell>
          <cell r="S364">
            <v>0</v>
          </cell>
          <cell r="T364">
            <v>0</v>
          </cell>
        </row>
        <row r="365">
          <cell r="A365" t="str">
            <v>392OR</v>
          </cell>
          <cell r="B365" t="str">
            <v>392</v>
          </cell>
          <cell r="C365" t="str">
            <v>OR</v>
          </cell>
          <cell r="D365">
            <v>23894297.690000001</v>
          </cell>
          <cell r="F365" t="str">
            <v>392OR</v>
          </cell>
          <cell r="G365" t="str">
            <v>392</v>
          </cell>
          <cell r="H365" t="str">
            <v>OR</v>
          </cell>
          <cell r="I365">
            <v>23894297.690000001</v>
          </cell>
          <cell r="L365" t="str">
            <v>512CAGW</v>
          </cell>
          <cell r="M365">
            <v>0</v>
          </cell>
          <cell r="N365">
            <v>0</v>
          </cell>
          <cell r="O365">
            <v>-284516.25987424678</v>
          </cell>
          <cell r="P365">
            <v>0</v>
          </cell>
          <cell r="Q365">
            <v>0</v>
          </cell>
          <cell r="R365">
            <v>0</v>
          </cell>
          <cell r="S365">
            <v>0</v>
          </cell>
          <cell r="T365">
            <v>0</v>
          </cell>
        </row>
        <row r="366">
          <cell r="A366" t="str">
            <v>392SO</v>
          </cell>
          <cell r="B366" t="str">
            <v>392</v>
          </cell>
          <cell r="C366" t="str">
            <v>SO</v>
          </cell>
          <cell r="D366">
            <v>7193896.9641666701</v>
          </cell>
          <cell r="F366" t="str">
            <v>392SO</v>
          </cell>
          <cell r="G366" t="str">
            <v>392</v>
          </cell>
          <cell r="H366" t="str">
            <v>SO</v>
          </cell>
          <cell r="I366">
            <v>7193896.9641666701</v>
          </cell>
          <cell r="L366" t="str">
            <v>513CAGW</v>
          </cell>
          <cell r="M366">
            <v>0</v>
          </cell>
          <cell r="N366">
            <v>0</v>
          </cell>
          <cell r="O366">
            <v>-73910.128128209675</v>
          </cell>
          <cell r="P366">
            <v>0</v>
          </cell>
          <cell r="Q366">
            <v>0</v>
          </cell>
          <cell r="R366">
            <v>0</v>
          </cell>
          <cell r="S366">
            <v>0</v>
          </cell>
          <cell r="T366">
            <v>0</v>
          </cell>
        </row>
        <row r="367">
          <cell r="A367" t="str">
            <v>392UT</v>
          </cell>
          <cell r="B367" t="str">
            <v>392</v>
          </cell>
          <cell r="C367" t="str">
            <v>UT</v>
          </cell>
          <cell r="D367">
            <v>33291613.926666699</v>
          </cell>
          <cell r="F367" t="str">
            <v>392UT</v>
          </cell>
          <cell r="G367" t="str">
            <v>392</v>
          </cell>
          <cell r="H367" t="str">
            <v>UT</v>
          </cell>
          <cell r="I367">
            <v>33291613.926666699</v>
          </cell>
          <cell r="L367" t="str">
            <v>514CAGW</v>
          </cell>
          <cell r="M367">
            <v>0</v>
          </cell>
          <cell r="N367">
            <v>0</v>
          </cell>
          <cell r="O367">
            <v>-27365.254938786529</v>
          </cell>
          <cell r="P367">
            <v>0</v>
          </cell>
          <cell r="Q367">
            <v>0</v>
          </cell>
          <cell r="R367">
            <v>0</v>
          </cell>
          <cell r="S367">
            <v>0</v>
          </cell>
          <cell r="T367">
            <v>0</v>
          </cell>
        </row>
        <row r="368">
          <cell r="A368" t="str">
            <v>392WA</v>
          </cell>
          <cell r="B368" t="str">
            <v>392</v>
          </cell>
          <cell r="C368" t="str">
            <v>WA</v>
          </cell>
          <cell r="D368">
            <v>5090655.1620833296</v>
          </cell>
          <cell r="F368" t="str">
            <v>392WA</v>
          </cell>
          <cell r="G368" t="str">
            <v>392</v>
          </cell>
          <cell r="H368" t="str">
            <v>WA</v>
          </cell>
          <cell r="I368">
            <v>5090655.1620833296</v>
          </cell>
          <cell r="L368" t="str">
            <v>535CAGE</v>
          </cell>
          <cell r="M368">
            <v>0</v>
          </cell>
          <cell r="N368">
            <v>0</v>
          </cell>
          <cell r="O368">
            <v>0</v>
          </cell>
          <cell r="P368">
            <v>0</v>
          </cell>
          <cell r="Q368">
            <v>0</v>
          </cell>
          <cell r="R368">
            <v>0</v>
          </cell>
          <cell r="S368">
            <v>0</v>
          </cell>
          <cell r="T368">
            <v>0</v>
          </cell>
        </row>
        <row r="369">
          <cell r="A369" t="str">
            <v>392WYP</v>
          </cell>
          <cell r="B369" t="str">
            <v>392</v>
          </cell>
          <cell r="C369" t="str">
            <v>WYP</v>
          </cell>
          <cell r="D369">
            <v>7842722.3829166703</v>
          </cell>
          <cell r="F369" t="str">
            <v>392WYP</v>
          </cell>
          <cell r="G369" t="str">
            <v>392</v>
          </cell>
          <cell r="H369" t="str">
            <v>WYP</v>
          </cell>
          <cell r="I369">
            <v>7842722.3829166703</v>
          </cell>
          <cell r="L369" t="str">
            <v>535CAGW</v>
          </cell>
          <cell r="M369">
            <v>0</v>
          </cell>
          <cell r="N369">
            <v>0</v>
          </cell>
          <cell r="O369">
            <v>-13512.758952905904</v>
          </cell>
          <cell r="P369">
            <v>0</v>
          </cell>
          <cell r="Q369">
            <v>0</v>
          </cell>
          <cell r="R369">
            <v>0</v>
          </cell>
          <cell r="S369">
            <v>0</v>
          </cell>
          <cell r="T369">
            <v>0</v>
          </cell>
        </row>
        <row r="370">
          <cell r="A370" t="str">
            <v>392WYU</v>
          </cell>
          <cell r="B370" t="str">
            <v>392</v>
          </cell>
          <cell r="C370" t="str">
            <v>WYU</v>
          </cell>
          <cell r="D370">
            <v>1478319.38625</v>
          </cell>
          <cell r="F370" t="str">
            <v>392WYU</v>
          </cell>
          <cell r="G370" t="str">
            <v>392</v>
          </cell>
          <cell r="H370" t="str">
            <v>WYU</v>
          </cell>
          <cell r="I370">
            <v>1478319.38625</v>
          </cell>
          <cell r="L370" t="str">
            <v>541CAGE</v>
          </cell>
          <cell r="M370">
            <v>0</v>
          </cell>
          <cell r="N370">
            <v>0</v>
          </cell>
          <cell r="O370">
            <v>0</v>
          </cell>
          <cell r="P370">
            <v>0</v>
          </cell>
          <cell r="Q370">
            <v>0</v>
          </cell>
          <cell r="R370">
            <v>0</v>
          </cell>
          <cell r="S370">
            <v>0</v>
          </cell>
          <cell r="T370">
            <v>0</v>
          </cell>
        </row>
        <row r="371">
          <cell r="A371" t="str">
            <v>393CA</v>
          </cell>
          <cell r="B371" t="str">
            <v>393</v>
          </cell>
          <cell r="C371" t="str">
            <v>CA</v>
          </cell>
          <cell r="D371">
            <v>221151.122083333</v>
          </cell>
          <cell r="F371" t="str">
            <v>393CA</v>
          </cell>
          <cell r="G371" t="str">
            <v>393</v>
          </cell>
          <cell r="H371" t="str">
            <v>CA</v>
          </cell>
          <cell r="I371">
            <v>221151.122083333</v>
          </cell>
          <cell r="L371" t="str">
            <v>541CAGW</v>
          </cell>
          <cell r="M371">
            <v>0</v>
          </cell>
          <cell r="N371">
            <v>0</v>
          </cell>
          <cell r="O371">
            <v>-4789.54483306972</v>
          </cell>
          <cell r="P371">
            <v>0</v>
          </cell>
          <cell r="Q371">
            <v>0</v>
          </cell>
          <cell r="R371">
            <v>0</v>
          </cell>
          <cell r="S371">
            <v>0</v>
          </cell>
          <cell r="T371">
            <v>0</v>
          </cell>
        </row>
        <row r="372">
          <cell r="A372" t="str">
            <v>393CAGE</v>
          </cell>
          <cell r="B372" t="str">
            <v>393</v>
          </cell>
          <cell r="C372" t="str">
            <v>CAGE</v>
          </cell>
          <cell r="D372">
            <v>4140246.3149999999</v>
          </cell>
          <cell r="F372" t="str">
            <v>393CAGE</v>
          </cell>
          <cell r="G372" t="str">
            <v>393</v>
          </cell>
          <cell r="H372" t="str">
            <v>CAGE</v>
          </cell>
          <cell r="I372">
            <v>4140246.3149999999</v>
          </cell>
          <cell r="L372" t="str">
            <v>546CAGE</v>
          </cell>
          <cell r="M372">
            <v>0</v>
          </cell>
          <cell r="N372">
            <v>0</v>
          </cell>
          <cell r="O372">
            <v>0</v>
          </cell>
          <cell r="P372">
            <v>0</v>
          </cell>
          <cell r="Q372">
            <v>0</v>
          </cell>
          <cell r="R372">
            <v>0</v>
          </cell>
          <cell r="S372">
            <v>0</v>
          </cell>
          <cell r="T372">
            <v>0</v>
          </cell>
        </row>
        <row r="373">
          <cell r="A373" t="str">
            <v>393CAGW</v>
          </cell>
          <cell r="B373" t="str">
            <v>393</v>
          </cell>
          <cell r="C373" t="str">
            <v>CAGW</v>
          </cell>
          <cell r="D373">
            <v>706739.99333333306</v>
          </cell>
          <cell r="F373" t="str">
            <v>393CAGW</v>
          </cell>
          <cell r="G373" t="str">
            <v>393</v>
          </cell>
          <cell r="H373" t="str">
            <v>CAGW</v>
          </cell>
          <cell r="I373">
            <v>706739.99333333306</v>
          </cell>
          <cell r="L373" t="str">
            <v>546CAGW</v>
          </cell>
          <cell r="M373">
            <v>0</v>
          </cell>
          <cell r="N373">
            <v>0</v>
          </cell>
          <cell r="O373">
            <v>-30.439994959462084</v>
          </cell>
          <cell r="P373">
            <v>0</v>
          </cell>
          <cell r="Q373">
            <v>0</v>
          </cell>
          <cell r="R373">
            <v>0</v>
          </cell>
          <cell r="S373">
            <v>0</v>
          </cell>
          <cell r="T373">
            <v>0</v>
          </cell>
        </row>
        <row r="374">
          <cell r="A374" t="str">
            <v>393ID</v>
          </cell>
          <cell r="B374" t="str">
            <v>393</v>
          </cell>
          <cell r="C374" t="str">
            <v>ID</v>
          </cell>
          <cell r="D374">
            <v>407812.88</v>
          </cell>
          <cell r="F374" t="str">
            <v>393ID</v>
          </cell>
          <cell r="G374" t="str">
            <v>393</v>
          </cell>
          <cell r="H374" t="str">
            <v>ID</v>
          </cell>
          <cell r="I374">
            <v>407812.88</v>
          </cell>
          <cell r="L374" t="str">
            <v>547NPCCAEW</v>
          </cell>
          <cell r="M374">
            <v>0</v>
          </cell>
          <cell r="N374">
            <v>0</v>
          </cell>
          <cell r="O374">
            <v>-22425614.514396857</v>
          </cell>
          <cell r="P374">
            <v>0</v>
          </cell>
          <cell r="Q374">
            <v>0</v>
          </cell>
          <cell r="R374">
            <v>0</v>
          </cell>
          <cell r="S374">
            <v>0</v>
          </cell>
          <cell r="T374">
            <v>0</v>
          </cell>
        </row>
        <row r="375">
          <cell r="A375" t="str">
            <v>393JBG</v>
          </cell>
          <cell r="B375" t="str">
            <v>393</v>
          </cell>
          <cell r="C375" t="str">
            <v>JBG</v>
          </cell>
          <cell r="D375">
            <v>663682.39333333296</v>
          </cell>
          <cell r="F375" t="str">
            <v>393JBG</v>
          </cell>
          <cell r="G375" t="str">
            <v>393</v>
          </cell>
          <cell r="H375" t="str">
            <v>JBG</v>
          </cell>
          <cell r="I375">
            <v>663682.39333333296</v>
          </cell>
          <cell r="L375" t="str">
            <v>549CAGE</v>
          </cell>
          <cell r="M375">
            <v>0</v>
          </cell>
          <cell r="N375">
            <v>0</v>
          </cell>
          <cell r="O375">
            <v>0</v>
          </cell>
          <cell r="P375">
            <v>0</v>
          </cell>
          <cell r="Q375">
            <v>0</v>
          </cell>
          <cell r="R375">
            <v>0</v>
          </cell>
          <cell r="S375">
            <v>0</v>
          </cell>
          <cell r="T375">
            <v>0</v>
          </cell>
        </row>
        <row r="376">
          <cell r="A376" t="str">
            <v>393OR</v>
          </cell>
          <cell r="B376" t="str">
            <v>393</v>
          </cell>
          <cell r="C376" t="str">
            <v>OR</v>
          </cell>
          <cell r="D376">
            <v>2892538.1</v>
          </cell>
          <cell r="F376" t="str">
            <v>393OR</v>
          </cell>
          <cell r="G376" t="str">
            <v>393</v>
          </cell>
          <cell r="H376" t="str">
            <v>OR</v>
          </cell>
          <cell r="I376">
            <v>2892538.1</v>
          </cell>
          <cell r="L376" t="str">
            <v>549CAGW</v>
          </cell>
          <cell r="M376">
            <v>0</v>
          </cell>
          <cell r="N376">
            <v>0</v>
          </cell>
          <cell r="O376">
            <v>-2952.41201370614</v>
          </cell>
          <cell r="P376">
            <v>0</v>
          </cell>
          <cell r="Q376">
            <v>0</v>
          </cell>
          <cell r="R376">
            <v>0</v>
          </cell>
          <cell r="S376">
            <v>0</v>
          </cell>
          <cell r="T376">
            <v>0</v>
          </cell>
        </row>
        <row r="377">
          <cell r="A377" t="str">
            <v>393SO</v>
          </cell>
          <cell r="B377" t="str">
            <v>393</v>
          </cell>
          <cell r="C377" t="str">
            <v>SO</v>
          </cell>
          <cell r="D377">
            <v>187595.28583333301</v>
          </cell>
          <cell r="F377" t="str">
            <v>393SO</v>
          </cell>
          <cell r="G377" t="str">
            <v>393</v>
          </cell>
          <cell r="H377" t="str">
            <v>SO</v>
          </cell>
          <cell r="I377">
            <v>187595.28583333301</v>
          </cell>
          <cell r="L377" t="str">
            <v>549S</v>
          </cell>
          <cell r="M377">
            <v>0</v>
          </cell>
          <cell r="N377">
            <v>0</v>
          </cell>
          <cell r="O377">
            <v>0</v>
          </cell>
          <cell r="P377">
            <v>0</v>
          </cell>
          <cell r="Q377">
            <v>0</v>
          </cell>
          <cell r="R377">
            <v>0</v>
          </cell>
          <cell r="S377">
            <v>0</v>
          </cell>
          <cell r="T377">
            <v>0</v>
          </cell>
        </row>
        <row r="378">
          <cell r="A378" t="str">
            <v>393UT</v>
          </cell>
          <cell r="B378" t="str">
            <v>393</v>
          </cell>
          <cell r="C378" t="str">
            <v>UT</v>
          </cell>
          <cell r="D378">
            <v>3703142.86666667</v>
          </cell>
          <cell r="F378" t="str">
            <v>393UT</v>
          </cell>
          <cell r="G378" t="str">
            <v>393</v>
          </cell>
          <cell r="H378" t="str">
            <v>UT</v>
          </cell>
          <cell r="I378">
            <v>3703142.86666667</v>
          </cell>
          <cell r="L378" t="str">
            <v>549SG</v>
          </cell>
          <cell r="M378">
            <v>0</v>
          </cell>
          <cell r="N378">
            <v>0</v>
          </cell>
          <cell r="O378">
            <v>-1172.8899627200367</v>
          </cell>
          <cell r="P378">
            <v>0</v>
          </cell>
          <cell r="Q378">
            <v>0</v>
          </cell>
          <cell r="R378">
            <v>0</v>
          </cell>
          <cell r="S378">
            <v>0</v>
          </cell>
          <cell r="T378">
            <v>0</v>
          </cell>
        </row>
        <row r="379">
          <cell r="A379" t="str">
            <v>393WA</v>
          </cell>
          <cell r="B379" t="str">
            <v>393</v>
          </cell>
          <cell r="C379" t="str">
            <v>WA</v>
          </cell>
          <cell r="D379">
            <v>761217.57250000001</v>
          </cell>
          <cell r="F379" t="str">
            <v>393WA</v>
          </cell>
          <cell r="G379" t="str">
            <v>393</v>
          </cell>
          <cell r="H379" t="str">
            <v>WA</v>
          </cell>
          <cell r="I379">
            <v>761217.57250000001</v>
          </cell>
          <cell r="L379" t="str">
            <v>551CAGE</v>
          </cell>
          <cell r="M379">
            <v>0</v>
          </cell>
          <cell r="N379">
            <v>0</v>
          </cell>
          <cell r="O379">
            <v>0</v>
          </cell>
          <cell r="P379">
            <v>0</v>
          </cell>
          <cell r="Q379">
            <v>0</v>
          </cell>
          <cell r="R379">
            <v>0</v>
          </cell>
          <cell r="S379">
            <v>0</v>
          </cell>
          <cell r="T379">
            <v>0</v>
          </cell>
        </row>
        <row r="380">
          <cell r="A380" t="str">
            <v>393WYP</v>
          </cell>
          <cell r="B380" t="str">
            <v>393</v>
          </cell>
          <cell r="C380" t="str">
            <v>WYP</v>
          </cell>
          <cell r="D380">
            <v>874465.69750000001</v>
          </cell>
          <cell r="F380" t="str">
            <v>393WYP</v>
          </cell>
          <cell r="G380" t="str">
            <v>393</v>
          </cell>
          <cell r="H380" t="str">
            <v>WYP</v>
          </cell>
          <cell r="I380">
            <v>874465.69750000001</v>
          </cell>
          <cell r="L380" t="str">
            <v>551CAGW</v>
          </cell>
          <cell r="M380">
            <v>0</v>
          </cell>
          <cell r="N380">
            <v>0</v>
          </cell>
          <cell r="O380">
            <v>-1544.8821590103653</v>
          </cell>
          <cell r="P380">
            <v>0</v>
          </cell>
          <cell r="Q380">
            <v>0</v>
          </cell>
          <cell r="R380">
            <v>0</v>
          </cell>
          <cell r="S380">
            <v>0</v>
          </cell>
          <cell r="T380">
            <v>0</v>
          </cell>
        </row>
        <row r="381">
          <cell r="A381" t="str">
            <v>393WYU</v>
          </cell>
          <cell r="B381" t="str">
            <v>393</v>
          </cell>
          <cell r="C381" t="str">
            <v>WYU</v>
          </cell>
          <cell r="D381">
            <v>20261.452499999999</v>
          </cell>
          <cell r="F381" t="str">
            <v>393WYU</v>
          </cell>
          <cell r="G381" t="str">
            <v>393</v>
          </cell>
          <cell r="H381" t="str">
            <v>WYU</v>
          </cell>
          <cell r="I381">
            <v>20261.452499999999</v>
          </cell>
          <cell r="L381" t="str">
            <v>553CAGW</v>
          </cell>
          <cell r="M381">
            <v>0</v>
          </cell>
          <cell r="N381">
            <v>0</v>
          </cell>
          <cell r="O381">
            <v>58269.70359043857</v>
          </cell>
          <cell r="P381">
            <v>0</v>
          </cell>
          <cell r="Q381">
            <v>0</v>
          </cell>
          <cell r="R381">
            <v>0</v>
          </cell>
          <cell r="S381">
            <v>0</v>
          </cell>
          <cell r="T381">
            <v>0</v>
          </cell>
        </row>
        <row r="382">
          <cell r="A382" t="str">
            <v>394CA</v>
          </cell>
          <cell r="B382" t="str">
            <v>394</v>
          </cell>
          <cell r="C382" t="str">
            <v>CA</v>
          </cell>
          <cell r="D382">
            <v>746395.05</v>
          </cell>
          <cell r="F382" t="str">
            <v>394CA</v>
          </cell>
          <cell r="G382" t="str">
            <v>394</v>
          </cell>
          <cell r="H382" t="str">
            <v>CA</v>
          </cell>
          <cell r="I382">
            <v>746395.05</v>
          </cell>
          <cell r="L382" t="str">
            <v>555NPCCAEW</v>
          </cell>
          <cell r="M382">
            <v>0</v>
          </cell>
          <cell r="N382">
            <v>0</v>
          </cell>
          <cell r="O382">
            <v>-275832.18564923981</v>
          </cell>
          <cell r="P382">
            <v>0</v>
          </cell>
          <cell r="Q382">
            <v>0</v>
          </cell>
          <cell r="R382">
            <v>0</v>
          </cell>
          <cell r="S382">
            <v>0</v>
          </cell>
          <cell r="T382">
            <v>0</v>
          </cell>
        </row>
        <row r="383">
          <cell r="A383" t="str">
            <v>394CAEE</v>
          </cell>
          <cell r="B383" t="str">
            <v>394</v>
          </cell>
          <cell r="C383" t="str">
            <v>CAEE</v>
          </cell>
          <cell r="D383">
            <v>5617.06</v>
          </cell>
          <cell r="F383" t="str">
            <v>394CAEE</v>
          </cell>
          <cell r="G383" t="str">
            <v>394</v>
          </cell>
          <cell r="H383" t="str">
            <v>CAEE</v>
          </cell>
          <cell r="I383">
            <v>5617.06</v>
          </cell>
          <cell r="L383" t="str">
            <v>555NPCCAGW</v>
          </cell>
          <cell r="M383">
            <v>0</v>
          </cell>
          <cell r="N383">
            <v>0</v>
          </cell>
          <cell r="O383">
            <v>-48755354.830660827</v>
          </cell>
          <cell r="P383">
            <v>0</v>
          </cell>
          <cell r="Q383">
            <v>0</v>
          </cell>
          <cell r="R383">
            <v>0</v>
          </cell>
          <cell r="S383">
            <v>0</v>
          </cell>
          <cell r="T383">
            <v>0</v>
          </cell>
        </row>
        <row r="384">
          <cell r="A384" t="str">
            <v>394CAGE</v>
          </cell>
          <cell r="B384" t="str">
            <v>394</v>
          </cell>
          <cell r="C384" t="str">
            <v>CAGE</v>
          </cell>
          <cell r="D384">
            <v>18765564.197083302</v>
          </cell>
          <cell r="F384" t="str">
            <v>394CAGE</v>
          </cell>
          <cell r="G384" t="str">
            <v>394</v>
          </cell>
          <cell r="H384" t="str">
            <v>CAGE</v>
          </cell>
          <cell r="I384">
            <v>18765564.197083302</v>
          </cell>
          <cell r="L384" t="str">
            <v>555NPCS</v>
          </cell>
          <cell r="M384">
            <v>0</v>
          </cell>
          <cell r="N384">
            <v>0</v>
          </cell>
          <cell r="O384">
            <v>-421590.99</v>
          </cell>
          <cell r="P384">
            <v>0</v>
          </cell>
          <cell r="Q384">
            <v>0</v>
          </cell>
          <cell r="R384">
            <v>0</v>
          </cell>
          <cell r="S384">
            <v>0</v>
          </cell>
          <cell r="T384">
            <v>0</v>
          </cell>
        </row>
        <row r="385">
          <cell r="A385" t="str">
            <v>394CAGW</v>
          </cell>
          <cell r="B385" t="str">
            <v>394</v>
          </cell>
          <cell r="C385" t="str">
            <v>CAGW</v>
          </cell>
          <cell r="D385">
            <v>2864022.0412499998</v>
          </cell>
          <cell r="F385" t="str">
            <v>394CAGW</v>
          </cell>
          <cell r="G385" t="str">
            <v>394</v>
          </cell>
          <cell r="H385" t="str">
            <v>CAGW</v>
          </cell>
          <cell r="I385">
            <v>2864022.0412499998</v>
          </cell>
          <cell r="L385" t="str">
            <v>557CAGE</v>
          </cell>
          <cell r="M385">
            <v>0</v>
          </cell>
          <cell r="N385">
            <v>0</v>
          </cell>
          <cell r="O385">
            <v>0</v>
          </cell>
          <cell r="P385">
            <v>0</v>
          </cell>
          <cell r="Q385">
            <v>0</v>
          </cell>
          <cell r="R385">
            <v>0</v>
          </cell>
          <cell r="S385">
            <v>0</v>
          </cell>
          <cell r="T385">
            <v>0</v>
          </cell>
        </row>
        <row r="386">
          <cell r="A386" t="str">
            <v>394ID</v>
          </cell>
          <cell r="B386" t="str">
            <v>394</v>
          </cell>
          <cell r="C386" t="str">
            <v>ID</v>
          </cell>
          <cell r="D386">
            <v>1960059.3416666701</v>
          </cell>
          <cell r="F386" t="str">
            <v>394ID</v>
          </cell>
          <cell r="G386" t="str">
            <v>394</v>
          </cell>
          <cell r="H386" t="str">
            <v>ID</v>
          </cell>
          <cell r="I386">
            <v>1960059.3416666701</v>
          </cell>
          <cell r="L386" t="str">
            <v>557CAGW</v>
          </cell>
          <cell r="M386">
            <v>0</v>
          </cell>
          <cell r="N386">
            <v>0</v>
          </cell>
          <cell r="O386">
            <v>202101.42818254547</v>
          </cell>
          <cell r="P386">
            <v>0</v>
          </cell>
          <cell r="Q386">
            <v>0</v>
          </cell>
          <cell r="R386">
            <v>0</v>
          </cell>
          <cell r="S386">
            <v>0</v>
          </cell>
          <cell r="T386">
            <v>0</v>
          </cell>
        </row>
        <row r="387">
          <cell r="A387" t="str">
            <v>394JBG</v>
          </cell>
          <cell r="B387" t="str">
            <v>394</v>
          </cell>
          <cell r="C387" t="str">
            <v>JBG</v>
          </cell>
          <cell r="D387">
            <v>3207316.5295833298</v>
          </cell>
          <cell r="F387" t="str">
            <v>394JBG</v>
          </cell>
          <cell r="G387" t="str">
            <v>394</v>
          </cell>
          <cell r="H387" t="str">
            <v>JBG</v>
          </cell>
          <cell r="I387">
            <v>3207316.5295833298</v>
          </cell>
          <cell r="L387" t="str">
            <v>557JBE</v>
          </cell>
          <cell r="M387">
            <v>0</v>
          </cell>
          <cell r="N387">
            <v>0</v>
          </cell>
          <cell r="O387">
            <v>2462.7827241502478</v>
          </cell>
          <cell r="P387">
            <v>0</v>
          </cell>
          <cell r="Q387">
            <v>0</v>
          </cell>
          <cell r="R387">
            <v>0</v>
          </cell>
          <cell r="S387">
            <v>0</v>
          </cell>
          <cell r="T387">
            <v>0</v>
          </cell>
        </row>
        <row r="388">
          <cell r="A388" t="str">
            <v>394OR</v>
          </cell>
          <cell r="B388" t="str">
            <v>394</v>
          </cell>
          <cell r="C388" t="str">
            <v>OR</v>
          </cell>
          <cell r="D388">
            <v>10473992.712083301</v>
          </cell>
          <cell r="F388" t="str">
            <v>394OR</v>
          </cell>
          <cell r="G388" t="str">
            <v>394</v>
          </cell>
          <cell r="H388" t="str">
            <v>OR</v>
          </cell>
          <cell r="I388">
            <v>10473992.712083301</v>
          </cell>
          <cell r="L388" t="str">
            <v>557JBG</v>
          </cell>
          <cell r="M388">
            <v>0</v>
          </cell>
          <cell r="N388">
            <v>0</v>
          </cell>
          <cell r="O388">
            <v>-2429.3780634605791</v>
          </cell>
          <cell r="P388">
            <v>0</v>
          </cell>
          <cell r="Q388">
            <v>0</v>
          </cell>
          <cell r="R388">
            <v>0</v>
          </cell>
          <cell r="S388">
            <v>0</v>
          </cell>
          <cell r="T388">
            <v>0</v>
          </cell>
        </row>
        <row r="389">
          <cell r="A389" t="str">
            <v>394SO</v>
          </cell>
          <cell r="B389" t="str">
            <v>394</v>
          </cell>
          <cell r="C389" t="str">
            <v>SO</v>
          </cell>
          <cell r="D389">
            <v>3719620.7241666699</v>
          </cell>
          <cell r="F389" t="str">
            <v>394SO</v>
          </cell>
          <cell r="G389" t="str">
            <v>394</v>
          </cell>
          <cell r="H389" t="str">
            <v>SO</v>
          </cell>
          <cell r="I389">
            <v>3719620.7241666699</v>
          </cell>
          <cell r="L389" t="str">
            <v>557S</v>
          </cell>
          <cell r="M389">
            <v>0</v>
          </cell>
          <cell r="N389">
            <v>0</v>
          </cell>
          <cell r="O389">
            <v>118426.20000000001</v>
          </cell>
          <cell r="P389">
            <v>0</v>
          </cell>
          <cell r="Q389">
            <v>0</v>
          </cell>
          <cell r="R389">
            <v>0</v>
          </cell>
          <cell r="S389">
            <v>0</v>
          </cell>
          <cell r="T389">
            <v>0</v>
          </cell>
        </row>
        <row r="390">
          <cell r="A390" t="str">
            <v>394UT</v>
          </cell>
          <cell r="B390" t="str">
            <v>394</v>
          </cell>
          <cell r="C390" t="str">
            <v>UT</v>
          </cell>
          <cell r="D390">
            <v>12983829.7329167</v>
          </cell>
          <cell r="F390" t="str">
            <v>394UT</v>
          </cell>
          <cell r="G390" t="str">
            <v>394</v>
          </cell>
          <cell r="H390" t="str">
            <v>UT</v>
          </cell>
          <cell r="I390">
            <v>12983829.7329167</v>
          </cell>
          <cell r="L390" t="str">
            <v>557SG</v>
          </cell>
          <cell r="M390">
            <v>0</v>
          </cell>
          <cell r="N390">
            <v>0</v>
          </cell>
          <cell r="O390">
            <v>-130245.65901076156</v>
          </cell>
          <cell r="P390">
            <v>0</v>
          </cell>
          <cell r="Q390">
            <v>0</v>
          </cell>
          <cell r="R390">
            <v>0</v>
          </cell>
          <cell r="S390">
            <v>0</v>
          </cell>
          <cell r="T390">
            <v>0</v>
          </cell>
        </row>
        <row r="391">
          <cell r="A391" t="str">
            <v>394WA</v>
          </cell>
          <cell r="B391" t="str">
            <v>394</v>
          </cell>
          <cell r="C391" t="str">
            <v>WA</v>
          </cell>
          <cell r="D391">
            <v>2880752.1612499999</v>
          </cell>
          <cell r="F391" t="str">
            <v>394WA</v>
          </cell>
          <cell r="G391" t="str">
            <v>394</v>
          </cell>
          <cell r="H391" t="str">
            <v>WA</v>
          </cell>
          <cell r="I391">
            <v>2880752.1612499999</v>
          </cell>
          <cell r="L391" t="str">
            <v>557SO</v>
          </cell>
          <cell r="M391">
            <v>0</v>
          </cell>
          <cell r="N391">
            <v>0</v>
          </cell>
          <cell r="O391">
            <v>1618.2030213195028</v>
          </cell>
          <cell r="P391">
            <v>0</v>
          </cell>
          <cell r="Q391">
            <v>0</v>
          </cell>
          <cell r="R391">
            <v>0</v>
          </cell>
          <cell r="S391">
            <v>0</v>
          </cell>
          <cell r="T391">
            <v>0</v>
          </cell>
        </row>
        <row r="392">
          <cell r="A392" t="str">
            <v>394WYP</v>
          </cell>
          <cell r="B392" t="str">
            <v>394</v>
          </cell>
          <cell r="C392" t="str">
            <v>WYP</v>
          </cell>
          <cell r="D392">
            <v>3850507.3487499999</v>
          </cell>
          <cell r="F392" t="str">
            <v>394WYP</v>
          </cell>
          <cell r="G392" t="str">
            <v>394</v>
          </cell>
          <cell r="H392" t="str">
            <v>WYP</v>
          </cell>
          <cell r="I392">
            <v>3850507.3487499999</v>
          </cell>
          <cell r="L392" t="str">
            <v>560CAGE</v>
          </cell>
          <cell r="M392">
            <v>0</v>
          </cell>
          <cell r="N392">
            <v>0</v>
          </cell>
          <cell r="O392">
            <v>0</v>
          </cell>
          <cell r="P392">
            <v>0</v>
          </cell>
          <cell r="Q392">
            <v>0</v>
          </cell>
          <cell r="R392">
            <v>0</v>
          </cell>
          <cell r="S392">
            <v>0</v>
          </cell>
          <cell r="T392">
            <v>0</v>
          </cell>
        </row>
        <row r="393">
          <cell r="A393" t="str">
            <v>394WYU</v>
          </cell>
          <cell r="B393" t="str">
            <v>394</v>
          </cell>
          <cell r="C393" t="str">
            <v>WYU</v>
          </cell>
          <cell r="D393">
            <v>478949.6875</v>
          </cell>
          <cell r="F393" t="str">
            <v>394WYU</v>
          </cell>
          <cell r="G393" t="str">
            <v>394</v>
          </cell>
          <cell r="H393" t="str">
            <v>WYU</v>
          </cell>
          <cell r="I393">
            <v>478949.6875</v>
          </cell>
          <cell r="L393" t="str">
            <v>560CAGW</v>
          </cell>
          <cell r="M393">
            <v>0</v>
          </cell>
          <cell r="N393">
            <v>0</v>
          </cell>
          <cell r="O393">
            <v>-350.99033462573539</v>
          </cell>
          <cell r="P393">
            <v>0</v>
          </cell>
          <cell r="Q393">
            <v>0</v>
          </cell>
          <cell r="R393">
            <v>0</v>
          </cell>
          <cell r="S393">
            <v>0</v>
          </cell>
          <cell r="T393">
            <v>0</v>
          </cell>
        </row>
        <row r="394">
          <cell r="A394" t="str">
            <v>395CA</v>
          </cell>
          <cell r="B394" t="str">
            <v>395</v>
          </cell>
          <cell r="C394" t="str">
            <v>CA</v>
          </cell>
          <cell r="D394">
            <v>405299.376666667</v>
          </cell>
          <cell r="F394" t="str">
            <v>395CA</v>
          </cell>
          <cell r="G394" t="str">
            <v>395</v>
          </cell>
          <cell r="H394" t="str">
            <v>CA</v>
          </cell>
          <cell r="I394">
            <v>405299.376666667</v>
          </cell>
          <cell r="L394" t="str">
            <v>560JBG</v>
          </cell>
          <cell r="M394">
            <v>0</v>
          </cell>
          <cell r="N394">
            <v>0</v>
          </cell>
          <cell r="O394">
            <v>-40.911043900172558</v>
          </cell>
          <cell r="P394">
            <v>0</v>
          </cell>
          <cell r="Q394">
            <v>0</v>
          </cell>
          <cell r="R394">
            <v>0</v>
          </cell>
          <cell r="S394">
            <v>0</v>
          </cell>
          <cell r="T394">
            <v>0</v>
          </cell>
        </row>
        <row r="395">
          <cell r="A395" t="str">
            <v>395CAGE</v>
          </cell>
          <cell r="B395" t="str">
            <v>395</v>
          </cell>
          <cell r="C395" t="str">
            <v>CAGE</v>
          </cell>
          <cell r="D395">
            <v>4829845.4537500003</v>
          </cell>
          <cell r="F395" t="str">
            <v>395CAGE</v>
          </cell>
          <cell r="G395" t="str">
            <v>395</v>
          </cell>
          <cell r="H395" t="str">
            <v>CAGE</v>
          </cell>
          <cell r="I395">
            <v>4829845.4537500003</v>
          </cell>
          <cell r="L395" t="str">
            <v>560SG</v>
          </cell>
          <cell r="M395">
            <v>0</v>
          </cell>
          <cell r="N395">
            <v>0</v>
          </cell>
          <cell r="O395">
            <v>-17761.048839749725</v>
          </cell>
          <cell r="P395">
            <v>0</v>
          </cell>
          <cell r="Q395">
            <v>0</v>
          </cell>
          <cell r="R395">
            <v>0</v>
          </cell>
          <cell r="S395">
            <v>0</v>
          </cell>
          <cell r="T395">
            <v>0</v>
          </cell>
        </row>
        <row r="396">
          <cell r="A396" t="str">
            <v>395CAGW</v>
          </cell>
          <cell r="B396" t="str">
            <v>395</v>
          </cell>
          <cell r="C396" t="str">
            <v>CAGW</v>
          </cell>
          <cell r="D396">
            <v>1375389.58208333</v>
          </cell>
          <cell r="F396" t="str">
            <v>395CAGW</v>
          </cell>
          <cell r="G396" t="str">
            <v>395</v>
          </cell>
          <cell r="H396" t="str">
            <v>CAGW</v>
          </cell>
          <cell r="I396">
            <v>1375389.58208333</v>
          </cell>
          <cell r="L396" t="str">
            <v>561SG</v>
          </cell>
          <cell r="M396">
            <v>0</v>
          </cell>
          <cell r="N396">
            <v>0</v>
          </cell>
          <cell r="O396">
            <v>-332019.41461784457</v>
          </cell>
          <cell r="P396">
            <v>0</v>
          </cell>
          <cell r="Q396">
            <v>0</v>
          </cell>
          <cell r="R396">
            <v>0</v>
          </cell>
          <cell r="S396">
            <v>0</v>
          </cell>
          <cell r="T396">
            <v>0</v>
          </cell>
        </row>
        <row r="397">
          <cell r="A397" t="str">
            <v>395ID</v>
          </cell>
          <cell r="B397" t="str">
            <v>395</v>
          </cell>
          <cell r="C397" t="str">
            <v>ID</v>
          </cell>
          <cell r="D397">
            <v>1391291.2333333299</v>
          </cell>
          <cell r="F397" t="str">
            <v>395ID</v>
          </cell>
          <cell r="G397" t="str">
            <v>395</v>
          </cell>
          <cell r="H397" t="str">
            <v>ID</v>
          </cell>
          <cell r="I397">
            <v>1391291.2333333299</v>
          </cell>
          <cell r="L397" t="str">
            <v>565NPCCAEW</v>
          </cell>
          <cell r="M397">
            <v>0</v>
          </cell>
          <cell r="N397">
            <v>0</v>
          </cell>
          <cell r="O397">
            <v>0</v>
          </cell>
          <cell r="P397">
            <v>0</v>
          </cell>
          <cell r="Q397">
            <v>0</v>
          </cell>
          <cell r="R397">
            <v>0</v>
          </cell>
          <cell r="S397">
            <v>0</v>
          </cell>
          <cell r="T397">
            <v>0</v>
          </cell>
        </row>
        <row r="398">
          <cell r="A398" t="str">
            <v>395JBG</v>
          </cell>
          <cell r="B398" t="str">
            <v>395</v>
          </cell>
          <cell r="C398" t="str">
            <v>JBG</v>
          </cell>
          <cell r="D398">
            <v>201358.91</v>
          </cell>
          <cell r="F398" t="str">
            <v>395JBG</v>
          </cell>
          <cell r="G398" t="str">
            <v>395</v>
          </cell>
          <cell r="H398" t="str">
            <v>JBG</v>
          </cell>
          <cell r="I398">
            <v>201358.91</v>
          </cell>
          <cell r="L398" t="str">
            <v>565NPCCAGW</v>
          </cell>
          <cell r="M398">
            <v>0</v>
          </cell>
          <cell r="N398">
            <v>0</v>
          </cell>
          <cell r="O398">
            <v>-25336033.771031339</v>
          </cell>
          <cell r="P398">
            <v>0</v>
          </cell>
          <cell r="Q398">
            <v>0</v>
          </cell>
          <cell r="R398">
            <v>0</v>
          </cell>
          <cell r="S398">
            <v>0</v>
          </cell>
          <cell r="T398">
            <v>0</v>
          </cell>
        </row>
        <row r="399">
          <cell r="A399" t="str">
            <v>395OR</v>
          </cell>
          <cell r="B399" t="str">
            <v>395</v>
          </cell>
          <cell r="C399" t="str">
            <v>OR</v>
          </cell>
          <cell r="D399">
            <v>7940814.9524999997</v>
          </cell>
          <cell r="F399" t="str">
            <v>395OR</v>
          </cell>
          <cell r="G399" t="str">
            <v>395</v>
          </cell>
          <cell r="H399" t="str">
            <v>OR</v>
          </cell>
          <cell r="I399">
            <v>7940814.9524999997</v>
          </cell>
          <cell r="L399" t="str">
            <v>566CAGE</v>
          </cell>
          <cell r="M399">
            <v>0</v>
          </cell>
          <cell r="N399">
            <v>0</v>
          </cell>
          <cell r="O399">
            <v>0</v>
          </cell>
          <cell r="P399">
            <v>0</v>
          </cell>
          <cell r="Q399">
            <v>0</v>
          </cell>
          <cell r="R399">
            <v>0</v>
          </cell>
          <cell r="S399">
            <v>0</v>
          </cell>
          <cell r="T399">
            <v>0</v>
          </cell>
        </row>
        <row r="400">
          <cell r="A400" t="str">
            <v>395SO</v>
          </cell>
          <cell r="B400" t="str">
            <v>395</v>
          </cell>
          <cell r="C400" t="str">
            <v>SO</v>
          </cell>
          <cell r="D400">
            <v>4552551.63333333</v>
          </cell>
          <cell r="F400" t="str">
            <v>395SO</v>
          </cell>
          <cell r="G400" t="str">
            <v>395</v>
          </cell>
          <cell r="H400" t="str">
            <v>SO</v>
          </cell>
          <cell r="I400">
            <v>4552551.63333333</v>
          </cell>
          <cell r="L400" t="str">
            <v>566SG</v>
          </cell>
          <cell r="M400">
            <v>0</v>
          </cell>
          <cell r="N400">
            <v>0</v>
          </cell>
          <cell r="O400">
            <v>-64174.73481782899</v>
          </cell>
          <cell r="P400">
            <v>0</v>
          </cell>
          <cell r="Q400">
            <v>0</v>
          </cell>
          <cell r="R400">
            <v>0</v>
          </cell>
          <cell r="S400">
            <v>0</v>
          </cell>
          <cell r="T400">
            <v>0</v>
          </cell>
        </row>
        <row r="401">
          <cell r="A401" t="str">
            <v>395UT</v>
          </cell>
          <cell r="B401" t="str">
            <v>395</v>
          </cell>
          <cell r="C401" t="str">
            <v>UT</v>
          </cell>
          <cell r="D401">
            <v>7492962.4762500003</v>
          </cell>
          <cell r="F401" t="str">
            <v>395UT</v>
          </cell>
          <cell r="G401" t="str">
            <v>395</v>
          </cell>
          <cell r="H401" t="str">
            <v>UT</v>
          </cell>
          <cell r="I401">
            <v>7492962.4762500003</v>
          </cell>
          <cell r="L401" t="str">
            <v>567JBG</v>
          </cell>
          <cell r="M401">
            <v>0</v>
          </cell>
          <cell r="N401">
            <v>0</v>
          </cell>
          <cell r="O401">
            <v>-134.99472457917443</v>
          </cell>
          <cell r="P401">
            <v>0</v>
          </cell>
          <cell r="Q401">
            <v>0</v>
          </cell>
          <cell r="R401">
            <v>0</v>
          </cell>
          <cell r="S401">
            <v>0</v>
          </cell>
          <cell r="T401">
            <v>0</v>
          </cell>
        </row>
        <row r="402">
          <cell r="A402" t="str">
            <v>395WA</v>
          </cell>
          <cell r="B402" t="str">
            <v>395</v>
          </cell>
          <cell r="C402" t="str">
            <v>WA</v>
          </cell>
          <cell r="D402">
            <v>1583565.21833333</v>
          </cell>
          <cell r="F402" t="str">
            <v>395WA</v>
          </cell>
          <cell r="G402" t="str">
            <v>395</v>
          </cell>
          <cell r="H402" t="str">
            <v>WA</v>
          </cell>
          <cell r="I402">
            <v>1583565.21833333</v>
          </cell>
          <cell r="L402" t="str">
            <v>568CAGE</v>
          </cell>
          <cell r="M402">
            <v>0</v>
          </cell>
          <cell r="N402">
            <v>0</v>
          </cell>
          <cell r="O402">
            <v>0</v>
          </cell>
          <cell r="P402">
            <v>0</v>
          </cell>
          <cell r="Q402">
            <v>0</v>
          </cell>
          <cell r="R402">
            <v>0</v>
          </cell>
          <cell r="S402">
            <v>0</v>
          </cell>
          <cell r="T402">
            <v>0</v>
          </cell>
        </row>
        <row r="403">
          <cell r="A403" t="str">
            <v>395WYP</v>
          </cell>
          <cell r="B403" t="str">
            <v>395</v>
          </cell>
          <cell r="C403" t="str">
            <v>WYP</v>
          </cell>
          <cell r="D403">
            <v>2366163.2799999998</v>
          </cell>
          <cell r="F403" t="str">
            <v>395WYP</v>
          </cell>
          <cell r="G403" t="str">
            <v>395</v>
          </cell>
          <cell r="H403" t="str">
            <v>WYP</v>
          </cell>
          <cell r="I403">
            <v>2366163.2799999998</v>
          </cell>
          <cell r="L403" t="str">
            <v>568CAGW</v>
          </cell>
          <cell r="M403">
            <v>0</v>
          </cell>
          <cell r="N403">
            <v>0</v>
          </cell>
          <cell r="O403">
            <v>-87.100084981993177</v>
          </cell>
          <cell r="P403">
            <v>0</v>
          </cell>
          <cell r="Q403">
            <v>0</v>
          </cell>
          <cell r="R403">
            <v>0</v>
          </cell>
          <cell r="S403">
            <v>0</v>
          </cell>
          <cell r="T403">
            <v>0</v>
          </cell>
        </row>
        <row r="404">
          <cell r="A404" t="str">
            <v>395WYU</v>
          </cell>
          <cell r="B404" t="str">
            <v>395</v>
          </cell>
          <cell r="C404" t="str">
            <v>WYU</v>
          </cell>
          <cell r="D404">
            <v>416930.03</v>
          </cell>
          <cell r="F404" t="str">
            <v>395WYU</v>
          </cell>
          <cell r="G404" t="str">
            <v>395</v>
          </cell>
          <cell r="H404" t="str">
            <v>WYU</v>
          </cell>
          <cell r="I404">
            <v>416930.03</v>
          </cell>
          <cell r="L404" t="str">
            <v>568SG</v>
          </cell>
          <cell r="M404">
            <v>0</v>
          </cell>
          <cell r="N404">
            <v>0</v>
          </cell>
          <cell r="O404">
            <v>-2256.6007648175982</v>
          </cell>
          <cell r="P404">
            <v>0</v>
          </cell>
          <cell r="Q404">
            <v>0</v>
          </cell>
          <cell r="R404">
            <v>0</v>
          </cell>
          <cell r="S404">
            <v>0</v>
          </cell>
          <cell r="T404">
            <v>0</v>
          </cell>
        </row>
        <row r="405">
          <cell r="A405" t="str">
            <v>396CA</v>
          </cell>
          <cell r="B405" t="str">
            <v>396</v>
          </cell>
          <cell r="C405" t="str">
            <v>CA</v>
          </cell>
          <cell r="D405">
            <v>4257454.01</v>
          </cell>
          <cell r="F405" t="str">
            <v>396CA</v>
          </cell>
          <cell r="G405" t="str">
            <v>396</v>
          </cell>
          <cell r="H405" t="str">
            <v>CA</v>
          </cell>
          <cell r="I405">
            <v>4257454.01</v>
          </cell>
          <cell r="L405" t="str">
            <v>569SG</v>
          </cell>
          <cell r="M405">
            <v>0</v>
          </cell>
          <cell r="N405">
            <v>0</v>
          </cell>
          <cell r="O405">
            <v>-1308.0882531061054</v>
          </cell>
          <cell r="P405">
            <v>0</v>
          </cell>
          <cell r="Q405">
            <v>0</v>
          </cell>
          <cell r="R405">
            <v>0</v>
          </cell>
          <cell r="S405">
            <v>0</v>
          </cell>
          <cell r="T405">
            <v>0</v>
          </cell>
        </row>
        <row r="406">
          <cell r="A406" t="str">
            <v>396CAEE</v>
          </cell>
          <cell r="B406" t="str">
            <v>396</v>
          </cell>
          <cell r="C406" t="str">
            <v>CAEE</v>
          </cell>
          <cell r="D406">
            <v>45031.42</v>
          </cell>
          <cell r="F406" t="str">
            <v>396CAEE</v>
          </cell>
          <cell r="G406" t="str">
            <v>396</v>
          </cell>
          <cell r="H406" t="str">
            <v>CAEE</v>
          </cell>
          <cell r="I406">
            <v>45031.42</v>
          </cell>
          <cell r="L406" t="str">
            <v>571CAGW</v>
          </cell>
          <cell r="M406">
            <v>0</v>
          </cell>
          <cell r="N406">
            <v>0</v>
          </cell>
          <cell r="O406">
            <v>2633.2201395607594</v>
          </cell>
          <cell r="P406">
            <v>0</v>
          </cell>
          <cell r="Q406">
            <v>0</v>
          </cell>
          <cell r="R406">
            <v>0</v>
          </cell>
          <cell r="S406">
            <v>0</v>
          </cell>
          <cell r="T406">
            <v>0</v>
          </cell>
        </row>
        <row r="407">
          <cell r="A407" t="str">
            <v>396CAGE</v>
          </cell>
          <cell r="B407" t="str">
            <v>396</v>
          </cell>
          <cell r="C407" t="str">
            <v>CAGE</v>
          </cell>
          <cell r="D407">
            <v>30994305.809999999</v>
          </cell>
          <cell r="F407" t="str">
            <v>396CAGE</v>
          </cell>
          <cell r="G407" t="str">
            <v>396</v>
          </cell>
          <cell r="H407" t="str">
            <v>CAGE</v>
          </cell>
          <cell r="I407">
            <v>30994305.809999999</v>
          </cell>
          <cell r="L407" t="str">
            <v>573SG</v>
          </cell>
          <cell r="M407">
            <v>0</v>
          </cell>
          <cell r="N407">
            <v>0</v>
          </cell>
          <cell r="O407">
            <v>139884.88584515188</v>
          </cell>
          <cell r="P407">
            <v>0</v>
          </cell>
          <cell r="Q407">
            <v>0</v>
          </cell>
          <cell r="R407">
            <v>0</v>
          </cell>
          <cell r="S407">
            <v>0</v>
          </cell>
          <cell r="T407">
            <v>0</v>
          </cell>
        </row>
        <row r="408">
          <cell r="A408" t="str">
            <v>396CAGW</v>
          </cell>
          <cell r="B408" t="str">
            <v>396</v>
          </cell>
          <cell r="C408" t="str">
            <v>CAGW</v>
          </cell>
          <cell r="D408">
            <v>2441202.6320833298</v>
          </cell>
          <cell r="F408" t="str">
            <v>396CAGW</v>
          </cell>
          <cell r="G408" t="str">
            <v>396</v>
          </cell>
          <cell r="H408" t="str">
            <v>CAGW</v>
          </cell>
          <cell r="I408">
            <v>2441202.6320833298</v>
          </cell>
          <cell r="L408" t="str">
            <v>580S</v>
          </cell>
          <cell r="M408">
            <v>0</v>
          </cell>
          <cell r="N408">
            <v>0</v>
          </cell>
          <cell r="O408">
            <v>-12149.034119340999</v>
          </cell>
          <cell r="P408">
            <v>0</v>
          </cell>
          <cell r="Q408">
            <v>0</v>
          </cell>
          <cell r="R408">
            <v>0</v>
          </cell>
          <cell r="S408">
            <v>0</v>
          </cell>
          <cell r="T408">
            <v>0</v>
          </cell>
        </row>
        <row r="409">
          <cell r="A409" t="str">
            <v>396ID</v>
          </cell>
          <cell r="B409" t="str">
            <v>396</v>
          </cell>
          <cell r="C409" t="str">
            <v>ID</v>
          </cell>
          <cell r="D409">
            <v>8915764.6804166697</v>
          </cell>
          <cell r="F409" t="str">
            <v>396ID</v>
          </cell>
          <cell r="G409" t="str">
            <v>396</v>
          </cell>
          <cell r="H409" t="str">
            <v>ID</v>
          </cell>
          <cell r="I409">
            <v>8915764.6804166697</v>
          </cell>
          <cell r="L409" t="str">
            <v>580SNPD</v>
          </cell>
          <cell r="M409">
            <v>0</v>
          </cell>
          <cell r="N409">
            <v>0</v>
          </cell>
          <cell r="O409">
            <v>-11926.030014056549</v>
          </cell>
          <cell r="P409">
            <v>0</v>
          </cell>
          <cell r="Q409">
            <v>0</v>
          </cell>
          <cell r="R409">
            <v>0</v>
          </cell>
          <cell r="S409">
            <v>0</v>
          </cell>
          <cell r="T409">
            <v>0</v>
          </cell>
        </row>
        <row r="410">
          <cell r="A410" t="str">
            <v>396JBG</v>
          </cell>
          <cell r="B410" t="str">
            <v>396</v>
          </cell>
          <cell r="C410" t="str">
            <v>JBG</v>
          </cell>
          <cell r="D410">
            <v>9973864.4662500005</v>
          </cell>
          <cell r="F410" t="str">
            <v>396JBG</v>
          </cell>
          <cell r="G410" t="str">
            <v>396</v>
          </cell>
          <cell r="H410" t="str">
            <v>JBG</v>
          </cell>
          <cell r="I410">
            <v>9973864.4662500005</v>
          </cell>
          <cell r="L410" t="str">
            <v>581SNPD</v>
          </cell>
          <cell r="M410">
            <v>0</v>
          </cell>
          <cell r="N410">
            <v>0</v>
          </cell>
          <cell r="O410">
            <v>-27.356396928129247</v>
          </cell>
          <cell r="P410">
            <v>0</v>
          </cell>
          <cell r="Q410">
            <v>0</v>
          </cell>
          <cell r="R410">
            <v>0</v>
          </cell>
          <cell r="S410">
            <v>0</v>
          </cell>
          <cell r="T410">
            <v>0</v>
          </cell>
        </row>
        <row r="411">
          <cell r="A411" t="str">
            <v>396OR</v>
          </cell>
          <cell r="B411" t="str">
            <v>396</v>
          </cell>
          <cell r="C411" t="str">
            <v>OR</v>
          </cell>
          <cell r="D411">
            <v>33890830.097499996</v>
          </cell>
          <cell r="F411" t="str">
            <v>396OR</v>
          </cell>
          <cell r="G411" t="str">
            <v>396</v>
          </cell>
          <cell r="H411" t="str">
            <v>OR</v>
          </cell>
          <cell r="I411">
            <v>33890830.097499996</v>
          </cell>
          <cell r="L411" t="str">
            <v>588CAGE</v>
          </cell>
          <cell r="M411">
            <v>0</v>
          </cell>
          <cell r="N411">
            <v>0</v>
          </cell>
          <cell r="O411">
            <v>0</v>
          </cell>
          <cell r="P411">
            <v>0</v>
          </cell>
          <cell r="Q411">
            <v>0</v>
          </cell>
          <cell r="R411">
            <v>0</v>
          </cell>
          <cell r="S411">
            <v>0</v>
          </cell>
          <cell r="T411">
            <v>0</v>
          </cell>
        </row>
        <row r="412">
          <cell r="A412" t="str">
            <v>396SO</v>
          </cell>
          <cell r="B412" t="str">
            <v>396</v>
          </cell>
          <cell r="C412" t="str">
            <v>SO</v>
          </cell>
          <cell r="D412">
            <v>1868111.4337500001</v>
          </cell>
          <cell r="F412" t="str">
            <v>396SO</v>
          </cell>
          <cell r="G412" t="str">
            <v>396</v>
          </cell>
          <cell r="H412" t="str">
            <v>SO</v>
          </cell>
          <cell r="I412">
            <v>1868111.4337500001</v>
          </cell>
          <cell r="L412" t="str">
            <v>588S</v>
          </cell>
          <cell r="M412">
            <v>0</v>
          </cell>
          <cell r="N412">
            <v>0</v>
          </cell>
          <cell r="O412">
            <v>0</v>
          </cell>
          <cell r="P412">
            <v>0</v>
          </cell>
          <cell r="Q412">
            <v>0</v>
          </cell>
          <cell r="R412">
            <v>0</v>
          </cell>
          <cell r="S412">
            <v>0</v>
          </cell>
          <cell r="T412">
            <v>0</v>
          </cell>
        </row>
        <row r="413">
          <cell r="A413" t="str">
            <v>396UT</v>
          </cell>
          <cell r="B413" t="str">
            <v>396</v>
          </cell>
          <cell r="C413" t="str">
            <v>UT</v>
          </cell>
          <cell r="D413">
            <v>46131036.5820833</v>
          </cell>
          <cell r="F413" t="str">
            <v>396UT</v>
          </cell>
          <cell r="G413" t="str">
            <v>396</v>
          </cell>
          <cell r="H413" t="str">
            <v>UT</v>
          </cell>
          <cell r="I413">
            <v>46131036.5820833</v>
          </cell>
          <cell r="L413" t="str">
            <v>588SNPD</v>
          </cell>
          <cell r="M413">
            <v>0</v>
          </cell>
          <cell r="N413">
            <v>0</v>
          </cell>
          <cell r="O413">
            <v>-8290.3120577486916</v>
          </cell>
          <cell r="P413">
            <v>0</v>
          </cell>
          <cell r="Q413">
            <v>0</v>
          </cell>
          <cell r="R413">
            <v>0</v>
          </cell>
          <cell r="S413">
            <v>0</v>
          </cell>
          <cell r="T413">
            <v>0</v>
          </cell>
        </row>
        <row r="414">
          <cell r="A414" t="str">
            <v>396WA</v>
          </cell>
          <cell r="B414" t="str">
            <v>396</v>
          </cell>
          <cell r="C414" t="str">
            <v>WA</v>
          </cell>
          <cell r="D414">
            <v>7337075.5300000003</v>
          </cell>
          <cell r="F414" t="str">
            <v>396WA</v>
          </cell>
          <cell r="G414" t="str">
            <v>396</v>
          </cell>
          <cell r="H414" t="str">
            <v>WA</v>
          </cell>
          <cell r="I414">
            <v>7337075.5300000003</v>
          </cell>
          <cell r="L414" t="str">
            <v>590S</v>
          </cell>
          <cell r="M414">
            <v>0</v>
          </cell>
          <cell r="N414">
            <v>0</v>
          </cell>
          <cell r="O414">
            <v>-13521.105188683716</v>
          </cell>
          <cell r="P414">
            <v>0</v>
          </cell>
          <cell r="Q414">
            <v>0</v>
          </cell>
          <cell r="R414">
            <v>0</v>
          </cell>
          <cell r="S414">
            <v>0</v>
          </cell>
          <cell r="T414">
            <v>0</v>
          </cell>
        </row>
        <row r="415">
          <cell r="A415" t="str">
            <v>396WYP</v>
          </cell>
          <cell r="B415" t="str">
            <v>396</v>
          </cell>
          <cell r="C415" t="str">
            <v>WYP</v>
          </cell>
          <cell r="D415">
            <v>13041263.3141667</v>
          </cell>
          <cell r="F415" t="str">
            <v>396WYP</v>
          </cell>
          <cell r="G415" t="str">
            <v>396</v>
          </cell>
          <cell r="H415" t="str">
            <v>WYP</v>
          </cell>
          <cell r="I415">
            <v>13041263.3141667</v>
          </cell>
          <cell r="L415" t="str">
            <v>590SNPD</v>
          </cell>
          <cell r="M415">
            <v>0</v>
          </cell>
          <cell r="N415">
            <v>0</v>
          </cell>
          <cell r="O415">
            <v>-4123.8783887363716</v>
          </cell>
          <cell r="P415">
            <v>0</v>
          </cell>
          <cell r="Q415">
            <v>0</v>
          </cell>
          <cell r="R415">
            <v>0</v>
          </cell>
          <cell r="S415">
            <v>0</v>
          </cell>
          <cell r="T415">
            <v>0</v>
          </cell>
        </row>
        <row r="416">
          <cell r="A416" t="str">
            <v>396WYU</v>
          </cell>
          <cell r="B416" t="str">
            <v>396</v>
          </cell>
          <cell r="C416" t="str">
            <v>WYU</v>
          </cell>
          <cell r="D416">
            <v>3389524.5379166701</v>
          </cell>
          <cell r="F416" t="str">
            <v>396WYU</v>
          </cell>
          <cell r="G416" t="str">
            <v>396</v>
          </cell>
          <cell r="H416" t="str">
            <v>WYU</v>
          </cell>
          <cell r="I416">
            <v>3389524.5379166701</v>
          </cell>
          <cell r="L416" t="str">
            <v>592SNPD</v>
          </cell>
          <cell r="M416">
            <v>0</v>
          </cell>
          <cell r="N416">
            <v>0</v>
          </cell>
          <cell r="O416">
            <v>82.13566510059087</v>
          </cell>
          <cell r="P416">
            <v>0</v>
          </cell>
          <cell r="Q416">
            <v>0</v>
          </cell>
          <cell r="R416">
            <v>0</v>
          </cell>
          <cell r="S416">
            <v>0</v>
          </cell>
          <cell r="T416">
            <v>0</v>
          </cell>
        </row>
        <row r="417">
          <cell r="A417" t="str">
            <v>397CA</v>
          </cell>
          <cell r="B417" t="str">
            <v>397</v>
          </cell>
          <cell r="C417" t="str">
            <v>CA</v>
          </cell>
          <cell r="D417">
            <v>5305815.1825000001</v>
          </cell>
          <cell r="F417" t="str">
            <v>397CA</v>
          </cell>
          <cell r="G417" t="str">
            <v>397</v>
          </cell>
          <cell r="H417" t="str">
            <v>CA</v>
          </cell>
          <cell r="I417">
            <v>5305815.1825000001</v>
          </cell>
          <cell r="L417" t="str">
            <v>593S</v>
          </cell>
          <cell r="M417">
            <v>0</v>
          </cell>
          <cell r="N417">
            <v>0</v>
          </cell>
          <cell r="O417">
            <v>80678.747552378802</v>
          </cell>
          <cell r="P417">
            <v>0</v>
          </cell>
          <cell r="Q417">
            <v>0</v>
          </cell>
          <cell r="R417">
            <v>0</v>
          </cell>
          <cell r="S417">
            <v>0</v>
          </cell>
          <cell r="T417">
            <v>0</v>
          </cell>
        </row>
        <row r="418">
          <cell r="A418" t="str">
            <v>397CAEE</v>
          </cell>
          <cell r="B418" t="str">
            <v>397</v>
          </cell>
          <cell r="C418" t="str">
            <v>CAEE</v>
          </cell>
          <cell r="D418">
            <v>327675.48166666698</v>
          </cell>
          <cell r="F418" t="str">
            <v>397CAEE</v>
          </cell>
          <cell r="G418" t="str">
            <v>397</v>
          </cell>
          <cell r="H418" t="str">
            <v>CAEE</v>
          </cell>
          <cell r="I418">
            <v>327675.48166666698</v>
          </cell>
          <cell r="L418" t="str">
            <v>901CN</v>
          </cell>
          <cell r="M418">
            <v>0</v>
          </cell>
          <cell r="N418">
            <v>0</v>
          </cell>
          <cell r="O418">
            <v>-17629.861889951666</v>
          </cell>
          <cell r="P418">
            <v>0</v>
          </cell>
          <cell r="Q418">
            <v>0</v>
          </cell>
          <cell r="R418">
            <v>0</v>
          </cell>
          <cell r="S418">
            <v>0</v>
          </cell>
          <cell r="T418">
            <v>0</v>
          </cell>
        </row>
        <row r="419">
          <cell r="A419" t="str">
            <v>397CAGE</v>
          </cell>
          <cell r="B419" t="str">
            <v>397</v>
          </cell>
          <cell r="C419" t="str">
            <v>CAGE</v>
          </cell>
          <cell r="D419">
            <v>103692952.880833</v>
          </cell>
          <cell r="F419" t="str">
            <v>397CAGE</v>
          </cell>
          <cell r="G419" t="str">
            <v>397</v>
          </cell>
          <cell r="H419" t="str">
            <v>CAGE</v>
          </cell>
          <cell r="I419">
            <v>103692952.880833</v>
          </cell>
          <cell r="L419" t="str">
            <v>901S</v>
          </cell>
          <cell r="M419">
            <v>0</v>
          </cell>
          <cell r="N419">
            <v>0</v>
          </cell>
          <cell r="O419">
            <v>-8010.2958100935866</v>
          </cell>
          <cell r="P419">
            <v>0</v>
          </cell>
          <cell r="Q419">
            <v>0</v>
          </cell>
          <cell r="R419">
            <v>0</v>
          </cell>
          <cell r="S419">
            <v>0</v>
          </cell>
          <cell r="T419">
            <v>0</v>
          </cell>
        </row>
        <row r="420">
          <cell r="A420" t="str">
            <v>397CAGW</v>
          </cell>
          <cell r="B420" t="str">
            <v>397</v>
          </cell>
          <cell r="C420" t="str">
            <v>CAGW</v>
          </cell>
          <cell r="D420">
            <v>42037867.693749994</v>
          </cell>
          <cell r="F420" t="str">
            <v>397CAGW</v>
          </cell>
          <cell r="G420" t="str">
            <v>397</v>
          </cell>
          <cell r="H420" t="str">
            <v>CAGW</v>
          </cell>
          <cell r="I420">
            <v>42037867.693749994</v>
          </cell>
          <cell r="L420" t="str">
            <v>903CN</v>
          </cell>
          <cell r="M420">
            <v>0</v>
          </cell>
          <cell r="N420">
            <v>0</v>
          </cell>
          <cell r="O420">
            <v>-64.089762294724878</v>
          </cell>
          <cell r="P420">
            <v>0</v>
          </cell>
          <cell r="Q420">
            <v>0</v>
          </cell>
          <cell r="R420">
            <v>0</v>
          </cell>
          <cell r="S420">
            <v>0</v>
          </cell>
          <cell r="T420">
            <v>0</v>
          </cell>
        </row>
        <row r="421">
          <cell r="A421" t="str">
            <v>397CN</v>
          </cell>
          <cell r="B421" t="str">
            <v>397</v>
          </cell>
          <cell r="C421" t="str">
            <v>CN</v>
          </cell>
          <cell r="D421">
            <v>3496818.0995833301</v>
          </cell>
          <cell r="F421" t="str">
            <v>397CN</v>
          </cell>
          <cell r="G421" t="str">
            <v>397</v>
          </cell>
          <cell r="H421" t="str">
            <v>CN</v>
          </cell>
          <cell r="I421">
            <v>3496818.0995833301</v>
          </cell>
          <cell r="L421" t="str">
            <v>903S</v>
          </cell>
          <cell r="M421">
            <v>0</v>
          </cell>
          <cell r="N421">
            <v>0</v>
          </cell>
          <cell r="O421">
            <v>0</v>
          </cell>
          <cell r="P421">
            <v>0</v>
          </cell>
          <cell r="Q421">
            <v>0</v>
          </cell>
          <cell r="R421">
            <v>0</v>
          </cell>
          <cell r="S421">
            <v>0</v>
          </cell>
          <cell r="T421">
            <v>0</v>
          </cell>
        </row>
        <row r="422">
          <cell r="A422" t="str">
            <v>397ID</v>
          </cell>
          <cell r="B422" t="str">
            <v>397</v>
          </cell>
          <cell r="C422" t="str">
            <v>ID</v>
          </cell>
          <cell r="D422">
            <v>10417478.484999999</v>
          </cell>
          <cell r="F422" t="str">
            <v>397ID</v>
          </cell>
          <cell r="G422" t="str">
            <v>397</v>
          </cell>
          <cell r="H422" t="str">
            <v>ID</v>
          </cell>
          <cell r="I422">
            <v>10417478.484999999</v>
          </cell>
          <cell r="L422" t="str">
            <v>904S</v>
          </cell>
          <cell r="M422">
            <v>0</v>
          </cell>
          <cell r="N422">
            <v>0</v>
          </cell>
          <cell r="O422">
            <v>414868.9097779796</v>
          </cell>
          <cell r="P422">
            <v>0</v>
          </cell>
          <cell r="Q422">
            <v>0</v>
          </cell>
          <cell r="R422">
            <v>0</v>
          </cell>
          <cell r="S422">
            <v>0</v>
          </cell>
          <cell r="T422">
            <v>0</v>
          </cell>
        </row>
        <row r="423">
          <cell r="A423" t="str">
            <v>397JBG</v>
          </cell>
          <cell r="B423" t="str">
            <v>397</v>
          </cell>
          <cell r="C423" t="str">
            <v>JBG</v>
          </cell>
          <cell r="D423">
            <v>4527167.62</v>
          </cell>
          <cell r="F423" t="str">
            <v>397JBG</v>
          </cell>
          <cell r="G423" t="str">
            <v>397</v>
          </cell>
          <cell r="H423" t="str">
            <v>JBG</v>
          </cell>
          <cell r="I423">
            <v>4527167.62</v>
          </cell>
          <cell r="L423" t="str">
            <v>905CAGE</v>
          </cell>
          <cell r="M423">
            <v>0</v>
          </cell>
          <cell r="N423">
            <v>0</v>
          </cell>
          <cell r="O423">
            <v>0</v>
          </cell>
          <cell r="P423">
            <v>0</v>
          </cell>
          <cell r="Q423">
            <v>0</v>
          </cell>
          <cell r="R423">
            <v>0</v>
          </cell>
          <cell r="S423">
            <v>0</v>
          </cell>
          <cell r="T423">
            <v>0</v>
          </cell>
        </row>
        <row r="424">
          <cell r="A424" t="str">
            <v>397OR</v>
          </cell>
          <cell r="B424" t="str">
            <v>397</v>
          </cell>
          <cell r="C424" t="str">
            <v>OR</v>
          </cell>
          <cell r="D424">
            <v>57273321.766666703</v>
          </cell>
          <cell r="F424" t="str">
            <v>397OR</v>
          </cell>
          <cell r="G424" t="str">
            <v>397</v>
          </cell>
          <cell r="H424" t="str">
            <v>OR</v>
          </cell>
          <cell r="I424">
            <v>57273321.766666703</v>
          </cell>
          <cell r="L424" t="str">
            <v>905CN</v>
          </cell>
          <cell r="M424">
            <v>0</v>
          </cell>
          <cell r="N424">
            <v>0</v>
          </cell>
          <cell r="O424">
            <v>-63.329804639056192</v>
          </cell>
          <cell r="P424">
            <v>0</v>
          </cell>
          <cell r="Q424">
            <v>0</v>
          </cell>
          <cell r="R424">
            <v>0</v>
          </cell>
          <cell r="S424">
            <v>0</v>
          </cell>
          <cell r="T424">
            <v>0</v>
          </cell>
        </row>
        <row r="425">
          <cell r="A425" t="str">
            <v>397SG</v>
          </cell>
          <cell r="B425" t="str">
            <v>397</v>
          </cell>
          <cell r="C425" t="str">
            <v>SG</v>
          </cell>
          <cell r="D425">
            <v>138683.51</v>
          </cell>
          <cell r="F425" t="str">
            <v>397SG</v>
          </cell>
          <cell r="G425" t="str">
            <v>397</v>
          </cell>
          <cell r="H425" t="str">
            <v>SG</v>
          </cell>
          <cell r="I425">
            <v>138683.51</v>
          </cell>
          <cell r="L425" t="str">
            <v>907CN</v>
          </cell>
          <cell r="M425">
            <v>0</v>
          </cell>
          <cell r="N425">
            <v>0</v>
          </cell>
          <cell r="O425">
            <v>-1348.9812895034183</v>
          </cell>
          <cell r="P425">
            <v>0</v>
          </cell>
          <cell r="Q425">
            <v>0</v>
          </cell>
          <cell r="R425">
            <v>0</v>
          </cell>
          <cell r="S425">
            <v>0</v>
          </cell>
          <cell r="T425">
            <v>0</v>
          </cell>
        </row>
        <row r="426">
          <cell r="A426" t="str">
            <v>397SO</v>
          </cell>
          <cell r="B426" t="str">
            <v>397</v>
          </cell>
          <cell r="C426" t="str">
            <v>SO</v>
          </cell>
          <cell r="D426">
            <v>78909282.687916696</v>
          </cell>
          <cell r="F426" t="str">
            <v>397SO</v>
          </cell>
          <cell r="G426" t="str">
            <v>397</v>
          </cell>
          <cell r="H426" t="str">
            <v>SO</v>
          </cell>
          <cell r="I426">
            <v>78909282.687916696</v>
          </cell>
          <cell r="L426" t="str">
            <v>907OTHER</v>
          </cell>
          <cell r="M426">
            <v>0</v>
          </cell>
          <cell r="N426">
            <v>0</v>
          </cell>
          <cell r="O426">
            <v>0</v>
          </cell>
          <cell r="P426">
            <v>0</v>
          </cell>
          <cell r="Q426">
            <v>0</v>
          </cell>
          <cell r="R426">
            <v>0</v>
          </cell>
          <cell r="S426">
            <v>0</v>
          </cell>
          <cell r="T426">
            <v>0</v>
          </cell>
        </row>
        <row r="427">
          <cell r="A427" t="str">
            <v>397UT</v>
          </cell>
          <cell r="B427" t="str">
            <v>397</v>
          </cell>
          <cell r="C427" t="str">
            <v>UT</v>
          </cell>
          <cell r="D427">
            <v>54767019.012500003</v>
          </cell>
          <cell r="F427" t="str">
            <v>397UT</v>
          </cell>
          <cell r="G427" t="str">
            <v>397</v>
          </cell>
          <cell r="H427" t="str">
            <v>UT</v>
          </cell>
          <cell r="I427">
            <v>54767019.012500003</v>
          </cell>
          <cell r="L427" t="str">
            <v>907S</v>
          </cell>
          <cell r="M427">
            <v>0</v>
          </cell>
          <cell r="N427">
            <v>0</v>
          </cell>
          <cell r="O427">
            <v>-2673.6551319390883</v>
          </cell>
          <cell r="P427">
            <v>0</v>
          </cell>
          <cell r="Q427">
            <v>0</v>
          </cell>
          <cell r="R427">
            <v>0</v>
          </cell>
          <cell r="S427">
            <v>0</v>
          </cell>
          <cell r="T427">
            <v>0</v>
          </cell>
        </row>
        <row r="428">
          <cell r="A428" t="str">
            <v>397WA</v>
          </cell>
          <cell r="B428" t="str">
            <v>397</v>
          </cell>
          <cell r="C428" t="str">
            <v>WA</v>
          </cell>
          <cell r="D428">
            <v>12738702.4545833</v>
          </cell>
          <cell r="F428" t="str">
            <v>397WA</v>
          </cell>
          <cell r="G428" t="str">
            <v>397</v>
          </cell>
          <cell r="H428" t="str">
            <v>WA</v>
          </cell>
          <cell r="I428">
            <v>12738702.4545833</v>
          </cell>
          <cell r="L428" t="str">
            <v>908S</v>
          </cell>
          <cell r="M428">
            <v>0</v>
          </cell>
          <cell r="N428">
            <v>0</v>
          </cell>
          <cell r="O428">
            <v>-11532983.470000001</v>
          </cell>
          <cell r="P428">
            <v>0</v>
          </cell>
          <cell r="Q428">
            <v>0</v>
          </cell>
          <cell r="R428">
            <v>0</v>
          </cell>
          <cell r="S428">
            <v>0</v>
          </cell>
          <cell r="T428">
            <v>0</v>
          </cell>
        </row>
        <row r="429">
          <cell r="A429" t="str">
            <v>397WYP</v>
          </cell>
          <cell r="B429" t="str">
            <v>397</v>
          </cell>
          <cell r="C429" t="str">
            <v>WYP</v>
          </cell>
          <cell r="D429">
            <v>26306538.6758333</v>
          </cell>
          <cell r="F429" t="str">
            <v>397WYP</v>
          </cell>
          <cell r="G429" t="str">
            <v>397</v>
          </cell>
          <cell r="H429" t="str">
            <v>WYP</v>
          </cell>
          <cell r="I429">
            <v>26306538.6758333</v>
          </cell>
          <cell r="L429" t="str">
            <v>909CAGE</v>
          </cell>
          <cell r="M429">
            <v>0</v>
          </cell>
          <cell r="N429">
            <v>0</v>
          </cell>
          <cell r="O429">
            <v>0</v>
          </cell>
          <cell r="P429">
            <v>0</v>
          </cell>
          <cell r="Q429">
            <v>0</v>
          </cell>
          <cell r="R429">
            <v>0</v>
          </cell>
          <cell r="S429">
            <v>0</v>
          </cell>
          <cell r="T429">
            <v>0</v>
          </cell>
        </row>
        <row r="430">
          <cell r="A430" t="str">
            <v>397WYU</v>
          </cell>
          <cell r="B430" t="str">
            <v>397</v>
          </cell>
          <cell r="C430" t="str">
            <v>WYU</v>
          </cell>
          <cell r="D430">
            <v>5022321.2395833302</v>
          </cell>
          <cell r="F430" t="str">
            <v>397WYU</v>
          </cell>
          <cell r="G430" t="str">
            <v>397</v>
          </cell>
          <cell r="H430" t="str">
            <v>WYU</v>
          </cell>
          <cell r="I430">
            <v>5022321.2395833302</v>
          </cell>
          <cell r="L430" t="str">
            <v>909CAGW</v>
          </cell>
          <cell r="M430">
            <v>0</v>
          </cell>
          <cell r="N430">
            <v>0</v>
          </cell>
          <cell r="O430">
            <v>1823.044122205549</v>
          </cell>
          <cell r="P430">
            <v>0</v>
          </cell>
          <cell r="Q430">
            <v>0</v>
          </cell>
          <cell r="R430">
            <v>0</v>
          </cell>
          <cell r="S430">
            <v>0</v>
          </cell>
          <cell r="T430">
            <v>0</v>
          </cell>
        </row>
        <row r="431">
          <cell r="A431" t="str">
            <v>398CA</v>
          </cell>
          <cell r="B431" t="str">
            <v>398</v>
          </cell>
          <cell r="C431" t="str">
            <v>CA</v>
          </cell>
          <cell r="D431">
            <v>52192.148333333302</v>
          </cell>
          <cell r="F431" t="str">
            <v>398CA</v>
          </cell>
          <cell r="G431" t="str">
            <v>398</v>
          </cell>
          <cell r="H431" t="str">
            <v>CA</v>
          </cell>
          <cell r="I431">
            <v>52192.148333333302</v>
          </cell>
          <cell r="L431" t="str">
            <v>909CN</v>
          </cell>
          <cell r="M431">
            <v>0</v>
          </cell>
          <cell r="N431">
            <v>0</v>
          </cell>
          <cell r="O431">
            <v>-9829.2338071860868</v>
          </cell>
          <cell r="P431">
            <v>0</v>
          </cell>
          <cell r="Q431">
            <v>0</v>
          </cell>
          <cell r="R431">
            <v>0</v>
          </cell>
          <cell r="S431">
            <v>0</v>
          </cell>
          <cell r="T431">
            <v>0</v>
          </cell>
        </row>
        <row r="432">
          <cell r="A432" t="str">
            <v>398CAEE</v>
          </cell>
          <cell r="B432" t="str">
            <v>398</v>
          </cell>
          <cell r="C432" t="str">
            <v>CAEE</v>
          </cell>
          <cell r="D432">
            <v>561.36</v>
          </cell>
          <cell r="F432" t="str">
            <v>398CAEE</v>
          </cell>
          <cell r="G432" t="str">
            <v>398</v>
          </cell>
          <cell r="H432" t="str">
            <v>CAEE</v>
          </cell>
          <cell r="I432">
            <v>561.36</v>
          </cell>
          <cell r="L432" t="str">
            <v>909S</v>
          </cell>
          <cell r="M432">
            <v>0</v>
          </cell>
          <cell r="N432">
            <v>0</v>
          </cell>
          <cell r="O432">
            <v>6455.73</v>
          </cell>
          <cell r="P432">
            <v>0</v>
          </cell>
          <cell r="Q432">
            <v>0</v>
          </cell>
          <cell r="R432">
            <v>0</v>
          </cell>
          <cell r="S432">
            <v>0</v>
          </cell>
          <cell r="T432">
            <v>0</v>
          </cell>
        </row>
        <row r="433">
          <cell r="A433" t="str">
            <v>398CAGE</v>
          </cell>
          <cell r="B433" t="str">
            <v>398</v>
          </cell>
          <cell r="C433" t="str">
            <v>CAGE</v>
          </cell>
          <cell r="D433">
            <v>1886648.5966666699</v>
          </cell>
          <cell r="F433" t="str">
            <v>398CAGE</v>
          </cell>
          <cell r="G433" t="str">
            <v>398</v>
          </cell>
          <cell r="H433" t="str">
            <v>CAGE</v>
          </cell>
          <cell r="I433">
            <v>1886648.5966666699</v>
          </cell>
          <cell r="L433" t="str">
            <v>920S</v>
          </cell>
          <cell r="M433">
            <v>0</v>
          </cell>
          <cell r="N433">
            <v>0</v>
          </cell>
          <cell r="O433">
            <v>-3157.7156909756923</v>
          </cell>
          <cell r="P433">
            <v>0</v>
          </cell>
          <cell r="Q433">
            <v>0</v>
          </cell>
          <cell r="R433">
            <v>0</v>
          </cell>
          <cell r="S433">
            <v>0</v>
          </cell>
          <cell r="T433">
            <v>0</v>
          </cell>
        </row>
        <row r="434">
          <cell r="A434" t="str">
            <v>398CAGW</v>
          </cell>
          <cell r="B434" t="str">
            <v>398</v>
          </cell>
          <cell r="C434" t="str">
            <v>CAGW</v>
          </cell>
          <cell r="D434">
            <v>329881.85916666698</v>
          </cell>
          <cell r="F434" t="str">
            <v>398CAGW</v>
          </cell>
          <cell r="G434" t="str">
            <v>398</v>
          </cell>
          <cell r="H434" t="str">
            <v>CAGW</v>
          </cell>
          <cell r="I434">
            <v>329881.85916666698</v>
          </cell>
          <cell r="L434" t="str">
            <v>920SO</v>
          </cell>
          <cell r="M434">
            <v>0</v>
          </cell>
          <cell r="N434">
            <v>0</v>
          </cell>
          <cell r="O434">
            <v>-51282.791118394322</v>
          </cell>
          <cell r="P434">
            <v>0</v>
          </cell>
          <cell r="Q434">
            <v>0</v>
          </cell>
          <cell r="R434">
            <v>0</v>
          </cell>
          <cell r="S434">
            <v>0</v>
          </cell>
          <cell r="T434">
            <v>0</v>
          </cell>
        </row>
        <row r="435">
          <cell r="A435" t="str">
            <v>398CN</v>
          </cell>
          <cell r="B435" t="str">
            <v>398</v>
          </cell>
          <cell r="C435" t="str">
            <v>CN</v>
          </cell>
          <cell r="D435">
            <v>216484.44</v>
          </cell>
          <cell r="F435" t="str">
            <v>398CN</v>
          </cell>
          <cell r="G435" t="str">
            <v>398</v>
          </cell>
          <cell r="H435" t="str">
            <v>CN</v>
          </cell>
          <cell r="I435">
            <v>216484.44</v>
          </cell>
          <cell r="L435" t="str">
            <v>921SO</v>
          </cell>
          <cell r="M435">
            <v>0</v>
          </cell>
          <cell r="N435">
            <v>0</v>
          </cell>
          <cell r="O435">
            <v>-2190.4421891916954</v>
          </cell>
          <cell r="P435">
            <v>0</v>
          </cell>
          <cell r="Q435">
            <v>0</v>
          </cell>
          <cell r="R435">
            <v>0</v>
          </cell>
          <cell r="S435">
            <v>0</v>
          </cell>
          <cell r="T435">
            <v>0</v>
          </cell>
        </row>
        <row r="436">
          <cell r="A436" t="str">
            <v>398ID</v>
          </cell>
          <cell r="B436" t="str">
            <v>398</v>
          </cell>
          <cell r="C436" t="str">
            <v>ID</v>
          </cell>
          <cell r="D436">
            <v>58619.909166666701</v>
          </cell>
          <cell r="F436" t="str">
            <v>398ID</v>
          </cell>
          <cell r="G436" t="str">
            <v>398</v>
          </cell>
          <cell r="H436" t="str">
            <v>ID</v>
          </cell>
          <cell r="I436">
            <v>58619.909166666701</v>
          </cell>
          <cell r="L436" t="str">
            <v>923CAGE</v>
          </cell>
          <cell r="M436">
            <v>0</v>
          </cell>
          <cell r="N436">
            <v>0</v>
          </cell>
          <cell r="O436">
            <v>0</v>
          </cell>
          <cell r="P436">
            <v>0</v>
          </cell>
          <cell r="Q436">
            <v>0</v>
          </cell>
          <cell r="R436">
            <v>0</v>
          </cell>
          <cell r="S436">
            <v>0</v>
          </cell>
          <cell r="T436">
            <v>0</v>
          </cell>
        </row>
        <row r="437">
          <cell r="A437" t="str">
            <v>398JBG</v>
          </cell>
          <cell r="B437" t="str">
            <v>398</v>
          </cell>
          <cell r="C437" t="str">
            <v>JBG</v>
          </cell>
          <cell r="D437">
            <v>117775.89625000001</v>
          </cell>
          <cell r="F437" t="str">
            <v>398JBG</v>
          </cell>
          <cell r="G437" t="str">
            <v>398</v>
          </cell>
          <cell r="H437" t="str">
            <v>JBG</v>
          </cell>
          <cell r="I437">
            <v>117775.89625000001</v>
          </cell>
          <cell r="L437" t="str">
            <v>923CAGW</v>
          </cell>
          <cell r="M437">
            <v>0</v>
          </cell>
          <cell r="N437">
            <v>0</v>
          </cell>
          <cell r="O437">
            <v>28110.116165186912</v>
          </cell>
          <cell r="P437">
            <v>0</v>
          </cell>
          <cell r="Q437">
            <v>0</v>
          </cell>
          <cell r="R437">
            <v>0</v>
          </cell>
          <cell r="S437">
            <v>0</v>
          </cell>
          <cell r="T437">
            <v>0</v>
          </cell>
        </row>
        <row r="438">
          <cell r="A438" t="str">
            <v>398OR</v>
          </cell>
          <cell r="B438" t="str">
            <v>398</v>
          </cell>
          <cell r="C438" t="str">
            <v>OR</v>
          </cell>
          <cell r="D438">
            <v>1054172.9933333299</v>
          </cell>
          <cell r="F438" t="str">
            <v>398OR</v>
          </cell>
          <cell r="G438" t="str">
            <v>398</v>
          </cell>
          <cell r="H438" t="str">
            <v>OR</v>
          </cell>
          <cell r="I438">
            <v>1054172.9933333299</v>
          </cell>
          <cell r="L438" t="str">
            <v>923NUTIL</v>
          </cell>
          <cell r="M438">
            <v>0</v>
          </cell>
          <cell r="N438">
            <v>0</v>
          </cell>
          <cell r="O438">
            <v>0</v>
          </cell>
          <cell r="P438">
            <v>0</v>
          </cell>
          <cell r="Q438">
            <v>0</v>
          </cell>
          <cell r="R438">
            <v>0</v>
          </cell>
          <cell r="S438">
            <v>0</v>
          </cell>
          <cell r="T438">
            <v>0</v>
          </cell>
        </row>
        <row r="439">
          <cell r="A439" t="str">
            <v>398SO</v>
          </cell>
          <cell r="B439" t="str">
            <v>398</v>
          </cell>
          <cell r="C439" t="str">
            <v>SO</v>
          </cell>
          <cell r="D439">
            <v>2620925.3287499999</v>
          </cell>
          <cell r="F439" t="str">
            <v>398SO</v>
          </cell>
          <cell r="G439" t="str">
            <v>398</v>
          </cell>
          <cell r="H439" t="str">
            <v>SO</v>
          </cell>
          <cell r="I439">
            <v>2620925.3287499999</v>
          </cell>
          <cell r="L439" t="str">
            <v>923S</v>
          </cell>
          <cell r="M439">
            <v>0</v>
          </cell>
          <cell r="N439">
            <v>0</v>
          </cell>
          <cell r="O439">
            <v>0</v>
          </cell>
          <cell r="P439">
            <v>0</v>
          </cell>
          <cell r="Q439">
            <v>0</v>
          </cell>
          <cell r="R439">
            <v>0</v>
          </cell>
          <cell r="S439">
            <v>0</v>
          </cell>
          <cell r="T439">
            <v>0</v>
          </cell>
        </row>
        <row r="440">
          <cell r="A440" t="str">
            <v>398UT</v>
          </cell>
          <cell r="B440" t="str">
            <v>398</v>
          </cell>
          <cell r="C440" t="str">
            <v>UT</v>
          </cell>
          <cell r="D440">
            <v>954081.35208333295</v>
          </cell>
          <cell r="F440" t="str">
            <v>398UT</v>
          </cell>
          <cell r="G440" t="str">
            <v>398</v>
          </cell>
          <cell r="H440" t="str">
            <v>UT</v>
          </cell>
          <cell r="I440">
            <v>954081.35208333295</v>
          </cell>
          <cell r="L440" t="str">
            <v>923SG</v>
          </cell>
          <cell r="M440">
            <v>0</v>
          </cell>
          <cell r="N440">
            <v>0</v>
          </cell>
          <cell r="O440">
            <v>4112.2988457236397</v>
          </cell>
          <cell r="P440">
            <v>0</v>
          </cell>
          <cell r="Q440">
            <v>0</v>
          </cell>
          <cell r="R440">
            <v>0</v>
          </cell>
          <cell r="S440">
            <v>0</v>
          </cell>
          <cell r="T440">
            <v>0</v>
          </cell>
        </row>
        <row r="441">
          <cell r="A441" t="str">
            <v>398WA</v>
          </cell>
          <cell r="B441" t="str">
            <v>398</v>
          </cell>
          <cell r="C441" t="str">
            <v>WA</v>
          </cell>
          <cell r="D441">
            <v>192761.97583333301</v>
          </cell>
          <cell r="F441" t="str">
            <v>398WA</v>
          </cell>
          <cell r="G441" t="str">
            <v>398</v>
          </cell>
          <cell r="H441" t="str">
            <v>WA</v>
          </cell>
          <cell r="I441">
            <v>192761.97583333301</v>
          </cell>
          <cell r="L441" t="str">
            <v>923SO</v>
          </cell>
          <cell r="M441">
            <v>0</v>
          </cell>
          <cell r="N441">
            <v>0</v>
          </cell>
          <cell r="O441">
            <v>-83369.875824958377</v>
          </cell>
          <cell r="P441">
            <v>0</v>
          </cell>
          <cell r="Q441">
            <v>0</v>
          </cell>
          <cell r="R441">
            <v>0</v>
          </cell>
          <cell r="S441">
            <v>0</v>
          </cell>
          <cell r="T441">
            <v>0</v>
          </cell>
        </row>
        <row r="442">
          <cell r="A442" t="str">
            <v>398WYP</v>
          </cell>
          <cell r="B442" t="str">
            <v>398</v>
          </cell>
          <cell r="C442" t="str">
            <v>WYP</v>
          </cell>
          <cell r="D442">
            <v>187025.89541666699</v>
          </cell>
          <cell r="F442" t="str">
            <v>398WYP</v>
          </cell>
          <cell r="G442" t="str">
            <v>398</v>
          </cell>
          <cell r="H442" t="str">
            <v>WYP</v>
          </cell>
          <cell r="I442">
            <v>187025.89541666699</v>
          </cell>
          <cell r="L442" t="str">
            <v>924SO</v>
          </cell>
          <cell r="M442">
            <v>0</v>
          </cell>
          <cell r="N442">
            <v>0</v>
          </cell>
          <cell r="O442">
            <v>-2666.3814646165606</v>
          </cell>
          <cell r="P442">
            <v>0</v>
          </cell>
          <cell r="Q442">
            <v>0</v>
          </cell>
          <cell r="R442">
            <v>0</v>
          </cell>
          <cell r="S442">
            <v>0</v>
          </cell>
          <cell r="T442">
            <v>0</v>
          </cell>
        </row>
        <row r="443">
          <cell r="A443" t="str">
            <v>398WYU</v>
          </cell>
          <cell r="B443" t="str">
            <v>398</v>
          </cell>
          <cell r="C443" t="str">
            <v>WYU</v>
          </cell>
          <cell r="D443">
            <v>16620.5625</v>
          </cell>
          <cell r="F443" t="str">
            <v>398WYU</v>
          </cell>
          <cell r="G443" t="str">
            <v>398</v>
          </cell>
          <cell r="H443" t="str">
            <v>WYU</v>
          </cell>
          <cell r="I443">
            <v>16620.5625</v>
          </cell>
          <cell r="L443" t="str">
            <v>925S</v>
          </cell>
          <cell r="M443">
            <v>0</v>
          </cell>
          <cell r="N443">
            <v>0</v>
          </cell>
          <cell r="O443">
            <v>0</v>
          </cell>
          <cell r="P443">
            <v>0</v>
          </cell>
          <cell r="Q443">
            <v>0</v>
          </cell>
          <cell r="R443">
            <v>0</v>
          </cell>
          <cell r="S443">
            <v>0</v>
          </cell>
          <cell r="T443">
            <v>0</v>
          </cell>
        </row>
        <row r="444">
          <cell r="A444" t="str">
            <v>399CAEE</v>
          </cell>
          <cell r="B444" t="str">
            <v>399</v>
          </cell>
          <cell r="C444" t="str">
            <v>CAEE</v>
          </cell>
          <cell r="D444">
            <v>286560723.49333298</v>
          </cell>
          <cell r="F444" t="str">
            <v>399CAEE</v>
          </cell>
          <cell r="G444" t="str">
            <v>399</v>
          </cell>
          <cell r="H444" t="str">
            <v>CAEE</v>
          </cell>
          <cell r="I444">
            <v>286560723.49333298</v>
          </cell>
          <cell r="L444" t="str">
            <v>925SO</v>
          </cell>
          <cell r="M444">
            <v>0</v>
          </cell>
          <cell r="N444">
            <v>0</v>
          </cell>
          <cell r="O444">
            <v>477412.34894113505</v>
          </cell>
          <cell r="P444">
            <v>0</v>
          </cell>
          <cell r="Q444">
            <v>0</v>
          </cell>
          <cell r="R444">
            <v>0</v>
          </cell>
          <cell r="S444">
            <v>0</v>
          </cell>
          <cell r="T444">
            <v>0</v>
          </cell>
        </row>
        <row r="445">
          <cell r="A445" t="str">
            <v>2281SO</v>
          </cell>
          <cell r="B445" t="str">
            <v>2281</v>
          </cell>
          <cell r="C445" t="str">
            <v>SO</v>
          </cell>
          <cell r="D445">
            <v>0</v>
          </cell>
          <cell r="F445" t="str">
            <v>2281SO</v>
          </cell>
          <cell r="G445" t="str">
            <v>2281</v>
          </cell>
          <cell r="H445" t="str">
            <v>SO</v>
          </cell>
          <cell r="I445">
            <v>0</v>
          </cell>
          <cell r="L445" t="str">
            <v>928CAEE</v>
          </cell>
          <cell r="M445">
            <v>0</v>
          </cell>
          <cell r="N445">
            <v>0</v>
          </cell>
          <cell r="O445">
            <v>0</v>
          </cell>
          <cell r="P445">
            <v>0</v>
          </cell>
          <cell r="Q445">
            <v>0</v>
          </cell>
          <cell r="R445">
            <v>0</v>
          </cell>
          <cell r="S445">
            <v>0</v>
          </cell>
          <cell r="T445">
            <v>0</v>
          </cell>
        </row>
        <row r="446">
          <cell r="A446" t="str">
            <v>2282SO</v>
          </cell>
          <cell r="B446" t="str">
            <v>2282</v>
          </cell>
          <cell r="C446" t="str">
            <v>SO</v>
          </cell>
          <cell r="D446">
            <v>-14586926.6679167</v>
          </cell>
          <cell r="F446" t="str">
            <v>2282SO</v>
          </cell>
          <cell r="G446" t="str">
            <v>2282</v>
          </cell>
          <cell r="H446" t="str">
            <v>SO</v>
          </cell>
          <cell r="I446">
            <v>-14586926.6679167</v>
          </cell>
          <cell r="L446" t="str">
            <v>928S</v>
          </cell>
          <cell r="M446">
            <v>0</v>
          </cell>
          <cell r="N446">
            <v>0</v>
          </cell>
          <cell r="O446">
            <v>0</v>
          </cell>
          <cell r="P446">
            <v>0</v>
          </cell>
          <cell r="Q446">
            <v>0</v>
          </cell>
          <cell r="R446">
            <v>0</v>
          </cell>
          <cell r="S446">
            <v>0</v>
          </cell>
          <cell r="T446">
            <v>0</v>
          </cell>
        </row>
        <row r="447">
          <cell r="A447" t="str">
            <v>2283SO</v>
          </cell>
          <cell r="B447" t="str">
            <v>2283</v>
          </cell>
          <cell r="C447" t="str">
            <v>SO</v>
          </cell>
          <cell r="D447">
            <v>-3167951.0766666699</v>
          </cell>
          <cell r="F447" t="str">
            <v>2283SO</v>
          </cell>
          <cell r="G447" t="str">
            <v>2283</v>
          </cell>
          <cell r="H447" t="str">
            <v>SO</v>
          </cell>
          <cell r="I447">
            <v>-3167951.0766666699</v>
          </cell>
          <cell r="L447" t="str">
            <v>928SG</v>
          </cell>
          <cell r="M447">
            <v>0</v>
          </cell>
          <cell r="N447">
            <v>0</v>
          </cell>
          <cell r="O447">
            <v>12332.201342120137</v>
          </cell>
          <cell r="P447">
            <v>0</v>
          </cell>
          <cell r="Q447">
            <v>0</v>
          </cell>
          <cell r="R447">
            <v>0</v>
          </cell>
          <cell r="S447">
            <v>0</v>
          </cell>
          <cell r="T447">
            <v>0</v>
          </cell>
        </row>
        <row r="448">
          <cell r="A448" t="str">
            <v>2533CAEE</v>
          </cell>
          <cell r="B448" t="str">
            <v>2533</v>
          </cell>
          <cell r="C448" t="str">
            <v>CAEE</v>
          </cell>
          <cell r="D448">
            <v>-59952022.541666701</v>
          </cell>
          <cell r="F448" t="str">
            <v>2533CAEE</v>
          </cell>
          <cell r="G448" t="str">
            <v>2533</v>
          </cell>
          <cell r="H448" t="str">
            <v>CAEE</v>
          </cell>
          <cell r="I448">
            <v>-59952022.541666701</v>
          </cell>
          <cell r="L448" t="str">
            <v>928SO</v>
          </cell>
          <cell r="M448">
            <v>0</v>
          </cell>
          <cell r="N448">
            <v>0</v>
          </cell>
          <cell r="O448">
            <v>-68102.538291799036</v>
          </cell>
          <cell r="P448">
            <v>0</v>
          </cell>
          <cell r="Q448">
            <v>0</v>
          </cell>
          <cell r="R448">
            <v>0</v>
          </cell>
          <cell r="S448">
            <v>0</v>
          </cell>
          <cell r="T448">
            <v>0</v>
          </cell>
        </row>
        <row r="449">
          <cell r="A449" t="str">
            <v>18222OR</v>
          </cell>
          <cell r="B449" t="str">
            <v>18222</v>
          </cell>
          <cell r="C449" t="str">
            <v>OR</v>
          </cell>
          <cell r="D449">
            <v>0</v>
          </cell>
          <cell r="F449" t="str">
            <v>18222OR</v>
          </cell>
          <cell r="G449" t="str">
            <v>18222</v>
          </cell>
          <cell r="H449" t="str">
            <v>OR</v>
          </cell>
          <cell r="I449">
            <v>0</v>
          </cell>
          <cell r="L449" t="str">
            <v>929SO</v>
          </cell>
          <cell r="M449">
            <v>0</v>
          </cell>
          <cell r="N449">
            <v>0</v>
          </cell>
          <cell r="O449">
            <v>5541.2541259155259</v>
          </cell>
          <cell r="P449">
            <v>0</v>
          </cell>
          <cell r="Q449">
            <v>0</v>
          </cell>
          <cell r="R449">
            <v>0</v>
          </cell>
          <cell r="S449">
            <v>0</v>
          </cell>
          <cell r="T449">
            <v>0</v>
          </cell>
        </row>
        <row r="450">
          <cell r="A450" t="str">
            <v>18222TROJD</v>
          </cell>
          <cell r="B450" t="str">
            <v>18222</v>
          </cell>
          <cell r="C450" t="str">
            <v>TROJD</v>
          </cell>
          <cell r="D450">
            <v>0</v>
          </cell>
          <cell r="F450" t="str">
            <v>18222TROJD</v>
          </cell>
          <cell r="G450" t="str">
            <v>18222</v>
          </cell>
          <cell r="H450" t="str">
            <v>TROJD</v>
          </cell>
          <cell r="I450">
            <v>0</v>
          </cell>
          <cell r="L450" t="str">
            <v>930S</v>
          </cell>
          <cell r="M450">
            <v>0</v>
          </cell>
          <cell r="N450">
            <v>0</v>
          </cell>
          <cell r="O450">
            <v>21083</v>
          </cell>
          <cell r="P450">
            <v>0</v>
          </cell>
          <cell r="Q450">
            <v>0</v>
          </cell>
          <cell r="R450">
            <v>0</v>
          </cell>
          <cell r="S450">
            <v>0</v>
          </cell>
          <cell r="T450">
            <v>0</v>
          </cell>
        </row>
        <row r="451">
          <cell r="A451" t="str">
            <v>18222TROJP</v>
          </cell>
          <cell r="B451" t="str">
            <v>18222</v>
          </cell>
          <cell r="C451" t="str">
            <v>TROJP</v>
          </cell>
          <cell r="D451">
            <v>0</v>
          </cell>
          <cell r="F451" t="str">
            <v>18222TROJP</v>
          </cell>
          <cell r="G451" t="str">
            <v>18222</v>
          </cell>
          <cell r="H451" t="str">
            <v>TROJP</v>
          </cell>
          <cell r="I451">
            <v>0</v>
          </cell>
          <cell r="L451" t="str">
            <v>930SO</v>
          </cell>
          <cell r="M451">
            <v>0</v>
          </cell>
          <cell r="N451">
            <v>0</v>
          </cell>
          <cell r="O451">
            <v>129348.7093287583</v>
          </cell>
          <cell r="P451">
            <v>0</v>
          </cell>
          <cell r="Q451">
            <v>0</v>
          </cell>
          <cell r="R451">
            <v>0</v>
          </cell>
          <cell r="S451">
            <v>0</v>
          </cell>
          <cell r="T451">
            <v>0</v>
          </cell>
        </row>
        <row r="452">
          <cell r="A452" t="str">
            <v>18222WA</v>
          </cell>
          <cell r="B452" t="str">
            <v>18222</v>
          </cell>
          <cell r="C452" t="str">
            <v>WA</v>
          </cell>
          <cell r="D452">
            <v>0</v>
          </cell>
          <cell r="F452" t="str">
            <v>18222WA</v>
          </cell>
          <cell r="G452" t="str">
            <v>18222</v>
          </cell>
          <cell r="H452" t="str">
            <v>WA</v>
          </cell>
          <cell r="I452">
            <v>0</v>
          </cell>
          <cell r="L452" t="str">
            <v>ACCOUNTS</v>
          </cell>
          <cell r="M452">
            <v>0</v>
          </cell>
          <cell r="N452">
            <v>0</v>
          </cell>
          <cell r="O452">
            <v>0</v>
          </cell>
          <cell r="P452">
            <v>0</v>
          </cell>
          <cell r="Q452">
            <v>0</v>
          </cell>
          <cell r="R452">
            <v>0</v>
          </cell>
          <cell r="S452">
            <v>0</v>
          </cell>
          <cell r="T452">
            <v>0</v>
          </cell>
        </row>
        <row r="453">
          <cell r="A453" t="str">
            <v>22841CAEE</v>
          </cell>
          <cell r="B453" t="str">
            <v>22841</v>
          </cell>
          <cell r="C453" t="str">
            <v>CAEE</v>
          </cell>
          <cell r="D453">
            <v>0</v>
          </cell>
          <cell r="F453" t="str">
            <v>22841CAEE</v>
          </cell>
          <cell r="G453" t="str">
            <v>22841</v>
          </cell>
          <cell r="H453" t="str">
            <v>CAEE</v>
          </cell>
          <cell r="I453">
            <v>0</v>
          </cell>
          <cell r="L453" t="str">
            <v>CWCS</v>
          </cell>
          <cell r="M453">
            <v>0</v>
          </cell>
          <cell r="N453">
            <v>0</v>
          </cell>
          <cell r="O453">
            <v>23962204.101914406</v>
          </cell>
          <cell r="P453">
            <v>0</v>
          </cell>
          <cell r="Q453">
            <v>0</v>
          </cell>
          <cell r="R453">
            <v>0</v>
          </cell>
          <cell r="S453">
            <v>0</v>
          </cell>
          <cell r="T453">
            <v>0</v>
          </cell>
        </row>
        <row r="454">
          <cell r="A454" t="str">
            <v>22841CAGW</v>
          </cell>
          <cell r="B454" t="str">
            <v>22841</v>
          </cell>
          <cell r="C454" t="str">
            <v>CAGW</v>
          </cell>
          <cell r="D454">
            <v>-1339391.71</v>
          </cell>
          <cell r="F454" t="str">
            <v>22841CAGW</v>
          </cell>
          <cell r="G454" t="str">
            <v>22841</v>
          </cell>
          <cell r="H454" t="str">
            <v>CAGW</v>
          </cell>
          <cell r="I454">
            <v>-1339391.71</v>
          </cell>
          <cell r="L454" t="str">
            <v>DPS</v>
          </cell>
          <cell r="M454">
            <v>0</v>
          </cell>
          <cell r="N454">
            <v>0</v>
          </cell>
          <cell r="O454">
            <v>1434017.9762499998</v>
          </cell>
          <cell r="P454">
            <v>0</v>
          </cell>
          <cell r="Q454">
            <v>0</v>
          </cell>
          <cell r="R454">
            <v>0</v>
          </cell>
          <cell r="S454">
            <v>0</v>
          </cell>
          <cell r="T454">
            <v>0</v>
          </cell>
        </row>
        <row r="455">
          <cell r="A455" t="str">
            <v>22842TROJD</v>
          </cell>
          <cell r="B455" t="str">
            <v>22842</v>
          </cell>
          <cell r="C455" t="str">
            <v>TROJD</v>
          </cell>
          <cell r="D455">
            <v>0</v>
          </cell>
          <cell r="F455" t="str">
            <v>22842TROJD</v>
          </cell>
          <cell r="G455" t="str">
            <v>22842</v>
          </cell>
          <cell r="H455" t="str">
            <v>TROJD</v>
          </cell>
          <cell r="I455">
            <v>0</v>
          </cell>
          <cell r="L455" t="str">
            <v>GPSO</v>
          </cell>
          <cell r="M455">
            <v>0</v>
          </cell>
          <cell r="N455">
            <v>0</v>
          </cell>
          <cell r="O455">
            <v>19080.421266790981</v>
          </cell>
          <cell r="P455">
            <v>0</v>
          </cell>
          <cell r="Q455">
            <v>0</v>
          </cell>
          <cell r="R455">
            <v>0</v>
          </cell>
          <cell r="S455">
            <v>0</v>
          </cell>
          <cell r="T455">
            <v>0</v>
          </cell>
        </row>
        <row r="456">
          <cell r="A456" t="str">
            <v>25316CAEE</v>
          </cell>
          <cell r="B456" t="str">
            <v>25316</v>
          </cell>
          <cell r="C456" t="str">
            <v>CAEE</v>
          </cell>
          <cell r="D456">
            <v>-3198708.3333333302</v>
          </cell>
          <cell r="F456" t="str">
            <v>25316CAEE</v>
          </cell>
          <cell r="G456" t="str">
            <v>25316</v>
          </cell>
          <cell r="H456" t="str">
            <v>CAEE</v>
          </cell>
          <cell r="I456">
            <v>-3198708.3333333302</v>
          </cell>
          <cell r="L456" t="str">
            <v>OPCAGE</v>
          </cell>
          <cell r="M456">
            <v>0</v>
          </cell>
          <cell r="N456">
            <v>0</v>
          </cell>
          <cell r="O456">
            <v>0</v>
          </cell>
          <cell r="P456">
            <v>0</v>
          </cell>
          <cell r="Q456">
            <v>0</v>
          </cell>
          <cell r="R456">
            <v>0</v>
          </cell>
          <cell r="S456">
            <v>0</v>
          </cell>
          <cell r="T456">
            <v>0</v>
          </cell>
        </row>
        <row r="457">
          <cell r="A457" t="str">
            <v>25317CAEE</v>
          </cell>
          <cell r="B457" t="str">
            <v>25317</v>
          </cell>
          <cell r="C457" t="str">
            <v>CAEE</v>
          </cell>
          <cell r="D457">
            <v>-2916147.25</v>
          </cell>
          <cell r="F457" t="str">
            <v>25317CAEE</v>
          </cell>
          <cell r="G457" t="str">
            <v>25317</v>
          </cell>
          <cell r="H457" t="str">
            <v>CAEE</v>
          </cell>
          <cell r="I457">
            <v>-2916147.25</v>
          </cell>
          <cell r="L457" t="str">
            <v>OWC143SO</v>
          </cell>
          <cell r="M457">
            <v>0</v>
          </cell>
          <cell r="N457">
            <v>0</v>
          </cell>
          <cell r="O457">
            <v>-2644075.2192125507</v>
          </cell>
          <cell r="P457">
            <v>0</v>
          </cell>
          <cell r="Q457">
            <v>0</v>
          </cell>
          <cell r="R457">
            <v>0</v>
          </cell>
          <cell r="S457">
            <v>0</v>
          </cell>
          <cell r="T457">
            <v>0</v>
          </cell>
        </row>
        <row r="458">
          <cell r="A458" t="str">
            <v>25318CAGE</v>
          </cell>
          <cell r="B458" t="str">
            <v>25318</v>
          </cell>
          <cell r="C458" t="str">
            <v>CAGE</v>
          </cell>
          <cell r="D458">
            <v>-273000</v>
          </cell>
          <cell r="F458" t="str">
            <v>25318CAGE</v>
          </cell>
          <cell r="G458" t="str">
            <v>25318</v>
          </cell>
          <cell r="H458" t="str">
            <v>CAGE</v>
          </cell>
          <cell r="I458">
            <v>-273000</v>
          </cell>
          <cell r="L458" t="str">
            <v>OWC230CAEE</v>
          </cell>
          <cell r="M458">
            <v>0</v>
          </cell>
          <cell r="N458">
            <v>0</v>
          </cell>
          <cell r="O458">
            <v>0</v>
          </cell>
          <cell r="P458">
            <v>0</v>
          </cell>
          <cell r="Q458">
            <v>0</v>
          </cell>
          <cell r="R458">
            <v>0</v>
          </cell>
          <cell r="S458">
            <v>0</v>
          </cell>
          <cell r="T458">
            <v>0</v>
          </cell>
        </row>
        <row r="459">
          <cell r="A459" t="str">
            <v>25318SNPPS</v>
          </cell>
          <cell r="B459" t="str">
            <v>25318</v>
          </cell>
          <cell r="C459" t="str">
            <v>SNPPS</v>
          </cell>
          <cell r="D459">
            <v>0</v>
          </cell>
          <cell r="F459" t="str">
            <v>25318SNPPS</v>
          </cell>
          <cell r="G459" t="str">
            <v>25318</v>
          </cell>
          <cell r="H459" t="str">
            <v>SNPPS</v>
          </cell>
          <cell r="I459">
            <v>0</v>
          </cell>
          <cell r="L459" t="str">
            <v>OWC232CAEE</v>
          </cell>
          <cell r="M459">
            <v>0</v>
          </cell>
          <cell r="N459">
            <v>0</v>
          </cell>
          <cell r="O459">
            <v>0</v>
          </cell>
          <cell r="P459">
            <v>0</v>
          </cell>
          <cell r="Q459">
            <v>0</v>
          </cell>
          <cell r="R459">
            <v>0</v>
          </cell>
          <cell r="S459">
            <v>0</v>
          </cell>
          <cell r="T459">
            <v>0</v>
          </cell>
        </row>
        <row r="460">
          <cell r="A460" t="str">
            <v>25325CAEE</v>
          </cell>
          <cell r="B460" t="str">
            <v>25325</v>
          </cell>
          <cell r="C460" t="str">
            <v>CAEE</v>
          </cell>
          <cell r="D460">
            <v>0</v>
          </cell>
          <cell r="F460" t="str">
            <v>25325CAEE</v>
          </cell>
          <cell r="G460" t="str">
            <v>25325</v>
          </cell>
          <cell r="H460" t="str">
            <v>CAEE</v>
          </cell>
          <cell r="I460">
            <v>0</v>
          </cell>
          <cell r="L460" t="str">
            <v>OWC232CAGE</v>
          </cell>
          <cell r="M460">
            <v>0</v>
          </cell>
          <cell r="N460">
            <v>0</v>
          </cell>
          <cell r="O460">
            <v>0</v>
          </cell>
          <cell r="P460">
            <v>0</v>
          </cell>
          <cell r="Q460">
            <v>0</v>
          </cell>
          <cell r="R460">
            <v>0</v>
          </cell>
          <cell r="S460">
            <v>0</v>
          </cell>
          <cell r="T460">
            <v>0</v>
          </cell>
        </row>
        <row r="461">
          <cell r="A461" t="str">
            <v>25399CA</v>
          </cell>
          <cell r="B461" t="str">
            <v>25399</v>
          </cell>
          <cell r="C461" t="str">
            <v>CA</v>
          </cell>
          <cell r="D461">
            <v>-246876.16583333301</v>
          </cell>
          <cell r="F461" t="str">
            <v>25399CA</v>
          </cell>
          <cell r="G461" t="str">
            <v>25399</v>
          </cell>
          <cell r="H461" t="str">
            <v>CA</v>
          </cell>
          <cell r="I461">
            <v>-246876.16583333301</v>
          </cell>
          <cell r="L461" t="str">
            <v>OWC232S</v>
          </cell>
          <cell r="M461">
            <v>0</v>
          </cell>
          <cell r="N461">
            <v>0</v>
          </cell>
          <cell r="O461">
            <v>0</v>
          </cell>
          <cell r="P461">
            <v>0</v>
          </cell>
          <cell r="Q461">
            <v>0</v>
          </cell>
          <cell r="R461">
            <v>0</v>
          </cell>
          <cell r="S461">
            <v>0</v>
          </cell>
          <cell r="T461">
            <v>0</v>
          </cell>
        </row>
        <row r="462">
          <cell r="A462" t="str">
            <v>25399CAEE</v>
          </cell>
          <cell r="B462" t="str">
            <v>25399</v>
          </cell>
          <cell r="C462" t="str">
            <v>CAEE</v>
          </cell>
          <cell r="D462">
            <v>0</v>
          </cell>
          <cell r="F462" t="str">
            <v>25399CAEE</v>
          </cell>
          <cell r="G462" t="str">
            <v>25399</v>
          </cell>
          <cell r="H462" t="str">
            <v>CAEE</v>
          </cell>
          <cell r="I462">
            <v>0</v>
          </cell>
          <cell r="L462" t="str">
            <v>OWC232SO</v>
          </cell>
          <cell r="M462">
            <v>0</v>
          </cell>
          <cell r="N462">
            <v>0</v>
          </cell>
          <cell r="O462">
            <v>493113.89046470344</v>
          </cell>
          <cell r="P462">
            <v>0</v>
          </cell>
          <cell r="Q462">
            <v>0</v>
          </cell>
          <cell r="R462">
            <v>0</v>
          </cell>
          <cell r="S462">
            <v>0</v>
          </cell>
          <cell r="T462">
            <v>0</v>
          </cell>
        </row>
        <row r="463">
          <cell r="A463" t="str">
            <v>25399CAEW</v>
          </cell>
          <cell r="B463" t="str">
            <v>25399</v>
          </cell>
          <cell r="C463" t="str">
            <v>CAEW</v>
          </cell>
          <cell r="D463">
            <v>0</v>
          </cell>
          <cell r="F463" t="str">
            <v>25399CAEW</v>
          </cell>
          <cell r="G463" t="str">
            <v>25399</v>
          </cell>
          <cell r="H463" t="str">
            <v>CAEW</v>
          </cell>
          <cell r="I463">
            <v>0</v>
          </cell>
          <cell r="L463" t="str">
            <v>OWC2533CAEE</v>
          </cell>
          <cell r="M463">
            <v>0</v>
          </cell>
          <cell r="N463">
            <v>0</v>
          </cell>
          <cell r="O463">
            <v>0</v>
          </cell>
          <cell r="P463">
            <v>0</v>
          </cell>
          <cell r="Q463">
            <v>0</v>
          </cell>
          <cell r="R463">
            <v>0</v>
          </cell>
          <cell r="S463">
            <v>0</v>
          </cell>
          <cell r="T463">
            <v>0</v>
          </cell>
        </row>
        <row r="464">
          <cell r="A464" t="str">
            <v>25399CAGE</v>
          </cell>
          <cell r="B464" t="str">
            <v>25399</v>
          </cell>
          <cell r="C464" t="str">
            <v>CAGE</v>
          </cell>
          <cell r="D464">
            <v>3974864.03166667</v>
          </cell>
          <cell r="F464" t="str">
            <v>25399CAGE</v>
          </cell>
          <cell r="G464" t="str">
            <v>25399</v>
          </cell>
          <cell r="H464" t="str">
            <v>CAGE</v>
          </cell>
          <cell r="I464">
            <v>3974864.03166667</v>
          </cell>
          <cell r="L464" t="str">
            <v>OWC254105CAEE</v>
          </cell>
          <cell r="M464">
            <v>0</v>
          </cell>
          <cell r="N464">
            <v>0</v>
          </cell>
          <cell r="O464">
            <v>0</v>
          </cell>
          <cell r="P464">
            <v>0</v>
          </cell>
          <cell r="Q464">
            <v>0</v>
          </cell>
          <cell r="R464">
            <v>0</v>
          </cell>
          <cell r="S464">
            <v>0</v>
          </cell>
          <cell r="T464">
            <v>0</v>
          </cell>
        </row>
        <row r="465">
          <cell r="A465" t="str">
            <v>25399CAGW</v>
          </cell>
          <cell r="B465" t="str">
            <v>25399</v>
          </cell>
          <cell r="C465" t="str">
            <v>CAGW</v>
          </cell>
          <cell r="D465">
            <v>-1100</v>
          </cell>
          <cell r="F465" t="str">
            <v>25399CAGW</v>
          </cell>
          <cell r="G465" t="str">
            <v>25399</v>
          </cell>
          <cell r="H465" t="str">
            <v>CAGW</v>
          </cell>
          <cell r="I465">
            <v>-1100</v>
          </cell>
          <cell r="L465" t="str">
            <v>OWC254105CAGE</v>
          </cell>
          <cell r="M465">
            <v>0</v>
          </cell>
          <cell r="N465">
            <v>0</v>
          </cell>
          <cell r="O465">
            <v>0</v>
          </cell>
          <cell r="P465">
            <v>0</v>
          </cell>
          <cell r="Q465">
            <v>0</v>
          </cell>
          <cell r="R465">
            <v>0</v>
          </cell>
          <cell r="S465">
            <v>0</v>
          </cell>
          <cell r="T465">
            <v>0</v>
          </cell>
        </row>
        <row r="466">
          <cell r="A466" t="str">
            <v>25399ID</v>
          </cell>
          <cell r="B466" t="str">
            <v>25399</v>
          </cell>
          <cell r="C466" t="str">
            <v>ID</v>
          </cell>
          <cell r="D466">
            <v>-56447.666666666701</v>
          </cell>
          <cell r="F466" t="str">
            <v>25399ID</v>
          </cell>
          <cell r="G466" t="str">
            <v>25399</v>
          </cell>
          <cell r="H466" t="str">
            <v>ID</v>
          </cell>
          <cell r="I466">
            <v>-56447.666666666701</v>
          </cell>
          <cell r="L466" t="str">
            <v>SCHMATCAEE</v>
          </cell>
          <cell r="M466">
            <v>0</v>
          </cell>
          <cell r="N466">
            <v>0</v>
          </cell>
          <cell r="O466">
            <v>0</v>
          </cell>
          <cell r="P466">
            <v>0</v>
          </cell>
          <cell r="Q466">
            <v>0</v>
          </cell>
          <cell r="R466">
            <v>0</v>
          </cell>
          <cell r="S466">
            <v>0</v>
          </cell>
          <cell r="T466">
            <v>0</v>
          </cell>
        </row>
        <row r="467">
          <cell r="A467" t="str">
            <v>25399OR</v>
          </cell>
          <cell r="B467" t="str">
            <v>25399</v>
          </cell>
          <cell r="C467" t="str">
            <v>OR</v>
          </cell>
          <cell r="D467">
            <v>-1076883.4037500001</v>
          </cell>
          <cell r="F467" t="str">
            <v>25399OR</v>
          </cell>
          <cell r="G467" t="str">
            <v>25399</v>
          </cell>
          <cell r="H467" t="str">
            <v>OR</v>
          </cell>
          <cell r="I467">
            <v>-1076883.4037500001</v>
          </cell>
          <cell r="L467" t="str">
            <v>SCHMATCAGE</v>
          </cell>
          <cell r="M467">
            <v>0</v>
          </cell>
          <cell r="N467">
            <v>0</v>
          </cell>
          <cell r="O467">
            <v>0</v>
          </cell>
          <cell r="P467">
            <v>0</v>
          </cell>
          <cell r="Q467">
            <v>0</v>
          </cell>
          <cell r="R467">
            <v>0</v>
          </cell>
          <cell r="S467">
            <v>0</v>
          </cell>
          <cell r="T467">
            <v>0</v>
          </cell>
        </row>
        <row r="468">
          <cell r="A468" t="str">
            <v>25399OTHER</v>
          </cell>
          <cell r="B468" t="str">
            <v>25399</v>
          </cell>
          <cell r="C468" t="str">
            <v>OTHER</v>
          </cell>
          <cell r="D468">
            <v>0</v>
          </cell>
          <cell r="F468" t="str">
            <v>25399OTHER</v>
          </cell>
          <cell r="G468" t="str">
            <v>25399</v>
          </cell>
          <cell r="H468" t="str">
            <v>OTHER</v>
          </cell>
          <cell r="I468">
            <v>0</v>
          </cell>
          <cell r="L468" t="str">
            <v>SCHMATCAGW</v>
          </cell>
          <cell r="M468">
            <v>0</v>
          </cell>
          <cell r="N468">
            <v>0</v>
          </cell>
          <cell r="O468">
            <v>448195.42409693461</v>
          </cell>
          <cell r="P468">
            <v>0</v>
          </cell>
          <cell r="Q468">
            <v>0</v>
          </cell>
          <cell r="R468">
            <v>0</v>
          </cell>
          <cell r="S468">
            <v>0</v>
          </cell>
          <cell r="T468">
            <v>0</v>
          </cell>
        </row>
        <row r="469">
          <cell r="A469" t="str">
            <v>25399SG</v>
          </cell>
          <cell r="B469" t="str">
            <v>25399</v>
          </cell>
          <cell r="C469" t="str">
            <v>SG</v>
          </cell>
          <cell r="D469">
            <v>-7365114.4791666698</v>
          </cell>
          <cell r="F469" t="str">
            <v>25399SG</v>
          </cell>
          <cell r="G469" t="str">
            <v>25399</v>
          </cell>
          <cell r="H469" t="str">
            <v>SG</v>
          </cell>
          <cell r="I469">
            <v>-7365114.4791666698</v>
          </cell>
          <cell r="L469" t="str">
            <v>SCHMATCN</v>
          </cell>
          <cell r="M469">
            <v>0</v>
          </cell>
          <cell r="N469">
            <v>0</v>
          </cell>
          <cell r="O469">
            <v>-825.89538600732726</v>
          </cell>
          <cell r="P469">
            <v>0</v>
          </cell>
          <cell r="Q469">
            <v>0</v>
          </cell>
          <cell r="R469">
            <v>0</v>
          </cell>
          <cell r="S469">
            <v>0</v>
          </cell>
          <cell r="T469">
            <v>0</v>
          </cell>
        </row>
        <row r="470">
          <cell r="A470" t="str">
            <v>25399SO</v>
          </cell>
          <cell r="B470" t="str">
            <v>25399</v>
          </cell>
          <cell r="C470" t="str">
            <v>SO</v>
          </cell>
          <cell r="D470">
            <v>-21479665.807916701</v>
          </cell>
          <cell r="F470" t="str">
            <v>25399SO</v>
          </cell>
          <cell r="G470" t="str">
            <v>25399</v>
          </cell>
          <cell r="H470" t="str">
            <v>SO</v>
          </cell>
          <cell r="I470">
            <v>-21479665.807916701</v>
          </cell>
          <cell r="L470" t="str">
            <v>SCHMATJBE</v>
          </cell>
          <cell r="M470">
            <v>0</v>
          </cell>
          <cell r="N470">
            <v>0</v>
          </cell>
          <cell r="O470">
            <v>0</v>
          </cell>
          <cell r="P470">
            <v>0</v>
          </cell>
          <cell r="Q470">
            <v>0</v>
          </cell>
          <cell r="R470">
            <v>0</v>
          </cell>
          <cell r="S470">
            <v>0</v>
          </cell>
          <cell r="T470">
            <v>0</v>
          </cell>
        </row>
        <row r="471">
          <cell r="A471" t="str">
            <v>25399UT</v>
          </cell>
          <cell r="B471" t="str">
            <v>25399</v>
          </cell>
          <cell r="C471" t="str">
            <v>UT</v>
          </cell>
          <cell r="D471">
            <v>-852035.53291666706</v>
          </cell>
          <cell r="F471" t="str">
            <v>25399UT</v>
          </cell>
          <cell r="G471" t="str">
            <v>25399</v>
          </cell>
          <cell r="H471" t="str">
            <v>UT</v>
          </cell>
          <cell r="I471">
            <v>-852035.53291666706</v>
          </cell>
          <cell r="L471" t="str">
            <v>SCHMATJBG</v>
          </cell>
          <cell r="M471">
            <v>0</v>
          </cell>
          <cell r="N471">
            <v>0</v>
          </cell>
          <cell r="O471">
            <v>10024354.605268169</v>
          </cell>
          <cell r="P471">
            <v>0</v>
          </cell>
          <cell r="Q471">
            <v>0</v>
          </cell>
          <cell r="R471">
            <v>0</v>
          </cell>
          <cell r="S471">
            <v>0</v>
          </cell>
          <cell r="T471">
            <v>0</v>
          </cell>
        </row>
        <row r="472">
          <cell r="A472" t="str">
            <v>25399WA</v>
          </cell>
          <cell r="B472" t="str">
            <v>25399</v>
          </cell>
          <cell r="C472" t="str">
            <v>WA</v>
          </cell>
          <cell r="D472">
            <v>-372886.90625</v>
          </cell>
          <cell r="F472" t="str">
            <v>25399WA</v>
          </cell>
          <cell r="G472" t="str">
            <v>25399</v>
          </cell>
          <cell r="H472" t="str">
            <v>WA</v>
          </cell>
          <cell r="I472">
            <v>-372886.90625</v>
          </cell>
          <cell r="L472" t="str">
            <v>SCHMATS</v>
          </cell>
          <cell r="M472">
            <v>0</v>
          </cell>
          <cell r="N472">
            <v>0</v>
          </cell>
          <cell r="O472">
            <v>-161317.76328700778</v>
          </cell>
          <cell r="P472">
            <v>0</v>
          </cell>
          <cell r="Q472">
            <v>0</v>
          </cell>
          <cell r="R472">
            <v>0</v>
          </cell>
          <cell r="S472">
            <v>0</v>
          </cell>
          <cell r="T472">
            <v>0</v>
          </cell>
        </row>
        <row r="473">
          <cell r="A473" t="str">
            <v>25399WYP</v>
          </cell>
          <cell r="B473" t="str">
            <v>25399</v>
          </cell>
          <cell r="C473" t="str">
            <v>WYP</v>
          </cell>
          <cell r="D473">
            <v>-2329213.0058333301</v>
          </cell>
          <cell r="F473" t="str">
            <v>25399WYP</v>
          </cell>
          <cell r="G473" t="str">
            <v>25399</v>
          </cell>
          <cell r="H473" t="str">
            <v>WYP</v>
          </cell>
          <cell r="I473">
            <v>-2329213.0058333301</v>
          </cell>
          <cell r="L473" t="str">
            <v>SCHMATSG</v>
          </cell>
          <cell r="M473">
            <v>0</v>
          </cell>
          <cell r="N473">
            <v>0</v>
          </cell>
          <cell r="O473">
            <v>0.12046177727967425</v>
          </cell>
          <cell r="P473">
            <v>0</v>
          </cell>
          <cell r="Q473">
            <v>0</v>
          </cell>
          <cell r="R473">
            <v>0</v>
          </cell>
          <cell r="S473">
            <v>0</v>
          </cell>
          <cell r="T473">
            <v>0</v>
          </cell>
        </row>
        <row r="474">
          <cell r="A474" t="str">
            <v>25399WYU</v>
          </cell>
          <cell r="B474" t="str">
            <v>25399</v>
          </cell>
          <cell r="C474" t="str">
            <v>WYU</v>
          </cell>
          <cell r="D474">
            <v>0</v>
          </cell>
          <cell r="F474" t="str">
            <v>25399WYU</v>
          </cell>
          <cell r="G474" t="str">
            <v>25399</v>
          </cell>
          <cell r="H474" t="str">
            <v>WYU</v>
          </cell>
          <cell r="I474">
            <v>0</v>
          </cell>
          <cell r="L474" t="str">
            <v>SCHMATSO</v>
          </cell>
          <cell r="M474">
            <v>0</v>
          </cell>
          <cell r="N474">
            <v>0</v>
          </cell>
          <cell r="O474">
            <v>-109155.82417922842</v>
          </cell>
          <cell r="P474">
            <v>0</v>
          </cell>
          <cell r="Q474">
            <v>0</v>
          </cell>
          <cell r="R474">
            <v>0</v>
          </cell>
          <cell r="S474">
            <v>0</v>
          </cell>
          <cell r="T474">
            <v>0</v>
          </cell>
        </row>
        <row r="475">
          <cell r="A475" t="str">
            <v>108360CA</v>
          </cell>
          <cell r="B475" t="str">
            <v>108360</v>
          </cell>
          <cell r="C475" t="str">
            <v>CA</v>
          </cell>
          <cell r="D475">
            <v>-681356.35708333296</v>
          </cell>
          <cell r="F475" t="str">
            <v>108360CA</v>
          </cell>
          <cell r="G475" t="str">
            <v>108360</v>
          </cell>
          <cell r="H475" t="str">
            <v>CA</v>
          </cell>
          <cell r="I475">
            <v>-681356.35708333296</v>
          </cell>
          <cell r="L475" t="str">
            <v>SCHMDTCAGW</v>
          </cell>
          <cell r="M475">
            <v>0</v>
          </cell>
          <cell r="N475">
            <v>0</v>
          </cell>
          <cell r="O475">
            <v>395953.39176106546</v>
          </cell>
          <cell r="P475">
            <v>0</v>
          </cell>
          <cell r="Q475">
            <v>0</v>
          </cell>
          <cell r="R475">
            <v>0</v>
          </cell>
          <cell r="S475">
            <v>0</v>
          </cell>
          <cell r="T475">
            <v>0</v>
          </cell>
        </row>
        <row r="476">
          <cell r="A476" t="str">
            <v>108360ID</v>
          </cell>
          <cell r="B476" t="str">
            <v>108360</v>
          </cell>
          <cell r="C476" t="str">
            <v>ID</v>
          </cell>
          <cell r="D476">
            <v>-542431.12791666703</v>
          </cell>
          <cell r="F476" t="str">
            <v>108360ID</v>
          </cell>
          <cell r="G476" t="str">
            <v>108360</v>
          </cell>
          <cell r="H476" t="str">
            <v>ID</v>
          </cell>
          <cell r="I476">
            <v>-542431.12791666703</v>
          </cell>
          <cell r="L476" t="str">
            <v>SCHMDTJBG</v>
          </cell>
          <cell r="M476">
            <v>0</v>
          </cell>
          <cell r="N476">
            <v>0</v>
          </cell>
          <cell r="O476">
            <v>1409344.5176229281</v>
          </cell>
          <cell r="P476">
            <v>0</v>
          </cell>
          <cell r="Q476">
            <v>0</v>
          </cell>
          <cell r="R476">
            <v>0</v>
          </cell>
          <cell r="S476">
            <v>0</v>
          </cell>
          <cell r="T476">
            <v>0</v>
          </cell>
        </row>
        <row r="477">
          <cell r="A477" t="str">
            <v>108360OR</v>
          </cell>
          <cell r="B477" t="str">
            <v>108360</v>
          </cell>
          <cell r="C477" t="str">
            <v>OR</v>
          </cell>
          <cell r="D477">
            <v>-2777343.2395833302</v>
          </cell>
          <cell r="F477" t="str">
            <v>108360OR</v>
          </cell>
          <cell r="G477" t="str">
            <v>108360</v>
          </cell>
          <cell r="H477" t="str">
            <v>OR</v>
          </cell>
          <cell r="I477">
            <v>-2777343.2395833302</v>
          </cell>
          <cell r="L477" t="str">
            <v>SCHMDTS</v>
          </cell>
          <cell r="M477">
            <v>0</v>
          </cell>
          <cell r="N477">
            <v>0</v>
          </cell>
          <cell r="O477">
            <v>29294.162129716991</v>
          </cell>
          <cell r="P477">
            <v>0</v>
          </cell>
          <cell r="Q477">
            <v>0</v>
          </cell>
          <cell r="R477">
            <v>0</v>
          </cell>
          <cell r="S477">
            <v>0</v>
          </cell>
          <cell r="T477">
            <v>0</v>
          </cell>
        </row>
        <row r="478">
          <cell r="A478" t="str">
            <v>108360UT</v>
          </cell>
          <cell r="B478" t="str">
            <v>108360</v>
          </cell>
          <cell r="C478" t="str">
            <v>UT</v>
          </cell>
          <cell r="D478">
            <v>-2778204.3574999999</v>
          </cell>
          <cell r="F478" t="str">
            <v>108360UT</v>
          </cell>
          <cell r="G478" t="str">
            <v>108360</v>
          </cell>
          <cell r="H478" t="str">
            <v>UT</v>
          </cell>
          <cell r="I478">
            <v>-2778204.3574999999</v>
          </cell>
          <cell r="L478" t="str">
            <v>SCHMDTSO</v>
          </cell>
          <cell r="M478">
            <v>0</v>
          </cell>
          <cell r="N478">
            <v>0</v>
          </cell>
          <cell r="O478">
            <v>-496016.96212187677</v>
          </cell>
          <cell r="P478">
            <v>0</v>
          </cell>
          <cell r="Q478">
            <v>0</v>
          </cell>
          <cell r="R478">
            <v>0</v>
          </cell>
          <cell r="S478">
            <v>0</v>
          </cell>
          <cell r="T478">
            <v>0</v>
          </cell>
        </row>
        <row r="479">
          <cell r="A479" t="str">
            <v>108360WA</v>
          </cell>
          <cell r="B479" t="str">
            <v>108360</v>
          </cell>
          <cell r="C479" t="str">
            <v>WA</v>
          </cell>
          <cell r="D479">
            <v>-157558.433333333</v>
          </cell>
          <cell r="F479" t="str">
            <v>108360WA</v>
          </cell>
          <cell r="G479" t="str">
            <v>108360</v>
          </cell>
          <cell r="H479" t="str">
            <v>WA</v>
          </cell>
          <cell r="I479">
            <v>-157558.433333333</v>
          </cell>
          <cell r="L479" t="str">
            <v>SPCAGE</v>
          </cell>
          <cell r="M479">
            <v>0</v>
          </cell>
          <cell r="N479">
            <v>0</v>
          </cell>
          <cell r="O479">
            <v>0</v>
          </cell>
          <cell r="P479">
            <v>0</v>
          </cell>
          <cell r="Q479">
            <v>0</v>
          </cell>
          <cell r="R479">
            <v>0</v>
          </cell>
          <cell r="S479">
            <v>0</v>
          </cell>
          <cell r="T479">
            <v>0</v>
          </cell>
        </row>
        <row r="480">
          <cell r="A480" t="str">
            <v>108360WYP</v>
          </cell>
          <cell r="B480" t="str">
            <v>108360</v>
          </cell>
          <cell r="C480" t="str">
            <v>WYP</v>
          </cell>
          <cell r="D480">
            <v>-1214178.1620833301</v>
          </cell>
          <cell r="F480" t="str">
            <v>108360WYP</v>
          </cell>
          <cell r="G480" t="str">
            <v>108360</v>
          </cell>
          <cell r="H480" t="str">
            <v>WYP</v>
          </cell>
          <cell r="I480">
            <v>-1214178.1620833301</v>
          </cell>
          <cell r="L480" t="str">
            <v>SPSG</v>
          </cell>
          <cell r="M480">
            <v>0</v>
          </cell>
          <cell r="N480">
            <v>0</v>
          </cell>
          <cell r="O480">
            <v>127354.32735776548</v>
          </cell>
          <cell r="P480">
            <v>0</v>
          </cell>
          <cell r="Q480">
            <v>0</v>
          </cell>
          <cell r="R480">
            <v>0</v>
          </cell>
          <cell r="S480">
            <v>0</v>
          </cell>
          <cell r="T480">
            <v>0</v>
          </cell>
        </row>
        <row r="481">
          <cell r="A481" t="str">
            <v>108360WYU</v>
          </cell>
          <cell r="B481" t="str">
            <v>108360</v>
          </cell>
          <cell r="C481" t="str">
            <v>WYU</v>
          </cell>
          <cell r="D481">
            <v>-762727.03</v>
          </cell>
          <cell r="F481" t="str">
            <v>108360WYU</v>
          </cell>
          <cell r="G481" t="str">
            <v>108360</v>
          </cell>
          <cell r="H481" t="str">
            <v>WYU</v>
          </cell>
          <cell r="I481">
            <v>-762727.03</v>
          </cell>
          <cell r="L481" t="str">
            <v>TPCAGE</v>
          </cell>
          <cell r="M481">
            <v>0</v>
          </cell>
          <cell r="N481">
            <v>0</v>
          </cell>
          <cell r="O481">
            <v>0</v>
          </cell>
          <cell r="P481">
            <v>0</v>
          </cell>
          <cell r="Q481">
            <v>0</v>
          </cell>
          <cell r="R481">
            <v>0</v>
          </cell>
          <cell r="S481">
            <v>0</v>
          </cell>
          <cell r="T481">
            <v>0</v>
          </cell>
        </row>
        <row r="482">
          <cell r="A482" t="str">
            <v>108361CA</v>
          </cell>
          <cell r="B482" t="str">
            <v>108361</v>
          </cell>
          <cell r="C482" t="str">
            <v>CA</v>
          </cell>
          <cell r="D482">
            <v>-994256.75583333301</v>
          </cell>
          <cell r="F482" t="str">
            <v>108361CA</v>
          </cell>
          <cell r="G482" t="str">
            <v>108361</v>
          </cell>
          <cell r="H482" t="str">
            <v>CA</v>
          </cell>
          <cell r="I482">
            <v>-994256.75583333301</v>
          </cell>
          <cell r="L482" t="str">
            <v>TPCAGW</v>
          </cell>
          <cell r="M482">
            <v>0</v>
          </cell>
          <cell r="N482">
            <v>0</v>
          </cell>
          <cell r="O482">
            <v>4467223.4921598155</v>
          </cell>
          <cell r="P482">
            <v>0</v>
          </cell>
          <cell r="Q482">
            <v>0</v>
          </cell>
          <cell r="R482">
            <v>0</v>
          </cell>
          <cell r="S482">
            <v>0</v>
          </cell>
          <cell r="T482">
            <v>0</v>
          </cell>
        </row>
        <row r="483">
          <cell r="A483" t="str">
            <v>108361ID</v>
          </cell>
          <cell r="B483" t="str">
            <v>108361</v>
          </cell>
          <cell r="C483" t="str">
            <v>ID</v>
          </cell>
          <cell r="D483">
            <v>-600027.64208333299</v>
          </cell>
          <cell r="F483" t="str">
            <v>108361ID</v>
          </cell>
          <cell r="G483" t="str">
            <v>108361</v>
          </cell>
          <cell r="H483" t="str">
            <v>ID</v>
          </cell>
          <cell r="I483">
            <v>-600027.64208333299</v>
          </cell>
          <cell r="L483">
            <v>0</v>
          </cell>
          <cell r="M483">
            <v>0</v>
          </cell>
          <cell r="N483">
            <v>0</v>
          </cell>
          <cell r="O483">
            <v>0</v>
          </cell>
          <cell r="P483">
            <v>0</v>
          </cell>
          <cell r="Q483">
            <v>0</v>
          </cell>
          <cell r="R483">
            <v>0</v>
          </cell>
          <cell r="S483">
            <v>0</v>
          </cell>
          <cell r="T483">
            <v>0</v>
          </cell>
        </row>
        <row r="484">
          <cell r="A484" t="str">
            <v>108361OR</v>
          </cell>
          <cell r="B484" t="str">
            <v>108361</v>
          </cell>
          <cell r="C484" t="str">
            <v>OR</v>
          </cell>
          <cell r="D484">
            <v>-5997813.3616666701</v>
          </cell>
          <cell r="F484" t="str">
            <v>108361OR</v>
          </cell>
          <cell r="G484" t="str">
            <v>108361</v>
          </cell>
          <cell r="H484" t="str">
            <v>OR</v>
          </cell>
          <cell r="I484">
            <v>-5997813.3616666701</v>
          </cell>
          <cell r="L484">
            <v>0</v>
          </cell>
          <cell r="M484">
            <v>0</v>
          </cell>
          <cell r="N484">
            <v>0</v>
          </cell>
          <cell r="O484">
            <v>0</v>
          </cell>
          <cell r="P484">
            <v>0</v>
          </cell>
          <cell r="Q484">
            <v>0</v>
          </cell>
          <cell r="R484">
            <v>0</v>
          </cell>
          <cell r="S484">
            <v>0</v>
          </cell>
          <cell r="T484">
            <v>0</v>
          </cell>
        </row>
        <row r="485">
          <cell r="A485" t="str">
            <v>108361UT</v>
          </cell>
          <cell r="B485" t="str">
            <v>108361</v>
          </cell>
          <cell r="C485" t="str">
            <v>UT</v>
          </cell>
          <cell r="D485">
            <v>-9837777.4587500002</v>
          </cell>
          <cell r="F485" t="str">
            <v>108361UT</v>
          </cell>
          <cell r="G485" t="str">
            <v>108361</v>
          </cell>
          <cell r="H485" t="str">
            <v>UT</v>
          </cell>
          <cell r="I485">
            <v>-9837777.4587500002</v>
          </cell>
          <cell r="L485">
            <v>0</v>
          </cell>
          <cell r="M485">
            <v>0</v>
          </cell>
          <cell r="N485">
            <v>0</v>
          </cell>
          <cell r="O485">
            <v>0</v>
          </cell>
          <cell r="P485">
            <v>0</v>
          </cell>
          <cell r="Q485">
            <v>0</v>
          </cell>
          <cell r="R485">
            <v>0</v>
          </cell>
          <cell r="S485">
            <v>0</v>
          </cell>
          <cell r="T485">
            <v>0</v>
          </cell>
        </row>
        <row r="486">
          <cell r="A486" t="str">
            <v>108361WA</v>
          </cell>
          <cell r="B486" t="str">
            <v>108361</v>
          </cell>
          <cell r="C486" t="str">
            <v>WA</v>
          </cell>
          <cell r="D486">
            <v>-881770.44125000003</v>
          </cell>
          <cell r="F486" t="str">
            <v>108361WA</v>
          </cell>
          <cell r="G486" t="str">
            <v>108361</v>
          </cell>
          <cell r="H486" t="str">
            <v>WA</v>
          </cell>
          <cell r="I486">
            <v>-881770.44125000003</v>
          </cell>
          <cell r="L486">
            <v>0</v>
          </cell>
          <cell r="M486">
            <v>0</v>
          </cell>
          <cell r="N486">
            <v>0</v>
          </cell>
          <cell r="O486">
            <v>0</v>
          </cell>
          <cell r="P486">
            <v>0</v>
          </cell>
          <cell r="Q486">
            <v>0</v>
          </cell>
          <cell r="R486">
            <v>0</v>
          </cell>
          <cell r="S486">
            <v>0</v>
          </cell>
          <cell r="T486">
            <v>0</v>
          </cell>
        </row>
        <row r="487">
          <cell r="A487" t="str">
            <v>108361WYP</v>
          </cell>
          <cell r="B487" t="str">
            <v>108361</v>
          </cell>
          <cell r="C487" t="str">
            <v>WYP</v>
          </cell>
          <cell r="D487">
            <v>-2980620.86416667</v>
          </cell>
          <cell r="F487" t="str">
            <v>108361WYP</v>
          </cell>
          <cell r="G487" t="str">
            <v>108361</v>
          </cell>
          <cell r="H487" t="str">
            <v>WYP</v>
          </cell>
          <cell r="I487">
            <v>-2980620.86416667</v>
          </cell>
          <cell r="L487">
            <v>0</v>
          </cell>
          <cell r="M487">
            <v>0</v>
          </cell>
          <cell r="N487">
            <v>0</v>
          </cell>
          <cell r="O487">
            <v>0</v>
          </cell>
          <cell r="P487">
            <v>0</v>
          </cell>
          <cell r="Q487">
            <v>0</v>
          </cell>
          <cell r="R487">
            <v>0</v>
          </cell>
          <cell r="S487">
            <v>0</v>
          </cell>
          <cell r="T487">
            <v>0</v>
          </cell>
        </row>
        <row r="488">
          <cell r="A488" t="str">
            <v>108361WYU</v>
          </cell>
          <cell r="B488" t="str">
            <v>108361</v>
          </cell>
          <cell r="C488" t="str">
            <v>WYU</v>
          </cell>
          <cell r="D488">
            <v>-295268.96750000003</v>
          </cell>
          <cell r="F488" t="str">
            <v>108361WYU</v>
          </cell>
          <cell r="G488" t="str">
            <v>108361</v>
          </cell>
          <cell r="H488" t="str">
            <v>WYU</v>
          </cell>
          <cell r="I488">
            <v>-295268.96750000003</v>
          </cell>
          <cell r="L488">
            <v>0</v>
          </cell>
          <cell r="M488">
            <v>0</v>
          </cell>
          <cell r="N488">
            <v>0</v>
          </cell>
          <cell r="O488">
            <v>0</v>
          </cell>
          <cell r="P488">
            <v>0</v>
          </cell>
          <cell r="Q488">
            <v>0</v>
          </cell>
          <cell r="R488">
            <v>0</v>
          </cell>
          <cell r="S488">
            <v>0</v>
          </cell>
          <cell r="T488">
            <v>0</v>
          </cell>
        </row>
        <row r="489">
          <cell r="A489" t="str">
            <v>108362CA</v>
          </cell>
          <cell r="B489" t="str">
            <v>108362</v>
          </cell>
          <cell r="C489" t="str">
            <v>CA</v>
          </cell>
          <cell r="D489">
            <v>-6329308.1349999998</v>
          </cell>
          <cell r="F489" t="str">
            <v>108362CA</v>
          </cell>
          <cell r="G489" t="str">
            <v>108362</v>
          </cell>
          <cell r="H489" t="str">
            <v>CA</v>
          </cell>
          <cell r="I489">
            <v>-6329308.1349999998</v>
          </cell>
          <cell r="L489">
            <v>0</v>
          </cell>
          <cell r="M489">
            <v>0</v>
          </cell>
          <cell r="N489">
            <v>0</v>
          </cell>
          <cell r="O489">
            <v>0</v>
          </cell>
          <cell r="P489">
            <v>0</v>
          </cell>
          <cell r="Q489">
            <v>0</v>
          </cell>
          <cell r="R489">
            <v>0</v>
          </cell>
          <cell r="S489">
            <v>0</v>
          </cell>
          <cell r="T489">
            <v>0</v>
          </cell>
        </row>
        <row r="490">
          <cell r="A490" t="str">
            <v>108362ID</v>
          </cell>
          <cell r="B490" t="str">
            <v>108362</v>
          </cell>
          <cell r="C490" t="str">
            <v>ID</v>
          </cell>
          <cell r="D490">
            <v>-11299266.26</v>
          </cell>
          <cell r="F490" t="str">
            <v>108362ID</v>
          </cell>
          <cell r="G490" t="str">
            <v>108362</v>
          </cell>
          <cell r="H490" t="str">
            <v>ID</v>
          </cell>
          <cell r="I490">
            <v>-11299266.26</v>
          </cell>
          <cell r="L490">
            <v>0</v>
          </cell>
          <cell r="M490">
            <v>0</v>
          </cell>
          <cell r="N490">
            <v>0</v>
          </cell>
          <cell r="O490">
            <v>0</v>
          </cell>
          <cell r="P490">
            <v>0</v>
          </cell>
          <cell r="Q490">
            <v>0</v>
          </cell>
          <cell r="R490">
            <v>0</v>
          </cell>
          <cell r="S490">
            <v>0</v>
          </cell>
          <cell r="T490">
            <v>0</v>
          </cell>
        </row>
        <row r="491">
          <cell r="A491" t="str">
            <v>108362OR</v>
          </cell>
          <cell r="B491" t="str">
            <v>108362</v>
          </cell>
          <cell r="C491" t="str">
            <v>OR</v>
          </cell>
          <cell r="D491">
            <v>-72506418.338750005</v>
          </cell>
          <cell r="F491" t="str">
            <v>108362OR</v>
          </cell>
          <cell r="G491" t="str">
            <v>108362</v>
          </cell>
          <cell r="H491" t="str">
            <v>OR</v>
          </cell>
          <cell r="I491">
            <v>-72506418.338750005</v>
          </cell>
          <cell r="L491">
            <v>0</v>
          </cell>
          <cell r="M491">
            <v>0</v>
          </cell>
          <cell r="N491">
            <v>0</v>
          </cell>
          <cell r="O491">
            <v>0</v>
          </cell>
          <cell r="P491">
            <v>0</v>
          </cell>
          <cell r="Q491">
            <v>0</v>
          </cell>
          <cell r="R491">
            <v>0</v>
          </cell>
          <cell r="S491">
            <v>0</v>
          </cell>
          <cell r="T491">
            <v>0</v>
          </cell>
        </row>
        <row r="492">
          <cell r="A492" t="str">
            <v>108362UT</v>
          </cell>
          <cell r="B492" t="str">
            <v>108362</v>
          </cell>
          <cell r="C492" t="str">
            <v>UT</v>
          </cell>
          <cell r="D492">
            <v>-99413282.241249993</v>
          </cell>
          <cell r="F492" t="str">
            <v>108362UT</v>
          </cell>
          <cell r="G492" t="str">
            <v>108362</v>
          </cell>
          <cell r="H492" t="str">
            <v>UT</v>
          </cell>
          <cell r="I492">
            <v>-99413282.241249993</v>
          </cell>
          <cell r="L492">
            <v>0</v>
          </cell>
          <cell r="M492">
            <v>0</v>
          </cell>
          <cell r="N492">
            <v>0</v>
          </cell>
          <cell r="O492">
            <v>0</v>
          </cell>
          <cell r="P492">
            <v>0</v>
          </cell>
          <cell r="Q492">
            <v>0</v>
          </cell>
          <cell r="R492">
            <v>0</v>
          </cell>
          <cell r="S492">
            <v>0</v>
          </cell>
          <cell r="T492">
            <v>0</v>
          </cell>
        </row>
        <row r="493">
          <cell r="A493" t="str">
            <v>108362WA</v>
          </cell>
          <cell r="B493" t="str">
            <v>108362</v>
          </cell>
          <cell r="C493" t="str">
            <v>WA</v>
          </cell>
          <cell r="D493">
            <v>-18733730.1758333</v>
          </cell>
          <cell r="F493" t="str">
            <v>108362WA</v>
          </cell>
          <cell r="G493" t="str">
            <v>108362</v>
          </cell>
          <cell r="H493" t="str">
            <v>WA</v>
          </cell>
          <cell r="I493">
            <v>-18733730.1758333</v>
          </cell>
          <cell r="L493">
            <v>0</v>
          </cell>
          <cell r="M493">
            <v>0</v>
          </cell>
          <cell r="N493">
            <v>0</v>
          </cell>
          <cell r="O493">
            <v>0</v>
          </cell>
          <cell r="P493">
            <v>0</v>
          </cell>
          <cell r="Q493">
            <v>0</v>
          </cell>
          <cell r="R493">
            <v>0</v>
          </cell>
          <cell r="S493">
            <v>0</v>
          </cell>
          <cell r="T493">
            <v>0</v>
          </cell>
        </row>
        <row r="494">
          <cell r="A494" t="str">
            <v>108362WYP</v>
          </cell>
          <cell r="B494" t="str">
            <v>108362</v>
          </cell>
          <cell r="C494" t="str">
            <v>WYP</v>
          </cell>
          <cell r="D494">
            <v>-35496362.813333303</v>
          </cell>
          <cell r="F494" t="str">
            <v>108362WYP</v>
          </cell>
          <cell r="G494" t="str">
            <v>108362</v>
          </cell>
          <cell r="H494" t="str">
            <v>WYP</v>
          </cell>
          <cell r="I494">
            <v>-35496362.813333303</v>
          </cell>
          <cell r="L494">
            <v>0</v>
          </cell>
          <cell r="M494">
            <v>0</v>
          </cell>
          <cell r="N494">
            <v>0</v>
          </cell>
          <cell r="O494">
            <v>0</v>
          </cell>
          <cell r="P494">
            <v>0</v>
          </cell>
          <cell r="Q494">
            <v>0</v>
          </cell>
          <cell r="R494">
            <v>0</v>
          </cell>
          <cell r="S494">
            <v>0</v>
          </cell>
          <cell r="T494">
            <v>0</v>
          </cell>
        </row>
        <row r="495">
          <cell r="A495" t="str">
            <v>108362WYU</v>
          </cell>
          <cell r="B495" t="str">
            <v>108362</v>
          </cell>
          <cell r="C495" t="str">
            <v>WYU</v>
          </cell>
          <cell r="D495">
            <v>-2434394.5104166698</v>
          </cell>
          <cell r="F495" t="str">
            <v>108362WYU</v>
          </cell>
          <cell r="G495" t="str">
            <v>108362</v>
          </cell>
          <cell r="H495" t="str">
            <v>WYU</v>
          </cell>
          <cell r="I495">
            <v>-2434394.5104166698</v>
          </cell>
          <cell r="L495">
            <v>0</v>
          </cell>
          <cell r="M495">
            <v>0</v>
          </cell>
          <cell r="N495">
            <v>0</v>
          </cell>
          <cell r="O495">
            <v>0</v>
          </cell>
          <cell r="P495">
            <v>0</v>
          </cell>
          <cell r="Q495">
            <v>0</v>
          </cell>
          <cell r="R495">
            <v>0</v>
          </cell>
          <cell r="S495">
            <v>0</v>
          </cell>
          <cell r="T495">
            <v>0</v>
          </cell>
        </row>
        <row r="496">
          <cell r="A496" t="str">
            <v>108364CA</v>
          </cell>
          <cell r="B496" t="str">
            <v>108364</v>
          </cell>
          <cell r="C496" t="str">
            <v>CA</v>
          </cell>
          <cell r="D496">
            <v>-32288474.755833302</v>
          </cell>
          <cell r="F496" t="str">
            <v>108364CA</v>
          </cell>
          <cell r="G496" t="str">
            <v>108364</v>
          </cell>
          <cell r="H496" t="str">
            <v>CA</v>
          </cell>
          <cell r="I496">
            <v>-32288474.755833302</v>
          </cell>
          <cell r="L496">
            <v>0</v>
          </cell>
          <cell r="M496">
            <v>0</v>
          </cell>
          <cell r="N496">
            <v>0</v>
          </cell>
          <cell r="O496">
            <v>0</v>
          </cell>
          <cell r="P496">
            <v>0</v>
          </cell>
          <cell r="Q496">
            <v>0</v>
          </cell>
          <cell r="R496">
            <v>0</v>
          </cell>
          <cell r="S496">
            <v>0</v>
          </cell>
          <cell r="T496">
            <v>0</v>
          </cell>
        </row>
        <row r="497">
          <cell r="A497" t="str">
            <v>108364ID</v>
          </cell>
          <cell r="B497" t="str">
            <v>108364</v>
          </cell>
          <cell r="C497" t="str">
            <v>ID</v>
          </cell>
          <cell r="D497">
            <v>-35101223.464166701</v>
          </cell>
          <cell r="F497" t="str">
            <v>108364ID</v>
          </cell>
          <cell r="G497" t="str">
            <v>108364</v>
          </cell>
          <cell r="H497" t="str">
            <v>ID</v>
          </cell>
          <cell r="I497">
            <v>-35101223.464166701</v>
          </cell>
          <cell r="L497">
            <v>0</v>
          </cell>
          <cell r="M497">
            <v>0</v>
          </cell>
          <cell r="N497">
            <v>0</v>
          </cell>
          <cell r="O497">
            <v>0</v>
          </cell>
          <cell r="P497">
            <v>0</v>
          </cell>
          <cell r="Q497">
            <v>0</v>
          </cell>
          <cell r="R497">
            <v>0</v>
          </cell>
          <cell r="S497">
            <v>0</v>
          </cell>
          <cell r="T497">
            <v>0</v>
          </cell>
        </row>
        <row r="498">
          <cell r="A498" t="str">
            <v>108364OR</v>
          </cell>
          <cell r="B498" t="str">
            <v>108364</v>
          </cell>
          <cell r="C498" t="str">
            <v>OR</v>
          </cell>
          <cell r="D498">
            <v>-229977459.258333</v>
          </cell>
          <cell r="F498" t="str">
            <v>108364OR</v>
          </cell>
          <cell r="G498" t="str">
            <v>108364</v>
          </cell>
          <cell r="H498" t="str">
            <v>OR</v>
          </cell>
          <cell r="I498">
            <v>-229977459.258333</v>
          </cell>
          <cell r="L498">
            <v>0</v>
          </cell>
          <cell r="M498">
            <v>0</v>
          </cell>
          <cell r="N498">
            <v>0</v>
          </cell>
          <cell r="O498">
            <v>0</v>
          </cell>
          <cell r="P498">
            <v>0</v>
          </cell>
          <cell r="Q498">
            <v>0</v>
          </cell>
          <cell r="R498">
            <v>0</v>
          </cell>
          <cell r="S498">
            <v>0</v>
          </cell>
          <cell r="T498">
            <v>0</v>
          </cell>
        </row>
        <row r="499">
          <cell r="A499" t="str">
            <v>108364UT</v>
          </cell>
          <cell r="B499" t="str">
            <v>108364</v>
          </cell>
          <cell r="C499" t="str">
            <v>UT</v>
          </cell>
          <cell r="D499">
            <v>-139939205.32875001</v>
          </cell>
          <cell r="F499" t="str">
            <v>108364UT</v>
          </cell>
          <cell r="G499" t="str">
            <v>108364</v>
          </cell>
          <cell r="H499" t="str">
            <v>UT</v>
          </cell>
          <cell r="I499">
            <v>-139939205.32875001</v>
          </cell>
          <cell r="L499">
            <v>0</v>
          </cell>
          <cell r="M499">
            <v>0</v>
          </cell>
          <cell r="N499">
            <v>0</v>
          </cell>
          <cell r="O499">
            <v>0</v>
          </cell>
          <cell r="P499">
            <v>0</v>
          </cell>
          <cell r="Q499">
            <v>0</v>
          </cell>
          <cell r="R499">
            <v>0</v>
          </cell>
          <cell r="S499">
            <v>0</v>
          </cell>
          <cell r="T499">
            <v>0</v>
          </cell>
        </row>
        <row r="500">
          <cell r="A500" t="str">
            <v>108364WA</v>
          </cell>
          <cell r="B500" t="str">
            <v>108364</v>
          </cell>
          <cell r="C500" t="str">
            <v>WA</v>
          </cell>
          <cell r="D500">
            <v>-58870819.752499998</v>
          </cell>
          <cell r="F500" t="str">
            <v>108364WA</v>
          </cell>
          <cell r="G500" t="str">
            <v>108364</v>
          </cell>
          <cell r="H500" t="str">
            <v>WA</v>
          </cell>
          <cell r="I500">
            <v>-58870819.752499998</v>
          </cell>
          <cell r="L500">
            <v>0</v>
          </cell>
          <cell r="M500">
            <v>0</v>
          </cell>
          <cell r="N500">
            <v>0</v>
          </cell>
          <cell r="O500">
            <v>0</v>
          </cell>
          <cell r="P500">
            <v>0</v>
          </cell>
          <cell r="Q500">
            <v>0</v>
          </cell>
          <cell r="R500">
            <v>0</v>
          </cell>
          <cell r="S500">
            <v>0</v>
          </cell>
          <cell r="T500">
            <v>0</v>
          </cell>
        </row>
        <row r="501">
          <cell r="A501" t="str">
            <v>108364WYP</v>
          </cell>
          <cell r="B501" t="str">
            <v>108364</v>
          </cell>
          <cell r="C501" t="str">
            <v>WYP</v>
          </cell>
          <cell r="D501">
            <v>-56218214.587083302</v>
          </cell>
          <cell r="F501" t="str">
            <v>108364WYP</v>
          </cell>
          <cell r="G501" t="str">
            <v>108364</v>
          </cell>
          <cell r="H501" t="str">
            <v>WYP</v>
          </cell>
          <cell r="I501">
            <v>-56218214.587083302</v>
          </cell>
          <cell r="L501">
            <v>0</v>
          </cell>
          <cell r="M501">
            <v>0</v>
          </cell>
          <cell r="N501">
            <v>0</v>
          </cell>
          <cell r="O501">
            <v>0</v>
          </cell>
          <cell r="P501">
            <v>0</v>
          </cell>
          <cell r="Q501">
            <v>0</v>
          </cell>
          <cell r="R501">
            <v>0</v>
          </cell>
          <cell r="S501">
            <v>0</v>
          </cell>
          <cell r="T501">
            <v>0</v>
          </cell>
        </row>
        <row r="502">
          <cell r="A502" t="str">
            <v>108364WYU</v>
          </cell>
          <cell r="B502" t="str">
            <v>108364</v>
          </cell>
          <cell r="C502" t="str">
            <v>WYU</v>
          </cell>
          <cell r="D502">
            <v>-12736275.4829167</v>
          </cell>
          <cell r="F502" t="str">
            <v>108364WYU</v>
          </cell>
          <cell r="G502" t="str">
            <v>108364</v>
          </cell>
          <cell r="H502" t="str">
            <v>WYU</v>
          </cell>
          <cell r="I502">
            <v>-12736275.4829167</v>
          </cell>
          <cell r="L502">
            <v>0</v>
          </cell>
          <cell r="M502">
            <v>0</v>
          </cell>
          <cell r="N502">
            <v>0</v>
          </cell>
          <cell r="O502">
            <v>0</v>
          </cell>
          <cell r="P502">
            <v>0</v>
          </cell>
          <cell r="Q502">
            <v>0</v>
          </cell>
          <cell r="R502">
            <v>0</v>
          </cell>
          <cell r="S502">
            <v>0</v>
          </cell>
          <cell r="T502">
            <v>0</v>
          </cell>
        </row>
        <row r="503">
          <cell r="A503" t="str">
            <v>108365CA</v>
          </cell>
          <cell r="B503" t="str">
            <v>108365</v>
          </cell>
          <cell r="C503" t="str">
            <v>CA</v>
          </cell>
          <cell r="D503">
            <v>-16882927.954166699</v>
          </cell>
          <cell r="F503" t="str">
            <v>108365CA</v>
          </cell>
          <cell r="G503" t="str">
            <v>108365</v>
          </cell>
          <cell r="H503" t="str">
            <v>CA</v>
          </cell>
          <cell r="I503">
            <v>-16882927.954166699</v>
          </cell>
          <cell r="L503">
            <v>0</v>
          </cell>
          <cell r="M503">
            <v>0</v>
          </cell>
          <cell r="N503">
            <v>0</v>
          </cell>
          <cell r="O503">
            <v>0</v>
          </cell>
          <cell r="P503">
            <v>0</v>
          </cell>
          <cell r="Q503">
            <v>0</v>
          </cell>
          <cell r="R503">
            <v>0</v>
          </cell>
          <cell r="S503">
            <v>0</v>
          </cell>
          <cell r="T503">
            <v>0</v>
          </cell>
        </row>
        <row r="504">
          <cell r="A504" t="str">
            <v>108365ID</v>
          </cell>
          <cell r="B504" t="str">
            <v>108365</v>
          </cell>
          <cell r="C504" t="str">
            <v>ID</v>
          </cell>
          <cell r="D504">
            <v>-16110144.801666699</v>
          </cell>
          <cell r="F504" t="str">
            <v>108365ID</v>
          </cell>
          <cell r="G504" t="str">
            <v>108365</v>
          </cell>
          <cell r="H504" t="str">
            <v>ID</v>
          </cell>
          <cell r="I504">
            <v>-16110144.801666699</v>
          </cell>
          <cell r="L504">
            <v>0</v>
          </cell>
          <cell r="M504">
            <v>0</v>
          </cell>
          <cell r="N504">
            <v>0</v>
          </cell>
          <cell r="O504">
            <v>0</v>
          </cell>
          <cell r="P504">
            <v>0</v>
          </cell>
          <cell r="Q504">
            <v>0</v>
          </cell>
          <cell r="R504">
            <v>0</v>
          </cell>
          <cell r="S504">
            <v>0</v>
          </cell>
          <cell r="T504">
            <v>0</v>
          </cell>
        </row>
        <row r="505">
          <cell r="A505" t="str">
            <v>108365OR</v>
          </cell>
          <cell r="B505" t="str">
            <v>108365</v>
          </cell>
          <cell r="C505" t="str">
            <v>OR</v>
          </cell>
          <cell r="D505">
            <v>-119008487.90916701</v>
          </cell>
          <cell r="F505" t="str">
            <v>108365OR</v>
          </cell>
          <cell r="G505" t="str">
            <v>108365</v>
          </cell>
          <cell r="H505" t="str">
            <v>OR</v>
          </cell>
          <cell r="I505">
            <v>-119008487.90916701</v>
          </cell>
          <cell r="L505">
            <v>0</v>
          </cell>
          <cell r="M505">
            <v>0</v>
          </cell>
          <cell r="N505">
            <v>0</v>
          </cell>
          <cell r="O505">
            <v>0</v>
          </cell>
          <cell r="P505">
            <v>0</v>
          </cell>
          <cell r="Q505">
            <v>0</v>
          </cell>
          <cell r="R505">
            <v>0</v>
          </cell>
          <cell r="S505">
            <v>0</v>
          </cell>
          <cell r="T505">
            <v>0</v>
          </cell>
        </row>
        <row r="506">
          <cell r="A506" t="str">
            <v>108365UT</v>
          </cell>
          <cell r="B506" t="str">
            <v>108365</v>
          </cell>
          <cell r="C506" t="str">
            <v>UT</v>
          </cell>
          <cell r="D506">
            <v>-78253288.293750003</v>
          </cell>
          <cell r="F506" t="str">
            <v>108365UT</v>
          </cell>
          <cell r="G506" t="str">
            <v>108365</v>
          </cell>
          <cell r="H506" t="str">
            <v>UT</v>
          </cell>
          <cell r="I506">
            <v>-78253288.293750003</v>
          </cell>
          <cell r="L506">
            <v>0</v>
          </cell>
          <cell r="M506">
            <v>0</v>
          </cell>
          <cell r="N506">
            <v>0</v>
          </cell>
          <cell r="O506">
            <v>0</v>
          </cell>
          <cell r="P506">
            <v>0</v>
          </cell>
          <cell r="Q506">
            <v>0</v>
          </cell>
          <cell r="R506">
            <v>0</v>
          </cell>
          <cell r="S506">
            <v>0</v>
          </cell>
          <cell r="T506">
            <v>0</v>
          </cell>
        </row>
        <row r="507">
          <cell r="A507" t="str">
            <v>108365WA</v>
          </cell>
          <cell r="B507" t="str">
            <v>108365</v>
          </cell>
          <cell r="C507" t="str">
            <v>WA</v>
          </cell>
          <cell r="D507">
            <v>-29439436.450833298</v>
          </cell>
          <cell r="F507" t="str">
            <v>108365WA</v>
          </cell>
          <cell r="G507" t="str">
            <v>108365</v>
          </cell>
          <cell r="H507" t="str">
            <v>WA</v>
          </cell>
          <cell r="I507">
            <v>-29439436.450833298</v>
          </cell>
          <cell r="L507">
            <v>0</v>
          </cell>
          <cell r="M507">
            <v>0</v>
          </cell>
          <cell r="N507">
            <v>0</v>
          </cell>
          <cell r="O507">
            <v>0</v>
          </cell>
          <cell r="P507">
            <v>0</v>
          </cell>
          <cell r="Q507">
            <v>0</v>
          </cell>
          <cell r="R507">
            <v>0</v>
          </cell>
          <cell r="S507">
            <v>0</v>
          </cell>
          <cell r="T507">
            <v>0</v>
          </cell>
        </row>
        <row r="508">
          <cell r="A508" t="str">
            <v>108365WYP</v>
          </cell>
          <cell r="B508" t="str">
            <v>108365</v>
          </cell>
          <cell r="C508" t="str">
            <v>WYP</v>
          </cell>
          <cell r="D508">
            <v>-32659005.973333299</v>
          </cell>
          <cell r="F508" t="str">
            <v>108365WYP</v>
          </cell>
          <cell r="G508" t="str">
            <v>108365</v>
          </cell>
          <cell r="H508" t="str">
            <v>WYP</v>
          </cell>
          <cell r="I508">
            <v>-32659005.973333299</v>
          </cell>
          <cell r="L508">
            <v>0</v>
          </cell>
          <cell r="M508">
            <v>0</v>
          </cell>
          <cell r="N508">
            <v>0</v>
          </cell>
          <cell r="O508">
            <v>0</v>
          </cell>
          <cell r="P508">
            <v>0</v>
          </cell>
          <cell r="Q508">
            <v>0</v>
          </cell>
          <cell r="R508">
            <v>0</v>
          </cell>
          <cell r="S508">
            <v>0</v>
          </cell>
          <cell r="T508">
            <v>0</v>
          </cell>
        </row>
        <row r="509">
          <cell r="A509" t="str">
            <v>108365WYU</v>
          </cell>
          <cell r="B509" t="str">
            <v>108365</v>
          </cell>
          <cell r="C509" t="str">
            <v>WYU</v>
          </cell>
          <cell r="D509">
            <v>-4353664.5320833297</v>
          </cell>
          <cell r="F509" t="str">
            <v>108365WYU</v>
          </cell>
          <cell r="G509" t="str">
            <v>108365</v>
          </cell>
          <cell r="H509" t="str">
            <v>WYU</v>
          </cell>
          <cell r="I509">
            <v>-4353664.5320833297</v>
          </cell>
          <cell r="L509">
            <v>0</v>
          </cell>
          <cell r="M509">
            <v>0</v>
          </cell>
          <cell r="N509">
            <v>0</v>
          </cell>
          <cell r="O509">
            <v>0</v>
          </cell>
          <cell r="P509">
            <v>0</v>
          </cell>
          <cell r="Q509">
            <v>0</v>
          </cell>
          <cell r="R509">
            <v>0</v>
          </cell>
          <cell r="S509">
            <v>0</v>
          </cell>
          <cell r="T509">
            <v>0</v>
          </cell>
        </row>
        <row r="510">
          <cell r="A510" t="str">
            <v>108366CA</v>
          </cell>
          <cell r="B510" t="str">
            <v>108366</v>
          </cell>
          <cell r="C510" t="str">
            <v>CA</v>
          </cell>
          <cell r="D510">
            <v>-10136245.5941667</v>
          </cell>
          <cell r="F510" t="str">
            <v>108366CA</v>
          </cell>
          <cell r="G510" t="str">
            <v>108366</v>
          </cell>
          <cell r="H510" t="str">
            <v>CA</v>
          </cell>
          <cell r="I510">
            <v>-10136245.5941667</v>
          </cell>
          <cell r="L510">
            <v>0</v>
          </cell>
          <cell r="M510">
            <v>0</v>
          </cell>
          <cell r="N510">
            <v>0</v>
          </cell>
          <cell r="O510">
            <v>0</v>
          </cell>
          <cell r="P510">
            <v>0</v>
          </cell>
          <cell r="Q510">
            <v>0</v>
          </cell>
          <cell r="R510">
            <v>0</v>
          </cell>
          <cell r="S510">
            <v>0</v>
          </cell>
          <cell r="T510">
            <v>0</v>
          </cell>
        </row>
        <row r="511">
          <cell r="A511" t="str">
            <v>108366ID</v>
          </cell>
          <cell r="B511" t="str">
            <v>108366</v>
          </cell>
          <cell r="C511" t="str">
            <v>ID</v>
          </cell>
          <cell r="D511">
            <v>-3890785.5495833298</v>
          </cell>
          <cell r="F511" t="str">
            <v>108366ID</v>
          </cell>
          <cell r="G511" t="str">
            <v>108366</v>
          </cell>
          <cell r="H511" t="str">
            <v>ID</v>
          </cell>
          <cell r="I511">
            <v>-3890785.5495833298</v>
          </cell>
          <cell r="L511">
            <v>0</v>
          </cell>
          <cell r="M511">
            <v>0</v>
          </cell>
          <cell r="N511">
            <v>0</v>
          </cell>
          <cell r="O511">
            <v>0</v>
          </cell>
          <cell r="P511">
            <v>0</v>
          </cell>
          <cell r="Q511">
            <v>0</v>
          </cell>
          <cell r="R511">
            <v>0</v>
          </cell>
          <cell r="S511">
            <v>0</v>
          </cell>
          <cell r="T511">
            <v>0</v>
          </cell>
        </row>
        <row r="512">
          <cell r="A512" t="str">
            <v>108366OR</v>
          </cell>
          <cell r="B512" t="str">
            <v>108366</v>
          </cell>
          <cell r="C512" t="str">
            <v>OR</v>
          </cell>
          <cell r="D512">
            <v>-39304752.854999997</v>
          </cell>
          <cell r="F512" t="str">
            <v>108366OR</v>
          </cell>
          <cell r="G512" t="str">
            <v>108366</v>
          </cell>
          <cell r="H512" t="str">
            <v>OR</v>
          </cell>
          <cell r="I512">
            <v>-39304752.854999997</v>
          </cell>
          <cell r="L512">
            <v>0</v>
          </cell>
          <cell r="M512">
            <v>0</v>
          </cell>
          <cell r="N512">
            <v>0</v>
          </cell>
          <cell r="O512">
            <v>0</v>
          </cell>
          <cell r="P512">
            <v>0</v>
          </cell>
          <cell r="Q512">
            <v>0</v>
          </cell>
          <cell r="R512">
            <v>0</v>
          </cell>
          <cell r="S512">
            <v>0</v>
          </cell>
          <cell r="T512">
            <v>0</v>
          </cell>
        </row>
        <row r="513">
          <cell r="A513" t="str">
            <v>108366UT</v>
          </cell>
          <cell r="B513" t="str">
            <v>108366</v>
          </cell>
          <cell r="C513" t="str">
            <v>UT</v>
          </cell>
          <cell r="D513">
            <v>-73132860.920000002</v>
          </cell>
          <cell r="F513" t="str">
            <v>108366UT</v>
          </cell>
          <cell r="G513" t="str">
            <v>108366</v>
          </cell>
          <cell r="H513" t="str">
            <v>UT</v>
          </cell>
          <cell r="I513">
            <v>-73132860.920000002</v>
          </cell>
          <cell r="L513">
            <v>0</v>
          </cell>
          <cell r="M513">
            <v>0</v>
          </cell>
          <cell r="N513">
            <v>0</v>
          </cell>
          <cell r="O513">
            <v>0</v>
          </cell>
          <cell r="P513">
            <v>0</v>
          </cell>
          <cell r="Q513">
            <v>0</v>
          </cell>
          <cell r="R513">
            <v>0</v>
          </cell>
          <cell r="S513">
            <v>0</v>
          </cell>
          <cell r="T513">
            <v>0</v>
          </cell>
        </row>
        <row r="514">
          <cell r="A514" t="str">
            <v>108366WA</v>
          </cell>
          <cell r="B514" t="str">
            <v>108366</v>
          </cell>
          <cell r="C514" t="str">
            <v>WA</v>
          </cell>
          <cell r="D514">
            <v>-9168835.9304166697</v>
          </cell>
          <cell r="F514" t="str">
            <v>108366WA</v>
          </cell>
          <cell r="G514" t="str">
            <v>108366</v>
          </cell>
          <cell r="H514" t="str">
            <v>WA</v>
          </cell>
          <cell r="I514">
            <v>-9168835.9304166697</v>
          </cell>
          <cell r="L514">
            <v>0</v>
          </cell>
          <cell r="M514">
            <v>0</v>
          </cell>
          <cell r="N514">
            <v>0</v>
          </cell>
          <cell r="O514">
            <v>0</v>
          </cell>
          <cell r="P514">
            <v>0</v>
          </cell>
          <cell r="Q514">
            <v>0</v>
          </cell>
          <cell r="R514">
            <v>0</v>
          </cell>
          <cell r="S514">
            <v>0</v>
          </cell>
          <cell r="T514">
            <v>0</v>
          </cell>
        </row>
        <row r="515">
          <cell r="A515" t="str">
            <v>108366WYP</v>
          </cell>
          <cell r="B515" t="str">
            <v>108366</v>
          </cell>
          <cell r="C515" t="str">
            <v>WYP</v>
          </cell>
          <cell r="D515">
            <v>-7949418.0695833303</v>
          </cell>
          <cell r="F515" t="str">
            <v>108366WYP</v>
          </cell>
          <cell r="G515" t="str">
            <v>108366</v>
          </cell>
          <cell r="H515" t="str">
            <v>WYP</v>
          </cell>
          <cell r="I515">
            <v>-7949418.0695833303</v>
          </cell>
          <cell r="L515">
            <v>0</v>
          </cell>
          <cell r="M515">
            <v>0</v>
          </cell>
          <cell r="N515">
            <v>0</v>
          </cell>
          <cell r="O515">
            <v>0</v>
          </cell>
          <cell r="P515">
            <v>0</v>
          </cell>
          <cell r="Q515">
            <v>0</v>
          </cell>
          <cell r="R515">
            <v>0</v>
          </cell>
          <cell r="S515">
            <v>0</v>
          </cell>
          <cell r="T515">
            <v>0</v>
          </cell>
        </row>
        <row r="516">
          <cell r="A516" t="str">
            <v>108366WYU</v>
          </cell>
          <cell r="B516" t="str">
            <v>108366</v>
          </cell>
          <cell r="C516" t="str">
            <v>WYU</v>
          </cell>
          <cell r="D516">
            <v>-2574781.0929166698</v>
          </cell>
          <cell r="F516" t="str">
            <v>108366WYU</v>
          </cell>
          <cell r="G516" t="str">
            <v>108366</v>
          </cell>
          <cell r="H516" t="str">
            <v>WYU</v>
          </cell>
          <cell r="I516">
            <v>-2574781.0929166698</v>
          </cell>
          <cell r="L516">
            <v>0</v>
          </cell>
          <cell r="M516">
            <v>0</v>
          </cell>
          <cell r="N516">
            <v>0</v>
          </cell>
          <cell r="O516">
            <v>0</v>
          </cell>
          <cell r="P516">
            <v>0</v>
          </cell>
          <cell r="Q516">
            <v>0</v>
          </cell>
          <cell r="R516">
            <v>0</v>
          </cell>
          <cell r="S516">
            <v>0</v>
          </cell>
          <cell r="T516">
            <v>0</v>
          </cell>
        </row>
        <row r="517">
          <cell r="A517" t="str">
            <v>108367CA</v>
          </cell>
          <cell r="B517" t="str">
            <v>108367</v>
          </cell>
          <cell r="C517" t="str">
            <v>CA</v>
          </cell>
          <cell r="D517">
            <v>-11775360.9729167</v>
          </cell>
          <cell r="F517" t="str">
            <v>108367CA</v>
          </cell>
          <cell r="G517" t="str">
            <v>108367</v>
          </cell>
          <cell r="H517" t="str">
            <v>CA</v>
          </cell>
          <cell r="I517">
            <v>-11775360.9729167</v>
          </cell>
          <cell r="L517">
            <v>0</v>
          </cell>
          <cell r="M517">
            <v>0</v>
          </cell>
          <cell r="N517">
            <v>0</v>
          </cell>
          <cell r="O517">
            <v>0</v>
          </cell>
          <cell r="P517">
            <v>0</v>
          </cell>
          <cell r="Q517">
            <v>0</v>
          </cell>
          <cell r="R517">
            <v>0</v>
          </cell>
          <cell r="S517">
            <v>0</v>
          </cell>
          <cell r="T517">
            <v>0</v>
          </cell>
        </row>
        <row r="518">
          <cell r="A518" t="str">
            <v>108367ID</v>
          </cell>
          <cell r="B518" t="str">
            <v>108367</v>
          </cell>
          <cell r="C518" t="str">
            <v>ID</v>
          </cell>
          <cell r="D518">
            <v>-12718617.387499999</v>
          </cell>
          <cell r="F518" t="str">
            <v>108367ID</v>
          </cell>
          <cell r="G518" t="str">
            <v>108367</v>
          </cell>
          <cell r="H518" t="str">
            <v>ID</v>
          </cell>
          <cell r="I518">
            <v>-12718617.387499999</v>
          </cell>
          <cell r="L518">
            <v>0</v>
          </cell>
          <cell r="M518">
            <v>0</v>
          </cell>
          <cell r="N518">
            <v>0</v>
          </cell>
          <cell r="O518">
            <v>0</v>
          </cell>
          <cell r="P518">
            <v>0</v>
          </cell>
          <cell r="Q518">
            <v>0</v>
          </cell>
          <cell r="R518">
            <v>0</v>
          </cell>
          <cell r="S518">
            <v>0</v>
          </cell>
          <cell r="T518">
            <v>0</v>
          </cell>
        </row>
        <row r="519">
          <cell r="A519" t="str">
            <v>108367OR</v>
          </cell>
          <cell r="B519" t="str">
            <v>108367</v>
          </cell>
          <cell r="C519" t="str">
            <v>OR</v>
          </cell>
          <cell r="D519">
            <v>-74751653.250833303</v>
          </cell>
          <cell r="F519" t="str">
            <v>108367OR</v>
          </cell>
          <cell r="G519" t="str">
            <v>108367</v>
          </cell>
          <cell r="H519" t="str">
            <v>OR</v>
          </cell>
          <cell r="I519">
            <v>-74751653.250833303</v>
          </cell>
          <cell r="L519">
            <v>0</v>
          </cell>
          <cell r="M519">
            <v>0</v>
          </cell>
          <cell r="N519">
            <v>0</v>
          </cell>
          <cell r="O519">
            <v>0</v>
          </cell>
          <cell r="P519">
            <v>0</v>
          </cell>
          <cell r="Q519">
            <v>0</v>
          </cell>
          <cell r="R519">
            <v>0</v>
          </cell>
          <cell r="S519">
            <v>0</v>
          </cell>
          <cell r="T519">
            <v>0</v>
          </cell>
        </row>
        <row r="520">
          <cell r="A520" t="str">
            <v>108367UT</v>
          </cell>
          <cell r="B520" t="str">
            <v>108367</v>
          </cell>
          <cell r="C520" t="str">
            <v>UT</v>
          </cell>
          <cell r="D520">
            <v>-202210927.34333301</v>
          </cell>
          <cell r="F520" t="str">
            <v>108367UT</v>
          </cell>
          <cell r="G520" t="str">
            <v>108367</v>
          </cell>
          <cell r="H520" t="str">
            <v>UT</v>
          </cell>
          <cell r="I520">
            <v>-202210927.34333301</v>
          </cell>
          <cell r="L520">
            <v>0</v>
          </cell>
          <cell r="M520">
            <v>0</v>
          </cell>
          <cell r="N520">
            <v>0</v>
          </cell>
          <cell r="O520">
            <v>0</v>
          </cell>
          <cell r="P520">
            <v>0</v>
          </cell>
          <cell r="Q520">
            <v>0</v>
          </cell>
          <cell r="R520">
            <v>0</v>
          </cell>
          <cell r="S520">
            <v>0</v>
          </cell>
          <cell r="T520">
            <v>0</v>
          </cell>
        </row>
        <row r="521">
          <cell r="A521" t="str">
            <v>108367WA</v>
          </cell>
          <cell r="B521" t="str">
            <v>108367</v>
          </cell>
          <cell r="C521" t="str">
            <v>WA</v>
          </cell>
          <cell r="D521">
            <v>-10806705.6079167</v>
          </cell>
          <cell r="F521" t="str">
            <v>108367WA</v>
          </cell>
          <cell r="G521" t="str">
            <v>108367</v>
          </cell>
          <cell r="H521" t="str">
            <v>WA</v>
          </cell>
          <cell r="I521">
            <v>-10806705.6079167</v>
          </cell>
          <cell r="L521">
            <v>0</v>
          </cell>
          <cell r="M521">
            <v>0</v>
          </cell>
          <cell r="N521">
            <v>0</v>
          </cell>
          <cell r="O521">
            <v>0</v>
          </cell>
          <cell r="P521">
            <v>0</v>
          </cell>
          <cell r="Q521">
            <v>0</v>
          </cell>
          <cell r="R521">
            <v>0</v>
          </cell>
          <cell r="S521">
            <v>0</v>
          </cell>
          <cell r="T521">
            <v>0</v>
          </cell>
        </row>
        <row r="522">
          <cell r="A522" t="str">
            <v>108367WYP</v>
          </cell>
          <cell r="B522" t="str">
            <v>108367</v>
          </cell>
          <cell r="C522" t="str">
            <v>WYP</v>
          </cell>
          <cell r="D522">
            <v>-20101503.494583301</v>
          </cell>
          <cell r="F522" t="str">
            <v>108367WYP</v>
          </cell>
          <cell r="G522" t="str">
            <v>108367</v>
          </cell>
          <cell r="H522" t="str">
            <v>WYP</v>
          </cell>
          <cell r="I522">
            <v>-20101503.494583301</v>
          </cell>
          <cell r="L522">
            <v>0</v>
          </cell>
          <cell r="M522">
            <v>0</v>
          </cell>
          <cell r="N522">
            <v>0</v>
          </cell>
          <cell r="O522">
            <v>0</v>
          </cell>
          <cell r="P522">
            <v>0</v>
          </cell>
          <cell r="Q522">
            <v>0</v>
          </cell>
          <cell r="R522">
            <v>0</v>
          </cell>
          <cell r="S522">
            <v>0</v>
          </cell>
          <cell r="T522">
            <v>0</v>
          </cell>
        </row>
        <row r="523">
          <cell r="A523" t="str">
            <v>108367WYU</v>
          </cell>
          <cell r="B523" t="str">
            <v>108367</v>
          </cell>
          <cell r="C523" t="str">
            <v>WYU</v>
          </cell>
          <cell r="D523">
            <v>-13369774.897083299</v>
          </cell>
          <cell r="F523" t="str">
            <v>108367WYU</v>
          </cell>
          <cell r="G523" t="str">
            <v>108367</v>
          </cell>
          <cell r="H523" t="str">
            <v>WYU</v>
          </cell>
          <cell r="I523">
            <v>-13369774.897083299</v>
          </cell>
          <cell r="L523">
            <v>0</v>
          </cell>
          <cell r="M523">
            <v>0</v>
          </cell>
          <cell r="N523">
            <v>0</v>
          </cell>
          <cell r="O523">
            <v>0</v>
          </cell>
          <cell r="P523">
            <v>0</v>
          </cell>
          <cell r="Q523">
            <v>0</v>
          </cell>
          <cell r="R523">
            <v>0</v>
          </cell>
          <cell r="S523">
            <v>0</v>
          </cell>
          <cell r="T523">
            <v>0</v>
          </cell>
        </row>
        <row r="524">
          <cell r="A524" t="str">
            <v>108368CA</v>
          </cell>
          <cell r="B524" t="str">
            <v>108368</v>
          </cell>
          <cell r="C524" t="str">
            <v>CA</v>
          </cell>
          <cell r="D524">
            <v>-26422931.977499999</v>
          </cell>
          <cell r="F524" t="str">
            <v>108368CA</v>
          </cell>
          <cell r="G524" t="str">
            <v>108368</v>
          </cell>
          <cell r="H524" t="str">
            <v>CA</v>
          </cell>
          <cell r="I524">
            <v>-26422931.977499999</v>
          </cell>
          <cell r="L524">
            <v>0</v>
          </cell>
          <cell r="M524">
            <v>0</v>
          </cell>
          <cell r="N524">
            <v>0</v>
          </cell>
          <cell r="O524">
            <v>0</v>
          </cell>
          <cell r="P524">
            <v>0</v>
          </cell>
          <cell r="Q524">
            <v>0</v>
          </cell>
          <cell r="R524">
            <v>0</v>
          </cell>
          <cell r="S524">
            <v>0</v>
          </cell>
          <cell r="T524">
            <v>0</v>
          </cell>
        </row>
        <row r="525">
          <cell r="A525" t="str">
            <v>108368ID</v>
          </cell>
          <cell r="B525" t="str">
            <v>108368</v>
          </cell>
          <cell r="C525" t="str">
            <v>ID</v>
          </cell>
          <cell r="D525">
            <v>-26251251.271666698</v>
          </cell>
          <cell r="F525" t="str">
            <v>108368ID</v>
          </cell>
          <cell r="G525" t="str">
            <v>108368</v>
          </cell>
          <cell r="H525" t="str">
            <v>ID</v>
          </cell>
          <cell r="I525">
            <v>-26251251.271666698</v>
          </cell>
          <cell r="L525">
            <v>0</v>
          </cell>
          <cell r="M525">
            <v>0</v>
          </cell>
          <cell r="N525">
            <v>0</v>
          </cell>
          <cell r="O525">
            <v>0</v>
          </cell>
          <cell r="P525">
            <v>0</v>
          </cell>
          <cell r="Q525">
            <v>0</v>
          </cell>
          <cell r="R525">
            <v>0</v>
          </cell>
          <cell r="S525">
            <v>0</v>
          </cell>
          <cell r="T525">
            <v>0</v>
          </cell>
        </row>
        <row r="526">
          <cell r="A526" t="str">
            <v>108368OR</v>
          </cell>
          <cell r="B526" t="str">
            <v>108368</v>
          </cell>
          <cell r="C526" t="str">
            <v>OR</v>
          </cell>
          <cell r="D526">
            <v>-210055735.30875</v>
          </cell>
          <cell r="F526" t="str">
            <v>108368OR</v>
          </cell>
          <cell r="G526" t="str">
            <v>108368</v>
          </cell>
          <cell r="H526" t="str">
            <v>OR</v>
          </cell>
          <cell r="I526">
            <v>-210055735.30875</v>
          </cell>
          <cell r="L526">
            <v>0</v>
          </cell>
          <cell r="M526">
            <v>0</v>
          </cell>
          <cell r="N526">
            <v>0</v>
          </cell>
          <cell r="O526">
            <v>0</v>
          </cell>
          <cell r="P526">
            <v>0</v>
          </cell>
          <cell r="Q526">
            <v>0</v>
          </cell>
          <cell r="R526">
            <v>0</v>
          </cell>
          <cell r="S526">
            <v>0</v>
          </cell>
          <cell r="T526">
            <v>0</v>
          </cell>
        </row>
        <row r="527">
          <cell r="A527" t="str">
            <v>108368UT</v>
          </cell>
          <cell r="B527" t="str">
            <v>108368</v>
          </cell>
          <cell r="C527" t="str">
            <v>UT</v>
          </cell>
          <cell r="D527">
            <v>-115234661.76541699</v>
          </cell>
          <cell r="F527" t="str">
            <v>108368UT</v>
          </cell>
          <cell r="G527" t="str">
            <v>108368</v>
          </cell>
          <cell r="H527" t="str">
            <v>UT</v>
          </cell>
          <cell r="I527">
            <v>-115234661.76541699</v>
          </cell>
          <cell r="L527">
            <v>0</v>
          </cell>
          <cell r="M527">
            <v>0</v>
          </cell>
          <cell r="N527">
            <v>0</v>
          </cell>
          <cell r="O527">
            <v>0</v>
          </cell>
          <cell r="P527">
            <v>0</v>
          </cell>
          <cell r="Q527">
            <v>0</v>
          </cell>
          <cell r="R527">
            <v>0</v>
          </cell>
          <cell r="S527">
            <v>0</v>
          </cell>
          <cell r="T527">
            <v>0</v>
          </cell>
        </row>
        <row r="528">
          <cell r="A528" t="str">
            <v>108368WA</v>
          </cell>
          <cell r="B528" t="str">
            <v>108368</v>
          </cell>
          <cell r="C528" t="str">
            <v>WA</v>
          </cell>
          <cell r="D528">
            <v>-51946505.110416703</v>
          </cell>
          <cell r="F528" t="str">
            <v>108368WA</v>
          </cell>
          <cell r="G528" t="str">
            <v>108368</v>
          </cell>
          <cell r="H528" t="str">
            <v>WA</v>
          </cell>
          <cell r="I528">
            <v>-51946505.110416703</v>
          </cell>
          <cell r="L528">
            <v>0</v>
          </cell>
          <cell r="M528">
            <v>0</v>
          </cell>
          <cell r="N528">
            <v>0</v>
          </cell>
          <cell r="O528">
            <v>0</v>
          </cell>
          <cell r="P528">
            <v>0</v>
          </cell>
          <cell r="Q528">
            <v>0</v>
          </cell>
          <cell r="R528">
            <v>0</v>
          </cell>
          <cell r="S528">
            <v>0</v>
          </cell>
          <cell r="T528">
            <v>0</v>
          </cell>
        </row>
        <row r="529">
          <cell r="A529" t="str">
            <v>108368WYP</v>
          </cell>
          <cell r="B529" t="str">
            <v>108368</v>
          </cell>
          <cell r="C529" t="str">
            <v>WYP</v>
          </cell>
          <cell r="D529">
            <v>-35911085.499583296</v>
          </cell>
          <cell r="F529" t="str">
            <v>108368WYP</v>
          </cell>
          <cell r="G529" t="str">
            <v>108368</v>
          </cell>
          <cell r="H529" t="str">
            <v>WYP</v>
          </cell>
          <cell r="I529">
            <v>-35911085.499583296</v>
          </cell>
          <cell r="L529">
            <v>0</v>
          </cell>
          <cell r="M529">
            <v>0</v>
          </cell>
          <cell r="N529">
            <v>0</v>
          </cell>
          <cell r="O529">
            <v>0</v>
          </cell>
          <cell r="P529">
            <v>0</v>
          </cell>
          <cell r="Q529">
            <v>0</v>
          </cell>
          <cell r="R529">
            <v>0</v>
          </cell>
          <cell r="S529">
            <v>0</v>
          </cell>
          <cell r="T529">
            <v>0</v>
          </cell>
        </row>
        <row r="530">
          <cell r="A530" t="str">
            <v>108368WYU</v>
          </cell>
          <cell r="B530" t="str">
            <v>108368</v>
          </cell>
          <cell r="C530" t="str">
            <v>WYU</v>
          </cell>
          <cell r="D530">
            <v>-5697315.7629166702</v>
          </cell>
          <cell r="F530" t="str">
            <v>108368WYU</v>
          </cell>
          <cell r="G530" t="str">
            <v>108368</v>
          </cell>
          <cell r="H530" t="str">
            <v>WYU</v>
          </cell>
          <cell r="I530">
            <v>-5697315.7629166702</v>
          </cell>
          <cell r="L530">
            <v>0</v>
          </cell>
          <cell r="M530">
            <v>0</v>
          </cell>
          <cell r="N530">
            <v>0</v>
          </cell>
          <cell r="O530">
            <v>0</v>
          </cell>
          <cell r="P530">
            <v>0</v>
          </cell>
          <cell r="Q530">
            <v>0</v>
          </cell>
          <cell r="R530">
            <v>0</v>
          </cell>
          <cell r="S530">
            <v>0</v>
          </cell>
          <cell r="T530">
            <v>0</v>
          </cell>
        </row>
        <row r="531">
          <cell r="A531" t="str">
            <v>108369CA</v>
          </cell>
          <cell r="B531" t="str">
            <v>108369</v>
          </cell>
          <cell r="C531" t="str">
            <v>CA</v>
          </cell>
          <cell r="D531">
            <v>-7614805.4745833296</v>
          </cell>
          <cell r="F531" t="str">
            <v>108369CA</v>
          </cell>
          <cell r="G531" t="str">
            <v>108369</v>
          </cell>
          <cell r="H531" t="str">
            <v>CA</v>
          </cell>
          <cell r="I531">
            <v>-7614805.4745833296</v>
          </cell>
          <cell r="L531">
            <v>0</v>
          </cell>
          <cell r="M531">
            <v>0</v>
          </cell>
          <cell r="N531">
            <v>0</v>
          </cell>
          <cell r="O531">
            <v>0</v>
          </cell>
          <cell r="P531">
            <v>0</v>
          </cell>
          <cell r="Q531">
            <v>0</v>
          </cell>
          <cell r="R531">
            <v>0</v>
          </cell>
          <cell r="S531">
            <v>0</v>
          </cell>
          <cell r="T531">
            <v>0</v>
          </cell>
        </row>
        <row r="532">
          <cell r="A532" t="str">
            <v>108369ID</v>
          </cell>
          <cell r="B532" t="str">
            <v>108369</v>
          </cell>
          <cell r="C532" t="str">
            <v>ID</v>
          </cell>
          <cell r="D532">
            <v>-15062027.105833299</v>
          </cell>
          <cell r="F532" t="str">
            <v>108369ID</v>
          </cell>
          <cell r="G532" t="str">
            <v>108369</v>
          </cell>
          <cell r="H532" t="str">
            <v>ID</v>
          </cell>
          <cell r="I532">
            <v>-15062027.105833299</v>
          </cell>
          <cell r="L532">
            <v>0</v>
          </cell>
          <cell r="M532">
            <v>0</v>
          </cell>
          <cell r="N532">
            <v>0</v>
          </cell>
          <cell r="O532">
            <v>0</v>
          </cell>
          <cell r="P532">
            <v>0</v>
          </cell>
          <cell r="Q532">
            <v>0</v>
          </cell>
          <cell r="R532">
            <v>0</v>
          </cell>
          <cell r="S532">
            <v>0</v>
          </cell>
          <cell r="T532">
            <v>0</v>
          </cell>
        </row>
        <row r="533">
          <cell r="A533" t="str">
            <v>108369OR</v>
          </cell>
          <cell r="B533" t="str">
            <v>108369</v>
          </cell>
          <cell r="C533" t="str">
            <v>OR</v>
          </cell>
          <cell r="D533">
            <v>-106405192.32625</v>
          </cell>
          <cell r="F533" t="str">
            <v>108369OR</v>
          </cell>
          <cell r="G533" t="str">
            <v>108369</v>
          </cell>
          <cell r="H533" t="str">
            <v>OR</v>
          </cell>
          <cell r="I533">
            <v>-106405192.32625</v>
          </cell>
          <cell r="L533">
            <v>0</v>
          </cell>
          <cell r="M533">
            <v>0</v>
          </cell>
          <cell r="N533">
            <v>0</v>
          </cell>
          <cell r="O533">
            <v>0</v>
          </cell>
          <cell r="P533">
            <v>0</v>
          </cell>
          <cell r="Q533">
            <v>0</v>
          </cell>
          <cell r="R533">
            <v>0</v>
          </cell>
          <cell r="S533">
            <v>0</v>
          </cell>
          <cell r="T533">
            <v>0</v>
          </cell>
        </row>
        <row r="534">
          <cell r="A534" t="str">
            <v>108369UT</v>
          </cell>
          <cell r="B534" t="str">
            <v>108369</v>
          </cell>
          <cell r="C534" t="str">
            <v>UT</v>
          </cell>
          <cell r="D534">
            <v>-88184054.977083296</v>
          </cell>
          <cell r="F534" t="str">
            <v>108369UT</v>
          </cell>
          <cell r="G534" t="str">
            <v>108369</v>
          </cell>
          <cell r="H534" t="str">
            <v>UT</v>
          </cell>
          <cell r="I534">
            <v>-88184054.977083296</v>
          </cell>
          <cell r="L534">
            <v>0</v>
          </cell>
          <cell r="M534">
            <v>0</v>
          </cell>
          <cell r="N534">
            <v>0</v>
          </cell>
          <cell r="O534">
            <v>0</v>
          </cell>
          <cell r="P534">
            <v>0</v>
          </cell>
          <cell r="Q534">
            <v>0</v>
          </cell>
          <cell r="R534">
            <v>0</v>
          </cell>
          <cell r="S534">
            <v>0</v>
          </cell>
          <cell r="T534">
            <v>0</v>
          </cell>
        </row>
        <row r="535">
          <cell r="A535" t="str">
            <v>108369WA</v>
          </cell>
          <cell r="B535" t="str">
            <v>108369</v>
          </cell>
          <cell r="C535" t="str">
            <v>WA</v>
          </cell>
          <cell r="D535">
            <v>-23157001.233333301</v>
          </cell>
          <cell r="F535" t="str">
            <v>108369WA</v>
          </cell>
          <cell r="G535" t="str">
            <v>108369</v>
          </cell>
          <cell r="H535" t="str">
            <v>WA</v>
          </cell>
          <cell r="I535">
            <v>-23157001.233333301</v>
          </cell>
          <cell r="L535">
            <v>0</v>
          </cell>
          <cell r="M535">
            <v>0</v>
          </cell>
          <cell r="N535">
            <v>0</v>
          </cell>
          <cell r="O535">
            <v>0</v>
          </cell>
          <cell r="P535">
            <v>0</v>
          </cell>
          <cell r="Q535">
            <v>0</v>
          </cell>
          <cell r="R535">
            <v>0</v>
          </cell>
          <cell r="S535">
            <v>0</v>
          </cell>
          <cell r="T535">
            <v>0</v>
          </cell>
        </row>
        <row r="536">
          <cell r="A536" t="str">
            <v>108369WYP</v>
          </cell>
          <cell r="B536" t="str">
            <v>108369</v>
          </cell>
          <cell r="C536" t="str">
            <v>WYP</v>
          </cell>
          <cell r="D536">
            <v>-16566431.7304167</v>
          </cell>
          <cell r="F536" t="str">
            <v>108369WYP</v>
          </cell>
          <cell r="G536" t="str">
            <v>108369</v>
          </cell>
          <cell r="H536" t="str">
            <v>WYP</v>
          </cell>
          <cell r="I536">
            <v>-16566431.7304167</v>
          </cell>
          <cell r="L536">
            <v>0</v>
          </cell>
          <cell r="M536">
            <v>0</v>
          </cell>
          <cell r="N536">
            <v>0</v>
          </cell>
          <cell r="O536">
            <v>0</v>
          </cell>
          <cell r="P536">
            <v>0</v>
          </cell>
          <cell r="Q536">
            <v>0</v>
          </cell>
          <cell r="R536">
            <v>0</v>
          </cell>
          <cell r="S536">
            <v>0</v>
          </cell>
          <cell r="T536">
            <v>0</v>
          </cell>
        </row>
        <row r="537">
          <cell r="A537" t="str">
            <v>108369WYU</v>
          </cell>
          <cell r="B537" t="str">
            <v>108369</v>
          </cell>
          <cell r="C537" t="str">
            <v>WYU</v>
          </cell>
          <cell r="D537">
            <v>-3588367.8725000001</v>
          </cell>
          <cell r="F537" t="str">
            <v>108369WYU</v>
          </cell>
          <cell r="G537" t="str">
            <v>108369</v>
          </cell>
          <cell r="H537" t="str">
            <v>WYU</v>
          </cell>
          <cell r="I537">
            <v>-3588367.8725000001</v>
          </cell>
          <cell r="L537">
            <v>0</v>
          </cell>
          <cell r="M537">
            <v>0</v>
          </cell>
          <cell r="N537">
            <v>0</v>
          </cell>
          <cell r="O537">
            <v>0</v>
          </cell>
          <cell r="P537">
            <v>0</v>
          </cell>
          <cell r="Q537">
            <v>0</v>
          </cell>
          <cell r="R537">
            <v>0</v>
          </cell>
          <cell r="S537">
            <v>0</v>
          </cell>
          <cell r="T537">
            <v>0</v>
          </cell>
        </row>
        <row r="538">
          <cell r="A538" t="str">
            <v>108370CA</v>
          </cell>
          <cell r="B538" t="str">
            <v>108370</v>
          </cell>
          <cell r="C538" t="str">
            <v>CA</v>
          </cell>
          <cell r="D538">
            <v>-2183929.9312499999</v>
          </cell>
          <cell r="F538" t="str">
            <v>108370CA</v>
          </cell>
          <cell r="G538" t="str">
            <v>108370</v>
          </cell>
          <cell r="H538" t="str">
            <v>CA</v>
          </cell>
          <cell r="I538">
            <v>-2183929.9312499999</v>
          </cell>
          <cell r="L538">
            <v>0</v>
          </cell>
          <cell r="M538">
            <v>0</v>
          </cell>
          <cell r="N538">
            <v>0</v>
          </cell>
          <cell r="O538">
            <v>0</v>
          </cell>
          <cell r="P538">
            <v>0</v>
          </cell>
          <cell r="Q538">
            <v>0</v>
          </cell>
          <cell r="R538">
            <v>0</v>
          </cell>
          <cell r="S538">
            <v>0</v>
          </cell>
          <cell r="T538">
            <v>0</v>
          </cell>
        </row>
        <row r="539">
          <cell r="A539" t="str">
            <v>108370ID</v>
          </cell>
          <cell r="B539" t="str">
            <v>108370</v>
          </cell>
          <cell r="C539" t="str">
            <v>ID</v>
          </cell>
          <cell r="D539">
            <v>-9607485.6370833293</v>
          </cell>
          <cell r="F539" t="str">
            <v>108370ID</v>
          </cell>
          <cell r="G539" t="str">
            <v>108370</v>
          </cell>
          <cell r="H539" t="str">
            <v>ID</v>
          </cell>
          <cell r="I539">
            <v>-9607485.6370833293</v>
          </cell>
          <cell r="L539">
            <v>0</v>
          </cell>
          <cell r="M539">
            <v>0</v>
          </cell>
          <cell r="N539">
            <v>0</v>
          </cell>
          <cell r="O539">
            <v>0</v>
          </cell>
          <cell r="P539">
            <v>0</v>
          </cell>
          <cell r="Q539">
            <v>0</v>
          </cell>
          <cell r="R539">
            <v>0</v>
          </cell>
          <cell r="S539">
            <v>0</v>
          </cell>
          <cell r="T539">
            <v>0</v>
          </cell>
        </row>
        <row r="540">
          <cell r="A540" t="str">
            <v>108370OR</v>
          </cell>
          <cell r="B540" t="str">
            <v>108370</v>
          </cell>
          <cell r="C540" t="str">
            <v>OR</v>
          </cell>
          <cell r="D540">
            <v>-32605500.815416701</v>
          </cell>
          <cell r="F540" t="str">
            <v>108370OR</v>
          </cell>
          <cell r="G540" t="str">
            <v>108370</v>
          </cell>
          <cell r="H540" t="str">
            <v>OR</v>
          </cell>
          <cell r="I540">
            <v>-32605500.815416701</v>
          </cell>
          <cell r="L540">
            <v>0</v>
          </cell>
          <cell r="M540">
            <v>0</v>
          </cell>
          <cell r="N540">
            <v>0</v>
          </cell>
          <cell r="O540">
            <v>0</v>
          </cell>
          <cell r="P540">
            <v>0</v>
          </cell>
          <cell r="Q540">
            <v>0</v>
          </cell>
          <cell r="R540">
            <v>0</v>
          </cell>
          <cell r="S540">
            <v>0</v>
          </cell>
          <cell r="T540">
            <v>0</v>
          </cell>
        </row>
        <row r="541">
          <cell r="A541" t="str">
            <v>108370UT</v>
          </cell>
          <cell r="B541" t="str">
            <v>108370</v>
          </cell>
          <cell r="C541" t="str">
            <v>UT</v>
          </cell>
          <cell r="D541">
            <v>-35512755.520000003</v>
          </cell>
          <cell r="F541" t="str">
            <v>108370UT</v>
          </cell>
          <cell r="G541" t="str">
            <v>108370</v>
          </cell>
          <cell r="H541" t="str">
            <v>UT</v>
          </cell>
          <cell r="I541">
            <v>-35512755.520000003</v>
          </cell>
          <cell r="L541">
            <v>0</v>
          </cell>
          <cell r="M541">
            <v>0</v>
          </cell>
          <cell r="N541">
            <v>0</v>
          </cell>
          <cell r="O541">
            <v>0</v>
          </cell>
          <cell r="P541">
            <v>0</v>
          </cell>
          <cell r="Q541">
            <v>0</v>
          </cell>
          <cell r="R541">
            <v>0</v>
          </cell>
          <cell r="S541">
            <v>0</v>
          </cell>
          <cell r="T541">
            <v>0</v>
          </cell>
        </row>
        <row r="542">
          <cell r="A542" t="str">
            <v>108370WA</v>
          </cell>
          <cell r="B542" t="str">
            <v>108370</v>
          </cell>
          <cell r="C542" t="str">
            <v>WA</v>
          </cell>
          <cell r="D542">
            <v>-3333864.87458333</v>
          </cell>
          <cell r="F542" t="str">
            <v>108370WA</v>
          </cell>
          <cell r="G542" t="str">
            <v>108370</v>
          </cell>
          <cell r="H542" t="str">
            <v>WA</v>
          </cell>
          <cell r="I542">
            <v>-3333864.87458333</v>
          </cell>
          <cell r="L542">
            <v>0</v>
          </cell>
          <cell r="M542">
            <v>0</v>
          </cell>
          <cell r="N542">
            <v>0</v>
          </cell>
          <cell r="O542">
            <v>0</v>
          </cell>
          <cell r="P542">
            <v>0</v>
          </cell>
          <cell r="Q542">
            <v>0</v>
          </cell>
          <cell r="R542">
            <v>0</v>
          </cell>
          <cell r="S542">
            <v>0</v>
          </cell>
          <cell r="T542">
            <v>0</v>
          </cell>
        </row>
        <row r="543">
          <cell r="A543" t="str">
            <v>108370WYP</v>
          </cell>
          <cell r="B543" t="str">
            <v>108370</v>
          </cell>
          <cell r="C543" t="str">
            <v>WYP</v>
          </cell>
          <cell r="D543">
            <v>-3061057.0625</v>
          </cell>
          <cell r="F543" t="str">
            <v>108370WYP</v>
          </cell>
          <cell r="G543" t="str">
            <v>108370</v>
          </cell>
          <cell r="H543" t="str">
            <v>WYP</v>
          </cell>
          <cell r="I543">
            <v>-3061057.0625</v>
          </cell>
          <cell r="L543">
            <v>0</v>
          </cell>
          <cell r="M543">
            <v>0</v>
          </cell>
          <cell r="N543">
            <v>0</v>
          </cell>
          <cell r="O543">
            <v>0</v>
          </cell>
          <cell r="P543">
            <v>0</v>
          </cell>
          <cell r="Q543">
            <v>0</v>
          </cell>
          <cell r="R543">
            <v>0</v>
          </cell>
          <cell r="S543">
            <v>0</v>
          </cell>
          <cell r="T543">
            <v>0</v>
          </cell>
        </row>
        <row r="544">
          <cell r="A544" t="str">
            <v>108370WYU</v>
          </cell>
          <cell r="B544" t="str">
            <v>108370</v>
          </cell>
          <cell r="C544" t="str">
            <v>WYU</v>
          </cell>
          <cell r="D544">
            <v>-949741.30958333297</v>
          </cell>
          <cell r="F544" t="str">
            <v>108370WYU</v>
          </cell>
          <cell r="G544" t="str">
            <v>108370</v>
          </cell>
          <cell r="H544" t="str">
            <v>WYU</v>
          </cell>
          <cell r="I544">
            <v>-949741.30958333297</v>
          </cell>
          <cell r="L544">
            <v>0</v>
          </cell>
          <cell r="M544">
            <v>0</v>
          </cell>
          <cell r="N544">
            <v>0</v>
          </cell>
          <cell r="O544">
            <v>0</v>
          </cell>
          <cell r="P544">
            <v>0</v>
          </cell>
          <cell r="Q544">
            <v>0</v>
          </cell>
          <cell r="R544">
            <v>0</v>
          </cell>
          <cell r="S544">
            <v>0</v>
          </cell>
          <cell r="T544">
            <v>0</v>
          </cell>
        </row>
        <row r="545">
          <cell r="A545" t="str">
            <v>108371CA</v>
          </cell>
          <cell r="B545" t="str">
            <v>108371</v>
          </cell>
          <cell r="C545" t="str">
            <v>CA</v>
          </cell>
          <cell r="D545">
            <v>-199172.685833333</v>
          </cell>
          <cell r="F545" t="str">
            <v>108371CA</v>
          </cell>
          <cell r="G545" t="str">
            <v>108371</v>
          </cell>
          <cell r="H545" t="str">
            <v>CA</v>
          </cell>
          <cell r="I545">
            <v>-199172.685833333</v>
          </cell>
          <cell r="L545">
            <v>0</v>
          </cell>
          <cell r="M545">
            <v>0</v>
          </cell>
          <cell r="N545">
            <v>0</v>
          </cell>
          <cell r="O545">
            <v>0</v>
          </cell>
          <cell r="P545">
            <v>0</v>
          </cell>
          <cell r="Q545">
            <v>0</v>
          </cell>
          <cell r="R545">
            <v>0</v>
          </cell>
          <cell r="S545">
            <v>0</v>
          </cell>
          <cell r="T545">
            <v>0</v>
          </cell>
        </row>
        <row r="546">
          <cell r="A546" t="str">
            <v>108371ID</v>
          </cell>
          <cell r="B546" t="str">
            <v>108371</v>
          </cell>
          <cell r="C546" t="str">
            <v>ID</v>
          </cell>
          <cell r="D546">
            <v>-142049.95374999999</v>
          </cell>
          <cell r="F546" t="str">
            <v>108371ID</v>
          </cell>
          <cell r="G546" t="str">
            <v>108371</v>
          </cell>
          <cell r="H546" t="str">
            <v>ID</v>
          </cell>
          <cell r="I546">
            <v>-142049.95374999999</v>
          </cell>
          <cell r="L546">
            <v>0</v>
          </cell>
          <cell r="M546">
            <v>0</v>
          </cell>
          <cell r="N546">
            <v>0</v>
          </cell>
          <cell r="O546">
            <v>0</v>
          </cell>
          <cell r="P546">
            <v>0</v>
          </cell>
          <cell r="Q546">
            <v>0</v>
          </cell>
          <cell r="R546">
            <v>0</v>
          </cell>
          <cell r="S546">
            <v>0</v>
          </cell>
          <cell r="T546">
            <v>0</v>
          </cell>
        </row>
        <row r="547">
          <cell r="A547" t="str">
            <v>108371OR</v>
          </cell>
          <cell r="B547" t="str">
            <v>108371</v>
          </cell>
          <cell r="C547" t="str">
            <v>OR</v>
          </cell>
          <cell r="D547">
            <v>-2059027.73916667</v>
          </cell>
          <cell r="F547" t="str">
            <v>108371OR</v>
          </cell>
          <cell r="G547" t="str">
            <v>108371</v>
          </cell>
          <cell r="H547" t="str">
            <v>OR</v>
          </cell>
          <cell r="I547">
            <v>-2059027.73916667</v>
          </cell>
          <cell r="L547">
            <v>0</v>
          </cell>
          <cell r="M547">
            <v>0</v>
          </cell>
          <cell r="N547">
            <v>0</v>
          </cell>
          <cell r="O547">
            <v>0</v>
          </cell>
          <cell r="P547">
            <v>0</v>
          </cell>
          <cell r="Q547">
            <v>0</v>
          </cell>
          <cell r="R547">
            <v>0</v>
          </cell>
          <cell r="S547">
            <v>0</v>
          </cell>
          <cell r="T547">
            <v>0</v>
          </cell>
        </row>
        <row r="548">
          <cell r="A548" t="str">
            <v>108371UT</v>
          </cell>
          <cell r="B548" t="str">
            <v>108371</v>
          </cell>
          <cell r="C548" t="str">
            <v>UT</v>
          </cell>
          <cell r="D548">
            <v>-3463276.9295833302</v>
          </cell>
          <cell r="F548" t="str">
            <v>108371UT</v>
          </cell>
          <cell r="G548" t="str">
            <v>108371</v>
          </cell>
          <cell r="H548" t="str">
            <v>UT</v>
          </cell>
          <cell r="I548">
            <v>-3463276.9295833302</v>
          </cell>
          <cell r="L548">
            <v>0</v>
          </cell>
          <cell r="M548">
            <v>0</v>
          </cell>
          <cell r="N548">
            <v>0</v>
          </cell>
          <cell r="O548">
            <v>0</v>
          </cell>
          <cell r="P548">
            <v>0</v>
          </cell>
          <cell r="Q548">
            <v>0</v>
          </cell>
          <cell r="R548">
            <v>0</v>
          </cell>
          <cell r="S548">
            <v>0</v>
          </cell>
          <cell r="T548">
            <v>0</v>
          </cell>
        </row>
        <row r="549">
          <cell r="A549" t="str">
            <v>108371WA</v>
          </cell>
          <cell r="B549" t="str">
            <v>108371</v>
          </cell>
          <cell r="C549" t="str">
            <v>WA</v>
          </cell>
          <cell r="D549">
            <v>-355371.21875</v>
          </cell>
          <cell r="F549" t="str">
            <v>108371WA</v>
          </cell>
          <cell r="G549" t="str">
            <v>108371</v>
          </cell>
          <cell r="H549" t="str">
            <v>WA</v>
          </cell>
          <cell r="I549">
            <v>-355371.21875</v>
          </cell>
          <cell r="L549">
            <v>0</v>
          </cell>
          <cell r="M549">
            <v>0</v>
          </cell>
          <cell r="N549">
            <v>0</v>
          </cell>
          <cell r="O549">
            <v>0</v>
          </cell>
          <cell r="P549">
            <v>0</v>
          </cell>
          <cell r="Q549">
            <v>0</v>
          </cell>
          <cell r="R549">
            <v>0</v>
          </cell>
          <cell r="S549">
            <v>0</v>
          </cell>
          <cell r="T549">
            <v>0</v>
          </cell>
        </row>
        <row r="550">
          <cell r="A550" t="str">
            <v>108371WYP</v>
          </cell>
          <cell r="B550" t="str">
            <v>108371</v>
          </cell>
          <cell r="C550" t="str">
            <v>WYP</v>
          </cell>
          <cell r="D550">
            <v>-843245.63208333298</v>
          </cell>
          <cell r="F550" t="str">
            <v>108371WYP</v>
          </cell>
          <cell r="G550" t="str">
            <v>108371</v>
          </cell>
          <cell r="H550" t="str">
            <v>WYP</v>
          </cell>
          <cell r="I550">
            <v>-843245.63208333298</v>
          </cell>
          <cell r="L550">
            <v>0</v>
          </cell>
          <cell r="M550">
            <v>0</v>
          </cell>
          <cell r="N550">
            <v>0</v>
          </cell>
          <cell r="O550">
            <v>0</v>
          </cell>
          <cell r="P550">
            <v>0</v>
          </cell>
          <cell r="Q550">
            <v>0</v>
          </cell>
          <cell r="R550">
            <v>0</v>
          </cell>
          <cell r="S550">
            <v>0</v>
          </cell>
          <cell r="T550">
            <v>0</v>
          </cell>
        </row>
        <row r="551">
          <cell r="A551" t="str">
            <v>108371WYU</v>
          </cell>
          <cell r="B551" t="str">
            <v>108371</v>
          </cell>
          <cell r="C551" t="str">
            <v>WYU</v>
          </cell>
          <cell r="D551">
            <v>-133579.063333333</v>
          </cell>
          <cell r="F551" t="str">
            <v>108371WYU</v>
          </cell>
          <cell r="G551" t="str">
            <v>108371</v>
          </cell>
          <cell r="H551" t="str">
            <v>WYU</v>
          </cell>
          <cell r="I551">
            <v>-133579.063333333</v>
          </cell>
          <cell r="L551">
            <v>0</v>
          </cell>
          <cell r="M551">
            <v>0</v>
          </cell>
          <cell r="N551">
            <v>0</v>
          </cell>
          <cell r="O551">
            <v>0</v>
          </cell>
          <cell r="P551">
            <v>0</v>
          </cell>
          <cell r="Q551">
            <v>0</v>
          </cell>
          <cell r="R551">
            <v>0</v>
          </cell>
          <cell r="S551">
            <v>0</v>
          </cell>
          <cell r="T551">
            <v>0</v>
          </cell>
        </row>
        <row r="552">
          <cell r="A552" t="str">
            <v>108373CA</v>
          </cell>
          <cell r="B552" t="str">
            <v>108373</v>
          </cell>
          <cell r="C552" t="str">
            <v>CA</v>
          </cell>
          <cell r="D552">
            <v>-543910.62124999997</v>
          </cell>
          <cell r="F552" t="str">
            <v>108373CA</v>
          </cell>
          <cell r="G552" t="str">
            <v>108373</v>
          </cell>
          <cell r="H552" t="str">
            <v>CA</v>
          </cell>
          <cell r="I552">
            <v>-543910.62124999997</v>
          </cell>
          <cell r="L552">
            <v>0</v>
          </cell>
          <cell r="M552">
            <v>0</v>
          </cell>
          <cell r="N552">
            <v>0</v>
          </cell>
          <cell r="O552">
            <v>0</v>
          </cell>
          <cell r="P552">
            <v>0</v>
          </cell>
          <cell r="Q552">
            <v>0</v>
          </cell>
          <cell r="R552">
            <v>0</v>
          </cell>
          <cell r="S552">
            <v>0</v>
          </cell>
          <cell r="T552">
            <v>0</v>
          </cell>
        </row>
        <row r="553">
          <cell r="A553" t="str">
            <v>108373ID</v>
          </cell>
          <cell r="B553" t="str">
            <v>108373</v>
          </cell>
          <cell r="C553" t="str">
            <v>ID</v>
          </cell>
          <cell r="D553">
            <v>-426524.37208333297</v>
          </cell>
          <cell r="F553" t="str">
            <v>108373ID</v>
          </cell>
          <cell r="G553" t="str">
            <v>108373</v>
          </cell>
          <cell r="H553" t="str">
            <v>ID</v>
          </cell>
          <cell r="I553">
            <v>-426524.37208333297</v>
          </cell>
          <cell r="L553">
            <v>0</v>
          </cell>
          <cell r="M553">
            <v>0</v>
          </cell>
          <cell r="N553">
            <v>0</v>
          </cell>
          <cell r="O553">
            <v>0</v>
          </cell>
          <cell r="P553">
            <v>0</v>
          </cell>
          <cell r="Q553">
            <v>0</v>
          </cell>
          <cell r="R553">
            <v>0</v>
          </cell>
          <cell r="S553">
            <v>0</v>
          </cell>
          <cell r="T553">
            <v>0</v>
          </cell>
        </row>
        <row r="554">
          <cell r="A554" t="str">
            <v>108373OR</v>
          </cell>
          <cell r="B554" t="str">
            <v>108373</v>
          </cell>
          <cell r="C554" t="str">
            <v>OR</v>
          </cell>
          <cell r="D554">
            <v>-10025692.83</v>
          </cell>
          <cell r="F554" t="str">
            <v>108373OR</v>
          </cell>
          <cell r="G554" t="str">
            <v>108373</v>
          </cell>
          <cell r="H554" t="str">
            <v>OR</v>
          </cell>
          <cell r="I554">
            <v>-10025692.83</v>
          </cell>
          <cell r="L554">
            <v>0</v>
          </cell>
          <cell r="M554">
            <v>0</v>
          </cell>
          <cell r="N554">
            <v>0</v>
          </cell>
          <cell r="O554">
            <v>0</v>
          </cell>
          <cell r="P554">
            <v>0</v>
          </cell>
          <cell r="Q554">
            <v>0</v>
          </cell>
          <cell r="R554">
            <v>0</v>
          </cell>
          <cell r="S554">
            <v>0</v>
          </cell>
          <cell r="T554">
            <v>0</v>
          </cell>
        </row>
        <row r="555">
          <cell r="A555" t="str">
            <v>108373UT</v>
          </cell>
          <cell r="B555" t="str">
            <v>108373</v>
          </cell>
          <cell r="C555" t="str">
            <v>UT</v>
          </cell>
          <cell r="D555">
            <v>-12471265.4708333</v>
          </cell>
          <cell r="F555" t="str">
            <v>108373UT</v>
          </cell>
          <cell r="G555" t="str">
            <v>108373</v>
          </cell>
          <cell r="H555" t="str">
            <v>UT</v>
          </cell>
          <cell r="I555">
            <v>-12471265.4708333</v>
          </cell>
          <cell r="L555">
            <v>0</v>
          </cell>
          <cell r="M555">
            <v>0</v>
          </cell>
          <cell r="N555">
            <v>0</v>
          </cell>
          <cell r="O555">
            <v>0</v>
          </cell>
          <cell r="P555">
            <v>0</v>
          </cell>
          <cell r="Q555">
            <v>0</v>
          </cell>
          <cell r="R555">
            <v>0</v>
          </cell>
          <cell r="S555">
            <v>0</v>
          </cell>
          <cell r="T555">
            <v>0</v>
          </cell>
        </row>
        <row r="556">
          <cell r="A556" t="str">
            <v>108373WA</v>
          </cell>
          <cell r="B556" t="str">
            <v>108373</v>
          </cell>
          <cell r="C556" t="str">
            <v>WA</v>
          </cell>
          <cell r="D556">
            <v>-1914946.3704166701</v>
          </cell>
          <cell r="F556" t="str">
            <v>108373WA</v>
          </cell>
          <cell r="G556" t="str">
            <v>108373</v>
          </cell>
          <cell r="H556" t="str">
            <v>WA</v>
          </cell>
          <cell r="I556">
            <v>-1914946.3704166701</v>
          </cell>
          <cell r="L556">
            <v>0</v>
          </cell>
          <cell r="M556">
            <v>0</v>
          </cell>
          <cell r="N556">
            <v>0</v>
          </cell>
          <cell r="O556">
            <v>0</v>
          </cell>
          <cell r="P556">
            <v>0</v>
          </cell>
          <cell r="Q556">
            <v>0</v>
          </cell>
          <cell r="R556">
            <v>0</v>
          </cell>
          <cell r="S556">
            <v>0</v>
          </cell>
          <cell r="T556">
            <v>0</v>
          </cell>
        </row>
        <row r="557">
          <cell r="A557" t="str">
            <v>108373WYP</v>
          </cell>
          <cell r="B557" t="str">
            <v>108373</v>
          </cell>
          <cell r="C557" t="str">
            <v>WYP</v>
          </cell>
          <cell r="D557">
            <v>-3159955.54208333</v>
          </cell>
          <cell r="F557" t="str">
            <v>108373WYP</v>
          </cell>
          <cell r="G557" t="str">
            <v>108373</v>
          </cell>
          <cell r="H557" t="str">
            <v>WYP</v>
          </cell>
          <cell r="I557">
            <v>-3159955.54208333</v>
          </cell>
          <cell r="L557">
            <v>0</v>
          </cell>
          <cell r="M557">
            <v>0</v>
          </cell>
          <cell r="N557">
            <v>0</v>
          </cell>
          <cell r="O557">
            <v>0</v>
          </cell>
          <cell r="P557">
            <v>0</v>
          </cell>
          <cell r="Q557">
            <v>0</v>
          </cell>
          <cell r="R557">
            <v>0</v>
          </cell>
          <cell r="S557">
            <v>0</v>
          </cell>
          <cell r="T557">
            <v>0</v>
          </cell>
        </row>
        <row r="558">
          <cell r="A558" t="str">
            <v>108373WYU</v>
          </cell>
          <cell r="B558" t="str">
            <v>108373</v>
          </cell>
          <cell r="C558" t="str">
            <v>WYU</v>
          </cell>
          <cell r="D558">
            <v>-1031685.79666667</v>
          </cell>
          <cell r="F558" t="str">
            <v>108373WYU</v>
          </cell>
          <cell r="G558" t="str">
            <v>108373</v>
          </cell>
          <cell r="H558" t="str">
            <v>WYU</v>
          </cell>
          <cell r="I558">
            <v>-1031685.79666667</v>
          </cell>
          <cell r="L558">
            <v>0</v>
          </cell>
          <cell r="M558">
            <v>0</v>
          </cell>
          <cell r="N558">
            <v>0</v>
          </cell>
          <cell r="O558">
            <v>0</v>
          </cell>
          <cell r="P558">
            <v>0</v>
          </cell>
          <cell r="Q558">
            <v>0</v>
          </cell>
          <cell r="R558">
            <v>0</v>
          </cell>
          <cell r="S558">
            <v>0</v>
          </cell>
          <cell r="T558">
            <v>0</v>
          </cell>
        </row>
        <row r="559">
          <cell r="A559" t="str">
            <v>111390OR</v>
          </cell>
          <cell r="B559" t="str">
            <v>111390</v>
          </cell>
          <cell r="C559" t="str">
            <v>OR</v>
          </cell>
          <cell r="D559">
            <v>141822.79</v>
          </cell>
          <cell r="F559" t="str">
            <v>111390OR</v>
          </cell>
          <cell r="G559" t="str">
            <v>111390</v>
          </cell>
          <cell r="H559" t="str">
            <v>OR</v>
          </cell>
          <cell r="I559">
            <v>141822.79</v>
          </cell>
          <cell r="L559">
            <v>0</v>
          </cell>
          <cell r="M559">
            <v>0</v>
          </cell>
          <cell r="N559">
            <v>0</v>
          </cell>
          <cell r="O559">
            <v>0</v>
          </cell>
          <cell r="P559">
            <v>0</v>
          </cell>
          <cell r="Q559">
            <v>0</v>
          </cell>
          <cell r="R559">
            <v>0</v>
          </cell>
          <cell r="S559">
            <v>0</v>
          </cell>
          <cell r="T559">
            <v>0</v>
          </cell>
        </row>
        <row r="560">
          <cell r="A560" t="str">
            <v>111390SG</v>
          </cell>
          <cell r="B560" t="str">
            <v>111390</v>
          </cell>
          <cell r="C560" t="str">
            <v>SG</v>
          </cell>
          <cell r="D560">
            <v>910304.17</v>
          </cell>
          <cell r="F560" t="str">
            <v>111390SG</v>
          </cell>
          <cell r="G560" t="str">
            <v>111390</v>
          </cell>
          <cell r="H560" t="str">
            <v>SG</v>
          </cell>
          <cell r="I560">
            <v>910304.17</v>
          </cell>
          <cell r="L560">
            <v>0</v>
          </cell>
          <cell r="M560">
            <v>0</v>
          </cell>
          <cell r="N560">
            <v>0</v>
          </cell>
          <cell r="O560">
            <v>0</v>
          </cell>
          <cell r="P560">
            <v>0</v>
          </cell>
          <cell r="Q560">
            <v>0</v>
          </cell>
          <cell r="R560">
            <v>0</v>
          </cell>
          <cell r="S560">
            <v>0</v>
          </cell>
          <cell r="T560">
            <v>0</v>
          </cell>
        </row>
        <row r="561">
          <cell r="A561" t="str">
            <v>111390SO</v>
          </cell>
          <cell r="B561" t="str">
            <v>111390</v>
          </cell>
          <cell r="C561" t="str">
            <v>SO</v>
          </cell>
          <cell r="D561">
            <v>8673284.1899999995</v>
          </cell>
          <cell r="F561" t="str">
            <v>111390SO</v>
          </cell>
          <cell r="G561" t="str">
            <v>111390</v>
          </cell>
          <cell r="H561" t="str">
            <v>SO</v>
          </cell>
          <cell r="I561">
            <v>8673284.1899999995</v>
          </cell>
          <cell r="L561">
            <v>0</v>
          </cell>
          <cell r="M561">
            <v>0</v>
          </cell>
          <cell r="N561">
            <v>0</v>
          </cell>
          <cell r="O561">
            <v>0</v>
          </cell>
          <cell r="P561">
            <v>0</v>
          </cell>
          <cell r="Q561">
            <v>0</v>
          </cell>
          <cell r="R561">
            <v>0</v>
          </cell>
          <cell r="S561">
            <v>0</v>
          </cell>
          <cell r="T561">
            <v>0</v>
          </cell>
        </row>
        <row r="562">
          <cell r="A562" t="str">
            <v>111390WYP</v>
          </cell>
          <cell r="B562" t="str">
            <v>111390</v>
          </cell>
          <cell r="C562" t="str">
            <v>WYP</v>
          </cell>
          <cell r="D562">
            <v>254534.69</v>
          </cell>
          <cell r="F562" t="str">
            <v>111390WYP</v>
          </cell>
          <cell r="G562" t="str">
            <v>111390</v>
          </cell>
          <cell r="H562" t="str">
            <v>WYP</v>
          </cell>
          <cell r="I562">
            <v>254534.69</v>
          </cell>
          <cell r="L562">
            <v>0</v>
          </cell>
          <cell r="M562">
            <v>0</v>
          </cell>
          <cell r="N562">
            <v>0</v>
          </cell>
          <cell r="O562">
            <v>0</v>
          </cell>
          <cell r="P562">
            <v>0</v>
          </cell>
          <cell r="Q562">
            <v>0</v>
          </cell>
          <cell r="R562">
            <v>0</v>
          </cell>
          <cell r="S562">
            <v>0</v>
          </cell>
          <cell r="T562">
            <v>0</v>
          </cell>
        </row>
        <row r="563">
          <cell r="A563" t="str">
            <v>254105TROJP</v>
          </cell>
          <cell r="B563" t="str">
            <v>254105</v>
          </cell>
          <cell r="C563" t="str">
            <v>TROJP</v>
          </cell>
          <cell r="D563">
            <v>0</v>
          </cell>
          <cell r="F563" t="str">
            <v>254105TROJP</v>
          </cell>
          <cell r="G563" t="str">
            <v>254105</v>
          </cell>
          <cell r="H563" t="str">
            <v>TROJP</v>
          </cell>
          <cell r="I563">
            <v>0</v>
          </cell>
          <cell r="L563">
            <v>0</v>
          </cell>
          <cell r="M563">
            <v>0</v>
          </cell>
          <cell r="N563">
            <v>0</v>
          </cell>
          <cell r="O563">
            <v>0</v>
          </cell>
          <cell r="P563">
            <v>0</v>
          </cell>
          <cell r="Q563">
            <v>0</v>
          </cell>
          <cell r="R563">
            <v>0</v>
          </cell>
          <cell r="S563">
            <v>0</v>
          </cell>
          <cell r="T563">
            <v>0</v>
          </cell>
        </row>
        <row r="564">
          <cell r="A564" t="str">
            <v>254105WA</v>
          </cell>
          <cell r="B564" t="str">
            <v>254105</v>
          </cell>
          <cell r="C564" t="str">
            <v>WA</v>
          </cell>
          <cell r="D564">
            <v>277123.73666666698</v>
          </cell>
          <cell r="F564" t="str">
            <v>254105WA</v>
          </cell>
          <cell r="G564" t="str">
            <v>254105</v>
          </cell>
          <cell r="H564" t="str">
            <v>WA</v>
          </cell>
          <cell r="I564">
            <v>277123.73666666698</v>
          </cell>
          <cell r="L564">
            <v>0</v>
          </cell>
          <cell r="M564">
            <v>0</v>
          </cell>
          <cell r="N564">
            <v>0</v>
          </cell>
          <cell r="O564">
            <v>0</v>
          </cell>
          <cell r="P564">
            <v>0</v>
          </cell>
          <cell r="Q564">
            <v>0</v>
          </cell>
          <cell r="R564">
            <v>0</v>
          </cell>
          <cell r="S564">
            <v>0</v>
          </cell>
          <cell r="T564">
            <v>0</v>
          </cell>
        </row>
        <row r="565">
          <cell r="A565" t="str">
            <v>1011390CAGE</v>
          </cell>
          <cell r="B565" t="str">
            <v>1011390</v>
          </cell>
          <cell r="C565" t="str">
            <v>CAGE</v>
          </cell>
          <cell r="D565">
            <v>9206022.3337500002</v>
          </cell>
          <cell r="F565" t="str">
            <v>1011390CAGE</v>
          </cell>
          <cell r="G565" t="str">
            <v>1011390</v>
          </cell>
          <cell r="H565" t="str">
            <v>CAGE</v>
          </cell>
          <cell r="I565">
            <v>9206022.3337500002</v>
          </cell>
          <cell r="L565">
            <v>0</v>
          </cell>
          <cell r="M565">
            <v>0</v>
          </cell>
          <cell r="N565">
            <v>0</v>
          </cell>
          <cell r="O565">
            <v>0</v>
          </cell>
          <cell r="P565">
            <v>0</v>
          </cell>
          <cell r="Q565">
            <v>0</v>
          </cell>
          <cell r="R565">
            <v>0</v>
          </cell>
          <cell r="S565">
            <v>0</v>
          </cell>
          <cell r="T565">
            <v>0</v>
          </cell>
        </row>
        <row r="566">
          <cell r="A566" t="str">
            <v>1011390CAGW</v>
          </cell>
          <cell r="B566" t="str">
            <v>1011390</v>
          </cell>
          <cell r="C566" t="str">
            <v>CAGW</v>
          </cell>
          <cell r="D566">
            <v>3667381.8462499999</v>
          </cell>
          <cell r="F566" t="str">
            <v>1011390CAGW</v>
          </cell>
          <cell r="G566" t="str">
            <v>1011390</v>
          </cell>
          <cell r="H566" t="str">
            <v>CAGW</v>
          </cell>
          <cell r="I566">
            <v>3667381.8462499999</v>
          </cell>
          <cell r="L566">
            <v>0</v>
          </cell>
          <cell r="M566">
            <v>0</v>
          </cell>
          <cell r="N566">
            <v>0</v>
          </cell>
          <cell r="O566">
            <v>0</v>
          </cell>
          <cell r="P566">
            <v>0</v>
          </cell>
          <cell r="Q566">
            <v>0</v>
          </cell>
          <cell r="R566">
            <v>0</v>
          </cell>
          <cell r="S566">
            <v>0</v>
          </cell>
          <cell r="T566">
            <v>0</v>
          </cell>
        </row>
        <row r="567">
          <cell r="A567" t="str">
            <v>1011390OR</v>
          </cell>
          <cell r="B567" t="str">
            <v>1011390</v>
          </cell>
          <cell r="C567" t="str">
            <v>OR</v>
          </cell>
          <cell r="D567">
            <v>2188678.9420833299</v>
          </cell>
          <cell r="F567" t="str">
            <v>1011390OR</v>
          </cell>
          <cell r="G567" t="str">
            <v>1011390</v>
          </cell>
          <cell r="H567" t="str">
            <v>OR</v>
          </cell>
          <cell r="I567">
            <v>2188678.9420833299</v>
          </cell>
          <cell r="L567">
            <v>0</v>
          </cell>
          <cell r="M567">
            <v>0</v>
          </cell>
          <cell r="N567">
            <v>0</v>
          </cell>
          <cell r="O567">
            <v>0</v>
          </cell>
          <cell r="P567">
            <v>0</v>
          </cell>
          <cell r="Q567">
            <v>0</v>
          </cell>
          <cell r="R567">
            <v>0</v>
          </cell>
          <cell r="S567">
            <v>0</v>
          </cell>
          <cell r="T567">
            <v>0</v>
          </cell>
        </row>
        <row r="568">
          <cell r="A568" t="str">
            <v>1011390SO</v>
          </cell>
          <cell r="B568" t="str">
            <v>1011390</v>
          </cell>
          <cell r="C568" t="str">
            <v>SO</v>
          </cell>
          <cell r="D568">
            <v>2721761.9304166702</v>
          </cell>
          <cell r="F568" t="str">
            <v>1011390SO</v>
          </cell>
          <cell r="G568" t="str">
            <v>1011390</v>
          </cell>
          <cell r="H568" t="str">
            <v>SO</v>
          </cell>
          <cell r="I568">
            <v>2721761.9304166702</v>
          </cell>
          <cell r="L568">
            <v>0</v>
          </cell>
          <cell r="M568">
            <v>0</v>
          </cell>
          <cell r="N568">
            <v>0</v>
          </cell>
          <cell r="O568">
            <v>0</v>
          </cell>
          <cell r="P568">
            <v>0</v>
          </cell>
          <cell r="Q568">
            <v>0</v>
          </cell>
          <cell r="R568">
            <v>0</v>
          </cell>
          <cell r="S568">
            <v>0</v>
          </cell>
          <cell r="T568">
            <v>0</v>
          </cell>
        </row>
        <row r="569">
          <cell r="A569" t="str">
            <v>1011390UT</v>
          </cell>
          <cell r="B569" t="str">
            <v>1011390</v>
          </cell>
          <cell r="C569" t="str">
            <v>UT</v>
          </cell>
          <cell r="D569">
            <v>6405032.0870833304</v>
          </cell>
          <cell r="F569" t="str">
            <v>1011390UT</v>
          </cell>
          <cell r="G569" t="str">
            <v>1011390</v>
          </cell>
          <cell r="H569" t="str">
            <v>UT</v>
          </cell>
          <cell r="I569">
            <v>6405032.0870833304</v>
          </cell>
          <cell r="L569">
            <v>0</v>
          </cell>
          <cell r="M569">
            <v>0</v>
          </cell>
          <cell r="N569">
            <v>0</v>
          </cell>
          <cell r="O569">
            <v>0</v>
          </cell>
          <cell r="P569">
            <v>0</v>
          </cell>
          <cell r="Q569">
            <v>0</v>
          </cell>
          <cell r="R569">
            <v>0</v>
          </cell>
          <cell r="S569">
            <v>0</v>
          </cell>
          <cell r="T569">
            <v>0</v>
          </cell>
        </row>
        <row r="570">
          <cell r="A570" t="str">
            <v>1011390WYP</v>
          </cell>
          <cell r="B570" t="str">
            <v>1011390</v>
          </cell>
          <cell r="C570" t="str">
            <v>WYP</v>
          </cell>
          <cell r="D570">
            <v>-254534.69</v>
          </cell>
          <cell r="F570" t="str">
            <v>1011390WYP</v>
          </cell>
          <cell r="G570" t="str">
            <v>1011390</v>
          </cell>
          <cell r="H570" t="str">
            <v>WYP</v>
          </cell>
          <cell r="I570">
            <v>-254534.69</v>
          </cell>
          <cell r="L570">
            <v>0</v>
          </cell>
          <cell r="M570">
            <v>0</v>
          </cell>
          <cell r="N570">
            <v>0</v>
          </cell>
          <cell r="O570">
            <v>0</v>
          </cell>
          <cell r="P570">
            <v>0</v>
          </cell>
          <cell r="Q570">
            <v>0</v>
          </cell>
          <cell r="R570">
            <v>0</v>
          </cell>
          <cell r="S570">
            <v>0</v>
          </cell>
          <cell r="T570">
            <v>0</v>
          </cell>
        </row>
        <row r="571">
          <cell r="A571" t="str">
            <v>108DPCA</v>
          </cell>
          <cell r="B571" t="str">
            <v>108DP</v>
          </cell>
          <cell r="C571" t="str">
            <v>CA</v>
          </cell>
          <cell r="D571">
            <v>468804.45500000002</v>
          </cell>
          <cell r="F571" t="str">
            <v>108DPCA</v>
          </cell>
          <cell r="G571" t="str">
            <v>108DP</v>
          </cell>
          <cell r="H571" t="str">
            <v>CA</v>
          </cell>
          <cell r="I571">
            <v>468804.45500000002</v>
          </cell>
          <cell r="L571">
            <v>0</v>
          </cell>
          <cell r="M571">
            <v>0</v>
          </cell>
          <cell r="N571">
            <v>0</v>
          </cell>
          <cell r="O571">
            <v>0</v>
          </cell>
          <cell r="P571">
            <v>0</v>
          </cell>
          <cell r="Q571">
            <v>0</v>
          </cell>
          <cell r="R571">
            <v>0</v>
          </cell>
          <cell r="S571">
            <v>0</v>
          </cell>
          <cell r="T571">
            <v>0</v>
          </cell>
        </row>
        <row r="572">
          <cell r="A572" t="str">
            <v>108DPID</v>
          </cell>
          <cell r="B572" t="str">
            <v>108DP</v>
          </cell>
          <cell r="C572" t="str">
            <v>ID</v>
          </cell>
          <cell r="D572">
            <v>202981.11666666699</v>
          </cell>
          <cell r="F572" t="str">
            <v>108DPID</v>
          </cell>
          <cell r="G572" t="str">
            <v>108DP</v>
          </cell>
          <cell r="H572" t="str">
            <v>ID</v>
          </cell>
          <cell r="I572">
            <v>202981.11666666699</v>
          </cell>
          <cell r="L572">
            <v>0</v>
          </cell>
          <cell r="M572">
            <v>0</v>
          </cell>
          <cell r="N572">
            <v>0</v>
          </cell>
          <cell r="O572">
            <v>0</v>
          </cell>
          <cell r="P572">
            <v>0</v>
          </cell>
          <cell r="Q572">
            <v>0</v>
          </cell>
          <cell r="R572">
            <v>0</v>
          </cell>
          <cell r="S572">
            <v>0</v>
          </cell>
          <cell r="T572">
            <v>0</v>
          </cell>
        </row>
        <row r="573">
          <cell r="A573" t="str">
            <v>108DPOR</v>
          </cell>
          <cell r="B573" t="str">
            <v>108DP</v>
          </cell>
          <cell r="C573" t="str">
            <v>OR</v>
          </cell>
          <cell r="D573">
            <v>404062.9425</v>
          </cell>
          <cell r="F573" t="str">
            <v>108DPOR</v>
          </cell>
          <cell r="G573" t="str">
            <v>108DP</v>
          </cell>
          <cell r="H573" t="str">
            <v>OR</v>
          </cell>
          <cell r="I573">
            <v>404062.9425</v>
          </cell>
          <cell r="L573">
            <v>0</v>
          </cell>
          <cell r="M573">
            <v>0</v>
          </cell>
          <cell r="N573">
            <v>0</v>
          </cell>
          <cell r="O573">
            <v>0</v>
          </cell>
          <cell r="P573">
            <v>0</v>
          </cell>
          <cell r="Q573">
            <v>0</v>
          </cell>
          <cell r="R573">
            <v>0</v>
          </cell>
          <cell r="S573">
            <v>0</v>
          </cell>
          <cell r="T573">
            <v>0</v>
          </cell>
        </row>
        <row r="574">
          <cell r="A574" t="str">
            <v>108DPUT</v>
          </cell>
          <cell r="B574" t="str">
            <v>108DP</v>
          </cell>
          <cell r="C574" t="str">
            <v>UT</v>
          </cell>
          <cell r="D574">
            <v>2393314.3920833301</v>
          </cell>
          <cell r="F574" t="str">
            <v>108DPUT</v>
          </cell>
          <cell r="G574" t="str">
            <v>108DP</v>
          </cell>
          <cell r="H574" t="str">
            <v>UT</v>
          </cell>
          <cell r="I574">
            <v>2393314.3920833301</v>
          </cell>
          <cell r="L574">
            <v>0</v>
          </cell>
          <cell r="M574">
            <v>0</v>
          </cell>
          <cell r="N574">
            <v>0</v>
          </cell>
          <cell r="O574">
            <v>0</v>
          </cell>
          <cell r="P574">
            <v>0</v>
          </cell>
          <cell r="Q574">
            <v>0</v>
          </cell>
          <cell r="R574">
            <v>0</v>
          </cell>
          <cell r="S574">
            <v>0</v>
          </cell>
          <cell r="T574">
            <v>0</v>
          </cell>
        </row>
        <row r="575">
          <cell r="A575" t="str">
            <v>108DPWA</v>
          </cell>
          <cell r="B575" t="str">
            <v>108DP</v>
          </cell>
          <cell r="C575" t="str">
            <v>WA</v>
          </cell>
          <cell r="D575">
            <v>325899.78666666697</v>
          </cell>
          <cell r="F575" t="str">
            <v>108DPWA</v>
          </cell>
          <cell r="G575" t="str">
            <v>108DP</v>
          </cell>
          <cell r="H575" t="str">
            <v>WA</v>
          </cell>
          <cell r="I575">
            <v>325899.78666666697</v>
          </cell>
          <cell r="L575">
            <v>0</v>
          </cell>
          <cell r="M575">
            <v>0</v>
          </cell>
          <cell r="N575">
            <v>0</v>
          </cell>
          <cell r="O575">
            <v>0</v>
          </cell>
          <cell r="P575">
            <v>0</v>
          </cell>
          <cell r="Q575">
            <v>0</v>
          </cell>
          <cell r="R575">
            <v>0</v>
          </cell>
          <cell r="S575">
            <v>0</v>
          </cell>
          <cell r="T575">
            <v>0</v>
          </cell>
        </row>
        <row r="576">
          <cell r="A576" t="str">
            <v>108DPWYP</v>
          </cell>
          <cell r="B576" t="str">
            <v>108DP</v>
          </cell>
          <cell r="C576" t="str">
            <v>WYP</v>
          </cell>
          <cell r="D576">
            <v>160570.46416666699</v>
          </cell>
          <cell r="F576" t="str">
            <v>108DPWYP</v>
          </cell>
          <cell r="G576" t="str">
            <v>108DP</v>
          </cell>
          <cell r="H576" t="str">
            <v>WYP</v>
          </cell>
          <cell r="I576">
            <v>160570.46416666699</v>
          </cell>
          <cell r="L576">
            <v>0</v>
          </cell>
          <cell r="M576">
            <v>0</v>
          </cell>
          <cell r="N576">
            <v>0</v>
          </cell>
          <cell r="O576">
            <v>0</v>
          </cell>
          <cell r="P576">
            <v>0</v>
          </cell>
          <cell r="Q576">
            <v>0</v>
          </cell>
          <cell r="R576">
            <v>0</v>
          </cell>
          <cell r="S576">
            <v>0</v>
          </cell>
          <cell r="T576">
            <v>0</v>
          </cell>
        </row>
        <row r="577">
          <cell r="A577" t="str">
            <v>108DPWYU</v>
          </cell>
          <cell r="B577" t="str">
            <v>108DP</v>
          </cell>
          <cell r="C577" t="str">
            <v>WYU</v>
          </cell>
          <cell r="D577">
            <v>387531.875</v>
          </cell>
          <cell r="F577" t="str">
            <v>108DPWYU</v>
          </cell>
          <cell r="G577" t="str">
            <v>108DP</v>
          </cell>
          <cell r="H577" t="str">
            <v>WYU</v>
          </cell>
          <cell r="I577">
            <v>387531.875</v>
          </cell>
          <cell r="L577">
            <v>0</v>
          </cell>
          <cell r="M577">
            <v>0</v>
          </cell>
          <cell r="N577">
            <v>0</v>
          </cell>
          <cell r="O577">
            <v>0</v>
          </cell>
          <cell r="P577">
            <v>0</v>
          </cell>
          <cell r="Q577">
            <v>0</v>
          </cell>
          <cell r="R577">
            <v>0</v>
          </cell>
          <cell r="S577">
            <v>0</v>
          </cell>
          <cell r="T577">
            <v>0</v>
          </cell>
        </row>
        <row r="578">
          <cell r="A578" t="str">
            <v>108GPCA</v>
          </cell>
          <cell r="B578" t="str">
            <v>108GP</v>
          </cell>
          <cell r="C578" t="str">
            <v>CA</v>
          </cell>
          <cell r="D578">
            <v>-5154368.2679166701</v>
          </cell>
          <cell r="F578" t="str">
            <v>108GPCA</v>
          </cell>
          <cell r="G578" t="str">
            <v>108GP</v>
          </cell>
          <cell r="H578" t="str">
            <v>CA</v>
          </cell>
          <cell r="I578">
            <v>-5154368.2679166701</v>
          </cell>
          <cell r="L578">
            <v>0</v>
          </cell>
          <cell r="M578">
            <v>0</v>
          </cell>
          <cell r="N578">
            <v>0</v>
          </cell>
          <cell r="O578">
            <v>0</v>
          </cell>
          <cell r="P578">
            <v>0</v>
          </cell>
          <cell r="Q578">
            <v>0</v>
          </cell>
          <cell r="R578">
            <v>0</v>
          </cell>
          <cell r="S578">
            <v>0</v>
          </cell>
          <cell r="T578">
            <v>0</v>
          </cell>
        </row>
        <row r="579">
          <cell r="A579" t="str">
            <v>108GPCAEE</v>
          </cell>
          <cell r="B579" t="str">
            <v>108GP</v>
          </cell>
          <cell r="C579" t="str">
            <v>CAEE</v>
          </cell>
          <cell r="D579">
            <v>-404961.17208333302</v>
          </cell>
          <cell r="F579" t="str">
            <v>108GPCAEE</v>
          </cell>
          <cell r="G579" t="str">
            <v>108GP</v>
          </cell>
          <cell r="H579" t="str">
            <v>CAEE</v>
          </cell>
          <cell r="I579">
            <v>-404961.17208333302</v>
          </cell>
          <cell r="L579">
            <v>0</v>
          </cell>
          <cell r="M579">
            <v>0</v>
          </cell>
          <cell r="N579">
            <v>0</v>
          </cell>
          <cell r="O579">
            <v>0</v>
          </cell>
          <cell r="P579">
            <v>0</v>
          </cell>
          <cell r="Q579">
            <v>0</v>
          </cell>
          <cell r="R579">
            <v>0</v>
          </cell>
          <cell r="S579">
            <v>0</v>
          </cell>
          <cell r="T579">
            <v>0</v>
          </cell>
        </row>
        <row r="580">
          <cell r="A580" t="str">
            <v>108GPCAGE</v>
          </cell>
          <cell r="B580" t="str">
            <v>108GP</v>
          </cell>
          <cell r="C580" t="str">
            <v>CAGE</v>
          </cell>
          <cell r="D580">
            <v>-59972716.667500004</v>
          </cell>
          <cell r="F580" t="str">
            <v>108GPCAGE</v>
          </cell>
          <cell r="G580" t="str">
            <v>108GP</v>
          </cell>
          <cell r="H580" t="str">
            <v>CAGE</v>
          </cell>
          <cell r="I580">
            <v>-59972716.667500004</v>
          </cell>
          <cell r="L580">
            <v>0</v>
          </cell>
          <cell r="M580">
            <v>0</v>
          </cell>
          <cell r="N580">
            <v>0</v>
          </cell>
          <cell r="O580">
            <v>0</v>
          </cell>
          <cell r="P580">
            <v>0</v>
          </cell>
          <cell r="Q580">
            <v>0</v>
          </cell>
          <cell r="R580">
            <v>0</v>
          </cell>
          <cell r="S580">
            <v>0</v>
          </cell>
          <cell r="T580">
            <v>0</v>
          </cell>
        </row>
        <row r="581">
          <cell r="A581" t="str">
            <v>108GPCAGW</v>
          </cell>
          <cell r="B581" t="str">
            <v>108GP</v>
          </cell>
          <cell r="C581" t="str">
            <v>CAGW</v>
          </cell>
          <cell r="D581">
            <v>-20698951.362499997</v>
          </cell>
          <cell r="F581" t="str">
            <v>108GPCAGW</v>
          </cell>
          <cell r="G581" t="str">
            <v>108GP</v>
          </cell>
          <cell r="H581" t="str">
            <v>CAGW</v>
          </cell>
          <cell r="I581">
            <v>-20698951.362499997</v>
          </cell>
          <cell r="L581">
            <v>0</v>
          </cell>
          <cell r="M581">
            <v>0</v>
          </cell>
          <cell r="N581">
            <v>0</v>
          </cell>
          <cell r="O581">
            <v>0</v>
          </cell>
          <cell r="P581">
            <v>0</v>
          </cell>
          <cell r="Q581">
            <v>0</v>
          </cell>
          <cell r="R581">
            <v>0</v>
          </cell>
          <cell r="S581">
            <v>0</v>
          </cell>
          <cell r="T581">
            <v>0</v>
          </cell>
        </row>
        <row r="582">
          <cell r="A582" t="str">
            <v>108GPCN</v>
          </cell>
          <cell r="B582" t="str">
            <v>108GP</v>
          </cell>
          <cell r="C582" t="str">
            <v>CN</v>
          </cell>
          <cell r="D582">
            <v>-6980357.5341666704</v>
          </cell>
          <cell r="F582" t="str">
            <v>108GPCN</v>
          </cell>
          <cell r="G582" t="str">
            <v>108GP</v>
          </cell>
          <cell r="H582" t="str">
            <v>CN</v>
          </cell>
          <cell r="I582">
            <v>-6980357.5341666704</v>
          </cell>
          <cell r="L582">
            <v>0</v>
          </cell>
          <cell r="M582">
            <v>0</v>
          </cell>
          <cell r="N582">
            <v>0</v>
          </cell>
          <cell r="O582">
            <v>0</v>
          </cell>
          <cell r="P582">
            <v>0</v>
          </cell>
          <cell r="Q582">
            <v>0</v>
          </cell>
          <cell r="R582">
            <v>0</v>
          </cell>
          <cell r="S582">
            <v>0</v>
          </cell>
          <cell r="T582">
            <v>0</v>
          </cell>
        </row>
        <row r="583">
          <cell r="A583" t="str">
            <v>108GPID</v>
          </cell>
          <cell r="B583" t="str">
            <v>108GP</v>
          </cell>
          <cell r="C583" t="str">
            <v>ID</v>
          </cell>
          <cell r="D583">
            <v>-13539865.7154167</v>
          </cell>
          <cell r="F583" t="str">
            <v>108GPID</v>
          </cell>
          <cell r="G583" t="str">
            <v>108GP</v>
          </cell>
          <cell r="H583" t="str">
            <v>ID</v>
          </cell>
          <cell r="I583">
            <v>-13539865.7154167</v>
          </cell>
          <cell r="L583">
            <v>0</v>
          </cell>
          <cell r="M583">
            <v>0</v>
          </cell>
          <cell r="N583">
            <v>0</v>
          </cell>
          <cell r="O583">
            <v>0</v>
          </cell>
          <cell r="P583">
            <v>0</v>
          </cell>
          <cell r="Q583">
            <v>0</v>
          </cell>
          <cell r="R583">
            <v>0</v>
          </cell>
          <cell r="S583">
            <v>0</v>
          </cell>
          <cell r="T583">
            <v>0</v>
          </cell>
        </row>
        <row r="584">
          <cell r="A584" t="str">
            <v>108GPJBG</v>
          </cell>
          <cell r="B584" t="str">
            <v>108GP</v>
          </cell>
          <cell r="C584" t="str">
            <v>JBG</v>
          </cell>
          <cell r="D584">
            <v>-6078390.1100000003</v>
          </cell>
          <cell r="F584" t="str">
            <v>108GPJBG</v>
          </cell>
          <cell r="G584" t="str">
            <v>108GP</v>
          </cell>
          <cell r="H584" t="str">
            <v>JBG</v>
          </cell>
          <cell r="I584">
            <v>-6078390.1100000003</v>
          </cell>
          <cell r="L584">
            <v>0</v>
          </cell>
          <cell r="M584">
            <v>0</v>
          </cell>
          <cell r="N584">
            <v>0</v>
          </cell>
          <cell r="O584">
            <v>0</v>
          </cell>
          <cell r="P584">
            <v>0</v>
          </cell>
          <cell r="Q584">
            <v>0</v>
          </cell>
          <cell r="R584">
            <v>0</v>
          </cell>
          <cell r="S584">
            <v>0</v>
          </cell>
          <cell r="T584">
            <v>0</v>
          </cell>
        </row>
        <row r="585">
          <cell r="A585" t="str">
            <v>108GPOR</v>
          </cell>
          <cell r="B585" t="str">
            <v>108GP</v>
          </cell>
          <cell r="C585" t="str">
            <v>OR</v>
          </cell>
          <cell r="D585">
            <v>-62289581.719583303</v>
          </cell>
          <cell r="F585" t="str">
            <v>108GPOR</v>
          </cell>
          <cell r="G585" t="str">
            <v>108GP</v>
          </cell>
          <cell r="H585" t="str">
            <v>OR</v>
          </cell>
          <cell r="I585">
            <v>-62289581.719583303</v>
          </cell>
          <cell r="L585">
            <v>0</v>
          </cell>
          <cell r="M585">
            <v>0</v>
          </cell>
          <cell r="N585">
            <v>0</v>
          </cell>
          <cell r="O585">
            <v>0</v>
          </cell>
          <cell r="P585">
            <v>0</v>
          </cell>
          <cell r="Q585">
            <v>0</v>
          </cell>
          <cell r="R585">
            <v>0</v>
          </cell>
          <cell r="S585">
            <v>0</v>
          </cell>
          <cell r="T585">
            <v>0</v>
          </cell>
        </row>
        <row r="586">
          <cell r="A586" t="str">
            <v>108GPSO</v>
          </cell>
          <cell r="B586" t="str">
            <v>108GP</v>
          </cell>
          <cell r="C586" t="str">
            <v>SO</v>
          </cell>
          <cell r="D586">
            <v>-94088510.476249993</v>
          </cell>
          <cell r="F586" t="str">
            <v>108GPSO</v>
          </cell>
          <cell r="G586" t="str">
            <v>108GP</v>
          </cell>
          <cell r="H586" t="str">
            <v>SO</v>
          </cell>
          <cell r="I586">
            <v>-94088510.476249993</v>
          </cell>
          <cell r="L586">
            <v>0</v>
          </cell>
          <cell r="M586">
            <v>0</v>
          </cell>
          <cell r="N586">
            <v>0</v>
          </cell>
          <cell r="O586">
            <v>0</v>
          </cell>
          <cell r="P586">
            <v>0</v>
          </cell>
          <cell r="Q586">
            <v>0</v>
          </cell>
          <cell r="R586">
            <v>0</v>
          </cell>
          <cell r="S586">
            <v>0</v>
          </cell>
          <cell r="T586">
            <v>0</v>
          </cell>
        </row>
        <row r="587">
          <cell r="A587" t="str">
            <v>108GPUT</v>
          </cell>
          <cell r="B587" t="str">
            <v>108GP</v>
          </cell>
          <cell r="C587" t="str">
            <v>UT</v>
          </cell>
          <cell r="D587">
            <v>-71807897.457916707</v>
          </cell>
          <cell r="F587" t="str">
            <v>108GPUT</v>
          </cell>
          <cell r="G587" t="str">
            <v>108GP</v>
          </cell>
          <cell r="H587" t="str">
            <v>UT</v>
          </cell>
          <cell r="I587">
            <v>-71807897.457916707</v>
          </cell>
          <cell r="L587">
            <v>0</v>
          </cell>
          <cell r="M587">
            <v>0</v>
          </cell>
          <cell r="N587">
            <v>0</v>
          </cell>
          <cell r="O587">
            <v>0</v>
          </cell>
          <cell r="P587">
            <v>0</v>
          </cell>
          <cell r="Q587">
            <v>0</v>
          </cell>
          <cell r="R587">
            <v>0</v>
          </cell>
          <cell r="S587">
            <v>0</v>
          </cell>
          <cell r="T587">
            <v>0</v>
          </cell>
        </row>
        <row r="588">
          <cell r="A588" t="str">
            <v>108GPWA</v>
          </cell>
          <cell r="B588" t="str">
            <v>108GP</v>
          </cell>
          <cell r="C588" t="str">
            <v>WA</v>
          </cell>
          <cell r="D588">
            <v>-21478489.822500002</v>
          </cell>
          <cell r="F588" t="str">
            <v>108GPWA</v>
          </cell>
          <cell r="G588" t="str">
            <v>108GP</v>
          </cell>
          <cell r="H588" t="str">
            <v>WA</v>
          </cell>
          <cell r="I588">
            <v>-21478489.822500002</v>
          </cell>
          <cell r="L588">
            <v>0</v>
          </cell>
          <cell r="M588">
            <v>0</v>
          </cell>
          <cell r="N588">
            <v>0</v>
          </cell>
          <cell r="O588">
            <v>0</v>
          </cell>
          <cell r="P588">
            <v>0</v>
          </cell>
          <cell r="Q588">
            <v>0</v>
          </cell>
          <cell r="R588">
            <v>0</v>
          </cell>
          <cell r="S588">
            <v>0</v>
          </cell>
          <cell r="T588">
            <v>0</v>
          </cell>
        </row>
        <row r="589">
          <cell r="A589" t="str">
            <v>108GPWYP</v>
          </cell>
          <cell r="B589" t="str">
            <v>108GP</v>
          </cell>
          <cell r="C589" t="str">
            <v>WYP</v>
          </cell>
          <cell r="D589">
            <v>-23359704.399166699</v>
          </cell>
          <cell r="F589" t="str">
            <v>108GPWYP</v>
          </cell>
          <cell r="G589" t="str">
            <v>108GP</v>
          </cell>
          <cell r="H589" t="str">
            <v>WYP</v>
          </cell>
          <cell r="I589">
            <v>-23359704.399166699</v>
          </cell>
          <cell r="L589">
            <v>0</v>
          </cell>
          <cell r="M589">
            <v>0</v>
          </cell>
          <cell r="N589">
            <v>0</v>
          </cell>
          <cell r="O589">
            <v>0</v>
          </cell>
          <cell r="P589">
            <v>0</v>
          </cell>
          <cell r="Q589">
            <v>0</v>
          </cell>
          <cell r="R589">
            <v>0</v>
          </cell>
          <cell r="S589">
            <v>0</v>
          </cell>
          <cell r="T589">
            <v>0</v>
          </cell>
        </row>
        <row r="590">
          <cell r="A590" t="str">
            <v>108GPWYU</v>
          </cell>
          <cell r="B590" t="str">
            <v>108GP</v>
          </cell>
          <cell r="C590" t="str">
            <v>WYU</v>
          </cell>
          <cell r="D590">
            <v>-5488345.9387499997</v>
          </cell>
          <cell r="F590" t="str">
            <v>108GPWYU</v>
          </cell>
          <cell r="G590" t="str">
            <v>108GP</v>
          </cell>
          <cell r="H590" t="str">
            <v>WYU</v>
          </cell>
          <cell r="I590">
            <v>-5488345.9387499997</v>
          </cell>
          <cell r="L590">
            <v>0</v>
          </cell>
          <cell r="M590">
            <v>0</v>
          </cell>
          <cell r="N590">
            <v>0</v>
          </cell>
          <cell r="O590">
            <v>0</v>
          </cell>
          <cell r="P590">
            <v>0</v>
          </cell>
          <cell r="Q590">
            <v>0</v>
          </cell>
          <cell r="R590">
            <v>0</v>
          </cell>
          <cell r="S590">
            <v>0</v>
          </cell>
          <cell r="T590">
            <v>0</v>
          </cell>
        </row>
        <row r="591">
          <cell r="A591" t="str">
            <v>108HPCAGE</v>
          </cell>
          <cell r="B591" t="str">
            <v>108HP</v>
          </cell>
          <cell r="C591" t="str">
            <v>CAGE</v>
          </cell>
          <cell r="D591">
            <v>-61041917.161250003</v>
          </cell>
          <cell r="F591" t="str">
            <v>108HPCAGE</v>
          </cell>
          <cell r="G591" t="str">
            <v>108HP</v>
          </cell>
          <cell r="H591" t="str">
            <v>CAGE</v>
          </cell>
          <cell r="I591">
            <v>-61041917.161250003</v>
          </cell>
          <cell r="L591">
            <v>0</v>
          </cell>
          <cell r="M591">
            <v>0</v>
          </cell>
          <cell r="N591">
            <v>0</v>
          </cell>
          <cell r="O591">
            <v>0</v>
          </cell>
          <cell r="P591">
            <v>0</v>
          </cell>
          <cell r="Q591">
            <v>0</v>
          </cell>
          <cell r="R591">
            <v>0</v>
          </cell>
          <cell r="S591">
            <v>0</v>
          </cell>
          <cell r="T591">
            <v>0</v>
          </cell>
        </row>
        <row r="592">
          <cell r="A592" t="str">
            <v>108HPCAGW</v>
          </cell>
          <cell r="B592" t="str">
            <v>108HP</v>
          </cell>
          <cell r="C592" t="str">
            <v>CAGW</v>
          </cell>
          <cell r="D592">
            <v>-244817262.78749999</v>
          </cell>
          <cell r="F592" t="str">
            <v>108HPCAGW</v>
          </cell>
          <cell r="G592" t="str">
            <v>108HP</v>
          </cell>
          <cell r="H592" t="str">
            <v>CAGW</v>
          </cell>
          <cell r="I592">
            <v>-244817262.78749999</v>
          </cell>
          <cell r="L592">
            <v>0</v>
          </cell>
          <cell r="M592">
            <v>0</v>
          </cell>
          <cell r="N592">
            <v>0</v>
          </cell>
          <cell r="O592">
            <v>0</v>
          </cell>
          <cell r="P592">
            <v>0</v>
          </cell>
          <cell r="Q592">
            <v>0</v>
          </cell>
          <cell r="R592">
            <v>0</v>
          </cell>
          <cell r="S592">
            <v>0</v>
          </cell>
          <cell r="T592">
            <v>0</v>
          </cell>
        </row>
        <row r="593">
          <cell r="A593" t="str">
            <v>108HPOTHER</v>
          </cell>
          <cell r="B593" t="str">
            <v>108HP</v>
          </cell>
          <cell r="C593" t="str">
            <v>OTHER</v>
          </cell>
          <cell r="D593">
            <v>497504.39333333302</v>
          </cell>
          <cell r="F593" t="str">
            <v>108HPOTHER</v>
          </cell>
          <cell r="G593" t="str">
            <v>108HP</v>
          </cell>
          <cell r="H593" t="str">
            <v>OTHER</v>
          </cell>
          <cell r="I593">
            <v>497504.39333333302</v>
          </cell>
          <cell r="L593">
            <v>0</v>
          </cell>
          <cell r="M593">
            <v>0</v>
          </cell>
          <cell r="N593">
            <v>0</v>
          </cell>
          <cell r="O593">
            <v>0</v>
          </cell>
          <cell r="P593">
            <v>0</v>
          </cell>
          <cell r="Q593">
            <v>0</v>
          </cell>
          <cell r="R593">
            <v>0</v>
          </cell>
          <cell r="S593">
            <v>0</v>
          </cell>
          <cell r="T593">
            <v>0</v>
          </cell>
        </row>
        <row r="594">
          <cell r="A594" t="str">
            <v>108MPCAEE</v>
          </cell>
          <cell r="B594" t="str">
            <v>108MP</v>
          </cell>
          <cell r="C594" t="str">
            <v>CAEE</v>
          </cell>
          <cell r="D594">
            <v>-180500742.20750001</v>
          </cell>
          <cell r="F594" t="str">
            <v>108MPCAEE</v>
          </cell>
          <cell r="G594" t="str">
            <v>108MP</v>
          </cell>
          <cell r="H594" t="str">
            <v>CAEE</v>
          </cell>
          <cell r="I594">
            <v>-180500742.20750001</v>
          </cell>
          <cell r="L594">
            <v>0</v>
          </cell>
          <cell r="M594">
            <v>0</v>
          </cell>
          <cell r="N594">
            <v>0</v>
          </cell>
          <cell r="O594">
            <v>0</v>
          </cell>
          <cell r="P594">
            <v>0</v>
          </cell>
          <cell r="Q594">
            <v>0</v>
          </cell>
          <cell r="R594">
            <v>0</v>
          </cell>
          <cell r="S594">
            <v>0</v>
          </cell>
          <cell r="T594">
            <v>0</v>
          </cell>
        </row>
        <row r="595">
          <cell r="A595" t="str">
            <v>108OPCAGE</v>
          </cell>
          <cell r="B595" t="str">
            <v>108OP</v>
          </cell>
          <cell r="C595" t="str">
            <v>CAGE</v>
          </cell>
          <cell r="D595">
            <v>-427384985.48374999</v>
          </cell>
          <cell r="F595" t="str">
            <v>108OPCAGE</v>
          </cell>
          <cell r="G595" t="str">
            <v>108OP</v>
          </cell>
          <cell r="H595" t="str">
            <v>CAGE</v>
          </cell>
          <cell r="I595">
            <v>-427384985.48374999</v>
          </cell>
          <cell r="L595">
            <v>0</v>
          </cell>
          <cell r="M595">
            <v>0</v>
          </cell>
          <cell r="N595">
            <v>0</v>
          </cell>
          <cell r="O595">
            <v>0</v>
          </cell>
          <cell r="P595">
            <v>0</v>
          </cell>
          <cell r="Q595">
            <v>0</v>
          </cell>
          <cell r="R595">
            <v>0</v>
          </cell>
          <cell r="S595">
            <v>0</v>
          </cell>
          <cell r="T595">
            <v>0</v>
          </cell>
        </row>
        <row r="596">
          <cell r="A596" t="str">
            <v>108OPCAGW</v>
          </cell>
          <cell r="B596" t="str">
            <v>108OP</v>
          </cell>
          <cell r="C596" t="str">
            <v>CAGW</v>
          </cell>
          <cell r="D596">
            <v>-354157367.56791699</v>
          </cell>
          <cell r="F596" t="str">
            <v>108OPCAGW</v>
          </cell>
          <cell r="G596" t="str">
            <v>108OP</v>
          </cell>
          <cell r="H596" t="str">
            <v>CAGW</v>
          </cell>
          <cell r="I596">
            <v>-354157367.56791699</v>
          </cell>
          <cell r="L596">
            <v>0</v>
          </cell>
          <cell r="M596">
            <v>0</v>
          </cell>
          <cell r="N596">
            <v>0</v>
          </cell>
          <cell r="O596">
            <v>0</v>
          </cell>
          <cell r="P596">
            <v>0</v>
          </cell>
          <cell r="Q596">
            <v>0</v>
          </cell>
          <cell r="R596">
            <v>0</v>
          </cell>
          <cell r="S596">
            <v>0</v>
          </cell>
          <cell r="T596">
            <v>0</v>
          </cell>
        </row>
        <row r="597">
          <cell r="A597" t="str">
            <v>108SPCAEE</v>
          </cell>
          <cell r="B597" t="str">
            <v>108SP</v>
          </cell>
          <cell r="C597" t="str">
            <v>CAEE</v>
          </cell>
          <cell r="D597">
            <v>0</v>
          </cell>
          <cell r="F597" t="str">
            <v>108SPCAEE</v>
          </cell>
          <cell r="G597" t="str">
            <v>108SP</v>
          </cell>
          <cell r="H597" t="str">
            <v>CAEE</v>
          </cell>
          <cell r="I597">
            <v>0</v>
          </cell>
          <cell r="L597">
            <v>0</v>
          </cell>
          <cell r="M597">
            <v>0</v>
          </cell>
          <cell r="N597">
            <v>0</v>
          </cell>
          <cell r="O597">
            <v>0</v>
          </cell>
          <cell r="P597">
            <v>0</v>
          </cell>
          <cell r="Q597">
            <v>0</v>
          </cell>
          <cell r="R597">
            <v>0</v>
          </cell>
          <cell r="S597">
            <v>0</v>
          </cell>
          <cell r="T597">
            <v>0</v>
          </cell>
        </row>
        <row r="598">
          <cell r="A598" t="str">
            <v>108SPCAGE</v>
          </cell>
          <cell r="B598" t="str">
            <v>108SP</v>
          </cell>
          <cell r="C598" t="str">
            <v>CAGE</v>
          </cell>
          <cell r="D598">
            <v>-2076964526.6300001</v>
          </cell>
          <cell r="F598" t="str">
            <v>108SPCAGE</v>
          </cell>
          <cell r="G598" t="str">
            <v>108SP</v>
          </cell>
          <cell r="H598" t="str">
            <v>CAGE</v>
          </cell>
          <cell r="I598">
            <v>-2076964526.6300001</v>
          </cell>
          <cell r="L598">
            <v>0</v>
          </cell>
          <cell r="M598">
            <v>0</v>
          </cell>
          <cell r="N598">
            <v>0</v>
          </cell>
          <cell r="O598">
            <v>0</v>
          </cell>
          <cell r="P598">
            <v>0</v>
          </cell>
          <cell r="Q598">
            <v>0</v>
          </cell>
          <cell r="R598">
            <v>0</v>
          </cell>
          <cell r="S598">
            <v>0</v>
          </cell>
          <cell r="T598">
            <v>0</v>
          </cell>
        </row>
        <row r="599">
          <cell r="A599" t="str">
            <v>108SPCAGW</v>
          </cell>
          <cell r="B599" t="str">
            <v>108SP</v>
          </cell>
          <cell r="C599" t="str">
            <v>CAGW</v>
          </cell>
          <cell r="D599">
            <v>-155075454.95041701</v>
          </cell>
          <cell r="F599" t="str">
            <v>108SPCAGW</v>
          </cell>
          <cell r="G599" t="str">
            <v>108SP</v>
          </cell>
          <cell r="H599" t="str">
            <v>CAGW</v>
          </cell>
          <cell r="I599">
            <v>-155075454.95041701</v>
          </cell>
          <cell r="L599">
            <v>0</v>
          </cell>
          <cell r="M599">
            <v>0</v>
          </cell>
          <cell r="N599">
            <v>0</v>
          </cell>
          <cell r="O599">
            <v>0</v>
          </cell>
          <cell r="P599">
            <v>0</v>
          </cell>
          <cell r="Q599">
            <v>0</v>
          </cell>
          <cell r="R599">
            <v>0</v>
          </cell>
          <cell r="S599">
            <v>0</v>
          </cell>
          <cell r="T599">
            <v>0</v>
          </cell>
        </row>
        <row r="600">
          <cell r="A600" t="str">
            <v>108SPID</v>
          </cell>
          <cell r="B600" t="str">
            <v>108SP</v>
          </cell>
          <cell r="C600" t="str">
            <v>ID</v>
          </cell>
          <cell r="D600">
            <v>924508.61250000005</v>
          </cell>
          <cell r="F600" t="str">
            <v>108SPID</v>
          </cell>
          <cell r="G600" t="str">
            <v>108SP</v>
          </cell>
          <cell r="H600" t="str">
            <v>ID</v>
          </cell>
          <cell r="I600">
            <v>924508.61250000005</v>
          </cell>
          <cell r="L600">
            <v>0</v>
          </cell>
          <cell r="M600">
            <v>0</v>
          </cell>
          <cell r="N600">
            <v>0</v>
          </cell>
          <cell r="O600">
            <v>0</v>
          </cell>
          <cell r="P600">
            <v>0</v>
          </cell>
          <cell r="Q600">
            <v>0</v>
          </cell>
          <cell r="R600">
            <v>0</v>
          </cell>
          <cell r="S600">
            <v>0</v>
          </cell>
          <cell r="T600">
            <v>0</v>
          </cell>
        </row>
        <row r="601">
          <cell r="A601" t="str">
            <v>108SPJBG</v>
          </cell>
          <cell r="B601" t="str">
            <v>108SP</v>
          </cell>
          <cell r="C601" t="str">
            <v>JBG</v>
          </cell>
          <cell r="D601">
            <v>-517782348.86083299</v>
          </cell>
          <cell r="F601" t="str">
            <v>108SPJBG</v>
          </cell>
          <cell r="G601" t="str">
            <v>108SP</v>
          </cell>
          <cell r="H601" t="str">
            <v>JBG</v>
          </cell>
          <cell r="I601">
            <v>-517782348.86083299</v>
          </cell>
        </row>
        <row r="602">
          <cell r="A602" t="str">
            <v>108SPUT</v>
          </cell>
          <cell r="B602" t="str">
            <v>108SP</v>
          </cell>
          <cell r="C602" t="str">
            <v>UT</v>
          </cell>
          <cell r="D602">
            <v>6516770.0770833297</v>
          </cell>
          <cell r="F602" t="str">
            <v>108SPUT</v>
          </cell>
          <cell r="G602" t="str">
            <v>108SP</v>
          </cell>
          <cell r="H602" t="str">
            <v>UT</v>
          </cell>
          <cell r="I602">
            <v>6516770.0770833297</v>
          </cell>
        </row>
        <row r="603">
          <cell r="A603" t="str">
            <v>108SPWYP</v>
          </cell>
          <cell r="B603" t="str">
            <v>108SP</v>
          </cell>
          <cell r="C603" t="str">
            <v>WYP</v>
          </cell>
          <cell r="D603">
            <v>2296368.6708333301</v>
          </cell>
          <cell r="F603" t="str">
            <v>108SPWYP</v>
          </cell>
          <cell r="G603" t="str">
            <v>108SP</v>
          </cell>
          <cell r="H603" t="str">
            <v>WYP</v>
          </cell>
          <cell r="I603">
            <v>2296368.6708333301</v>
          </cell>
        </row>
        <row r="604">
          <cell r="A604" t="str">
            <v>108TPCAGE</v>
          </cell>
          <cell r="B604" t="str">
            <v>108TP</v>
          </cell>
          <cell r="C604" t="str">
            <v>CAGE</v>
          </cell>
          <cell r="D604">
            <v>-893838418.04272592</v>
          </cell>
          <cell r="F604" t="str">
            <v>108TPCAGE</v>
          </cell>
          <cell r="G604" t="str">
            <v>108TP</v>
          </cell>
          <cell r="H604" t="str">
            <v>CAGE</v>
          </cell>
          <cell r="I604">
            <v>-893838418.04272592</v>
          </cell>
        </row>
        <row r="605">
          <cell r="A605" t="str">
            <v>108TPCAGW</v>
          </cell>
          <cell r="B605" t="str">
            <v>108TP</v>
          </cell>
          <cell r="C605" t="str">
            <v>CAGW</v>
          </cell>
          <cell r="D605">
            <v>-492538891.9439404</v>
          </cell>
          <cell r="F605" t="str">
            <v>108TPCAGW</v>
          </cell>
          <cell r="G605" t="str">
            <v>108TP</v>
          </cell>
          <cell r="H605" t="str">
            <v>CAGW</v>
          </cell>
          <cell r="I605">
            <v>-492538891.9439404</v>
          </cell>
        </row>
        <row r="606">
          <cell r="A606" t="str">
            <v>108TPJBG</v>
          </cell>
          <cell r="B606" t="str">
            <v>108TP</v>
          </cell>
          <cell r="C606" t="str">
            <v>JBG</v>
          </cell>
          <cell r="D606">
            <v>-46565209.50416667</v>
          </cell>
          <cell r="F606" t="str">
            <v>108TPJBG</v>
          </cell>
          <cell r="G606" t="str">
            <v>108TP</v>
          </cell>
          <cell r="H606" t="str">
            <v>JBG</v>
          </cell>
          <cell r="I606">
            <v>-46565209.50416667</v>
          </cell>
        </row>
        <row r="607">
          <cell r="A607" t="str">
            <v>108TPSG</v>
          </cell>
          <cell r="B607" t="str">
            <v>108TP</v>
          </cell>
          <cell r="C607" t="str">
            <v>SG</v>
          </cell>
          <cell r="D607">
            <v>-1052224.86666667</v>
          </cell>
          <cell r="F607" t="str">
            <v>108TPSG</v>
          </cell>
          <cell r="G607" t="str">
            <v>108TP</v>
          </cell>
          <cell r="H607" t="str">
            <v>SG</v>
          </cell>
          <cell r="I607">
            <v>-1052224.86666667</v>
          </cell>
        </row>
        <row r="608">
          <cell r="A608" t="str">
            <v>111GPCA</v>
          </cell>
          <cell r="B608" t="str">
            <v>111GP</v>
          </cell>
          <cell r="C608" t="str">
            <v>CA</v>
          </cell>
          <cell r="D608">
            <v>-477460.82541666698</v>
          </cell>
          <cell r="F608" t="str">
            <v>111GPCA</v>
          </cell>
          <cell r="G608" t="str">
            <v>111GP</v>
          </cell>
          <cell r="H608" t="str">
            <v>CA</v>
          </cell>
          <cell r="I608">
            <v>-477460.82541666698</v>
          </cell>
        </row>
        <row r="609">
          <cell r="A609" t="str">
            <v>111GPCAGW</v>
          </cell>
          <cell r="B609" t="str">
            <v>111GP</v>
          </cell>
          <cell r="C609" t="str">
            <v>CAGW</v>
          </cell>
          <cell r="D609">
            <v>-117920.667083333</v>
          </cell>
          <cell r="F609" t="str">
            <v>111GPCAGW</v>
          </cell>
          <cell r="G609" t="str">
            <v>111GP</v>
          </cell>
          <cell r="H609" t="str">
            <v>CAGW</v>
          </cell>
          <cell r="I609">
            <v>-117920.667083333</v>
          </cell>
        </row>
        <row r="610">
          <cell r="A610" t="str">
            <v>111GPCN</v>
          </cell>
          <cell r="B610" t="str">
            <v>111GP</v>
          </cell>
          <cell r="C610" t="str">
            <v>CN</v>
          </cell>
          <cell r="D610">
            <v>-1612920.6329166701</v>
          </cell>
          <cell r="F610" t="str">
            <v>111GPCN</v>
          </cell>
          <cell r="G610" t="str">
            <v>111GP</v>
          </cell>
          <cell r="H610" t="str">
            <v>CN</v>
          </cell>
          <cell r="I610">
            <v>-1612920.6329166701</v>
          </cell>
        </row>
        <row r="611">
          <cell r="A611" t="str">
            <v>111GPID</v>
          </cell>
          <cell r="B611" t="str">
            <v>111GP</v>
          </cell>
          <cell r="C611" t="str">
            <v>ID</v>
          </cell>
          <cell r="D611">
            <v>-180344.22583333301</v>
          </cell>
          <cell r="F611" t="str">
            <v>111GPID</v>
          </cell>
          <cell r="G611" t="str">
            <v>111GP</v>
          </cell>
          <cell r="H611" t="str">
            <v>ID</v>
          </cell>
          <cell r="I611">
            <v>-180344.22583333301</v>
          </cell>
        </row>
        <row r="612">
          <cell r="A612" t="str">
            <v>111GPOR</v>
          </cell>
          <cell r="B612" t="str">
            <v>111GP</v>
          </cell>
          <cell r="C612" t="str">
            <v>OR</v>
          </cell>
          <cell r="D612">
            <v>-4390808.50041667</v>
          </cell>
          <cell r="F612" t="str">
            <v>111GPOR</v>
          </cell>
          <cell r="G612" t="str">
            <v>111GP</v>
          </cell>
          <cell r="H612" t="str">
            <v>OR</v>
          </cell>
          <cell r="I612">
            <v>-4390808.50041667</v>
          </cell>
        </row>
        <row r="613">
          <cell r="A613" t="str">
            <v>111GPSO</v>
          </cell>
          <cell r="B613" t="str">
            <v>111GP</v>
          </cell>
          <cell r="C613" t="str">
            <v>SO</v>
          </cell>
          <cell r="D613">
            <v>-5379373.9391666697</v>
          </cell>
          <cell r="F613" t="str">
            <v>111GPSO</v>
          </cell>
          <cell r="G613" t="str">
            <v>111GP</v>
          </cell>
          <cell r="H613" t="str">
            <v>SO</v>
          </cell>
          <cell r="I613">
            <v>-5379373.9391666697</v>
          </cell>
        </row>
        <row r="614">
          <cell r="A614" t="str">
            <v>111GPUT</v>
          </cell>
          <cell r="B614" t="str">
            <v>111GP</v>
          </cell>
          <cell r="C614" t="str">
            <v>UT</v>
          </cell>
          <cell r="D614">
            <v>-14668.0679166667</v>
          </cell>
          <cell r="F614" t="str">
            <v>111GPUT</v>
          </cell>
          <cell r="G614" t="str">
            <v>111GP</v>
          </cell>
          <cell r="H614" t="str">
            <v>UT</v>
          </cell>
          <cell r="I614">
            <v>-14668.0679166667</v>
          </cell>
        </row>
        <row r="615">
          <cell r="A615" t="str">
            <v>111GPWA</v>
          </cell>
          <cell r="B615" t="str">
            <v>111GP</v>
          </cell>
          <cell r="C615" t="str">
            <v>WA</v>
          </cell>
          <cell r="D615">
            <v>-1354564.0787500001</v>
          </cell>
          <cell r="F615" t="str">
            <v>111GPWA</v>
          </cell>
          <cell r="G615" t="str">
            <v>111GP</v>
          </cell>
          <cell r="H615" t="str">
            <v>WA</v>
          </cell>
          <cell r="I615">
            <v>-1354564.0787500001</v>
          </cell>
        </row>
        <row r="616">
          <cell r="A616" t="str">
            <v>111GPWYP</v>
          </cell>
          <cell r="B616" t="str">
            <v>111GP</v>
          </cell>
          <cell r="C616" t="str">
            <v>WYP</v>
          </cell>
          <cell r="D616">
            <v>-4583528.6174999997</v>
          </cell>
          <cell r="F616" t="str">
            <v>111GPWYP</v>
          </cell>
          <cell r="G616" t="str">
            <v>111GP</v>
          </cell>
          <cell r="H616" t="str">
            <v>WYP</v>
          </cell>
          <cell r="I616">
            <v>-4583528.6174999997</v>
          </cell>
        </row>
        <row r="617">
          <cell r="A617" t="str">
            <v>111GPWYU</v>
          </cell>
          <cell r="B617" t="str">
            <v>111GP</v>
          </cell>
          <cell r="C617" t="str">
            <v>WYU</v>
          </cell>
          <cell r="D617">
            <v>-40612.66375</v>
          </cell>
          <cell r="F617" t="str">
            <v>111GPWYU</v>
          </cell>
          <cell r="G617" t="str">
            <v>111GP</v>
          </cell>
          <cell r="H617" t="str">
            <v>WYU</v>
          </cell>
          <cell r="I617">
            <v>-40612.66375</v>
          </cell>
        </row>
        <row r="618">
          <cell r="A618" t="str">
            <v>111HPCAGW</v>
          </cell>
          <cell r="B618" t="str">
            <v>111HP</v>
          </cell>
          <cell r="C618" t="str">
            <v>CAGW</v>
          </cell>
          <cell r="D618">
            <v>-1159357.65708333</v>
          </cell>
          <cell r="F618" t="str">
            <v>111HPCAGW</v>
          </cell>
          <cell r="G618" t="str">
            <v>111HP</v>
          </cell>
          <cell r="H618" t="str">
            <v>CAGW</v>
          </cell>
          <cell r="I618">
            <v>-1159357.65708333</v>
          </cell>
        </row>
        <row r="619">
          <cell r="A619" t="str">
            <v>111IPCAEE</v>
          </cell>
          <cell r="B619" t="str">
            <v>111IP</v>
          </cell>
          <cell r="C619" t="str">
            <v>CAEE</v>
          </cell>
          <cell r="D619">
            <v>-2423232.5858333302</v>
          </cell>
          <cell r="F619" t="str">
            <v>111IPCAEE</v>
          </cell>
          <cell r="G619" t="str">
            <v>111IP</v>
          </cell>
          <cell r="H619" t="str">
            <v>CAEE</v>
          </cell>
          <cell r="I619">
            <v>-2423232.5858333302</v>
          </cell>
        </row>
        <row r="620">
          <cell r="A620" t="str">
            <v>111IPCAGE</v>
          </cell>
          <cell r="B620" t="str">
            <v>111IP</v>
          </cell>
          <cell r="C620" t="str">
            <v>CAGE</v>
          </cell>
          <cell r="D620">
            <v>-24407403.858333368</v>
          </cell>
          <cell r="F620" t="str">
            <v>111IPCAGE</v>
          </cell>
          <cell r="G620" t="str">
            <v>111IP</v>
          </cell>
          <cell r="H620" t="str">
            <v>CAGE</v>
          </cell>
          <cell r="I620">
            <v>-24407403.858333368</v>
          </cell>
        </row>
        <row r="621">
          <cell r="A621" t="str">
            <v>111IPCAGW</v>
          </cell>
          <cell r="B621" t="str">
            <v>111IP</v>
          </cell>
          <cell r="C621" t="str">
            <v>CAGW</v>
          </cell>
          <cell r="D621">
            <v>-91649910.919012532</v>
          </cell>
          <cell r="F621" t="str">
            <v>111IPCAGW</v>
          </cell>
          <cell r="G621" t="str">
            <v>111IP</v>
          </cell>
          <cell r="H621" t="str">
            <v>CAGW</v>
          </cell>
          <cell r="I621">
            <v>-91649910.919012532</v>
          </cell>
        </row>
        <row r="622">
          <cell r="A622" t="str">
            <v>111IPCN</v>
          </cell>
          <cell r="B622" t="str">
            <v>111IP</v>
          </cell>
          <cell r="C622" t="str">
            <v>CN</v>
          </cell>
          <cell r="D622">
            <v>-112754731.642083</v>
          </cell>
          <cell r="F622" t="str">
            <v>111IPCN</v>
          </cell>
          <cell r="G622" t="str">
            <v>111IP</v>
          </cell>
          <cell r="H622" t="str">
            <v>CN</v>
          </cell>
          <cell r="I622">
            <v>-112754731.642083</v>
          </cell>
        </row>
        <row r="623">
          <cell r="A623" t="str">
            <v>111IPID</v>
          </cell>
          <cell r="B623" t="str">
            <v>111IP</v>
          </cell>
          <cell r="C623" t="str">
            <v>ID</v>
          </cell>
          <cell r="D623">
            <v>-838402.38749999995</v>
          </cell>
          <cell r="F623" t="str">
            <v>111IPID</v>
          </cell>
          <cell r="G623" t="str">
            <v>111IP</v>
          </cell>
          <cell r="H623" t="str">
            <v>ID</v>
          </cell>
          <cell r="I623">
            <v>-838402.38749999995</v>
          </cell>
        </row>
        <row r="624">
          <cell r="A624" t="str">
            <v>111IPJBG</v>
          </cell>
          <cell r="B624" t="str">
            <v>111IP</v>
          </cell>
          <cell r="C624" t="str">
            <v>JBG</v>
          </cell>
          <cell r="D624">
            <v>-163390.3475</v>
          </cell>
          <cell r="F624" t="str">
            <v>111IPJBG</v>
          </cell>
          <cell r="G624" t="str">
            <v>111IP</v>
          </cell>
          <cell r="H624" t="str">
            <v>JBG</v>
          </cell>
          <cell r="I624">
            <v>-163390.3475</v>
          </cell>
        </row>
        <row r="625">
          <cell r="A625" t="str">
            <v>111IPOR</v>
          </cell>
          <cell r="B625" t="str">
            <v>111IP</v>
          </cell>
          <cell r="C625" t="str">
            <v>OR</v>
          </cell>
          <cell r="D625">
            <v>-95323.711249999993</v>
          </cell>
          <cell r="F625" t="str">
            <v>111IPOR</v>
          </cell>
          <cell r="G625" t="str">
            <v>111IP</v>
          </cell>
          <cell r="H625" t="str">
            <v>OR</v>
          </cell>
          <cell r="I625">
            <v>-95323.711249999993</v>
          </cell>
        </row>
        <row r="626">
          <cell r="A626" t="str">
            <v>111IPSG</v>
          </cell>
          <cell r="B626" t="str">
            <v>111IP</v>
          </cell>
          <cell r="C626" t="str">
            <v>SG</v>
          </cell>
          <cell r="D626">
            <v>-13371076.046250001</v>
          </cell>
          <cell r="F626" t="str">
            <v>111IPSG</v>
          </cell>
          <cell r="G626" t="str">
            <v>111IP</v>
          </cell>
          <cell r="H626" t="str">
            <v>SG</v>
          </cell>
          <cell r="I626">
            <v>-13371076.046250001</v>
          </cell>
        </row>
        <row r="627">
          <cell r="A627" t="str">
            <v>111IPSO</v>
          </cell>
          <cell r="B627" t="str">
            <v>111IP</v>
          </cell>
          <cell r="C627" t="str">
            <v>SO</v>
          </cell>
          <cell r="D627">
            <v>-290778004.25333297</v>
          </cell>
          <cell r="F627" t="str">
            <v>111IPSO</v>
          </cell>
          <cell r="G627" t="str">
            <v>111IP</v>
          </cell>
          <cell r="H627" t="str">
            <v>SO</v>
          </cell>
          <cell r="I627">
            <v>-290778004.25333297</v>
          </cell>
        </row>
        <row r="628">
          <cell r="A628" t="str">
            <v>111IPUT</v>
          </cell>
          <cell r="B628" t="str">
            <v>111IP</v>
          </cell>
          <cell r="C628" t="str">
            <v>UT</v>
          </cell>
          <cell r="D628">
            <v>14204497.393595902</v>
          </cell>
          <cell r="F628" t="str">
            <v>111IPUT</v>
          </cell>
          <cell r="G628" t="str">
            <v>111IP</v>
          </cell>
          <cell r="H628" t="str">
            <v>UT</v>
          </cell>
          <cell r="I628">
            <v>14204497.393595902</v>
          </cell>
        </row>
        <row r="629">
          <cell r="A629" t="str">
            <v>111IPWYP</v>
          </cell>
          <cell r="B629" t="str">
            <v>111IP</v>
          </cell>
          <cell r="C629" t="str">
            <v>WYP</v>
          </cell>
          <cell r="D629">
            <v>-690264.27833333297</v>
          </cell>
          <cell r="F629" t="str">
            <v>111IPWYP</v>
          </cell>
          <cell r="G629" t="str">
            <v>111IP</v>
          </cell>
          <cell r="H629" t="str">
            <v>WYP</v>
          </cell>
          <cell r="I629">
            <v>-690264.27833333297</v>
          </cell>
        </row>
        <row r="630">
          <cell r="A630" t="str">
            <v>182MCA</v>
          </cell>
          <cell r="B630" t="str">
            <v>182M</v>
          </cell>
          <cell r="C630" t="str">
            <v>CA</v>
          </cell>
          <cell r="D630">
            <v>-80528.164999999994</v>
          </cell>
          <cell r="F630" t="str">
            <v>182MCA</v>
          </cell>
          <cell r="G630" t="str">
            <v>182M</v>
          </cell>
          <cell r="H630" t="str">
            <v>CA</v>
          </cell>
          <cell r="I630">
            <v>-80528.164999999994</v>
          </cell>
        </row>
        <row r="631">
          <cell r="A631" t="str">
            <v>182MCAEE</v>
          </cell>
          <cell r="B631" t="str">
            <v>182M</v>
          </cell>
          <cell r="C631" t="str">
            <v>CAEE</v>
          </cell>
          <cell r="D631">
            <v>43719177.897083297</v>
          </cell>
          <cell r="F631" t="str">
            <v>182MCAEE</v>
          </cell>
          <cell r="G631" t="str">
            <v>182M</v>
          </cell>
          <cell r="H631" t="str">
            <v>CAEE</v>
          </cell>
          <cell r="I631">
            <v>43719177.897083297</v>
          </cell>
        </row>
        <row r="632">
          <cell r="A632" t="str">
            <v>182MCAGE</v>
          </cell>
          <cell r="B632" t="str">
            <v>182M</v>
          </cell>
          <cell r="C632" t="str">
            <v>CAGE</v>
          </cell>
          <cell r="D632">
            <v>6950538.53083333</v>
          </cell>
          <cell r="F632" t="str">
            <v>182MCAGE</v>
          </cell>
          <cell r="G632" t="str">
            <v>182M</v>
          </cell>
          <cell r="H632" t="str">
            <v>CAGE</v>
          </cell>
          <cell r="I632">
            <v>6950538.53083333</v>
          </cell>
        </row>
        <row r="633">
          <cell r="A633" t="str">
            <v>182MCAGW</v>
          </cell>
          <cell r="B633" t="str">
            <v>182M</v>
          </cell>
          <cell r="C633" t="str">
            <v>CAGW</v>
          </cell>
          <cell r="D633">
            <v>0</v>
          </cell>
          <cell r="F633" t="str">
            <v>182MCAGW</v>
          </cell>
          <cell r="G633" t="str">
            <v>182M</v>
          </cell>
          <cell r="H633" t="str">
            <v>CAGW</v>
          </cell>
          <cell r="I633">
            <v>0</v>
          </cell>
        </row>
        <row r="634">
          <cell r="A634" t="str">
            <v>182MID</v>
          </cell>
          <cell r="B634" t="str">
            <v>182M</v>
          </cell>
          <cell r="C634" t="str">
            <v>ID</v>
          </cell>
          <cell r="D634">
            <v>3772507.4712499999</v>
          </cell>
          <cell r="F634" t="str">
            <v>182MID</v>
          </cell>
          <cell r="G634" t="str">
            <v>182M</v>
          </cell>
          <cell r="H634" t="str">
            <v>ID</v>
          </cell>
          <cell r="I634">
            <v>3772507.4712499999</v>
          </cell>
        </row>
        <row r="635">
          <cell r="A635" t="str">
            <v>182MJBG</v>
          </cell>
          <cell r="B635" t="str">
            <v>182M</v>
          </cell>
          <cell r="C635" t="str">
            <v>JBG</v>
          </cell>
          <cell r="D635">
            <v>0</v>
          </cell>
          <cell r="F635" t="str">
            <v>182MJBG</v>
          </cell>
          <cell r="G635" t="str">
            <v>182M</v>
          </cell>
          <cell r="H635" t="str">
            <v>JBG</v>
          </cell>
          <cell r="I635">
            <v>0</v>
          </cell>
        </row>
        <row r="636">
          <cell r="A636" t="str">
            <v>182MOR</v>
          </cell>
          <cell r="B636" t="str">
            <v>182M</v>
          </cell>
          <cell r="C636" t="str">
            <v>OR</v>
          </cell>
          <cell r="D636">
            <v>-282357.41458333301</v>
          </cell>
          <cell r="F636" t="str">
            <v>182MOR</v>
          </cell>
          <cell r="G636" t="str">
            <v>182M</v>
          </cell>
          <cell r="H636" t="str">
            <v>OR</v>
          </cell>
          <cell r="I636">
            <v>-282357.41458333301</v>
          </cell>
        </row>
        <row r="637">
          <cell r="A637" t="str">
            <v>182MOTHER</v>
          </cell>
          <cell r="B637" t="str">
            <v>182M</v>
          </cell>
          <cell r="C637" t="str">
            <v>OTHER</v>
          </cell>
          <cell r="D637">
            <v>193681404.89375001</v>
          </cell>
          <cell r="F637" t="str">
            <v>182MOTHER</v>
          </cell>
          <cell r="G637" t="str">
            <v>182M</v>
          </cell>
          <cell r="H637" t="str">
            <v>OTHER</v>
          </cell>
          <cell r="I637">
            <v>193681404.89375001</v>
          </cell>
        </row>
        <row r="638">
          <cell r="A638" t="str">
            <v>182MSE</v>
          </cell>
          <cell r="B638" t="str">
            <v>182M</v>
          </cell>
          <cell r="C638" t="str">
            <v>SE</v>
          </cell>
          <cell r="D638">
            <v>10608208.82</v>
          </cell>
          <cell r="F638" t="str">
            <v>182MSE</v>
          </cell>
          <cell r="G638" t="str">
            <v>182M</v>
          </cell>
          <cell r="H638" t="str">
            <v>SE</v>
          </cell>
          <cell r="I638">
            <v>10608208.82</v>
          </cell>
        </row>
        <row r="639">
          <cell r="A639" t="str">
            <v>182MSO</v>
          </cell>
          <cell r="B639" t="str">
            <v>182M</v>
          </cell>
          <cell r="C639" t="str">
            <v>SO</v>
          </cell>
          <cell r="D639">
            <v>18904221.3745833</v>
          </cell>
          <cell r="F639" t="str">
            <v>182MSO</v>
          </cell>
          <cell r="G639" t="str">
            <v>182M</v>
          </cell>
          <cell r="H639" t="str">
            <v>SO</v>
          </cell>
          <cell r="I639">
            <v>18904221.3745833</v>
          </cell>
        </row>
        <row r="640">
          <cell r="A640" t="str">
            <v>182MUT</v>
          </cell>
          <cell r="B640" t="str">
            <v>182M</v>
          </cell>
          <cell r="C640" t="str">
            <v>UT</v>
          </cell>
          <cell r="D640">
            <v>17155663.291250002</v>
          </cell>
          <cell r="F640" t="str">
            <v>182MUT</v>
          </cell>
          <cell r="G640" t="str">
            <v>182M</v>
          </cell>
          <cell r="H640" t="str">
            <v>UT</v>
          </cell>
          <cell r="I640">
            <v>17155663.291250002</v>
          </cell>
        </row>
        <row r="641">
          <cell r="A641" t="str">
            <v>182MWA</v>
          </cell>
          <cell r="B641" t="str">
            <v>182M</v>
          </cell>
          <cell r="C641" t="str">
            <v>WA</v>
          </cell>
          <cell r="D641">
            <v>2386425.2324999999</v>
          </cell>
          <cell r="F641" t="str">
            <v>182MWA</v>
          </cell>
          <cell r="G641" t="str">
            <v>182M</v>
          </cell>
          <cell r="H641" t="str">
            <v>WA</v>
          </cell>
          <cell r="I641">
            <v>2386425.2324999999</v>
          </cell>
        </row>
        <row r="642">
          <cell r="A642" t="str">
            <v>182MWYP</v>
          </cell>
          <cell r="B642" t="str">
            <v>182M</v>
          </cell>
          <cell r="C642" t="str">
            <v>WYP</v>
          </cell>
          <cell r="D642">
            <v>13709864.127916699</v>
          </cell>
          <cell r="F642" t="str">
            <v>182MWYP</v>
          </cell>
          <cell r="G642" t="str">
            <v>182M</v>
          </cell>
          <cell r="H642" t="str">
            <v>WYP</v>
          </cell>
          <cell r="I642">
            <v>13709864.127916699</v>
          </cell>
        </row>
        <row r="643">
          <cell r="A643" t="str">
            <v>182MWYU</v>
          </cell>
          <cell r="B643" t="str">
            <v>182M</v>
          </cell>
          <cell r="C643" t="str">
            <v>WYU</v>
          </cell>
          <cell r="D643">
            <v>5827.2091666666702</v>
          </cell>
          <cell r="F643" t="str">
            <v>182MWYU</v>
          </cell>
          <cell r="G643" t="str">
            <v>182M</v>
          </cell>
          <cell r="H643" t="str">
            <v>WYU</v>
          </cell>
          <cell r="I643">
            <v>5827.2091666666702</v>
          </cell>
        </row>
        <row r="644">
          <cell r="A644" t="str">
            <v>182WCA</v>
          </cell>
          <cell r="B644" t="str">
            <v>182W</v>
          </cell>
          <cell r="C644" t="str">
            <v>CA</v>
          </cell>
          <cell r="D644">
            <v>0.01</v>
          </cell>
          <cell r="F644" t="str">
            <v>182WCA</v>
          </cell>
          <cell r="G644" t="str">
            <v>182W</v>
          </cell>
          <cell r="H644" t="str">
            <v>CA</v>
          </cell>
          <cell r="I644">
            <v>0.01</v>
          </cell>
        </row>
        <row r="645">
          <cell r="A645" t="str">
            <v>182WID</v>
          </cell>
          <cell r="B645" t="str">
            <v>182W</v>
          </cell>
          <cell r="C645" t="str">
            <v>ID</v>
          </cell>
          <cell r="D645">
            <v>2083064.125</v>
          </cell>
          <cell r="F645" t="str">
            <v>182WID</v>
          </cell>
          <cell r="G645" t="str">
            <v>182W</v>
          </cell>
          <cell r="H645" t="str">
            <v>ID</v>
          </cell>
          <cell r="I645">
            <v>2083064.125</v>
          </cell>
        </row>
        <row r="646">
          <cell r="A646" t="str">
            <v>182WOTHER</v>
          </cell>
          <cell r="B646" t="str">
            <v>182W</v>
          </cell>
          <cell r="C646" t="str">
            <v>OTHER</v>
          </cell>
          <cell r="D646">
            <v>13825834.23</v>
          </cell>
          <cell r="F646" t="str">
            <v>182WOTHER</v>
          </cell>
          <cell r="G646" t="str">
            <v>182W</v>
          </cell>
          <cell r="H646" t="str">
            <v>OTHER</v>
          </cell>
          <cell r="I646">
            <v>13825834.23</v>
          </cell>
        </row>
        <row r="647">
          <cell r="A647" t="str">
            <v>182WUT</v>
          </cell>
          <cell r="B647" t="str">
            <v>182W</v>
          </cell>
          <cell r="C647" t="str">
            <v>UT</v>
          </cell>
          <cell r="D647">
            <v>0</v>
          </cell>
          <cell r="F647" t="str">
            <v>182WUT</v>
          </cell>
          <cell r="G647" t="str">
            <v>182W</v>
          </cell>
          <cell r="H647" t="str">
            <v>UT</v>
          </cell>
          <cell r="I647">
            <v>0</v>
          </cell>
        </row>
        <row r="648">
          <cell r="A648" t="str">
            <v>182WWYP</v>
          </cell>
          <cell r="B648" t="str">
            <v>182W</v>
          </cell>
          <cell r="C648" t="str">
            <v>WYP</v>
          </cell>
          <cell r="D648">
            <v>31889.230416666702</v>
          </cell>
          <cell r="F648" t="str">
            <v>182WWYP</v>
          </cell>
          <cell r="G648" t="str">
            <v>182W</v>
          </cell>
          <cell r="H648" t="str">
            <v>WYP</v>
          </cell>
          <cell r="I648">
            <v>31889.230416666702</v>
          </cell>
        </row>
        <row r="649">
          <cell r="A649" t="str">
            <v>182WWYU</v>
          </cell>
          <cell r="B649" t="str">
            <v>182W</v>
          </cell>
          <cell r="C649" t="str">
            <v>WYU</v>
          </cell>
          <cell r="D649">
            <v>0</v>
          </cell>
          <cell r="F649" t="str">
            <v>182WWYU</v>
          </cell>
          <cell r="G649" t="str">
            <v>182W</v>
          </cell>
          <cell r="H649" t="str">
            <v>WYU</v>
          </cell>
          <cell r="I649">
            <v>0</v>
          </cell>
        </row>
        <row r="650">
          <cell r="A650" t="str">
            <v>186MCAEE</v>
          </cell>
          <cell r="B650" t="str">
            <v>186M</v>
          </cell>
          <cell r="C650" t="str">
            <v>CAEE</v>
          </cell>
          <cell r="D650">
            <v>8449877.0024999995</v>
          </cell>
          <cell r="F650" t="str">
            <v>186MCAEE</v>
          </cell>
          <cell r="G650" t="str">
            <v>186M</v>
          </cell>
          <cell r="H650" t="str">
            <v>CAEE</v>
          </cell>
          <cell r="I650">
            <v>8449877.0024999995</v>
          </cell>
        </row>
        <row r="651">
          <cell r="A651" t="str">
            <v>186MCAEW</v>
          </cell>
          <cell r="B651" t="str">
            <v>186M</v>
          </cell>
          <cell r="C651" t="str">
            <v>CAEW</v>
          </cell>
          <cell r="D651">
            <v>0</v>
          </cell>
          <cell r="F651" t="str">
            <v>186MCAEW</v>
          </cell>
          <cell r="G651" t="str">
            <v>186M</v>
          </cell>
          <cell r="H651" t="str">
            <v>CAEW</v>
          </cell>
          <cell r="I651">
            <v>0</v>
          </cell>
        </row>
        <row r="652">
          <cell r="A652" t="str">
            <v>186MCAGE</v>
          </cell>
          <cell r="B652" t="str">
            <v>186M</v>
          </cell>
          <cell r="C652" t="str">
            <v>CAGE</v>
          </cell>
          <cell r="D652">
            <v>37554741.423749998</v>
          </cell>
          <cell r="F652" t="str">
            <v>186MCAGE</v>
          </cell>
          <cell r="G652" t="str">
            <v>186M</v>
          </cell>
          <cell r="H652" t="str">
            <v>CAGE</v>
          </cell>
          <cell r="I652">
            <v>37554741.423749998</v>
          </cell>
        </row>
        <row r="653">
          <cell r="A653" t="str">
            <v>186MCAGW</v>
          </cell>
          <cell r="B653" t="str">
            <v>186M</v>
          </cell>
          <cell r="C653" t="str">
            <v>CAGW</v>
          </cell>
          <cell r="D653">
            <v>21846542.384166699</v>
          </cell>
          <cell r="F653" t="str">
            <v>186MCAGW</v>
          </cell>
          <cell r="G653" t="str">
            <v>186M</v>
          </cell>
          <cell r="H653" t="str">
            <v>CAGW</v>
          </cell>
          <cell r="I653">
            <v>21846542.384166699</v>
          </cell>
        </row>
        <row r="654">
          <cell r="A654" t="str">
            <v>186MID</v>
          </cell>
          <cell r="B654" t="str">
            <v>186M</v>
          </cell>
          <cell r="C654" t="str">
            <v>ID</v>
          </cell>
          <cell r="D654">
            <v>0</v>
          </cell>
          <cell r="F654" t="str">
            <v>186MID</v>
          </cell>
          <cell r="G654" t="str">
            <v>186M</v>
          </cell>
          <cell r="H654" t="str">
            <v>ID</v>
          </cell>
          <cell r="I654">
            <v>0</v>
          </cell>
        </row>
        <row r="655">
          <cell r="A655" t="str">
            <v>186MOR</v>
          </cell>
          <cell r="B655" t="str">
            <v>186M</v>
          </cell>
          <cell r="C655" t="str">
            <v>OR</v>
          </cell>
          <cell r="D655">
            <v>0</v>
          </cell>
          <cell r="F655" t="str">
            <v>186MOR</v>
          </cell>
          <cell r="G655" t="str">
            <v>186M</v>
          </cell>
          <cell r="H655" t="str">
            <v>OR</v>
          </cell>
          <cell r="I655">
            <v>0</v>
          </cell>
        </row>
        <row r="656">
          <cell r="A656" t="str">
            <v>186MOTHER</v>
          </cell>
          <cell r="B656" t="str">
            <v>186M</v>
          </cell>
          <cell r="C656" t="str">
            <v>OTHER</v>
          </cell>
          <cell r="D656">
            <v>12429509.0975</v>
          </cell>
          <cell r="F656" t="str">
            <v>186MOTHER</v>
          </cell>
          <cell r="G656" t="str">
            <v>186M</v>
          </cell>
          <cell r="H656" t="str">
            <v>OTHER</v>
          </cell>
          <cell r="I656">
            <v>12429509.0975</v>
          </cell>
        </row>
        <row r="657">
          <cell r="A657" t="str">
            <v>186MSG</v>
          </cell>
          <cell r="B657" t="str">
            <v>186M</v>
          </cell>
          <cell r="C657" t="str">
            <v>SG</v>
          </cell>
          <cell r="D657">
            <v>15124002.3416667</v>
          </cell>
          <cell r="F657" t="str">
            <v>186MSG</v>
          </cell>
          <cell r="G657" t="str">
            <v>186M</v>
          </cell>
          <cell r="H657" t="str">
            <v>SG</v>
          </cell>
          <cell r="I657">
            <v>15124002.3416667</v>
          </cell>
        </row>
        <row r="658">
          <cell r="A658" t="str">
            <v>186MSO</v>
          </cell>
          <cell r="B658" t="str">
            <v>186M</v>
          </cell>
          <cell r="C658" t="str">
            <v>SO</v>
          </cell>
          <cell r="D658">
            <v>31173.644166666701</v>
          </cell>
          <cell r="F658" t="str">
            <v>186MSO</v>
          </cell>
          <cell r="G658" t="str">
            <v>186M</v>
          </cell>
          <cell r="H658" t="str">
            <v>SO</v>
          </cell>
          <cell r="I658">
            <v>31173.644166666701</v>
          </cell>
        </row>
        <row r="659">
          <cell r="A659" t="str">
            <v>186MWA</v>
          </cell>
          <cell r="B659" t="str">
            <v>186M</v>
          </cell>
          <cell r="C659" t="str">
            <v>WA</v>
          </cell>
          <cell r="D659">
            <v>0</v>
          </cell>
          <cell r="F659" t="str">
            <v>186MWA</v>
          </cell>
          <cell r="G659" t="str">
            <v>186M</v>
          </cell>
          <cell r="H659" t="str">
            <v>WA</v>
          </cell>
          <cell r="I659">
            <v>0</v>
          </cell>
        </row>
        <row r="660">
          <cell r="A660" t="str">
            <v>186WOTHER</v>
          </cell>
          <cell r="B660" t="str">
            <v>186W</v>
          </cell>
          <cell r="C660" t="str">
            <v>OTHER</v>
          </cell>
          <cell r="D660">
            <v>0</v>
          </cell>
          <cell r="F660" t="str">
            <v>186WOTHER</v>
          </cell>
          <cell r="G660" t="str">
            <v>186W</v>
          </cell>
          <cell r="H660" t="str">
            <v>OTHER</v>
          </cell>
          <cell r="I660">
            <v>0</v>
          </cell>
        </row>
        <row r="661">
          <cell r="A661" t="str">
            <v>DPCA</v>
          </cell>
          <cell r="B661" t="str">
            <v>DP</v>
          </cell>
          <cell r="C661" t="str">
            <v>CA</v>
          </cell>
          <cell r="D661">
            <v>519362.74416666699</v>
          </cell>
          <cell r="F661" t="str">
            <v>DPCA</v>
          </cell>
          <cell r="G661" t="str">
            <v>DP</v>
          </cell>
          <cell r="H661" t="str">
            <v>CA</v>
          </cell>
          <cell r="I661">
            <v>519362.74416666699</v>
          </cell>
        </row>
        <row r="662">
          <cell r="A662" t="str">
            <v>DPID</v>
          </cell>
          <cell r="B662" t="str">
            <v>DP</v>
          </cell>
          <cell r="C662" t="str">
            <v>ID</v>
          </cell>
          <cell r="D662">
            <v>1593124.48125</v>
          </cell>
          <cell r="F662" t="str">
            <v>DPID</v>
          </cell>
          <cell r="G662" t="str">
            <v>DP</v>
          </cell>
          <cell r="H662" t="str">
            <v>ID</v>
          </cell>
          <cell r="I662">
            <v>1593124.48125</v>
          </cell>
        </row>
        <row r="663">
          <cell r="A663" t="str">
            <v>DPOR</v>
          </cell>
          <cell r="B663" t="str">
            <v>DP</v>
          </cell>
          <cell r="C663" t="str">
            <v>OR</v>
          </cell>
          <cell r="D663">
            <v>7646843.09375</v>
          </cell>
          <cell r="F663" t="str">
            <v>DPOR</v>
          </cell>
          <cell r="G663" t="str">
            <v>DP</v>
          </cell>
          <cell r="H663" t="str">
            <v>OR</v>
          </cell>
          <cell r="I663">
            <v>7646843.09375</v>
          </cell>
        </row>
        <row r="664">
          <cell r="A664" t="str">
            <v>DPSG</v>
          </cell>
          <cell r="B664" t="str">
            <v>DP</v>
          </cell>
          <cell r="C664" t="str">
            <v>SG</v>
          </cell>
          <cell r="D664">
            <v>0</v>
          </cell>
          <cell r="F664" t="str">
            <v>DPSG</v>
          </cell>
          <cell r="G664" t="str">
            <v>DP</v>
          </cell>
          <cell r="H664" t="str">
            <v>SG</v>
          </cell>
          <cell r="I664">
            <v>0</v>
          </cell>
        </row>
        <row r="665">
          <cell r="A665" t="str">
            <v>DPSNPD</v>
          </cell>
          <cell r="B665" t="str">
            <v>DP</v>
          </cell>
          <cell r="C665" t="str">
            <v>SNPD</v>
          </cell>
          <cell r="D665">
            <v>0</v>
          </cell>
          <cell r="F665" t="str">
            <v>DPSNPD</v>
          </cell>
          <cell r="G665" t="str">
            <v>DP</v>
          </cell>
          <cell r="H665" t="str">
            <v>SNPD</v>
          </cell>
          <cell r="I665">
            <v>0</v>
          </cell>
        </row>
        <row r="666">
          <cell r="A666" t="str">
            <v>DPUT</v>
          </cell>
          <cell r="B666" t="str">
            <v>DP</v>
          </cell>
          <cell r="C666" t="str">
            <v>UT</v>
          </cell>
          <cell r="D666">
            <v>7993809.9837499997</v>
          </cell>
          <cell r="F666" t="str">
            <v>DPUT</v>
          </cell>
          <cell r="G666" t="str">
            <v>DP</v>
          </cell>
          <cell r="H666" t="str">
            <v>UT</v>
          </cell>
          <cell r="I666">
            <v>7993809.9837499997</v>
          </cell>
        </row>
        <row r="667">
          <cell r="A667" t="str">
            <v>DPWA</v>
          </cell>
          <cell r="B667" t="str">
            <v>DP</v>
          </cell>
          <cell r="C667" t="str">
            <v>WA</v>
          </cell>
          <cell r="D667">
            <v>3920698.5237500002</v>
          </cell>
          <cell r="F667" t="str">
            <v>DPWA</v>
          </cell>
          <cell r="G667" t="str">
            <v>DP</v>
          </cell>
          <cell r="H667" t="str">
            <v>WA</v>
          </cell>
          <cell r="I667">
            <v>3920698.5237500002</v>
          </cell>
        </row>
        <row r="668">
          <cell r="A668" t="str">
            <v>DPWYU</v>
          </cell>
          <cell r="B668" t="str">
            <v>DP</v>
          </cell>
          <cell r="C668" t="str">
            <v>WYU</v>
          </cell>
          <cell r="D668">
            <v>4201933.9245833298</v>
          </cell>
          <cell r="F668" t="str">
            <v>DPWYU</v>
          </cell>
          <cell r="G668" t="str">
            <v>DP</v>
          </cell>
          <cell r="H668" t="str">
            <v>WYU</v>
          </cell>
          <cell r="I668">
            <v>4201933.9245833298</v>
          </cell>
        </row>
        <row r="669">
          <cell r="A669" t="str">
            <v>GPCAGE</v>
          </cell>
          <cell r="B669" t="str">
            <v>GP</v>
          </cell>
          <cell r="C669" t="str">
            <v>CAGE</v>
          </cell>
          <cell r="D669">
            <v>0</v>
          </cell>
          <cell r="F669" t="str">
            <v>GPCAGE</v>
          </cell>
          <cell r="G669" t="str">
            <v>GP</v>
          </cell>
          <cell r="H669" t="str">
            <v>CAGE</v>
          </cell>
          <cell r="I669">
            <v>0</v>
          </cell>
        </row>
        <row r="670">
          <cell r="A670" t="str">
            <v>GPCAGW</v>
          </cell>
          <cell r="B670" t="str">
            <v>GP</v>
          </cell>
          <cell r="C670" t="str">
            <v>CAGW</v>
          </cell>
          <cell r="D670">
            <v>0</v>
          </cell>
          <cell r="F670" t="str">
            <v>GPCAGW</v>
          </cell>
          <cell r="G670" t="str">
            <v>GP</v>
          </cell>
          <cell r="H670" t="str">
            <v>CAGW</v>
          </cell>
          <cell r="I670">
            <v>0</v>
          </cell>
        </row>
        <row r="671">
          <cell r="A671" t="str">
            <v>GPSO</v>
          </cell>
          <cell r="B671" t="str">
            <v>GP</v>
          </cell>
          <cell r="C671" t="str">
            <v>SO</v>
          </cell>
          <cell r="D671">
            <v>3914558.67</v>
          </cell>
          <cell r="F671" t="str">
            <v>GPSO</v>
          </cell>
          <cell r="G671" t="str">
            <v>GP</v>
          </cell>
          <cell r="H671" t="str">
            <v>SO</v>
          </cell>
          <cell r="I671">
            <v>3914558.67</v>
          </cell>
        </row>
        <row r="672">
          <cell r="A672" t="str">
            <v>IPSO</v>
          </cell>
          <cell r="B672" t="str">
            <v>IP</v>
          </cell>
          <cell r="C672" t="str">
            <v>SO</v>
          </cell>
          <cell r="D672">
            <v>0</v>
          </cell>
          <cell r="F672" t="str">
            <v>IPSO</v>
          </cell>
          <cell r="G672" t="str">
            <v>IP</v>
          </cell>
          <cell r="H672" t="str">
            <v>SO</v>
          </cell>
          <cell r="I672">
            <v>0</v>
          </cell>
        </row>
        <row r="673">
          <cell r="A673" t="str">
            <v>OPCAGE</v>
          </cell>
          <cell r="B673" t="str">
            <v>OP</v>
          </cell>
          <cell r="C673" t="str">
            <v>CAGE</v>
          </cell>
          <cell r="D673">
            <v>9400837.2745833304</v>
          </cell>
          <cell r="F673" t="str">
            <v>OPCAGE</v>
          </cell>
          <cell r="G673" t="str">
            <v>OP</v>
          </cell>
          <cell r="H673" t="str">
            <v>CAGE</v>
          </cell>
          <cell r="I673">
            <v>9400837.2745833304</v>
          </cell>
        </row>
        <row r="674">
          <cell r="A674" t="str">
            <v>OPCAGW</v>
          </cell>
          <cell r="B674" t="str">
            <v>OP</v>
          </cell>
          <cell r="C674" t="str">
            <v>CAGW</v>
          </cell>
          <cell r="D674">
            <v>0</v>
          </cell>
          <cell r="F674" t="str">
            <v>OPCAGW</v>
          </cell>
          <cell r="G674" t="str">
            <v>OP</v>
          </cell>
          <cell r="H674" t="str">
            <v>CAGW</v>
          </cell>
          <cell r="I674">
            <v>0</v>
          </cell>
        </row>
        <row r="675">
          <cell r="A675" t="str">
            <v>OPSG</v>
          </cell>
          <cell r="B675" t="str">
            <v>OP</v>
          </cell>
          <cell r="C675" t="str">
            <v>SG</v>
          </cell>
          <cell r="D675">
            <v>0</v>
          </cell>
          <cell r="F675" t="str">
            <v>OPSG</v>
          </cell>
          <cell r="G675" t="str">
            <v>OP</v>
          </cell>
          <cell r="H675" t="str">
            <v>SG</v>
          </cell>
          <cell r="I675">
            <v>0</v>
          </cell>
        </row>
        <row r="676">
          <cell r="A676" t="str">
            <v>SPCAGE</v>
          </cell>
          <cell r="B676" t="str">
            <v>SP</v>
          </cell>
          <cell r="C676" t="str">
            <v>CAGE</v>
          </cell>
          <cell r="D676">
            <v>-5628814.3537499998</v>
          </cell>
          <cell r="F676" t="str">
            <v>SPCAGE</v>
          </cell>
          <cell r="G676" t="str">
            <v>SP</v>
          </cell>
          <cell r="H676" t="str">
            <v>CAGE</v>
          </cell>
          <cell r="I676">
            <v>-5628814.3537499998</v>
          </cell>
        </row>
        <row r="677">
          <cell r="A677" t="str">
            <v>SPCAGW</v>
          </cell>
          <cell r="B677" t="str">
            <v>SP</v>
          </cell>
          <cell r="C677" t="str">
            <v>CAGW</v>
          </cell>
          <cell r="D677">
            <v>0</v>
          </cell>
          <cell r="F677" t="str">
            <v>SPCAGW</v>
          </cell>
          <cell r="G677" t="str">
            <v>SP</v>
          </cell>
          <cell r="H677" t="str">
            <v>CAGW</v>
          </cell>
          <cell r="I677">
            <v>0</v>
          </cell>
        </row>
        <row r="678">
          <cell r="A678" t="str">
            <v>SPSG</v>
          </cell>
          <cell r="B678" t="str">
            <v>SP</v>
          </cell>
          <cell r="C678" t="str">
            <v>SG</v>
          </cell>
          <cell r="D678">
            <v>11069475.6245833</v>
          </cell>
          <cell r="F678" t="str">
            <v>SPSG</v>
          </cell>
          <cell r="G678" t="str">
            <v>SP</v>
          </cell>
          <cell r="H678" t="str">
            <v>SG</v>
          </cell>
          <cell r="I678">
            <v>11069475.6245833</v>
          </cell>
        </row>
        <row r="679">
          <cell r="A679" t="str">
            <v>TPCAEE</v>
          </cell>
          <cell r="B679" t="str">
            <v>TP</v>
          </cell>
          <cell r="C679" t="str">
            <v>CAEE</v>
          </cell>
          <cell r="D679">
            <v>0</v>
          </cell>
          <cell r="F679" t="str">
            <v>TPCAEE</v>
          </cell>
          <cell r="G679" t="str">
            <v>TP</v>
          </cell>
          <cell r="H679" t="str">
            <v>CAEE</v>
          </cell>
          <cell r="I679">
            <v>0</v>
          </cell>
        </row>
        <row r="680">
          <cell r="A680" t="str">
            <v>TPCAGE</v>
          </cell>
          <cell r="B680" t="str">
            <v>TP</v>
          </cell>
          <cell r="C680" t="str">
            <v>CAGE</v>
          </cell>
          <cell r="D680">
            <v>74713589.902083293</v>
          </cell>
          <cell r="F680" t="str">
            <v>TPCAGE</v>
          </cell>
          <cell r="G680" t="str">
            <v>TP</v>
          </cell>
          <cell r="H680" t="str">
            <v>CAGE</v>
          </cell>
          <cell r="I680">
            <v>74713589.902083293</v>
          </cell>
        </row>
        <row r="681">
          <cell r="A681" t="str">
            <v>TPCAGW</v>
          </cell>
          <cell r="B681" t="str">
            <v>TP</v>
          </cell>
          <cell r="C681" t="str">
            <v>CAGW</v>
          </cell>
          <cell r="D681">
            <v>14775275.731249999</v>
          </cell>
          <cell r="F681" t="str">
            <v>TPCAGW</v>
          </cell>
          <cell r="G681" t="str">
            <v>TP</v>
          </cell>
          <cell r="H681" t="str">
            <v>CAGW</v>
          </cell>
          <cell r="I681">
            <v>14775275.731249999</v>
          </cell>
        </row>
        <row r="682">
          <cell r="A682" t="str">
            <v>TPSG</v>
          </cell>
          <cell r="B682" t="str">
            <v>TP</v>
          </cell>
          <cell r="C682" t="str">
            <v>SG</v>
          </cell>
          <cell r="D682">
            <v>0</v>
          </cell>
          <cell r="F682" t="str">
            <v>TPSG</v>
          </cell>
          <cell r="G682" t="str">
            <v>TP</v>
          </cell>
          <cell r="H682" t="str">
            <v>SG</v>
          </cell>
          <cell r="I682">
            <v>0</v>
          </cell>
        </row>
        <row r="683">
          <cell r="A683" t="str">
            <v>403CAGE</v>
          </cell>
          <cell r="B683" t="str">
            <v>403</v>
          </cell>
          <cell r="C683" t="str">
            <v>CAGE</v>
          </cell>
          <cell r="D683">
            <v>0</v>
          </cell>
          <cell r="F683" t="str">
            <v>403CAGE</v>
          </cell>
          <cell r="G683" t="str">
            <v>403</v>
          </cell>
          <cell r="H683" t="str">
            <v>CAGE</v>
          </cell>
          <cell r="I683">
            <v>0</v>
          </cell>
        </row>
        <row r="684">
          <cell r="A684" t="str">
            <v>406CAGE</v>
          </cell>
          <cell r="B684" t="str">
            <v>406</v>
          </cell>
          <cell r="C684" t="str">
            <v>CAGE</v>
          </cell>
          <cell r="D684">
            <v>4778648.4800000004</v>
          </cell>
          <cell r="F684" t="str">
            <v>406CAGE</v>
          </cell>
          <cell r="G684" t="str">
            <v>406</v>
          </cell>
          <cell r="H684" t="str">
            <v>CAGE</v>
          </cell>
          <cell r="I684">
            <v>4778648.4800000004</v>
          </cell>
        </row>
        <row r="685">
          <cell r="A685" t="str">
            <v>407CA</v>
          </cell>
          <cell r="B685" t="str">
            <v>407</v>
          </cell>
          <cell r="C685" t="str">
            <v>CA</v>
          </cell>
          <cell r="D685">
            <v>51021.27</v>
          </cell>
          <cell r="F685" t="str">
            <v>407CA</v>
          </cell>
          <cell r="G685" t="str">
            <v>407</v>
          </cell>
          <cell r="H685" t="str">
            <v>CA</v>
          </cell>
          <cell r="I685">
            <v>51021.27</v>
          </cell>
        </row>
        <row r="686">
          <cell r="A686" t="str">
            <v>407ID</v>
          </cell>
          <cell r="B686" t="str">
            <v>407</v>
          </cell>
          <cell r="C686" t="str">
            <v>ID</v>
          </cell>
          <cell r="D686">
            <v>239494.2</v>
          </cell>
          <cell r="F686" t="str">
            <v>407ID</v>
          </cell>
          <cell r="G686" t="str">
            <v>407</v>
          </cell>
          <cell r="H686" t="str">
            <v>ID</v>
          </cell>
          <cell r="I686">
            <v>239494.2</v>
          </cell>
        </row>
        <row r="687">
          <cell r="A687" t="str">
            <v>407OR</v>
          </cell>
          <cell r="B687" t="str">
            <v>407</v>
          </cell>
          <cell r="C687" t="str">
            <v>OR</v>
          </cell>
          <cell r="D687">
            <v>0</v>
          </cell>
          <cell r="F687" t="str">
            <v>407OR</v>
          </cell>
          <cell r="G687" t="str">
            <v>407</v>
          </cell>
          <cell r="H687" t="str">
            <v>OR</v>
          </cell>
          <cell r="I687">
            <v>0</v>
          </cell>
        </row>
        <row r="688">
          <cell r="A688" t="str">
            <v>407OTHER</v>
          </cell>
          <cell r="B688" t="str">
            <v>407</v>
          </cell>
          <cell r="C688" t="str">
            <v>OTHER</v>
          </cell>
          <cell r="D688">
            <v>-1081805.76</v>
          </cell>
          <cell r="F688" t="str">
            <v>407OTHER</v>
          </cell>
          <cell r="G688" t="str">
            <v>407</v>
          </cell>
          <cell r="H688" t="str">
            <v>OTHER</v>
          </cell>
          <cell r="I688">
            <v>-1081805.76</v>
          </cell>
        </row>
        <row r="689">
          <cell r="A689" t="str">
            <v>407UT</v>
          </cell>
          <cell r="B689" t="str">
            <v>407</v>
          </cell>
          <cell r="C689" t="str">
            <v>UT</v>
          </cell>
          <cell r="D689">
            <v>301354</v>
          </cell>
          <cell r="F689" t="str">
            <v>407UT</v>
          </cell>
          <cell r="G689" t="str">
            <v>407</v>
          </cell>
          <cell r="H689" t="str">
            <v>UT</v>
          </cell>
          <cell r="I689">
            <v>301354</v>
          </cell>
        </row>
        <row r="690">
          <cell r="A690" t="str">
            <v>407WA</v>
          </cell>
          <cell r="B690" t="str">
            <v>407</v>
          </cell>
          <cell r="C690" t="str">
            <v>WA</v>
          </cell>
          <cell r="D690">
            <v>0</v>
          </cell>
          <cell r="F690" t="str">
            <v>407WA</v>
          </cell>
          <cell r="G690" t="str">
            <v>407</v>
          </cell>
          <cell r="H690" t="str">
            <v>WA</v>
          </cell>
          <cell r="I690">
            <v>0</v>
          </cell>
        </row>
        <row r="691">
          <cell r="A691" t="str">
            <v>407WYP</v>
          </cell>
          <cell r="B691" t="str">
            <v>407</v>
          </cell>
          <cell r="C691" t="str">
            <v>WYP</v>
          </cell>
          <cell r="D691">
            <v>277593</v>
          </cell>
          <cell r="F691" t="str">
            <v>407WYP</v>
          </cell>
          <cell r="G691" t="str">
            <v>407</v>
          </cell>
          <cell r="H691" t="str">
            <v>WYP</v>
          </cell>
          <cell r="I691">
            <v>277593</v>
          </cell>
        </row>
        <row r="692">
          <cell r="A692" t="str">
            <v>408CA</v>
          </cell>
          <cell r="B692" t="str">
            <v>408</v>
          </cell>
          <cell r="C692" t="str">
            <v>CA</v>
          </cell>
          <cell r="D692">
            <v>1127892.71</v>
          </cell>
          <cell r="F692" t="str">
            <v>408CA</v>
          </cell>
          <cell r="G692" t="str">
            <v>408</v>
          </cell>
          <cell r="H692" t="str">
            <v>CA</v>
          </cell>
          <cell r="I692">
            <v>1127892.71</v>
          </cell>
        </row>
        <row r="693">
          <cell r="A693" t="str">
            <v>408CAEE</v>
          </cell>
          <cell r="B693" t="str">
            <v>408</v>
          </cell>
          <cell r="C693" t="str">
            <v>CAEE</v>
          </cell>
          <cell r="D693">
            <v>432771.63</v>
          </cell>
          <cell r="F693" t="str">
            <v>408CAEE</v>
          </cell>
          <cell r="G693" t="str">
            <v>408</v>
          </cell>
          <cell r="H693" t="str">
            <v>CAEE</v>
          </cell>
          <cell r="I693">
            <v>432771.63</v>
          </cell>
        </row>
        <row r="694">
          <cell r="A694" t="str">
            <v>408CAGE</v>
          </cell>
          <cell r="B694" t="str">
            <v>408</v>
          </cell>
          <cell r="C694" t="str">
            <v>CAGE</v>
          </cell>
          <cell r="D694">
            <v>1772902</v>
          </cell>
          <cell r="F694" t="str">
            <v>408CAGE</v>
          </cell>
          <cell r="G694" t="str">
            <v>408</v>
          </cell>
          <cell r="H694" t="str">
            <v>CAGE</v>
          </cell>
          <cell r="I694">
            <v>1772902</v>
          </cell>
        </row>
        <row r="695">
          <cell r="A695" t="str">
            <v>408GPS</v>
          </cell>
          <cell r="B695" t="str">
            <v>408</v>
          </cell>
          <cell r="C695" t="str">
            <v>GPS</v>
          </cell>
          <cell r="D695">
            <v>133677749.98999999</v>
          </cell>
          <cell r="F695" t="str">
            <v>408GPS</v>
          </cell>
          <cell r="G695" t="str">
            <v>408</v>
          </cell>
          <cell r="H695" t="str">
            <v>GPS</v>
          </cell>
          <cell r="I695">
            <v>133677749.98999999</v>
          </cell>
        </row>
        <row r="696">
          <cell r="A696" t="str">
            <v>408OR</v>
          </cell>
          <cell r="B696" t="str">
            <v>408</v>
          </cell>
          <cell r="C696" t="str">
            <v>OR</v>
          </cell>
          <cell r="D696">
            <v>29849051.989999998</v>
          </cell>
          <cell r="F696" t="str">
            <v>408OR</v>
          </cell>
          <cell r="G696" t="str">
            <v>408</v>
          </cell>
          <cell r="H696" t="str">
            <v>OR</v>
          </cell>
          <cell r="I696">
            <v>29849051.989999998</v>
          </cell>
        </row>
        <row r="697">
          <cell r="A697" t="str">
            <v>408SE</v>
          </cell>
          <cell r="B697" t="str">
            <v>408</v>
          </cell>
          <cell r="C697" t="str">
            <v>SE</v>
          </cell>
          <cell r="D697">
            <v>431515</v>
          </cell>
          <cell r="F697" t="str">
            <v>408SE</v>
          </cell>
          <cell r="G697" t="str">
            <v>408</v>
          </cell>
          <cell r="H697" t="str">
            <v>SE</v>
          </cell>
          <cell r="I697">
            <v>431515</v>
          </cell>
        </row>
        <row r="698">
          <cell r="A698" t="str">
            <v>408SO</v>
          </cell>
          <cell r="B698" t="str">
            <v>408</v>
          </cell>
          <cell r="C698" t="str">
            <v>SO</v>
          </cell>
          <cell r="D698">
            <v>-2429181.66</v>
          </cell>
          <cell r="F698" t="str">
            <v>408SO</v>
          </cell>
          <cell r="G698" t="str">
            <v>408</v>
          </cell>
          <cell r="H698" t="str">
            <v>SO</v>
          </cell>
          <cell r="I698">
            <v>-2429181.66</v>
          </cell>
        </row>
        <row r="699">
          <cell r="A699" t="str">
            <v>408UT</v>
          </cell>
          <cell r="B699" t="str">
            <v>408</v>
          </cell>
          <cell r="C699" t="str">
            <v>UT</v>
          </cell>
          <cell r="D699">
            <v>874.97</v>
          </cell>
          <cell r="F699" t="str">
            <v>408UT</v>
          </cell>
          <cell r="G699" t="str">
            <v>408</v>
          </cell>
          <cell r="H699" t="str">
            <v>UT</v>
          </cell>
          <cell r="I699">
            <v>874.97</v>
          </cell>
        </row>
        <row r="700">
          <cell r="A700" t="str">
            <v>408WA</v>
          </cell>
          <cell r="B700" t="str">
            <v>408</v>
          </cell>
          <cell r="C700" t="str">
            <v>WA</v>
          </cell>
          <cell r="D700">
            <v>12417201.83</v>
          </cell>
          <cell r="F700" t="str">
            <v>408WA</v>
          </cell>
          <cell r="G700" t="str">
            <v>408</v>
          </cell>
          <cell r="H700" t="str">
            <v>WA</v>
          </cell>
          <cell r="I700">
            <v>12417201.83</v>
          </cell>
        </row>
        <row r="701">
          <cell r="A701" t="str">
            <v>408WYP</v>
          </cell>
          <cell r="B701" t="str">
            <v>408</v>
          </cell>
          <cell r="C701" t="str">
            <v>WYP</v>
          </cell>
          <cell r="D701">
            <v>2052674.91</v>
          </cell>
          <cell r="F701" t="str">
            <v>408WYP</v>
          </cell>
          <cell r="G701" t="str">
            <v>408</v>
          </cell>
          <cell r="H701" t="str">
            <v>WYP</v>
          </cell>
          <cell r="I701">
            <v>2052674.91</v>
          </cell>
        </row>
        <row r="702">
          <cell r="A702" t="str">
            <v>419SNP</v>
          </cell>
          <cell r="B702" t="str">
            <v>419</v>
          </cell>
          <cell r="C702" t="str">
            <v>SNP</v>
          </cell>
          <cell r="D702">
            <v>-39777005</v>
          </cell>
          <cell r="F702" t="str">
            <v>419SNP</v>
          </cell>
          <cell r="G702" t="str">
            <v>419</v>
          </cell>
          <cell r="H702" t="str">
            <v>SNP</v>
          </cell>
          <cell r="I702">
            <v>-39777005</v>
          </cell>
        </row>
        <row r="703">
          <cell r="A703" t="str">
            <v>421CAEE</v>
          </cell>
          <cell r="B703" t="str">
            <v>421</v>
          </cell>
          <cell r="C703" t="str">
            <v>CAEE</v>
          </cell>
          <cell r="D703">
            <v>0</v>
          </cell>
          <cell r="F703" t="str">
            <v>421CAEE</v>
          </cell>
          <cell r="G703" t="str">
            <v>421</v>
          </cell>
          <cell r="H703" t="str">
            <v>CAEE</v>
          </cell>
          <cell r="I703">
            <v>0</v>
          </cell>
        </row>
        <row r="704">
          <cell r="A704" t="str">
            <v>421CAGE</v>
          </cell>
          <cell r="B704" t="str">
            <v>421</v>
          </cell>
          <cell r="C704" t="str">
            <v>CAGE</v>
          </cell>
          <cell r="D704">
            <v>0</v>
          </cell>
          <cell r="F704" t="str">
            <v>421CAGE</v>
          </cell>
          <cell r="G704" t="str">
            <v>421</v>
          </cell>
          <cell r="H704" t="str">
            <v>CAGE</v>
          </cell>
          <cell r="I704">
            <v>0</v>
          </cell>
        </row>
        <row r="705">
          <cell r="A705" t="str">
            <v>421CAGW</v>
          </cell>
          <cell r="B705" t="str">
            <v>421</v>
          </cell>
          <cell r="C705" t="str">
            <v>CAGW</v>
          </cell>
          <cell r="D705">
            <v>0</v>
          </cell>
          <cell r="F705" t="str">
            <v>421CAGW</v>
          </cell>
          <cell r="G705" t="str">
            <v>421</v>
          </cell>
          <cell r="H705" t="str">
            <v>CAGW</v>
          </cell>
          <cell r="I705">
            <v>0</v>
          </cell>
        </row>
        <row r="706">
          <cell r="A706" t="str">
            <v>421OR</v>
          </cell>
          <cell r="B706" t="str">
            <v>421</v>
          </cell>
          <cell r="C706" t="str">
            <v>OR</v>
          </cell>
          <cell r="D706">
            <v>122717.44</v>
          </cell>
          <cell r="F706" t="str">
            <v>421OR</v>
          </cell>
          <cell r="G706" t="str">
            <v>421</v>
          </cell>
          <cell r="H706" t="str">
            <v>OR</v>
          </cell>
          <cell r="I706">
            <v>122717.44</v>
          </cell>
        </row>
        <row r="707">
          <cell r="A707" t="str">
            <v>421OTHER</v>
          </cell>
          <cell r="B707" t="str">
            <v>421</v>
          </cell>
          <cell r="C707" t="str">
            <v>OTHER</v>
          </cell>
          <cell r="D707">
            <v>0.01</v>
          </cell>
          <cell r="F707" t="str">
            <v>421OTHER</v>
          </cell>
          <cell r="G707" t="str">
            <v>421</v>
          </cell>
          <cell r="H707" t="str">
            <v>OTHER</v>
          </cell>
          <cell r="I707">
            <v>0.01</v>
          </cell>
        </row>
        <row r="708">
          <cell r="A708" t="str">
            <v>421SO</v>
          </cell>
          <cell r="B708" t="str">
            <v>421</v>
          </cell>
          <cell r="C708" t="str">
            <v>SO</v>
          </cell>
          <cell r="D708">
            <v>-190856.12</v>
          </cell>
          <cell r="F708" t="str">
            <v>421SO</v>
          </cell>
          <cell r="G708" t="str">
            <v>421</v>
          </cell>
          <cell r="H708" t="str">
            <v>SO</v>
          </cell>
          <cell r="I708">
            <v>-190856.12</v>
          </cell>
        </row>
        <row r="709">
          <cell r="A709" t="str">
            <v>421UT</v>
          </cell>
          <cell r="B709" t="str">
            <v>421</v>
          </cell>
          <cell r="C709" t="str">
            <v>UT</v>
          </cell>
          <cell r="D709">
            <v>-226804.3</v>
          </cell>
          <cell r="F709" t="str">
            <v>421UT</v>
          </cell>
          <cell r="G709" t="str">
            <v>421</v>
          </cell>
          <cell r="H709" t="str">
            <v>UT</v>
          </cell>
          <cell r="I709">
            <v>-226804.3</v>
          </cell>
        </row>
        <row r="710">
          <cell r="A710" t="str">
            <v>421WA</v>
          </cell>
          <cell r="B710" t="str">
            <v>421</v>
          </cell>
          <cell r="C710" t="str">
            <v>WA</v>
          </cell>
          <cell r="D710">
            <v>7361.07</v>
          </cell>
          <cell r="F710" t="str">
            <v>421WA</v>
          </cell>
          <cell r="G710" t="str">
            <v>421</v>
          </cell>
          <cell r="H710" t="str">
            <v>WA</v>
          </cell>
          <cell r="I710">
            <v>7361.07</v>
          </cell>
        </row>
        <row r="711">
          <cell r="A711" t="str">
            <v>421WYP</v>
          </cell>
          <cell r="B711" t="str">
            <v>421</v>
          </cell>
          <cell r="C711" t="str">
            <v>WYP</v>
          </cell>
          <cell r="D711">
            <v>30.24</v>
          </cell>
          <cell r="F711" t="str">
            <v>421WYP</v>
          </cell>
          <cell r="G711" t="str">
            <v>421</v>
          </cell>
          <cell r="H711" t="str">
            <v>WYP</v>
          </cell>
          <cell r="I711">
            <v>30.24</v>
          </cell>
        </row>
        <row r="712">
          <cell r="A712" t="str">
            <v>427SNP</v>
          </cell>
          <cell r="B712" t="str">
            <v>427</v>
          </cell>
          <cell r="C712" t="str">
            <v>SNP</v>
          </cell>
          <cell r="D712">
            <v>355501278.63999999</v>
          </cell>
          <cell r="F712" t="str">
            <v>427SNP</v>
          </cell>
          <cell r="G712" t="str">
            <v>427</v>
          </cell>
          <cell r="H712" t="str">
            <v>SNP</v>
          </cell>
          <cell r="I712">
            <v>355501278.63999999</v>
          </cell>
        </row>
        <row r="713">
          <cell r="A713" t="str">
            <v>428SNP</v>
          </cell>
          <cell r="B713" t="str">
            <v>428</v>
          </cell>
          <cell r="C713" t="str">
            <v>SNP</v>
          </cell>
          <cell r="D713">
            <v>4938986.3600000003</v>
          </cell>
          <cell r="F713" t="str">
            <v>428SNP</v>
          </cell>
          <cell r="G713" t="str">
            <v>428</v>
          </cell>
          <cell r="H713" t="str">
            <v>SNP</v>
          </cell>
          <cell r="I713">
            <v>4938986.3600000003</v>
          </cell>
        </row>
        <row r="714">
          <cell r="A714" t="str">
            <v>429SNP</v>
          </cell>
          <cell r="B714" t="str">
            <v>429</v>
          </cell>
          <cell r="C714" t="str">
            <v>SNP</v>
          </cell>
          <cell r="D714">
            <v>-11025.9</v>
          </cell>
          <cell r="F714" t="str">
            <v>429SNP</v>
          </cell>
          <cell r="G714" t="str">
            <v>429</v>
          </cell>
          <cell r="H714" t="str">
            <v>SNP</v>
          </cell>
          <cell r="I714">
            <v>-11025.9</v>
          </cell>
        </row>
        <row r="715">
          <cell r="A715" t="str">
            <v>431SNP</v>
          </cell>
          <cell r="B715" t="str">
            <v>431</v>
          </cell>
          <cell r="C715" t="str">
            <v>SNP</v>
          </cell>
          <cell r="D715">
            <v>14099472.92</v>
          </cell>
          <cell r="F715" t="str">
            <v>431SNP</v>
          </cell>
          <cell r="G715" t="str">
            <v>431</v>
          </cell>
          <cell r="H715" t="str">
            <v>SNP</v>
          </cell>
          <cell r="I715">
            <v>14099472.92</v>
          </cell>
        </row>
        <row r="716">
          <cell r="A716" t="str">
            <v>432SNP</v>
          </cell>
          <cell r="B716" t="str">
            <v>432</v>
          </cell>
          <cell r="C716" t="str">
            <v>SNP</v>
          </cell>
          <cell r="D716">
            <v>-20519526.66</v>
          </cell>
          <cell r="F716" t="str">
            <v>432SNP</v>
          </cell>
          <cell r="G716" t="str">
            <v>432</v>
          </cell>
          <cell r="H716" t="str">
            <v>SNP</v>
          </cell>
          <cell r="I716">
            <v>-20519526.66</v>
          </cell>
        </row>
        <row r="717">
          <cell r="A717" t="str">
            <v>440CA</v>
          </cell>
          <cell r="B717" t="str">
            <v>440</v>
          </cell>
          <cell r="C717" t="str">
            <v>CA</v>
          </cell>
          <cell r="D717">
            <v>43021713.390000001</v>
          </cell>
          <cell r="F717" t="str">
            <v>440CA</v>
          </cell>
          <cell r="G717" t="str">
            <v>440</v>
          </cell>
          <cell r="H717" t="str">
            <v>CA</v>
          </cell>
          <cell r="I717">
            <v>43021713.390000001</v>
          </cell>
        </row>
        <row r="718">
          <cell r="A718" t="str">
            <v>440ID</v>
          </cell>
          <cell r="B718" t="str">
            <v>440</v>
          </cell>
          <cell r="C718" t="str">
            <v>ID</v>
          </cell>
          <cell r="D718">
            <v>72615092.799999997</v>
          </cell>
          <cell r="F718" t="str">
            <v>440ID</v>
          </cell>
          <cell r="G718" t="str">
            <v>440</v>
          </cell>
          <cell r="H718" t="str">
            <v>ID</v>
          </cell>
          <cell r="I718">
            <v>72615092.799999997</v>
          </cell>
        </row>
        <row r="719">
          <cell r="A719" t="str">
            <v>440OR</v>
          </cell>
          <cell r="B719" t="str">
            <v>440</v>
          </cell>
          <cell r="C719" t="str">
            <v>OR</v>
          </cell>
          <cell r="D719">
            <v>608752863.03999996</v>
          </cell>
          <cell r="F719" t="str">
            <v>440OR</v>
          </cell>
          <cell r="G719" t="str">
            <v>440</v>
          </cell>
          <cell r="H719" t="str">
            <v>OR</v>
          </cell>
          <cell r="I719">
            <v>608752863.03999996</v>
          </cell>
        </row>
        <row r="720">
          <cell r="A720" t="str">
            <v>440OTHER</v>
          </cell>
          <cell r="B720" t="str">
            <v>440</v>
          </cell>
          <cell r="C720" t="str">
            <v>OTHER</v>
          </cell>
          <cell r="D720">
            <v>5245650.58</v>
          </cell>
          <cell r="F720" t="str">
            <v>440OTHER</v>
          </cell>
          <cell r="G720" t="str">
            <v>440</v>
          </cell>
          <cell r="H720" t="str">
            <v>OTHER</v>
          </cell>
          <cell r="I720">
            <v>5245650.58</v>
          </cell>
        </row>
        <row r="721">
          <cell r="A721" t="str">
            <v>440UT</v>
          </cell>
          <cell r="B721" t="str">
            <v>440</v>
          </cell>
          <cell r="C721" t="str">
            <v>UT</v>
          </cell>
          <cell r="D721">
            <v>758030259.20000005</v>
          </cell>
          <cell r="F721" t="str">
            <v>440UT</v>
          </cell>
          <cell r="G721" t="str">
            <v>440</v>
          </cell>
          <cell r="H721" t="str">
            <v>UT</v>
          </cell>
          <cell r="I721">
            <v>758030259.20000005</v>
          </cell>
        </row>
        <row r="722">
          <cell r="A722" t="str">
            <v>440WA</v>
          </cell>
          <cell r="B722" t="str">
            <v>440</v>
          </cell>
          <cell r="C722" t="str">
            <v>WA</v>
          </cell>
          <cell r="D722">
            <v>142120909.03</v>
          </cell>
          <cell r="F722" t="str">
            <v>440WA</v>
          </cell>
          <cell r="G722" t="str">
            <v>440</v>
          </cell>
          <cell r="H722" t="str">
            <v>WA</v>
          </cell>
          <cell r="I722">
            <v>142120909.03</v>
          </cell>
        </row>
        <row r="723">
          <cell r="A723" t="str">
            <v>440WYP</v>
          </cell>
          <cell r="B723" t="str">
            <v>440</v>
          </cell>
          <cell r="C723" t="str">
            <v>WYP</v>
          </cell>
          <cell r="D723">
            <v>100843437.17</v>
          </cell>
          <cell r="F723" t="str">
            <v>440WYP</v>
          </cell>
          <cell r="G723" t="str">
            <v>440</v>
          </cell>
          <cell r="H723" t="str">
            <v>WYP</v>
          </cell>
          <cell r="I723">
            <v>100843437.17</v>
          </cell>
        </row>
        <row r="724">
          <cell r="A724" t="str">
            <v>440WYU</v>
          </cell>
          <cell r="B724" t="str">
            <v>440</v>
          </cell>
          <cell r="C724" t="str">
            <v>WYU</v>
          </cell>
          <cell r="D724">
            <v>12608902.77</v>
          </cell>
          <cell r="F724" t="str">
            <v>440WYU</v>
          </cell>
          <cell r="G724" t="str">
            <v>440</v>
          </cell>
          <cell r="H724" t="str">
            <v>WYU</v>
          </cell>
          <cell r="I724">
            <v>12608902.77</v>
          </cell>
        </row>
        <row r="725">
          <cell r="A725" t="str">
            <v>442CA</v>
          </cell>
          <cell r="B725" t="str">
            <v>442</v>
          </cell>
          <cell r="C725" t="str">
            <v>CA</v>
          </cell>
          <cell r="D725">
            <v>55700914.829999998</v>
          </cell>
          <cell r="F725" t="str">
            <v>442CA</v>
          </cell>
          <cell r="G725" t="str">
            <v>442</v>
          </cell>
          <cell r="H725" t="str">
            <v>CA</v>
          </cell>
          <cell r="I725">
            <v>55700914.829999998</v>
          </cell>
        </row>
        <row r="726">
          <cell r="A726" t="str">
            <v>442ID</v>
          </cell>
          <cell r="B726" t="str">
            <v>442</v>
          </cell>
          <cell r="C726" t="str">
            <v>ID</v>
          </cell>
          <cell r="D726">
            <v>205384115.56999999</v>
          </cell>
          <cell r="F726" t="str">
            <v>442ID</v>
          </cell>
          <cell r="G726" t="str">
            <v>442</v>
          </cell>
          <cell r="H726" t="str">
            <v>ID</v>
          </cell>
          <cell r="I726">
            <v>205384115.56999999</v>
          </cell>
        </row>
        <row r="727">
          <cell r="A727" t="str">
            <v>442OR</v>
          </cell>
          <cell r="B727" t="str">
            <v>442</v>
          </cell>
          <cell r="C727" t="str">
            <v>OR</v>
          </cell>
          <cell r="D727">
            <v>650408334.60000002</v>
          </cell>
          <cell r="F727" t="str">
            <v>442OR</v>
          </cell>
          <cell r="G727" t="str">
            <v>442</v>
          </cell>
          <cell r="H727" t="str">
            <v>OR</v>
          </cell>
          <cell r="I727">
            <v>650408334.60000002</v>
          </cell>
        </row>
        <row r="728">
          <cell r="A728" t="str">
            <v>442OTHER</v>
          </cell>
          <cell r="B728" t="str">
            <v>442</v>
          </cell>
          <cell r="C728" t="str">
            <v>OTHER</v>
          </cell>
          <cell r="D728">
            <v>5793952.1600000001</v>
          </cell>
          <cell r="F728" t="str">
            <v>442OTHER</v>
          </cell>
          <cell r="G728" t="str">
            <v>442</v>
          </cell>
          <cell r="H728" t="str">
            <v>OTHER</v>
          </cell>
          <cell r="I728">
            <v>5793952.1600000001</v>
          </cell>
        </row>
        <row r="729">
          <cell r="A729" t="str">
            <v>442UT</v>
          </cell>
          <cell r="B729" t="str">
            <v>442</v>
          </cell>
          <cell r="C729" t="str">
            <v>UT</v>
          </cell>
          <cell r="D729">
            <v>1281049870.53</v>
          </cell>
          <cell r="F729" t="str">
            <v>442UT</v>
          </cell>
          <cell r="G729" t="str">
            <v>442</v>
          </cell>
          <cell r="H729" t="str">
            <v>UT</v>
          </cell>
          <cell r="I729">
            <v>1281049870.53</v>
          </cell>
        </row>
        <row r="730">
          <cell r="A730" t="str">
            <v>442WA</v>
          </cell>
          <cell r="B730" t="str">
            <v>442</v>
          </cell>
          <cell r="C730" t="str">
            <v>WA</v>
          </cell>
          <cell r="D730">
            <v>193405947.93000001</v>
          </cell>
          <cell r="F730" t="str">
            <v>442WA</v>
          </cell>
          <cell r="G730" t="str">
            <v>442</v>
          </cell>
          <cell r="H730" t="str">
            <v>WA</v>
          </cell>
          <cell r="I730">
            <v>193405947.93000001</v>
          </cell>
        </row>
        <row r="731">
          <cell r="A731" t="str">
            <v>442WYP</v>
          </cell>
          <cell r="B731" t="str">
            <v>442</v>
          </cell>
          <cell r="C731" t="str">
            <v>WYP</v>
          </cell>
          <cell r="D731">
            <v>476255098.02999997</v>
          </cell>
          <cell r="F731" t="str">
            <v>442WYP</v>
          </cell>
          <cell r="G731" t="str">
            <v>442</v>
          </cell>
          <cell r="H731" t="str">
            <v>WYP</v>
          </cell>
          <cell r="I731">
            <v>476255098.02999997</v>
          </cell>
        </row>
        <row r="732">
          <cell r="A732" t="str">
            <v>442WYU</v>
          </cell>
          <cell r="B732" t="str">
            <v>442</v>
          </cell>
          <cell r="C732" t="str">
            <v>WYU</v>
          </cell>
          <cell r="D732">
            <v>121360870.23</v>
          </cell>
          <cell r="F732" t="str">
            <v>442WYU</v>
          </cell>
          <cell r="G732" t="str">
            <v>442</v>
          </cell>
          <cell r="H732" t="str">
            <v>WYU</v>
          </cell>
          <cell r="I732">
            <v>121360870.23</v>
          </cell>
        </row>
        <row r="733">
          <cell r="A733" t="str">
            <v>444CA</v>
          </cell>
          <cell r="B733" t="str">
            <v>444</v>
          </cell>
          <cell r="C733" t="str">
            <v>CA</v>
          </cell>
          <cell r="D733">
            <v>529389.34</v>
          </cell>
          <cell r="F733" t="str">
            <v>444CA</v>
          </cell>
          <cell r="G733" t="str">
            <v>444</v>
          </cell>
          <cell r="H733" t="str">
            <v>CA</v>
          </cell>
          <cell r="I733">
            <v>529389.34</v>
          </cell>
        </row>
        <row r="734">
          <cell r="A734" t="str">
            <v>444ID</v>
          </cell>
          <cell r="B734" t="str">
            <v>444</v>
          </cell>
          <cell r="C734" t="str">
            <v>ID</v>
          </cell>
          <cell r="D734">
            <v>515870.05</v>
          </cell>
          <cell r="F734" t="str">
            <v>444ID</v>
          </cell>
          <cell r="G734" t="str">
            <v>444</v>
          </cell>
          <cell r="H734" t="str">
            <v>ID</v>
          </cell>
          <cell r="I734">
            <v>515870.05</v>
          </cell>
        </row>
        <row r="735">
          <cell r="A735" t="str">
            <v>444OR</v>
          </cell>
          <cell r="B735" t="str">
            <v>444</v>
          </cell>
          <cell r="C735" t="str">
            <v>OR</v>
          </cell>
          <cell r="D735">
            <v>6063127.1100000003</v>
          </cell>
          <cell r="F735" t="str">
            <v>444OR</v>
          </cell>
          <cell r="G735" t="str">
            <v>444</v>
          </cell>
          <cell r="H735" t="str">
            <v>OR</v>
          </cell>
          <cell r="I735">
            <v>6063127.1100000003</v>
          </cell>
        </row>
        <row r="736">
          <cell r="A736" t="str">
            <v>444OTHER</v>
          </cell>
          <cell r="B736" t="str">
            <v>444</v>
          </cell>
          <cell r="C736" t="str">
            <v>OTHER</v>
          </cell>
          <cell r="D736">
            <v>28130.71</v>
          </cell>
          <cell r="F736" t="str">
            <v>444OTHER</v>
          </cell>
          <cell r="G736" t="str">
            <v>444</v>
          </cell>
          <cell r="H736" t="str">
            <v>OTHER</v>
          </cell>
          <cell r="I736">
            <v>28130.71</v>
          </cell>
        </row>
        <row r="737">
          <cell r="A737" t="str">
            <v>444UT</v>
          </cell>
          <cell r="B737" t="str">
            <v>444</v>
          </cell>
          <cell r="C737" t="str">
            <v>UT</v>
          </cell>
          <cell r="D737">
            <v>9428581.6500000004</v>
          </cell>
          <cell r="F737" t="str">
            <v>444UT</v>
          </cell>
          <cell r="G737" t="str">
            <v>444</v>
          </cell>
          <cell r="H737" t="str">
            <v>UT</v>
          </cell>
          <cell r="I737">
            <v>9428581.6500000004</v>
          </cell>
        </row>
        <row r="738">
          <cell r="A738" t="str">
            <v>444WA</v>
          </cell>
          <cell r="B738" t="str">
            <v>444</v>
          </cell>
          <cell r="C738" t="str">
            <v>WA</v>
          </cell>
          <cell r="D738">
            <v>1340251.18</v>
          </cell>
          <cell r="F738" t="str">
            <v>444WA</v>
          </cell>
          <cell r="G738" t="str">
            <v>444</v>
          </cell>
          <cell r="H738" t="str">
            <v>WA</v>
          </cell>
          <cell r="I738">
            <v>1340251.18</v>
          </cell>
        </row>
        <row r="739">
          <cell r="A739" t="str">
            <v>444WYP</v>
          </cell>
          <cell r="B739" t="str">
            <v>444</v>
          </cell>
          <cell r="C739" t="str">
            <v>WYP</v>
          </cell>
          <cell r="D739">
            <v>1768990.77</v>
          </cell>
          <cell r="F739" t="str">
            <v>444WYP</v>
          </cell>
          <cell r="G739" t="str">
            <v>444</v>
          </cell>
          <cell r="H739" t="str">
            <v>WYP</v>
          </cell>
          <cell r="I739">
            <v>1768990.77</v>
          </cell>
        </row>
        <row r="740">
          <cell r="A740" t="str">
            <v>444WYU</v>
          </cell>
          <cell r="B740" t="str">
            <v>444</v>
          </cell>
          <cell r="C740" t="str">
            <v>WYU</v>
          </cell>
          <cell r="D740">
            <v>470860.83</v>
          </cell>
          <cell r="F740" t="str">
            <v>444WYU</v>
          </cell>
          <cell r="G740" t="str">
            <v>444</v>
          </cell>
          <cell r="H740" t="str">
            <v>WYU</v>
          </cell>
          <cell r="I740">
            <v>470860.83</v>
          </cell>
        </row>
        <row r="741">
          <cell r="A741" t="str">
            <v>445OTHER</v>
          </cell>
          <cell r="B741" t="str">
            <v>445</v>
          </cell>
          <cell r="C741" t="str">
            <v>OTHER</v>
          </cell>
          <cell r="D741">
            <v>29252.54</v>
          </cell>
          <cell r="F741" t="str">
            <v>445OTHER</v>
          </cell>
          <cell r="G741" t="str">
            <v>445</v>
          </cell>
          <cell r="H741" t="str">
            <v>OTHER</v>
          </cell>
          <cell r="I741">
            <v>29252.54</v>
          </cell>
        </row>
        <row r="742">
          <cell r="A742" t="str">
            <v>445UT</v>
          </cell>
          <cell r="B742" t="str">
            <v>445</v>
          </cell>
          <cell r="C742" t="str">
            <v>UT</v>
          </cell>
          <cell r="D742">
            <v>17685829.41</v>
          </cell>
          <cell r="F742" t="str">
            <v>445UT</v>
          </cell>
          <cell r="G742" t="str">
            <v>445</v>
          </cell>
          <cell r="H742" t="str">
            <v>UT</v>
          </cell>
          <cell r="I742">
            <v>17685829.41</v>
          </cell>
        </row>
        <row r="743">
          <cell r="A743" t="str">
            <v>447FERC</v>
          </cell>
          <cell r="B743" t="str">
            <v>447</v>
          </cell>
          <cell r="C743" t="str">
            <v>FERC</v>
          </cell>
          <cell r="D743">
            <v>10717312.279999999</v>
          </cell>
          <cell r="F743" t="str">
            <v>447FERC</v>
          </cell>
          <cell r="G743" t="str">
            <v>447</v>
          </cell>
          <cell r="H743" t="str">
            <v>FERC</v>
          </cell>
          <cell r="I743">
            <v>10717312.279999999</v>
          </cell>
        </row>
        <row r="744">
          <cell r="A744" t="str">
            <v>447OR</v>
          </cell>
          <cell r="B744" t="str">
            <v>447</v>
          </cell>
          <cell r="C744" t="str">
            <v>OR</v>
          </cell>
          <cell r="D744">
            <v>1154567.81</v>
          </cell>
          <cell r="F744" t="str">
            <v>447OR</v>
          </cell>
          <cell r="G744" t="str">
            <v>447</v>
          </cell>
          <cell r="H744" t="str">
            <v>OR</v>
          </cell>
          <cell r="I744">
            <v>1154567.81</v>
          </cell>
        </row>
        <row r="745">
          <cell r="A745" t="str">
            <v>447SG</v>
          </cell>
          <cell r="B745" t="str">
            <v>447</v>
          </cell>
          <cell r="C745" t="str">
            <v>SG</v>
          </cell>
          <cell r="D745">
            <v>0</v>
          </cell>
          <cell r="F745" t="str">
            <v>447SG</v>
          </cell>
          <cell r="G745" t="str">
            <v>447</v>
          </cell>
          <cell r="H745" t="str">
            <v>SG</v>
          </cell>
          <cell r="I745">
            <v>0</v>
          </cell>
        </row>
        <row r="746">
          <cell r="A746" t="str">
            <v>447WYP</v>
          </cell>
          <cell r="B746" t="str">
            <v>447</v>
          </cell>
          <cell r="C746" t="str">
            <v>WYP</v>
          </cell>
          <cell r="D746">
            <v>11535.1</v>
          </cell>
          <cell r="F746" t="str">
            <v>447WYP</v>
          </cell>
          <cell r="G746" t="str">
            <v>447</v>
          </cell>
          <cell r="H746" t="str">
            <v>WYP</v>
          </cell>
          <cell r="I746">
            <v>11535.1</v>
          </cell>
        </row>
        <row r="747">
          <cell r="A747" t="str">
            <v>449UT</v>
          </cell>
          <cell r="B747" t="str">
            <v>449</v>
          </cell>
          <cell r="C747" t="str">
            <v>UT</v>
          </cell>
          <cell r="D747">
            <v>0.05</v>
          </cell>
          <cell r="F747" t="str">
            <v>449UT</v>
          </cell>
          <cell r="G747" t="str">
            <v>449</v>
          </cell>
          <cell r="H747" t="str">
            <v>UT</v>
          </cell>
          <cell r="I747">
            <v>0.05</v>
          </cell>
        </row>
        <row r="748">
          <cell r="A748" t="str">
            <v>450CA</v>
          </cell>
          <cell r="B748" t="str">
            <v>450</v>
          </cell>
          <cell r="C748" t="str">
            <v>CA</v>
          </cell>
          <cell r="D748">
            <v>233169.95</v>
          </cell>
          <cell r="F748" t="str">
            <v>450CA</v>
          </cell>
          <cell r="G748" t="str">
            <v>450</v>
          </cell>
          <cell r="H748" t="str">
            <v>CA</v>
          </cell>
          <cell r="I748">
            <v>233169.95</v>
          </cell>
        </row>
        <row r="749">
          <cell r="A749" t="str">
            <v>450ID</v>
          </cell>
          <cell r="B749" t="str">
            <v>450</v>
          </cell>
          <cell r="C749" t="str">
            <v>ID</v>
          </cell>
          <cell r="D749">
            <v>440753.78</v>
          </cell>
          <cell r="F749" t="str">
            <v>450ID</v>
          </cell>
          <cell r="G749" t="str">
            <v>450</v>
          </cell>
          <cell r="H749" t="str">
            <v>ID</v>
          </cell>
          <cell r="I749">
            <v>440753.78</v>
          </cell>
        </row>
        <row r="750">
          <cell r="A750" t="str">
            <v>450OR</v>
          </cell>
          <cell r="B750" t="str">
            <v>450</v>
          </cell>
          <cell r="C750" t="str">
            <v>OR</v>
          </cell>
          <cell r="D750">
            <v>3747826.05</v>
          </cell>
          <cell r="F750" t="str">
            <v>450OR</v>
          </cell>
          <cell r="G750" t="str">
            <v>450</v>
          </cell>
          <cell r="H750" t="str">
            <v>OR</v>
          </cell>
          <cell r="I750">
            <v>3747826.05</v>
          </cell>
        </row>
        <row r="751">
          <cell r="A751" t="str">
            <v>450UT</v>
          </cell>
          <cell r="B751" t="str">
            <v>450</v>
          </cell>
          <cell r="C751" t="str">
            <v>UT</v>
          </cell>
          <cell r="D751">
            <v>3395170.12</v>
          </cell>
          <cell r="F751" t="str">
            <v>450UT</v>
          </cell>
          <cell r="G751" t="str">
            <v>450</v>
          </cell>
          <cell r="H751" t="str">
            <v>UT</v>
          </cell>
          <cell r="I751">
            <v>3395170.12</v>
          </cell>
        </row>
        <row r="752">
          <cell r="A752" t="str">
            <v>450WA</v>
          </cell>
          <cell r="B752" t="str">
            <v>450</v>
          </cell>
          <cell r="C752" t="str">
            <v>WA</v>
          </cell>
          <cell r="D752">
            <v>620490.56000000006</v>
          </cell>
          <cell r="F752" t="str">
            <v>450WA</v>
          </cell>
          <cell r="G752" t="str">
            <v>450</v>
          </cell>
          <cell r="H752" t="str">
            <v>WA</v>
          </cell>
          <cell r="I752">
            <v>620490.56000000006</v>
          </cell>
        </row>
        <row r="753">
          <cell r="A753" t="str">
            <v>450WYP</v>
          </cell>
          <cell r="B753" t="str">
            <v>450</v>
          </cell>
          <cell r="C753" t="str">
            <v>WYP</v>
          </cell>
          <cell r="D753">
            <v>614477.93999999994</v>
          </cell>
          <cell r="F753" t="str">
            <v>450WYP</v>
          </cell>
          <cell r="G753" t="str">
            <v>450</v>
          </cell>
          <cell r="H753" t="str">
            <v>WYP</v>
          </cell>
          <cell r="I753">
            <v>614477.93999999994</v>
          </cell>
        </row>
        <row r="754">
          <cell r="A754" t="str">
            <v>450WYU</v>
          </cell>
          <cell r="B754" t="str">
            <v>450</v>
          </cell>
          <cell r="C754" t="str">
            <v>WYU</v>
          </cell>
          <cell r="D754">
            <v>80390.25</v>
          </cell>
          <cell r="F754" t="str">
            <v>450WYU</v>
          </cell>
          <cell r="G754" t="str">
            <v>450</v>
          </cell>
          <cell r="H754" t="str">
            <v>WYU</v>
          </cell>
          <cell r="I754">
            <v>80390.25</v>
          </cell>
        </row>
        <row r="755">
          <cell r="A755" t="str">
            <v>451CA</v>
          </cell>
          <cell r="B755" t="str">
            <v>451</v>
          </cell>
          <cell r="C755" t="str">
            <v>CA</v>
          </cell>
          <cell r="D755">
            <v>82303.740000000005</v>
          </cell>
          <cell r="F755" t="str">
            <v>451CA</v>
          </cell>
          <cell r="G755" t="str">
            <v>451</v>
          </cell>
          <cell r="H755" t="str">
            <v>CA</v>
          </cell>
          <cell r="I755">
            <v>82303.740000000005</v>
          </cell>
        </row>
        <row r="756">
          <cell r="A756" t="str">
            <v>451ID</v>
          </cell>
          <cell r="B756" t="str">
            <v>451</v>
          </cell>
          <cell r="C756" t="str">
            <v>ID</v>
          </cell>
          <cell r="D756">
            <v>97969.65</v>
          </cell>
          <cell r="F756" t="str">
            <v>451ID</v>
          </cell>
          <cell r="G756" t="str">
            <v>451</v>
          </cell>
          <cell r="H756" t="str">
            <v>ID</v>
          </cell>
          <cell r="I756">
            <v>97969.65</v>
          </cell>
        </row>
        <row r="757">
          <cell r="A757" t="str">
            <v>451OR</v>
          </cell>
          <cell r="B757" t="str">
            <v>451</v>
          </cell>
          <cell r="C757" t="str">
            <v>OR</v>
          </cell>
          <cell r="D757">
            <v>1315486.3</v>
          </cell>
          <cell r="F757" t="str">
            <v>451OR</v>
          </cell>
          <cell r="G757" t="str">
            <v>451</v>
          </cell>
          <cell r="H757" t="str">
            <v>OR</v>
          </cell>
          <cell r="I757">
            <v>1315486.3</v>
          </cell>
        </row>
        <row r="758">
          <cell r="A758" t="str">
            <v>451SO</v>
          </cell>
          <cell r="B758" t="str">
            <v>451</v>
          </cell>
          <cell r="C758" t="str">
            <v>SO</v>
          </cell>
          <cell r="D758">
            <v>356</v>
          </cell>
          <cell r="F758" t="str">
            <v>451SO</v>
          </cell>
          <cell r="G758" t="str">
            <v>451</v>
          </cell>
          <cell r="H758" t="str">
            <v>SO</v>
          </cell>
          <cell r="I758">
            <v>356</v>
          </cell>
        </row>
        <row r="759">
          <cell r="A759" t="str">
            <v>451UT</v>
          </cell>
          <cell r="B759" t="str">
            <v>451</v>
          </cell>
          <cell r="C759" t="str">
            <v>UT</v>
          </cell>
          <cell r="D759">
            <v>3704752.63</v>
          </cell>
          <cell r="F759" t="str">
            <v>451UT</v>
          </cell>
          <cell r="G759" t="str">
            <v>451</v>
          </cell>
          <cell r="H759" t="str">
            <v>UT</v>
          </cell>
          <cell r="I759">
            <v>3704752.63</v>
          </cell>
        </row>
        <row r="760">
          <cell r="A760" t="str">
            <v>451WA</v>
          </cell>
          <cell r="B760" t="str">
            <v>451</v>
          </cell>
          <cell r="C760" t="str">
            <v>WA</v>
          </cell>
          <cell r="D760">
            <v>159870.76999999999</v>
          </cell>
          <cell r="F760" t="str">
            <v>451WA</v>
          </cell>
          <cell r="G760" t="str">
            <v>451</v>
          </cell>
          <cell r="H760" t="str">
            <v>WA</v>
          </cell>
          <cell r="I760">
            <v>159870.76999999999</v>
          </cell>
        </row>
        <row r="761">
          <cell r="A761" t="str">
            <v>451WYP</v>
          </cell>
          <cell r="B761" t="str">
            <v>451</v>
          </cell>
          <cell r="C761" t="str">
            <v>WYP</v>
          </cell>
          <cell r="D761">
            <v>354169.72</v>
          </cell>
          <cell r="F761" t="str">
            <v>451WYP</v>
          </cell>
          <cell r="G761" t="str">
            <v>451</v>
          </cell>
          <cell r="H761" t="str">
            <v>WYP</v>
          </cell>
          <cell r="I761">
            <v>354169.72</v>
          </cell>
        </row>
        <row r="762">
          <cell r="A762" t="str">
            <v>451WYU</v>
          </cell>
          <cell r="B762" t="str">
            <v>451</v>
          </cell>
          <cell r="C762" t="str">
            <v>WYU</v>
          </cell>
          <cell r="D762">
            <v>51697.14</v>
          </cell>
          <cell r="F762" t="str">
            <v>451WYU</v>
          </cell>
          <cell r="G762" t="str">
            <v>451</v>
          </cell>
          <cell r="H762" t="str">
            <v>WYU</v>
          </cell>
          <cell r="I762">
            <v>51697.14</v>
          </cell>
        </row>
        <row r="763">
          <cell r="A763" t="str">
            <v>454CA</v>
          </cell>
          <cell r="B763" t="str">
            <v>454</v>
          </cell>
          <cell r="C763" t="str">
            <v>CA</v>
          </cell>
          <cell r="D763">
            <v>545307.84</v>
          </cell>
          <cell r="F763" t="str">
            <v>454CA</v>
          </cell>
          <cell r="G763" t="str">
            <v>454</v>
          </cell>
          <cell r="H763" t="str">
            <v>CA</v>
          </cell>
          <cell r="I763">
            <v>545307.84</v>
          </cell>
        </row>
        <row r="764">
          <cell r="A764" t="str">
            <v>454CAGE</v>
          </cell>
          <cell r="B764" t="str">
            <v>454</v>
          </cell>
          <cell r="C764" t="str">
            <v>CAGE</v>
          </cell>
          <cell r="D764">
            <v>3831023.31</v>
          </cell>
          <cell r="F764" t="str">
            <v>454CAGE</v>
          </cell>
          <cell r="G764" t="str">
            <v>454</v>
          </cell>
          <cell r="H764" t="str">
            <v>CAGE</v>
          </cell>
          <cell r="I764">
            <v>3831023.31</v>
          </cell>
        </row>
        <row r="765">
          <cell r="A765" t="str">
            <v>454CAGW</v>
          </cell>
          <cell r="B765" t="str">
            <v>454</v>
          </cell>
          <cell r="C765" t="str">
            <v>CAGW</v>
          </cell>
          <cell r="D765">
            <v>424009.1</v>
          </cell>
          <cell r="F765" t="str">
            <v>454CAGW</v>
          </cell>
          <cell r="G765" t="str">
            <v>454</v>
          </cell>
          <cell r="H765" t="str">
            <v>CAGW</v>
          </cell>
          <cell r="I765">
            <v>424009.1</v>
          </cell>
        </row>
        <row r="766">
          <cell r="A766" t="str">
            <v>454ID</v>
          </cell>
          <cell r="B766" t="str">
            <v>454</v>
          </cell>
          <cell r="C766" t="str">
            <v>ID</v>
          </cell>
          <cell r="D766">
            <v>148836.42000000001</v>
          </cell>
          <cell r="F766" t="str">
            <v>454ID</v>
          </cell>
          <cell r="G766" t="str">
            <v>454</v>
          </cell>
          <cell r="H766" t="str">
            <v>ID</v>
          </cell>
          <cell r="I766">
            <v>148836.42000000001</v>
          </cell>
        </row>
        <row r="767">
          <cell r="A767" t="str">
            <v>454JBG</v>
          </cell>
          <cell r="B767" t="str">
            <v>454</v>
          </cell>
          <cell r="C767" t="str">
            <v>JBG</v>
          </cell>
          <cell r="D767">
            <v>3520</v>
          </cell>
          <cell r="F767" t="str">
            <v>454JBG</v>
          </cell>
          <cell r="G767" t="str">
            <v>454</v>
          </cell>
          <cell r="H767" t="str">
            <v>JBG</v>
          </cell>
          <cell r="I767">
            <v>3520</v>
          </cell>
        </row>
        <row r="768">
          <cell r="A768" t="str">
            <v>454OR</v>
          </cell>
          <cell r="B768" t="str">
            <v>454</v>
          </cell>
          <cell r="C768" t="str">
            <v>OR</v>
          </cell>
          <cell r="D768">
            <v>3630536.75</v>
          </cell>
          <cell r="F768" t="str">
            <v>454OR</v>
          </cell>
          <cell r="G768" t="str">
            <v>454</v>
          </cell>
          <cell r="H768" t="str">
            <v>OR</v>
          </cell>
          <cell r="I768">
            <v>3630536.75</v>
          </cell>
        </row>
        <row r="769">
          <cell r="A769" t="str">
            <v>454SG</v>
          </cell>
          <cell r="B769" t="str">
            <v>454</v>
          </cell>
          <cell r="C769" t="str">
            <v>SG</v>
          </cell>
          <cell r="D769">
            <v>1119934.28</v>
          </cell>
          <cell r="F769" t="str">
            <v>454SG</v>
          </cell>
          <cell r="G769" t="str">
            <v>454</v>
          </cell>
          <cell r="H769" t="str">
            <v>SG</v>
          </cell>
          <cell r="I769">
            <v>1119934.28</v>
          </cell>
        </row>
        <row r="770">
          <cell r="A770" t="str">
            <v>454SO</v>
          </cell>
          <cell r="B770" t="str">
            <v>454</v>
          </cell>
          <cell r="C770" t="str">
            <v>SO</v>
          </cell>
          <cell r="D770">
            <v>3798925.54</v>
          </cell>
          <cell r="F770" t="str">
            <v>454SO</v>
          </cell>
          <cell r="G770" t="str">
            <v>454</v>
          </cell>
          <cell r="H770" t="str">
            <v>SO</v>
          </cell>
          <cell r="I770">
            <v>3798925.54</v>
          </cell>
        </row>
        <row r="771">
          <cell r="A771" t="str">
            <v>454UT</v>
          </cell>
          <cell r="B771" t="str">
            <v>454</v>
          </cell>
          <cell r="C771" t="str">
            <v>UT</v>
          </cell>
          <cell r="D771">
            <v>3328858.25</v>
          </cell>
          <cell r="F771" t="str">
            <v>454UT</v>
          </cell>
          <cell r="G771" t="str">
            <v>454</v>
          </cell>
          <cell r="H771" t="str">
            <v>UT</v>
          </cell>
          <cell r="I771">
            <v>3328858.25</v>
          </cell>
        </row>
        <row r="772">
          <cell r="A772" t="str">
            <v>454WA</v>
          </cell>
          <cell r="B772" t="str">
            <v>454</v>
          </cell>
          <cell r="C772" t="str">
            <v>WA</v>
          </cell>
          <cell r="D772">
            <v>870454.53</v>
          </cell>
          <cell r="F772" t="str">
            <v>454WA</v>
          </cell>
          <cell r="G772" t="str">
            <v>454</v>
          </cell>
          <cell r="H772" t="str">
            <v>WA</v>
          </cell>
          <cell r="I772">
            <v>870454.53</v>
          </cell>
        </row>
        <row r="773">
          <cell r="A773" t="str">
            <v>454WYP</v>
          </cell>
          <cell r="B773" t="str">
            <v>454</v>
          </cell>
          <cell r="C773" t="str">
            <v>WYP</v>
          </cell>
          <cell r="D773">
            <v>357440.61</v>
          </cell>
          <cell r="F773" t="str">
            <v>454WYP</v>
          </cell>
          <cell r="G773" t="str">
            <v>454</v>
          </cell>
          <cell r="H773" t="str">
            <v>WYP</v>
          </cell>
          <cell r="I773">
            <v>357440.61</v>
          </cell>
        </row>
        <row r="774">
          <cell r="A774" t="str">
            <v>454WYU</v>
          </cell>
          <cell r="B774" t="str">
            <v>454</v>
          </cell>
          <cell r="C774" t="str">
            <v>WYU</v>
          </cell>
          <cell r="D774">
            <v>18344.5</v>
          </cell>
          <cell r="F774" t="str">
            <v>454WYU</v>
          </cell>
          <cell r="G774" t="str">
            <v>454</v>
          </cell>
          <cell r="H774" t="str">
            <v>WYU</v>
          </cell>
          <cell r="I774">
            <v>18344.5</v>
          </cell>
        </row>
        <row r="775">
          <cell r="A775" t="str">
            <v>456CA</v>
          </cell>
          <cell r="B775" t="str">
            <v>456</v>
          </cell>
          <cell r="C775" t="str">
            <v>CA</v>
          </cell>
          <cell r="D775">
            <v>-55.27</v>
          </cell>
          <cell r="F775" t="str">
            <v>456CA</v>
          </cell>
          <cell r="G775" t="str">
            <v>456</v>
          </cell>
          <cell r="H775" t="str">
            <v>CA</v>
          </cell>
          <cell r="I775">
            <v>-55.27</v>
          </cell>
        </row>
        <row r="776">
          <cell r="A776" t="str">
            <v>456CAGE</v>
          </cell>
          <cell r="B776" t="str">
            <v>456</v>
          </cell>
          <cell r="C776" t="str">
            <v>CAGE</v>
          </cell>
          <cell r="D776">
            <v>14678636.740000002</v>
          </cell>
          <cell r="F776" t="str">
            <v>456CAGE</v>
          </cell>
          <cell r="G776" t="str">
            <v>456</v>
          </cell>
          <cell r="H776" t="str">
            <v>CAGE</v>
          </cell>
          <cell r="I776">
            <v>14678636.740000002</v>
          </cell>
        </row>
        <row r="777">
          <cell r="A777" t="str">
            <v>456CAGW</v>
          </cell>
          <cell r="B777" t="str">
            <v>456</v>
          </cell>
          <cell r="C777" t="str">
            <v>CAGW</v>
          </cell>
          <cell r="D777">
            <v>10051505.429999998</v>
          </cell>
          <cell r="F777" t="str">
            <v>456CAGW</v>
          </cell>
          <cell r="G777" t="str">
            <v>456</v>
          </cell>
          <cell r="H777" t="str">
            <v>CAGW</v>
          </cell>
          <cell r="I777">
            <v>10051505.429999998</v>
          </cell>
        </row>
        <row r="778">
          <cell r="A778" t="str">
            <v>456ID</v>
          </cell>
          <cell r="B778" t="str">
            <v>456</v>
          </cell>
          <cell r="C778" t="str">
            <v>ID</v>
          </cell>
          <cell r="D778">
            <v>-1916.67</v>
          </cell>
          <cell r="F778" t="str">
            <v>456ID</v>
          </cell>
          <cell r="G778" t="str">
            <v>456</v>
          </cell>
          <cell r="H778" t="str">
            <v>ID</v>
          </cell>
          <cell r="I778">
            <v>-1916.67</v>
          </cell>
        </row>
        <row r="779">
          <cell r="A779" t="str">
            <v>456JBG</v>
          </cell>
          <cell r="B779" t="str">
            <v>456</v>
          </cell>
          <cell r="C779" t="str">
            <v>JBG</v>
          </cell>
          <cell r="D779">
            <v>2587991.8199999998</v>
          </cell>
          <cell r="F779" t="str">
            <v>456JBG</v>
          </cell>
          <cell r="G779" t="str">
            <v>456</v>
          </cell>
          <cell r="H779" t="str">
            <v>JBG</v>
          </cell>
          <cell r="I779">
            <v>2587991.8199999998</v>
          </cell>
        </row>
        <row r="780">
          <cell r="A780" t="str">
            <v>456OR</v>
          </cell>
          <cell r="B780" t="str">
            <v>456</v>
          </cell>
          <cell r="C780" t="str">
            <v>OR</v>
          </cell>
          <cell r="D780">
            <v>9056.9699999999993</v>
          </cell>
          <cell r="F780" t="str">
            <v>456OR</v>
          </cell>
          <cell r="G780" t="str">
            <v>456</v>
          </cell>
          <cell r="H780" t="str">
            <v>OR</v>
          </cell>
          <cell r="I780">
            <v>9056.9699999999993</v>
          </cell>
        </row>
        <row r="781">
          <cell r="A781" t="str">
            <v>456OTHER</v>
          </cell>
          <cell r="B781" t="str">
            <v>456</v>
          </cell>
          <cell r="C781" t="str">
            <v>OTHER</v>
          </cell>
          <cell r="D781">
            <v>-1189134.43</v>
          </cell>
          <cell r="F781" t="str">
            <v>456OTHER</v>
          </cell>
          <cell r="G781" t="str">
            <v>456</v>
          </cell>
          <cell r="H781" t="str">
            <v>OTHER</v>
          </cell>
          <cell r="I781">
            <v>-1189134.43</v>
          </cell>
        </row>
        <row r="782">
          <cell r="A782" t="str">
            <v>456SE</v>
          </cell>
          <cell r="B782" t="str">
            <v>456</v>
          </cell>
          <cell r="C782" t="str">
            <v>SE</v>
          </cell>
          <cell r="D782">
            <v>0</v>
          </cell>
          <cell r="F782" t="str">
            <v>456SE</v>
          </cell>
          <cell r="G782" t="str">
            <v>456</v>
          </cell>
          <cell r="H782" t="str">
            <v>SE</v>
          </cell>
          <cell r="I782">
            <v>0</v>
          </cell>
        </row>
        <row r="783">
          <cell r="A783" t="str">
            <v>456SG</v>
          </cell>
          <cell r="B783" t="str">
            <v>456</v>
          </cell>
          <cell r="C783" t="str">
            <v>SG</v>
          </cell>
          <cell r="D783">
            <v>5767192.2600000016</v>
          </cell>
          <cell r="F783" t="str">
            <v>456SG</v>
          </cell>
          <cell r="G783" t="str">
            <v>456</v>
          </cell>
          <cell r="H783" t="str">
            <v>SG</v>
          </cell>
          <cell r="I783">
            <v>5767192.2600000016</v>
          </cell>
        </row>
        <row r="784">
          <cell r="A784" t="str">
            <v>456SO</v>
          </cell>
          <cell r="B784" t="str">
            <v>456</v>
          </cell>
          <cell r="C784" t="str">
            <v>SO</v>
          </cell>
          <cell r="D784">
            <v>752709.71</v>
          </cell>
          <cell r="F784" t="str">
            <v>456SO</v>
          </cell>
          <cell r="G784" t="str">
            <v>456</v>
          </cell>
          <cell r="H784" t="str">
            <v>SO</v>
          </cell>
          <cell r="I784">
            <v>752709.71</v>
          </cell>
        </row>
        <row r="785">
          <cell r="A785" t="str">
            <v>456UT</v>
          </cell>
          <cell r="B785" t="str">
            <v>456</v>
          </cell>
          <cell r="C785" t="str">
            <v>UT</v>
          </cell>
          <cell r="D785">
            <v>-834852.86</v>
          </cell>
          <cell r="F785" t="str">
            <v>456UT</v>
          </cell>
          <cell r="G785" t="str">
            <v>456</v>
          </cell>
          <cell r="H785" t="str">
            <v>UT</v>
          </cell>
          <cell r="I785">
            <v>-834852.86</v>
          </cell>
        </row>
        <row r="786">
          <cell r="A786" t="str">
            <v>456WA</v>
          </cell>
          <cell r="B786" t="str">
            <v>456</v>
          </cell>
          <cell r="C786" t="str">
            <v>WA</v>
          </cell>
          <cell r="D786">
            <v>-52194.46</v>
          </cell>
          <cell r="F786" t="str">
            <v>456WA</v>
          </cell>
          <cell r="G786" t="str">
            <v>456</v>
          </cell>
          <cell r="H786" t="str">
            <v>WA</v>
          </cell>
          <cell r="I786">
            <v>-52194.46</v>
          </cell>
        </row>
        <row r="787">
          <cell r="A787" t="str">
            <v>456WRE</v>
          </cell>
          <cell r="B787" t="str">
            <v>456</v>
          </cell>
          <cell r="C787" t="str">
            <v>WRE</v>
          </cell>
          <cell r="D787">
            <v>8906115.3200000003</v>
          </cell>
          <cell r="F787" t="str">
            <v>456WRE</v>
          </cell>
          <cell r="G787" t="str">
            <v>456</v>
          </cell>
          <cell r="H787" t="str">
            <v>WRE</v>
          </cell>
          <cell r="I787">
            <v>8906115.3200000003</v>
          </cell>
        </row>
        <row r="788">
          <cell r="A788" t="str">
            <v>456WRG</v>
          </cell>
          <cell r="B788" t="str">
            <v>456</v>
          </cell>
          <cell r="C788" t="str">
            <v>WRG</v>
          </cell>
          <cell r="D788">
            <v>79559196.219999999</v>
          </cell>
          <cell r="F788" t="str">
            <v>456WRG</v>
          </cell>
          <cell r="G788" t="str">
            <v>456</v>
          </cell>
          <cell r="H788" t="str">
            <v>WRG</v>
          </cell>
          <cell r="I788">
            <v>79559196.219999999</v>
          </cell>
        </row>
        <row r="789">
          <cell r="A789" t="str">
            <v>456WYP</v>
          </cell>
          <cell r="B789" t="str">
            <v>456</v>
          </cell>
          <cell r="C789" t="str">
            <v>WYP</v>
          </cell>
          <cell r="D789">
            <v>307931.65000000002</v>
          </cell>
          <cell r="F789" t="str">
            <v>456WYP</v>
          </cell>
          <cell r="G789" t="str">
            <v>456</v>
          </cell>
          <cell r="H789" t="str">
            <v>WYP</v>
          </cell>
          <cell r="I789">
            <v>307931.65000000002</v>
          </cell>
        </row>
        <row r="790">
          <cell r="A790" t="str">
            <v>500CAGE</v>
          </cell>
          <cell r="B790" t="str">
            <v>500</v>
          </cell>
          <cell r="C790" t="str">
            <v>CAGE</v>
          </cell>
          <cell r="D790">
            <v>2732649.78</v>
          </cell>
          <cell r="F790" t="str">
            <v>500CAGE</v>
          </cell>
          <cell r="G790" t="str">
            <v>500</v>
          </cell>
          <cell r="H790" t="str">
            <v>CAGE</v>
          </cell>
          <cell r="I790">
            <v>2732649.78</v>
          </cell>
        </row>
        <row r="791">
          <cell r="A791" t="str">
            <v>500CAGW</v>
          </cell>
          <cell r="B791" t="str">
            <v>500</v>
          </cell>
          <cell r="C791" t="str">
            <v>CAGW</v>
          </cell>
          <cell r="D791">
            <v>21620.35</v>
          </cell>
          <cell r="F791" t="str">
            <v>500CAGW</v>
          </cell>
          <cell r="G791" t="str">
            <v>500</v>
          </cell>
          <cell r="H791" t="str">
            <v>CAGW</v>
          </cell>
          <cell r="I791">
            <v>21620.35</v>
          </cell>
        </row>
        <row r="792">
          <cell r="A792" t="str">
            <v>500JBG</v>
          </cell>
          <cell r="B792" t="str">
            <v>500</v>
          </cell>
          <cell r="C792" t="str">
            <v>JBG</v>
          </cell>
          <cell r="D792">
            <v>13192803.220000001</v>
          </cell>
          <cell r="F792" t="str">
            <v>500JBG</v>
          </cell>
          <cell r="G792" t="str">
            <v>500</v>
          </cell>
          <cell r="H792" t="str">
            <v>JBG</v>
          </cell>
          <cell r="I792">
            <v>13192803.220000001</v>
          </cell>
        </row>
        <row r="793">
          <cell r="A793" t="str">
            <v>500SG</v>
          </cell>
          <cell r="B793" t="str">
            <v>500</v>
          </cell>
          <cell r="C793" t="str">
            <v>SG</v>
          </cell>
          <cell r="D793">
            <v>6695.04</v>
          </cell>
          <cell r="F793" t="str">
            <v>500SG</v>
          </cell>
          <cell r="G793" t="str">
            <v>500</v>
          </cell>
          <cell r="H793" t="str">
            <v>SG</v>
          </cell>
          <cell r="I793">
            <v>6695.04</v>
          </cell>
        </row>
        <row r="794">
          <cell r="A794" t="str">
            <v>501CAEE</v>
          </cell>
          <cell r="B794" t="str">
            <v>501</v>
          </cell>
          <cell r="C794" t="str">
            <v>CAEE</v>
          </cell>
          <cell r="D794">
            <v>15454482.699999999</v>
          </cell>
          <cell r="F794" t="str">
            <v>501CAEE</v>
          </cell>
          <cell r="G794" t="str">
            <v>501</v>
          </cell>
          <cell r="H794" t="str">
            <v>CAEE</v>
          </cell>
          <cell r="I794">
            <v>15454482.699999999</v>
          </cell>
        </row>
        <row r="795">
          <cell r="A795" t="str">
            <v>501CAGW</v>
          </cell>
          <cell r="B795" t="str">
            <v>501</v>
          </cell>
          <cell r="C795" t="str">
            <v>CAGW</v>
          </cell>
          <cell r="D795">
            <v>2062248.72</v>
          </cell>
          <cell r="F795" t="str">
            <v>501CAGW</v>
          </cell>
          <cell r="G795" t="str">
            <v>501</v>
          </cell>
          <cell r="H795" t="str">
            <v>CAGW</v>
          </cell>
          <cell r="I795">
            <v>2062248.72</v>
          </cell>
        </row>
        <row r="796">
          <cell r="A796" t="str">
            <v>501JBE</v>
          </cell>
          <cell r="B796" t="str">
            <v>501</v>
          </cell>
          <cell r="C796" t="str">
            <v>JBE</v>
          </cell>
          <cell r="D796">
            <v>-154191.85999999999</v>
          </cell>
          <cell r="F796" t="str">
            <v>501JBE</v>
          </cell>
          <cell r="G796" t="str">
            <v>501</v>
          </cell>
          <cell r="H796" t="str">
            <v>JBE</v>
          </cell>
          <cell r="I796">
            <v>-154191.85999999999</v>
          </cell>
        </row>
        <row r="797">
          <cell r="A797" t="str">
            <v>501SE</v>
          </cell>
          <cell r="B797" t="str">
            <v>501</v>
          </cell>
          <cell r="C797" t="str">
            <v>SE</v>
          </cell>
          <cell r="D797">
            <v>142634.66</v>
          </cell>
          <cell r="F797" t="str">
            <v>501SE</v>
          </cell>
          <cell r="G797" t="str">
            <v>501</v>
          </cell>
          <cell r="H797" t="str">
            <v>SE</v>
          </cell>
          <cell r="I797">
            <v>142634.66</v>
          </cell>
        </row>
        <row r="798">
          <cell r="A798" t="str">
            <v>502CAGE</v>
          </cell>
          <cell r="B798" t="str">
            <v>502</v>
          </cell>
          <cell r="C798" t="str">
            <v>CAGE</v>
          </cell>
          <cell r="D798">
            <v>47939033.810000002</v>
          </cell>
          <cell r="F798" t="str">
            <v>502CAGE</v>
          </cell>
          <cell r="G798" t="str">
            <v>502</v>
          </cell>
          <cell r="H798" t="str">
            <v>CAGE</v>
          </cell>
          <cell r="I798">
            <v>47939033.810000002</v>
          </cell>
        </row>
        <row r="799">
          <cell r="A799" t="str">
            <v>502CAGW</v>
          </cell>
          <cell r="B799" t="str">
            <v>502</v>
          </cell>
          <cell r="C799" t="str">
            <v>CAGW</v>
          </cell>
          <cell r="D799">
            <v>942678</v>
          </cell>
          <cell r="F799" t="str">
            <v>502CAGW</v>
          </cell>
          <cell r="G799" t="str">
            <v>502</v>
          </cell>
          <cell r="H799" t="str">
            <v>CAGW</v>
          </cell>
          <cell r="I799">
            <v>942678</v>
          </cell>
        </row>
        <row r="800">
          <cell r="A800" t="str">
            <v>502JBG</v>
          </cell>
          <cell r="B800" t="str">
            <v>502</v>
          </cell>
          <cell r="C800" t="str">
            <v>JBG</v>
          </cell>
          <cell r="D800">
            <v>12713426.43</v>
          </cell>
          <cell r="F800" t="str">
            <v>502JBG</v>
          </cell>
          <cell r="G800" t="str">
            <v>502</v>
          </cell>
          <cell r="H800" t="str">
            <v>JBG</v>
          </cell>
          <cell r="I800">
            <v>12713426.43</v>
          </cell>
        </row>
        <row r="801">
          <cell r="A801" t="str">
            <v>505CAGE</v>
          </cell>
          <cell r="B801" t="str">
            <v>505</v>
          </cell>
          <cell r="C801" t="str">
            <v>CAGE</v>
          </cell>
          <cell r="D801">
            <v>3511016.82</v>
          </cell>
          <cell r="F801" t="str">
            <v>505CAGE</v>
          </cell>
          <cell r="G801" t="str">
            <v>505</v>
          </cell>
          <cell r="H801" t="str">
            <v>CAGE</v>
          </cell>
          <cell r="I801">
            <v>3511016.82</v>
          </cell>
        </row>
        <row r="802">
          <cell r="A802" t="str">
            <v>505CAGW</v>
          </cell>
          <cell r="B802" t="str">
            <v>505</v>
          </cell>
          <cell r="C802" t="str">
            <v>CAGW</v>
          </cell>
          <cell r="D802">
            <v>68118.58</v>
          </cell>
          <cell r="F802" t="str">
            <v>505CAGW</v>
          </cell>
          <cell r="G802" t="str">
            <v>505</v>
          </cell>
          <cell r="H802" t="str">
            <v>CAGW</v>
          </cell>
          <cell r="I802">
            <v>68118.58</v>
          </cell>
        </row>
        <row r="803">
          <cell r="A803" t="str">
            <v>505JBG</v>
          </cell>
          <cell r="B803" t="str">
            <v>505</v>
          </cell>
          <cell r="C803" t="str">
            <v>JBG</v>
          </cell>
          <cell r="D803">
            <v>0</v>
          </cell>
          <cell r="F803" t="str">
            <v>505JBG</v>
          </cell>
          <cell r="G803" t="str">
            <v>505</v>
          </cell>
          <cell r="H803" t="str">
            <v>JBG</v>
          </cell>
          <cell r="I803">
            <v>0</v>
          </cell>
        </row>
        <row r="804">
          <cell r="A804" t="str">
            <v>506CAGE</v>
          </cell>
          <cell r="B804" t="str">
            <v>506</v>
          </cell>
          <cell r="C804" t="str">
            <v>CAGE</v>
          </cell>
          <cell r="D804">
            <v>50340286.520000003</v>
          </cell>
          <cell r="F804" t="str">
            <v>506CAGE</v>
          </cell>
          <cell r="G804" t="str">
            <v>506</v>
          </cell>
          <cell r="H804" t="str">
            <v>CAGE</v>
          </cell>
          <cell r="I804">
            <v>50340286.520000003</v>
          </cell>
        </row>
        <row r="805">
          <cell r="A805" t="str">
            <v>506CAGW</v>
          </cell>
          <cell r="B805" t="str">
            <v>506</v>
          </cell>
          <cell r="C805" t="str">
            <v>CAGW</v>
          </cell>
          <cell r="D805">
            <v>1024454.08</v>
          </cell>
          <cell r="F805" t="str">
            <v>506CAGW</v>
          </cell>
          <cell r="G805" t="str">
            <v>506</v>
          </cell>
          <cell r="H805" t="str">
            <v>CAGW</v>
          </cell>
          <cell r="I805">
            <v>1024454.08</v>
          </cell>
        </row>
        <row r="806">
          <cell r="A806" t="str">
            <v>506JBG</v>
          </cell>
          <cell r="B806" t="str">
            <v>506</v>
          </cell>
          <cell r="C806" t="str">
            <v>JBG</v>
          </cell>
          <cell r="D806">
            <v>-14617773.779999999</v>
          </cell>
          <cell r="F806" t="str">
            <v>506JBG</v>
          </cell>
          <cell r="G806" t="str">
            <v>506</v>
          </cell>
          <cell r="H806" t="str">
            <v>JBG</v>
          </cell>
          <cell r="I806">
            <v>-14617773.779999999</v>
          </cell>
        </row>
        <row r="807">
          <cell r="A807" t="str">
            <v>507CAGE</v>
          </cell>
          <cell r="B807" t="str">
            <v>507</v>
          </cell>
          <cell r="C807" t="str">
            <v>CAGE</v>
          </cell>
          <cell r="D807">
            <v>115041.98</v>
          </cell>
          <cell r="F807" t="str">
            <v>507CAGE</v>
          </cell>
          <cell r="G807" t="str">
            <v>507</v>
          </cell>
          <cell r="H807" t="str">
            <v>CAGE</v>
          </cell>
          <cell r="I807">
            <v>115041.98</v>
          </cell>
        </row>
        <row r="808">
          <cell r="A808" t="str">
            <v>507CAGW</v>
          </cell>
          <cell r="B808" t="str">
            <v>507</v>
          </cell>
          <cell r="C808" t="str">
            <v>CAGW</v>
          </cell>
          <cell r="D808">
            <v>32348.01</v>
          </cell>
          <cell r="F808" t="str">
            <v>507CAGW</v>
          </cell>
          <cell r="G808" t="str">
            <v>507</v>
          </cell>
          <cell r="H808" t="str">
            <v>CAGW</v>
          </cell>
          <cell r="I808">
            <v>32348.01</v>
          </cell>
        </row>
        <row r="809">
          <cell r="A809" t="str">
            <v>507JBG</v>
          </cell>
          <cell r="B809" t="str">
            <v>507</v>
          </cell>
          <cell r="C809" t="str">
            <v>JBG</v>
          </cell>
          <cell r="D809">
            <v>281004.53999999998</v>
          </cell>
          <cell r="F809" t="str">
            <v>507JBG</v>
          </cell>
          <cell r="G809" t="str">
            <v>507</v>
          </cell>
          <cell r="H809" t="str">
            <v>JBG</v>
          </cell>
          <cell r="I809">
            <v>281004.53999999998</v>
          </cell>
        </row>
        <row r="810">
          <cell r="A810" t="str">
            <v>510CAGE</v>
          </cell>
          <cell r="B810" t="str">
            <v>510</v>
          </cell>
          <cell r="C810" t="str">
            <v>CAGE</v>
          </cell>
          <cell r="D810">
            <v>6853864.8099999996</v>
          </cell>
          <cell r="F810" t="str">
            <v>510CAGE</v>
          </cell>
          <cell r="G810" t="str">
            <v>510</v>
          </cell>
          <cell r="H810" t="str">
            <v>CAGE</v>
          </cell>
          <cell r="I810">
            <v>6853864.8099999996</v>
          </cell>
        </row>
        <row r="811">
          <cell r="A811" t="str">
            <v>510CAGW</v>
          </cell>
          <cell r="B811" t="str">
            <v>510</v>
          </cell>
          <cell r="C811" t="str">
            <v>CAGW</v>
          </cell>
          <cell r="D811">
            <v>251057.59</v>
          </cell>
          <cell r="F811" t="str">
            <v>510CAGW</v>
          </cell>
          <cell r="G811" t="str">
            <v>510</v>
          </cell>
          <cell r="H811" t="str">
            <v>CAGW</v>
          </cell>
          <cell r="I811">
            <v>251057.59</v>
          </cell>
        </row>
        <row r="812">
          <cell r="A812" t="str">
            <v>510JBG</v>
          </cell>
          <cell r="B812" t="str">
            <v>510</v>
          </cell>
          <cell r="C812" t="str">
            <v>JBG</v>
          </cell>
          <cell r="D812">
            <v>727292.84</v>
          </cell>
          <cell r="F812" t="str">
            <v>510JBG</v>
          </cell>
          <cell r="G812" t="str">
            <v>510</v>
          </cell>
          <cell r="H812" t="str">
            <v>JBG</v>
          </cell>
          <cell r="I812">
            <v>727292.84</v>
          </cell>
        </row>
        <row r="813">
          <cell r="A813" t="str">
            <v>511CAGE</v>
          </cell>
          <cell r="B813" t="str">
            <v>511</v>
          </cell>
          <cell r="C813" t="str">
            <v>CAGE</v>
          </cell>
          <cell r="D813">
            <v>17026626.25</v>
          </cell>
          <cell r="F813" t="str">
            <v>511CAGE</v>
          </cell>
          <cell r="G813" t="str">
            <v>511</v>
          </cell>
          <cell r="H813" t="str">
            <v>CAGE</v>
          </cell>
          <cell r="I813">
            <v>17026626.25</v>
          </cell>
        </row>
        <row r="814">
          <cell r="A814" t="str">
            <v>511CAGW</v>
          </cell>
          <cell r="B814" t="str">
            <v>511</v>
          </cell>
          <cell r="C814" t="str">
            <v>CAGW</v>
          </cell>
          <cell r="D814">
            <v>451287.51</v>
          </cell>
          <cell r="F814" t="str">
            <v>511CAGW</v>
          </cell>
          <cell r="G814" t="str">
            <v>511</v>
          </cell>
          <cell r="H814" t="str">
            <v>CAGW</v>
          </cell>
          <cell r="I814">
            <v>451287.51</v>
          </cell>
        </row>
        <row r="815">
          <cell r="A815" t="str">
            <v>511JBG</v>
          </cell>
          <cell r="B815" t="str">
            <v>511</v>
          </cell>
          <cell r="C815" t="str">
            <v>JBG</v>
          </cell>
          <cell r="D815">
            <v>11344532.220000001</v>
          </cell>
          <cell r="F815" t="str">
            <v>511JBG</v>
          </cell>
          <cell r="G815" t="str">
            <v>511</v>
          </cell>
          <cell r="H815" t="str">
            <v>JBG</v>
          </cell>
          <cell r="I815">
            <v>11344532.220000001</v>
          </cell>
        </row>
        <row r="816">
          <cell r="A816" t="str">
            <v>512CAGE</v>
          </cell>
          <cell r="B816" t="str">
            <v>512</v>
          </cell>
          <cell r="C816" t="str">
            <v>CAGE</v>
          </cell>
          <cell r="D816">
            <v>86546079.909999996</v>
          </cell>
          <cell r="F816" t="str">
            <v>512CAGE</v>
          </cell>
          <cell r="G816" t="str">
            <v>512</v>
          </cell>
          <cell r="H816" t="str">
            <v>CAGE</v>
          </cell>
          <cell r="I816">
            <v>86546079.909999996</v>
          </cell>
        </row>
        <row r="817">
          <cell r="A817" t="str">
            <v>512CAGW</v>
          </cell>
          <cell r="B817" t="str">
            <v>512</v>
          </cell>
          <cell r="C817" t="str">
            <v>CAGW</v>
          </cell>
          <cell r="D817">
            <v>2629756.5299999998</v>
          </cell>
          <cell r="F817" t="str">
            <v>512CAGW</v>
          </cell>
          <cell r="G817" t="str">
            <v>512</v>
          </cell>
          <cell r="H817" t="str">
            <v>CAGW</v>
          </cell>
          <cell r="I817">
            <v>2629756.5299999998</v>
          </cell>
        </row>
        <row r="818">
          <cell r="A818" t="str">
            <v>512JBG</v>
          </cell>
          <cell r="B818" t="str">
            <v>512</v>
          </cell>
          <cell r="C818" t="str">
            <v>JBG</v>
          </cell>
          <cell r="D818">
            <v>20830534.25</v>
          </cell>
          <cell r="F818" t="str">
            <v>512JBG</v>
          </cell>
          <cell r="G818" t="str">
            <v>512</v>
          </cell>
          <cell r="H818" t="str">
            <v>JBG</v>
          </cell>
          <cell r="I818">
            <v>20830534.25</v>
          </cell>
        </row>
        <row r="819">
          <cell r="A819" t="str">
            <v>513CAGE</v>
          </cell>
          <cell r="B819" t="str">
            <v>513</v>
          </cell>
          <cell r="C819" t="str">
            <v>CAGE</v>
          </cell>
          <cell r="D819">
            <v>25231187.940000001</v>
          </cell>
          <cell r="F819" t="str">
            <v>513CAGE</v>
          </cell>
          <cell r="G819" t="str">
            <v>513</v>
          </cell>
          <cell r="H819" t="str">
            <v>CAGE</v>
          </cell>
          <cell r="I819">
            <v>25231187.940000001</v>
          </cell>
        </row>
        <row r="820">
          <cell r="A820" t="str">
            <v>513CAGW</v>
          </cell>
          <cell r="B820" t="str">
            <v>513</v>
          </cell>
          <cell r="C820" t="str">
            <v>CAGW</v>
          </cell>
          <cell r="D820">
            <v>889497.85</v>
          </cell>
          <cell r="F820" t="str">
            <v>513CAGW</v>
          </cell>
          <cell r="G820" t="str">
            <v>513</v>
          </cell>
          <cell r="H820" t="str">
            <v>CAGW</v>
          </cell>
          <cell r="I820">
            <v>889497.85</v>
          </cell>
        </row>
        <row r="821">
          <cell r="A821" t="str">
            <v>513JBG</v>
          </cell>
          <cell r="B821" t="str">
            <v>513</v>
          </cell>
          <cell r="C821" t="str">
            <v>JBG</v>
          </cell>
          <cell r="D821">
            <v>7288305.21</v>
          </cell>
          <cell r="F821" t="str">
            <v>513JBG</v>
          </cell>
          <cell r="G821" t="str">
            <v>513</v>
          </cell>
          <cell r="H821" t="str">
            <v>JBG</v>
          </cell>
          <cell r="I821">
            <v>7288305.21</v>
          </cell>
        </row>
        <row r="822">
          <cell r="A822" t="str">
            <v>514CAGE</v>
          </cell>
          <cell r="B822" t="str">
            <v>514</v>
          </cell>
          <cell r="C822" t="str">
            <v>CAGE</v>
          </cell>
          <cell r="D822">
            <v>8989002.9700000007</v>
          </cell>
          <cell r="F822" t="str">
            <v>514CAGE</v>
          </cell>
          <cell r="G822" t="str">
            <v>514</v>
          </cell>
          <cell r="H822" t="str">
            <v>CAGE</v>
          </cell>
          <cell r="I822">
            <v>8989002.9700000007</v>
          </cell>
        </row>
        <row r="823">
          <cell r="A823" t="str">
            <v>514CAGW</v>
          </cell>
          <cell r="B823" t="str">
            <v>514</v>
          </cell>
          <cell r="C823" t="str">
            <v>CAGW</v>
          </cell>
          <cell r="D823">
            <v>329336.94</v>
          </cell>
          <cell r="F823" t="str">
            <v>514CAGW</v>
          </cell>
          <cell r="G823" t="str">
            <v>514</v>
          </cell>
          <cell r="H823" t="str">
            <v>CAGW</v>
          </cell>
          <cell r="I823">
            <v>329336.94</v>
          </cell>
        </row>
        <row r="824">
          <cell r="A824" t="str">
            <v>514JBG</v>
          </cell>
          <cell r="B824" t="str">
            <v>514</v>
          </cell>
          <cell r="C824" t="str">
            <v>JBG</v>
          </cell>
          <cell r="D824">
            <v>2118047.7200000002</v>
          </cell>
          <cell r="F824" t="str">
            <v>514JBG</v>
          </cell>
          <cell r="G824" t="str">
            <v>514</v>
          </cell>
          <cell r="H824" t="str">
            <v>JBG</v>
          </cell>
          <cell r="I824">
            <v>2118047.7200000002</v>
          </cell>
        </row>
        <row r="825">
          <cell r="A825" t="str">
            <v>535CAGE</v>
          </cell>
          <cell r="B825" t="str">
            <v>535</v>
          </cell>
          <cell r="C825" t="str">
            <v>CAGE</v>
          </cell>
          <cell r="D825">
            <v>1445065.59</v>
          </cell>
          <cell r="F825" t="str">
            <v>535CAGE</v>
          </cell>
          <cell r="G825" t="str">
            <v>535</v>
          </cell>
          <cell r="H825" t="str">
            <v>CAGE</v>
          </cell>
          <cell r="I825">
            <v>1445065.59</v>
          </cell>
        </row>
        <row r="826">
          <cell r="A826" t="str">
            <v>535CAGW</v>
          </cell>
          <cell r="B826" t="str">
            <v>535</v>
          </cell>
          <cell r="C826" t="str">
            <v>CAGW</v>
          </cell>
          <cell r="D826">
            <v>6737158.75</v>
          </cell>
          <cell r="F826" t="str">
            <v>535CAGW</v>
          </cell>
          <cell r="G826" t="str">
            <v>535</v>
          </cell>
          <cell r="H826" t="str">
            <v>CAGW</v>
          </cell>
          <cell r="I826">
            <v>6737158.75</v>
          </cell>
        </row>
        <row r="827">
          <cell r="A827" t="str">
            <v>536CAGE</v>
          </cell>
          <cell r="B827" t="str">
            <v>536</v>
          </cell>
          <cell r="C827" t="str">
            <v>CAGE</v>
          </cell>
          <cell r="D827">
            <v>3341</v>
          </cell>
          <cell r="F827" t="str">
            <v>536CAGE</v>
          </cell>
          <cell r="G827" t="str">
            <v>536</v>
          </cell>
          <cell r="H827" t="str">
            <v>CAGE</v>
          </cell>
          <cell r="I827">
            <v>3341</v>
          </cell>
        </row>
        <row r="828">
          <cell r="A828" t="str">
            <v>536CAGW</v>
          </cell>
          <cell r="B828" t="str">
            <v>536</v>
          </cell>
          <cell r="C828" t="str">
            <v>CAGW</v>
          </cell>
          <cell r="D828">
            <v>178101.99</v>
          </cell>
          <cell r="F828" t="str">
            <v>536CAGW</v>
          </cell>
          <cell r="G828" t="str">
            <v>536</v>
          </cell>
          <cell r="H828" t="str">
            <v>CAGW</v>
          </cell>
          <cell r="I828">
            <v>178101.99</v>
          </cell>
        </row>
        <row r="829">
          <cell r="A829" t="str">
            <v>537CAGE</v>
          </cell>
          <cell r="B829" t="str">
            <v>537</v>
          </cell>
          <cell r="C829" t="str">
            <v>CAGE</v>
          </cell>
          <cell r="D829">
            <v>363579.91</v>
          </cell>
          <cell r="F829" t="str">
            <v>537CAGE</v>
          </cell>
          <cell r="G829" t="str">
            <v>537</v>
          </cell>
          <cell r="H829" t="str">
            <v>CAGE</v>
          </cell>
          <cell r="I829">
            <v>363579.91</v>
          </cell>
        </row>
        <row r="830">
          <cell r="A830" t="str">
            <v>537CAGW</v>
          </cell>
          <cell r="B830" t="str">
            <v>537</v>
          </cell>
          <cell r="C830" t="str">
            <v>CAGW</v>
          </cell>
          <cell r="D830">
            <v>3713823.87</v>
          </cell>
          <cell r="F830" t="str">
            <v>537CAGW</v>
          </cell>
          <cell r="G830" t="str">
            <v>537</v>
          </cell>
          <cell r="H830" t="str">
            <v>CAGW</v>
          </cell>
          <cell r="I830">
            <v>3713823.87</v>
          </cell>
        </row>
        <row r="831">
          <cell r="A831" t="str">
            <v>539CAGE</v>
          </cell>
          <cell r="B831" t="str">
            <v>539</v>
          </cell>
          <cell r="C831" t="str">
            <v>CAGE</v>
          </cell>
          <cell r="D831">
            <v>7304128.7699999996</v>
          </cell>
          <cell r="F831" t="str">
            <v>539CAGE</v>
          </cell>
          <cell r="G831" t="str">
            <v>539</v>
          </cell>
          <cell r="H831" t="str">
            <v>CAGE</v>
          </cell>
          <cell r="I831">
            <v>7304128.7699999996</v>
          </cell>
        </row>
        <row r="832">
          <cell r="A832" t="str">
            <v>539CAGW</v>
          </cell>
          <cell r="B832" t="str">
            <v>539</v>
          </cell>
          <cell r="C832" t="str">
            <v>CAGW</v>
          </cell>
          <cell r="D832">
            <v>11117081.6</v>
          </cell>
          <cell r="F832" t="str">
            <v>539CAGW</v>
          </cell>
          <cell r="G832" t="str">
            <v>539</v>
          </cell>
          <cell r="H832" t="str">
            <v>CAGW</v>
          </cell>
          <cell r="I832">
            <v>11117081.6</v>
          </cell>
        </row>
        <row r="833">
          <cell r="A833" t="str">
            <v>540CAGE</v>
          </cell>
          <cell r="B833" t="str">
            <v>540</v>
          </cell>
          <cell r="C833" t="str">
            <v>CAGE</v>
          </cell>
          <cell r="D833">
            <v>9490.1299999999992</v>
          </cell>
          <cell r="F833" t="str">
            <v>540CAGE</v>
          </cell>
          <cell r="G833" t="str">
            <v>540</v>
          </cell>
          <cell r="H833" t="str">
            <v>CAGE</v>
          </cell>
          <cell r="I833">
            <v>9490.1299999999992</v>
          </cell>
        </row>
        <row r="834">
          <cell r="A834" t="str">
            <v>540CAGW</v>
          </cell>
          <cell r="B834" t="str">
            <v>540</v>
          </cell>
          <cell r="C834" t="str">
            <v>CAGW</v>
          </cell>
          <cell r="D834">
            <v>1043280.02</v>
          </cell>
          <cell r="F834" t="str">
            <v>540CAGW</v>
          </cell>
          <cell r="G834" t="str">
            <v>540</v>
          </cell>
          <cell r="H834" t="str">
            <v>CAGW</v>
          </cell>
          <cell r="I834">
            <v>1043280.02</v>
          </cell>
        </row>
        <row r="835">
          <cell r="A835" t="str">
            <v>541CAGW</v>
          </cell>
          <cell r="B835" t="str">
            <v>541</v>
          </cell>
          <cell r="C835" t="str">
            <v>CAGW</v>
          </cell>
          <cell r="D835">
            <v>388</v>
          </cell>
          <cell r="F835" t="str">
            <v>541CAGW</v>
          </cell>
          <cell r="G835" t="str">
            <v>541</v>
          </cell>
          <cell r="H835" t="str">
            <v>CAGW</v>
          </cell>
          <cell r="I835">
            <v>388</v>
          </cell>
        </row>
        <row r="836">
          <cell r="A836" t="str">
            <v>542CAGE</v>
          </cell>
          <cell r="B836" t="str">
            <v>542</v>
          </cell>
          <cell r="C836" t="str">
            <v>CAGE</v>
          </cell>
          <cell r="D836">
            <v>181306.08</v>
          </cell>
          <cell r="F836" t="str">
            <v>542CAGE</v>
          </cell>
          <cell r="G836" t="str">
            <v>542</v>
          </cell>
          <cell r="H836" t="str">
            <v>CAGE</v>
          </cell>
          <cell r="I836">
            <v>181306.08</v>
          </cell>
        </row>
        <row r="837">
          <cell r="A837" t="str">
            <v>542CAGW</v>
          </cell>
          <cell r="B837" t="str">
            <v>542</v>
          </cell>
          <cell r="C837" t="str">
            <v>CAGW</v>
          </cell>
          <cell r="D837">
            <v>859588.83</v>
          </cell>
          <cell r="F837" t="str">
            <v>542CAGW</v>
          </cell>
          <cell r="G837" t="str">
            <v>542</v>
          </cell>
          <cell r="H837" t="str">
            <v>CAGW</v>
          </cell>
          <cell r="I837">
            <v>859588.83</v>
          </cell>
        </row>
        <row r="838">
          <cell r="A838" t="str">
            <v>543CAGE</v>
          </cell>
          <cell r="B838" t="str">
            <v>543</v>
          </cell>
          <cell r="C838" t="str">
            <v>CAGE</v>
          </cell>
          <cell r="D838">
            <v>450974.99</v>
          </cell>
          <cell r="F838" t="str">
            <v>543CAGE</v>
          </cell>
          <cell r="G838" t="str">
            <v>543</v>
          </cell>
          <cell r="H838" t="str">
            <v>CAGE</v>
          </cell>
          <cell r="I838">
            <v>450974.99</v>
          </cell>
        </row>
        <row r="839">
          <cell r="A839" t="str">
            <v>543CAGW</v>
          </cell>
          <cell r="B839" t="str">
            <v>543</v>
          </cell>
          <cell r="C839" t="str">
            <v>CAGW</v>
          </cell>
          <cell r="D839">
            <v>1608194.95</v>
          </cell>
          <cell r="F839" t="str">
            <v>543CAGW</v>
          </cell>
          <cell r="G839" t="str">
            <v>543</v>
          </cell>
          <cell r="H839" t="str">
            <v>CAGW</v>
          </cell>
          <cell r="I839">
            <v>1608194.95</v>
          </cell>
        </row>
        <row r="840">
          <cell r="A840" t="str">
            <v>544CAGE</v>
          </cell>
          <cell r="B840" t="str">
            <v>544</v>
          </cell>
          <cell r="C840" t="str">
            <v>CAGE</v>
          </cell>
          <cell r="D840">
            <v>569343.55000000005</v>
          </cell>
          <cell r="F840" t="str">
            <v>544CAGE</v>
          </cell>
          <cell r="G840" t="str">
            <v>544</v>
          </cell>
          <cell r="H840" t="str">
            <v>CAGE</v>
          </cell>
          <cell r="I840">
            <v>569343.55000000005</v>
          </cell>
        </row>
        <row r="841">
          <cell r="A841" t="str">
            <v>544CAGW</v>
          </cell>
          <cell r="B841" t="str">
            <v>544</v>
          </cell>
          <cell r="C841" t="str">
            <v>CAGW</v>
          </cell>
          <cell r="D841">
            <v>1597378.76</v>
          </cell>
          <cell r="F841" t="str">
            <v>544CAGW</v>
          </cell>
          <cell r="G841" t="str">
            <v>544</v>
          </cell>
          <cell r="H841" t="str">
            <v>CAGW</v>
          </cell>
          <cell r="I841">
            <v>1597378.76</v>
          </cell>
        </row>
        <row r="842">
          <cell r="A842" t="str">
            <v>545CAGE</v>
          </cell>
          <cell r="B842" t="str">
            <v>545</v>
          </cell>
          <cell r="C842" t="str">
            <v>CAGE</v>
          </cell>
          <cell r="D842">
            <v>776947.06</v>
          </cell>
          <cell r="F842" t="str">
            <v>545CAGE</v>
          </cell>
          <cell r="G842" t="str">
            <v>545</v>
          </cell>
          <cell r="H842" t="str">
            <v>CAGE</v>
          </cell>
          <cell r="I842">
            <v>776947.06</v>
          </cell>
        </row>
        <row r="843">
          <cell r="A843" t="str">
            <v>545CAGW</v>
          </cell>
          <cell r="B843" t="str">
            <v>545</v>
          </cell>
          <cell r="C843" t="str">
            <v>CAGW</v>
          </cell>
          <cell r="D843">
            <v>2577693.16</v>
          </cell>
          <cell r="F843" t="str">
            <v>545CAGW</v>
          </cell>
          <cell r="G843" t="str">
            <v>545</v>
          </cell>
          <cell r="H843" t="str">
            <v>CAGW</v>
          </cell>
          <cell r="I843">
            <v>2577693.16</v>
          </cell>
        </row>
        <row r="844">
          <cell r="A844" t="str">
            <v>546CAGE</v>
          </cell>
          <cell r="B844" t="str">
            <v>546</v>
          </cell>
          <cell r="C844" t="str">
            <v>CAGE</v>
          </cell>
          <cell r="D844">
            <v>224007.63</v>
          </cell>
          <cell r="F844" t="str">
            <v>546CAGE</v>
          </cell>
          <cell r="G844" t="str">
            <v>546</v>
          </cell>
          <cell r="H844" t="str">
            <v>CAGE</v>
          </cell>
          <cell r="I844">
            <v>224007.63</v>
          </cell>
        </row>
        <row r="845">
          <cell r="A845" t="str">
            <v>546CAGW</v>
          </cell>
          <cell r="B845" t="str">
            <v>546</v>
          </cell>
          <cell r="C845" t="str">
            <v>CAGW</v>
          </cell>
          <cell r="D845">
            <v>147150.41</v>
          </cell>
          <cell r="F845" t="str">
            <v>546CAGW</v>
          </cell>
          <cell r="G845" t="str">
            <v>546</v>
          </cell>
          <cell r="H845" t="str">
            <v>CAGW</v>
          </cell>
          <cell r="I845">
            <v>147150.41</v>
          </cell>
        </row>
        <row r="846">
          <cell r="A846" t="str">
            <v>548CAGE</v>
          </cell>
          <cell r="B846" t="str">
            <v>548</v>
          </cell>
          <cell r="C846" t="str">
            <v>CAGE</v>
          </cell>
          <cell r="D846">
            <v>7093309.3099999996</v>
          </cell>
          <cell r="F846" t="str">
            <v>548CAGE</v>
          </cell>
          <cell r="G846" t="str">
            <v>548</v>
          </cell>
          <cell r="H846" t="str">
            <v>CAGE</v>
          </cell>
          <cell r="I846">
            <v>7093309.3099999996</v>
          </cell>
        </row>
        <row r="847">
          <cell r="A847" t="str">
            <v>548CAGW</v>
          </cell>
          <cell r="B847" t="str">
            <v>548</v>
          </cell>
          <cell r="C847" t="str">
            <v>CAGW</v>
          </cell>
          <cell r="D847">
            <v>10346613.49</v>
          </cell>
          <cell r="F847" t="str">
            <v>548CAGW</v>
          </cell>
          <cell r="G847" t="str">
            <v>548</v>
          </cell>
          <cell r="H847" t="str">
            <v>CAGW</v>
          </cell>
          <cell r="I847">
            <v>10346613.49</v>
          </cell>
        </row>
        <row r="848">
          <cell r="A848" t="str">
            <v>549CAGE</v>
          </cell>
          <cell r="B848" t="str">
            <v>549</v>
          </cell>
          <cell r="C848" t="str">
            <v>CAGE</v>
          </cell>
          <cell r="D848">
            <v>3680051.4</v>
          </cell>
          <cell r="F848" t="str">
            <v>549CAGE</v>
          </cell>
          <cell r="G848" t="str">
            <v>549</v>
          </cell>
          <cell r="H848" t="str">
            <v>CAGE</v>
          </cell>
          <cell r="I848">
            <v>3680051.4</v>
          </cell>
        </row>
        <row r="849">
          <cell r="A849" t="str">
            <v>549CAGW</v>
          </cell>
          <cell r="B849" t="str">
            <v>549</v>
          </cell>
          <cell r="C849" t="str">
            <v>CAGW</v>
          </cell>
          <cell r="D849">
            <v>2732764.96</v>
          </cell>
          <cell r="F849" t="str">
            <v>549CAGW</v>
          </cell>
          <cell r="G849" t="str">
            <v>549</v>
          </cell>
          <cell r="H849" t="str">
            <v>CAGW</v>
          </cell>
          <cell r="I849">
            <v>2732764.96</v>
          </cell>
        </row>
        <row r="850">
          <cell r="A850" t="str">
            <v>549OR</v>
          </cell>
          <cell r="B850" t="str">
            <v>549</v>
          </cell>
          <cell r="C850" t="str">
            <v>OR</v>
          </cell>
          <cell r="D850">
            <v>46921.35</v>
          </cell>
          <cell r="F850" t="str">
            <v>549OR</v>
          </cell>
          <cell r="G850" t="str">
            <v>549</v>
          </cell>
          <cell r="H850" t="str">
            <v>OR</v>
          </cell>
          <cell r="I850">
            <v>46921.35</v>
          </cell>
        </row>
        <row r="851">
          <cell r="A851" t="str">
            <v>549SG</v>
          </cell>
          <cell r="B851" t="str">
            <v>549</v>
          </cell>
          <cell r="C851" t="str">
            <v>SG</v>
          </cell>
          <cell r="D851">
            <v>1595150.09</v>
          </cell>
          <cell r="F851" t="str">
            <v>549SG</v>
          </cell>
          <cell r="G851" t="str">
            <v>549</v>
          </cell>
          <cell r="H851" t="str">
            <v>SG</v>
          </cell>
          <cell r="I851">
            <v>1595150.09</v>
          </cell>
        </row>
        <row r="852">
          <cell r="A852" t="str">
            <v>550CAGE</v>
          </cell>
          <cell r="B852" t="str">
            <v>550</v>
          </cell>
          <cell r="C852" t="str">
            <v>CAGE</v>
          </cell>
          <cell r="D852">
            <v>1577794.83</v>
          </cell>
          <cell r="F852" t="str">
            <v>550CAGE</v>
          </cell>
          <cell r="G852" t="str">
            <v>550</v>
          </cell>
          <cell r="H852" t="str">
            <v>CAGE</v>
          </cell>
          <cell r="I852">
            <v>1577794.83</v>
          </cell>
        </row>
        <row r="853">
          <cell r="A853" t="str">
            <v>550CAGW</v>
          </cell>
          <cell r="B853" t="str">
            <v>550</v>
          </cell>
          <cell r="C853" t="str">
            <v>CAGW</v>
          </cell>
          <cell r="D853">
            <v>1717536.49</v>
          </cell>
          <cell r="F853" t="str">
            <v>550CAGW</v>
          </cell>
          <cell r="G853" t="str">
            <v>550</v>
          </cell>
          <cell r="H853" t="str">
            <v>CAGW</v>
          </cell>
          <cell r="I853">
            <v>1717536.49</v>
          </cell>
        </row>
        <row r="854">
          <cell r="A854" t="str">
            <v>550OR</v>
          </cell>
          <cell r="B854" t="str">
            <v>550</v>
          </cell>
          <cell r="C854" t="str">
            <v>OR</v>
          </cell>
          <cell r="D854">
            <v>469382.64</v>
          </cell>
          <cell r="F854" t="str">
            <v>550OR</v>
          </cell>
          <cell r="G854" t="str">
            <v>550</v>
          </cell>
          <cell r="H854" t="str">
            <v>OR</v>
          </cell>
          <cell r="I854">
            <v>469382.64</v>
          </cell>
        </row>
        <row r="855">
          <cell r="A855" t="str">
            <v>550SG</v>
          </cell>
          <cell r="B855" t="str">
            <v>550</v>
          </cell>
          <cell r="C855" t="str">
            <v>SG</v>
          </cell>
          <cell r="D855">
            <v>13472.17</v>
          </cell>
          <cell r="F855" t="str">
            <v>550SG</v>
          </cell>
          <cell r="G855" t="str">
            <v>550</v>
          </cell>
          <cell r="H855" t="str">
            <v>SG</v>
          </cell>
          <cell r="I855">
            <v>13472.17</v>
          </cell>
        </row>
        <row r="856">
          <cell r="A856" t="str">
            <v>552CAGE</v>
          </cell>
          <cell r="B856" t="str">
            <v>552</v>
          </cell>
          <cell r="C856" t="str">
            <v>CAGE</v>
          </cell>
          <cell r="D856">
            <v>3969199.43</v>
          </cell>
          <cell r="F856" t="str">
            <v>552CAGE</v>
          </cell>
          <cell r="G856" t="str">
            <v>552</v>
          </cell>
          <cell r="H856" t="str">
            <v>CAGE</v>
          </cell>
          <cell r="I856">
            <v>3969199.43</v>
          </cell>
        </row>
        <row r="857">
          <cell r="A857" t="str">
            <v>552CAGW</v>
          </cell>
          <cell r="B857" t="str">
            <v>552</v>
          </cell>
          <cell r="C857" t="str">
            <v>CAGW</v>
          </cell>
          <cell r="D857">
            <v>35629.360000000001</v>
          </cell>
          <cell r="F857" t="str">
            <v>552CAGW</v>
          </cell>
          <cell r="G857" t="str">
            <v>552</v>
          </cell>
          <cell r="H857" t="str">
            <v>CAGW</v>
          </cell>
          <cell r="I857">
            <v>35629.360000000001</v>
          </cell>
        </row>
        <row r="858">
          <cell r="A858" t="str">
            <v>553CAGE</v>
          </cell>
          <cell r="B858" t="str">
            <v>553</v>
          </cell>
          <cell r="C858" t="str">
            <v>CAGE</v>
          </cell>
          <cell r="D858">
            <v>14450755.9</v>
          </cell>
          <cell r="F858" t="str">
            <v>553CAGE</v>
          </cell>
          <cell r="G858" t="str">
            <v>553</v>
          </cell>
          <cell r="H858" t="str">
            <v>CAGE</v>
          </cell>
          <cell r="I858">
            <v>14450755.9</v>
          </cell>
        </row>
        <row r="859">
          <cell r="A859" t="str">
            <v>553CAGW</v>
          </cell>
          <cell r="B859" t="str">
            <v>553</v>
          </cell>
          <cell r="C859" t="str">
            <v>CAGW</v>
          </cell>
          <cell r="D859">
            <v>11590529.01</v>
          </cell>
          <cell r="F859" t="str">
            <v>553CAGW</v>
          </cell>
          <cell r="G859" t="str">
            <v>553</v>
          </cell>
          <cell r="H859" t="str">
            <v>CAGW</v>
          </cell>
          <cell r="I859">
            <v>11590529.01</v>
          </cell>
        </row>
        <row r="860">
          <cell r="A860" t="str">
            <v>554CAGE</v>
          </cell>
          <cell r="B860" t="str">
            <v>554</v>
          </cell>
          <cell r="C860" t="str">
            <v>CAGE</v>
          </cell>
          <cell r="D860">
            <v>1953167.15</v>
          </cell>
          <cell r="F860" t="str">
            <v>554CAGE</v>
          </cell>
          <cell r="G860" t="str">
            <v>554</v>
          </cell>
          <cell r="H860" t="str">
            <v>CAGE</v>
          </cell>
          <cell r="I860">
            <v>1953167.15</v>
          </cell>
        </row>
        <row r="861">
          <cell r="A861" t="str">
            <v>554CAGW</v>
          </cell>
          <cell r="B861" t="str">
            <v>554</v>
          </cell>
          <cell r="C861" t="str">
            <v>CAGW</v>
          </cell>
          <cell r="D861">
            <v>467880.62</v>
          </cell>
          <cell r="F861" t="str">
            <v>554CAGW</v>
          </cell>
          <cell r="G861" t="str">
            <v>554</v>
          </cell>
          <cell r="H861" t="str">
            <v>CAGW</v>
          </cell>
          <cell r="I861">
            <v>467880.62</v>
          </cell>
        </row>
        <row r="862">
          <cell r="A862" t="str">
            <v>555OTHER</v>
          </cell>
          <cell r="B862" t="str">
            <v>555</v>
          </cell>
          <cell r="C862" t="str">
            <v>OTHER</v>
          </cell>
          <cell r="D862">
            <v>112236.5</v>
          </cell>
          <cell r="F862" t="str">
            <v>555OTHER</v>
          </cell>
          <cell r="G862" t="str">
            <v>555</v>
          </cell>
          <cell r="H862" t="str">
            <v>OTHER</v>
          </cell>
          <cell r="I862">
            <v>112236.5</v>
          </cell>
        </row>
        <row r="863">
          <cell r="A863" t="str">
            <v>556SG</v>
          </cell>
          <cell r="B863" t="str">
            <v>556</v>
          </cell>
          <cell r="C863" t="str">
            <v>SG</v>
          </cell>
          <cell r="D863">
            <v>1342977.85</v>
          </cell>
          <cell r="F863" t="str">
            <v>556SG</v>
          </cell>
          <cell r="G863" t="str">
            <v>556</v>
          </cell>
          <cell r="H863" t="str">
            <v>SG</v>
          </cell>
          <cell r="I863">
            <v>1342977.85</v>
          </cell>
        </row>
        <row r="864">
          <cell r="A864" t="str">
            <v>557CAGE</v>
          </cell>
          <cell r="B864" t="str">
            <v>557</v>
          </cell>
          <cell r="C864" t="str">
            <v>CAGE</v>
          </cell>
          <cell r="D864">
            <v>15564205.060000001</v>
          </cell>
          <cell r="F864" t="str">
            <v>557CAGE</v>
          </cell>
          <cell r="G864" t="str">
            <v>557</v>
          </cell>
          <cell r="H864" t="str">
            <v>CAGE</v>
          </cell>
          <cell r="I864">
            <v>15564205.060000001</v>
          </cell>
        </row>
        <row r="865">
          <cell r="A865" t="str">
            <v>557CAGW</v>
          </cell>
          <cell r="B865" t="str">
            <v>557</v>
          </cell>
          <cell r="C865" t="str">
            <v>CAGW</v>
          </cell>
          <cell r="D865">
            <v>165090.5</v>
          </cell>
          <cell r="F865" t="str">
            <v>557CAGW</v>
          </cell>
          <cell r="G865" t="str">
            <v>557</v>
          </cell>
          <cell r="H865" t="str">
            <v>CAGW</v>
          </cell>
          <cell r="I865">
            <v>165090.5</v>
          </cell>
        </row>
        <row r="866">
          <cell r="A866" t="str">
            <v>557ID</v>
          </cell>
          <cell r="B866" t="str">
            <v>557</v>
          </cell>
          <cell r="C866" t="str">
            <v>ID</v>
          </cell>
          <cell r="D866">
            <v>-32973.24</v>
          </cell>
          <cell r="F866" t="str">
            <v>557ID</v>
          </cell>
          <cell r="G866" t="str">
            <v>557</v>
          </cell>
          <cell r="H866" t="str">
            <v>ID</v>
          </cell>
          <cell r="I866">
            <v>-32973.24</v>
          </cell>
        </row>
        <row r="867">
          <cell r="A867" t="str">
            <v>557JBE</v>
          </cell>
          <cell r="B867" t="str">
            <v>557</v>
          </cell>
          <cell r="C867" t="str">
            <v>JBE</v>
          </cell>
          <cell r="D867">
            <v>9107.8799999999992</v>
          </cell>
          <cell r="F867" t="str">
            <v>557JBE</v>
          </cell>
          <cell r="G867" t="str">
            <v>557</v>
          </cell>
          <cell r="H867" t="str">
            <v>JBE</v>
          </cell>
          <cell r="I867">
            <v>9107.8799999999992</v>
          </cell>
        </row>
        <row r="868">
          <cell r="A868" t="str">
            <v>557JBG</v>
          </cell>
          <cell r="B868" t="str">
            <v>557</v>
          </cell>
          <cell r="C868" t="str">
            <v>JBG</v>
          </cell>
          <cell r="D868">
            <v>2068170.47</v>
          </cell>
          <cell r="F868" t="str">
            <v>557JBG</v>
          </cell>
          <cell r="G868" t="str">
            <v>557</v>
          </cell>
          <cell r="H868" t="str">
            <v>JBG</v>
          </cell>
          <cell r="I868">
            <v>2068170.47</v>
          </cell>
        </row>
        <row r="869">
          <cell r="A869" t="str">
            <v>557OR</v>
          </cell>
          <cell r="B869" t="str">
            <v>557</v>
          </cell>
          <cell r="C869" t="str">
            <v>OR</v>
          </cell>
          <cell r="D869">
            <v>1743693.7999999998</v>
          </cell>
          <cell r="F869" t="str">
            <v>557OR</v>
          </cell>
          <cell r="G869" t="str">
            <v>557</v>
          </cell>
          <cell r="H869" t="str">
            <v>OR</v>
          </cell>
          <cell r="I869">
            <v>1743693.7999999998</v>
          </cell>
        </row>
        <row r="870">
          <cell r="A870" t="str">
            <v>557SG</v>
          </cell>
          <cell r="B870" t="str">
            <v>557</v>
          </cell>
          <cell r="C870" t="str">
            <v>SG</v>
          </cell>
          <cell r="D870">
            <v>33779554.080000006</v>
          </cell>
          <cell r="F870" t="str">
            <v>557SG</v>
          </cell>
          <cell r="G870" t="str">
            <v>557</v>
          </cell>
          <cell r="H870" t="str">
            <v>SG</v>
          </cell>
          <cell r="I870">
            <v>33779554.080000006</v>
          </cell>
        </row>
        <row r="871">
          <cell r="A871" t="str">
            <v>557UT</v>
          </cell>
          <cell r="B871" t="str">
            <v>557</v>
          </cell>
          <cell r="C871" t="str">
            <v>UT</v>
          </cell>
          <cell r="D871">
            <v>0</v>
          </cell>
          <cell r="F871" t="str">
            <v>557UT</v>
          </cell>
          <cell r="G871" t="str">
            <v>557</v>
          </cell>
          <cell r="H871" t="str">
            <v>UT</v>
          </cell>
          <cell r="I871">
            <v>0</v>
          </cell>
        </row>
        <row r="872">
          <cell r="A872" t="str">
            <v>557WA</v>
          </cell>
          <cell r="B872" t="str">
            <v>557</v>
          </cell>
          <cell r="C872" t="str">
            <v>WA</v>
          </cell>
          <cell r="D872">
            <v>-97006.2</v>
          </cell>
          <cell r="F872" t="str">
            <v>557WA</v>
          </cell>
          <cell r="G872" t="str">
            <v>557</v>
          </cell>
          <cell r="H872" t="str">
            <v>WA</v>
          </cell>
          <cell r="I872">
            <v>-97006.2</v>
          </cell>
        </row>
        <row r="873">
          <cell r="A873" t="str">
            <v>560CAGE</v>
          </cell>
          <cell r="B873" t="str">
            <v>560</v>
          </cell>
          <cell r="C873" t="str">
            <v>CAGE</v>
          </cell>
          <cell r="D873">
            <v>412052.04</v>
          </cell>
          <cell r="F873" t="str">
            <v>560CAGE</v>
          </cell>
          <cell r="G873" t="str">
            <v>560</v>
          </cell>
          <cell r="H873" t="str">
            <v>CAGE</v>
          </cell>
          <cell r="I873">
            <v>412052.04</v>
          </cell>
        </row>
        <row r="874">
          <cell r="A874" t="str">
            <v>560CAGW</v>
          </cell>
          <cell r="B874" t="str">
            <v>560</v>
          </cell>
          <cell r="C874" t="str">
            <v>CAGW</v>
          </cell>
          <cell r="D874">
            <v>380513.71</v>
          </cell>
          <cell r="F874" t="str">
            <v>560CAGW</v>
          </cell>
          <cell r="G874" t="str">
            <v>560</v>
          </cell>
          <cell r="H874" t="str">
            <v>CAGW</v>
          </cell>
          <cell r="I874">
            <v>380513.71</v>
          </cell>
        </row>
        <row r="875">
          <cell r="A875" t="str">
            <v>560ID</v>
          </cell>
          <cell r="B875" t="str">
            <v>560</v>
          </cell>
          <cell r="C875" t="str">
            <v>ID</v>
          </cell>
          <cell r="D875">
            <v>0</v>
          </cell>
          <cell r="F875" t="str">
            <v>560ID</v>
          </cell>
          <cell r="G875" t="str">
            <v>560</v>
          </cell>
          <cell r="H875" t="str">
            <v>ID</v>
          </cell>
          <cell r="I875">
            <v>0</v>
          </cell>
        </row>
        <row r="876">
          <cell r="A876" t="str">
            <v>560SG</v>
          </cell>
          <cell r="B876" t="str">
            <v>560</v>
          </cell>
          <cell r="C876" t="str">
            <v>SG</v>
          </cell>
          <cell r="D876">
            <v>6191772.4699999997</v>
          </cell>
          <cell r="F876" t="str">
            <v>560SG</v>
          </cell>
          <cell r="G876" t="str">
            <v>560</v>
          </cell>
          <cell r="H876" t="str">
            <v>SG</v>
          </cell>
          <cell r="I876">
            <v>6191772.4699999997</v>
          </cell>
        </row>
        <row r="877">
          <cell r="A877" t="str">
            <v>561CAGE</v>
          </cell>
          <cell r="B877" t="str">
            <v>561</v>
          </cell>
          <cell r="C877" t="str">
            <v>CAGE</v>
          </cell>
          <cell r="D877">
            <v>1281473.43</v>
          </cell>
          <cell r="F877" t="str">
            <v>561CAGE</v>
          </cell>
          <cell r="G877" t="str">
            <v>561</v>
          </cell>
          <cell r="H877" t="str">
            <v>CAGE</v>
          </cell>
          <cell r="I877">
            <v>1281473.43</v>
          </cell>
        </row>
        <row r="878">
          <cell r="A878" t="str">
            <v>561CAGW</v>
          </cell>
          <cell r="B878" t="str">
            <v>561</v>
          </cell>
          <cell r="C878" t="str">
            <v>CAGW</v>
          </cell>
          <cell r="D878">
            <v>303364.8</v>
          </cell>
          <cell r="F878" t="str">
            <v>561CAGW</v>
          </cell>
          <cell r="G878" t="str">
            <v>561</v>
          </cell>
          <cell r="H878" t="str">
            <v>CAGW</v>
          </cell>
          <cell r="I878">
            <v>303364.8</v>
          </cell>
        </row>
        <row r="879">
          <cell r="A879" t="str">
            <v>561SG</v>
          </cell>
          <cell r="B879" t="str">
            <v>561</v>
          </cell>
          <cell r="C879" t="str">
            <v>SG</v>
          </cell>
          <cell r="D879">
            <v>20494745.850000001</v>
          </cell>
          <cell r="F879" t="str">
            <v>561SG</v>
          </cell>
          <cell r="G879" t="str">
            <v>561</v>
          </cell>
          <cell r="H879" t="str">
            <v>SG</v>
          </cell>
          <cell r="I879">
            <v>20494745.850000001</v>
          </cell>
        </row>
        <row r="880">
          <cell r="A880" t="str">
            <v>562CAGE</v>
          </cell>
          <cell r="B880" t="str">
            <v>562</v>
          </cell>
          <cell r="C880" t="str">
            <v>CAGE</v>
          </cell>
          <cell r="D880">
            <v>1684473.96</v>
          </cell>
          <cell r="F880" t="str">
            <v>562CAGE</v>
          </cell>
          <cell r="G880" t="str">
            <v>562</v>
          </cell>
          <cell r="H880" t="str">
            <v>CAGE</v>
          </cell>
          <cell r="I880">
            <v>1684473.96</v>
          </cell>
        </row>
        <row r="881">
          <cell r="A881" t="str">
            <v>562CAGW</v>
          </cell>
          <cell r="B881" t="str">
            <v>562</v>
          </cell>
          <cell r="C881" t="str">
            <v>CAGW</v>
          </cell>
          <cell r="D881">
            <v>446399.14</v>
          </cell>
          <cell r="F881" t="str">
            <v>562CAGW</v>
          </cell>
          <cell r="G881" t="str">
            <v>562</v>
          </cell>
          <cell r="H881" t="str">
            <v>CAGW</v>
          </cell>
          <cell r="I881">
            <v>446399.14</v>
          </cell>
        </row>
        <row r="882">
          <cell r="A882" t="str">
            <v>562JBG</v>
          </cell>
          <cell r="B882" t="str">
            <v>562</v>
          </cell>
          <cell r="C882" t="str">
            <v>JBG</v>
          </cell>
          <cell r="D882">
            <v>29756.74</v>
          </cell>
          <cell r="F882" t="str">
            <v>562JBG</v>
          </cell>
          <cell r="G882" t="str">
            <v>562</v>
          </cell>
          <cell r="H882" t="str">
            <v>JBG</v>
          </cell>
          <cell r="I882">
            <v>29756.74</v>
          </cell>
        </row>
        <row r="883">
          <cell r="A883" t="str">
            <v>562SG</v>
          </cell>
          <cell r="B883" t="str">
            <v>562</v>
          </cell>
          <cell r="C883" t="str">
            <v>SG</v>
          </cell>
          <cell r="D883">
            <v>1019468.12</v>
          </cell>
          <cell r="F883" t="str">
            <v>562SG</v>
          </cell>
          <cell r="G883" t="str">
            <v>562</v>
          </cell>
          <cell r="H883" t="str">
            <v>SG</v>
          </cell>
          <cell r="I883">
            <v>1019468.12</v>
          </cell>
        </row>
        <row r="884">
          <cell r="A884" t="str">
            <v>563CAGE</v>
          </cell>
          <cell r="B884" t="str">
            <v>563</v>
          </cell>
          <cell r="C884" t="str">
            <v>CAGE</v>
          </cell>
          <cell r="D884">
            <v>459242.87</v>
          </cell>
          <cell r="F884" t="str">
            <v>563CAGE</v>
          </cell>
          <cell r="G884" t="str">
            <v>563</v>
          </cell>
          <cell r="H884" t="str">
            <v>CAGE</v>
          </cell>
          <cell r="I884">
            <v>459242.87</v>
          </cell>
        </row>
        <row r="885">
          <cell r="A885" t="str">
            <v>563CAGW</v>
          </cell>
          <cell r="B885" t="str">
            <v>563</v>
          </cell>
          <cell r="C885" t="str">
            <v>CAGW</v>
          </cell>
          <cell r="D885">
            <v>57787.68</v>
          </cell>
          <cell r="F885" t="str">
            <v>563CAGW</v>
          </cell>
          <cell r="G885" t="str">
            <v>563</v>
          </cell>
          <cell r="H885" t="str">
            <v>CAGW</v>
          </cell>
          <cell r="I885">
            <v>57787.68</v>
          </cell>
        </row>
        <row r="886">
          <cell r="A886" t="str">
            <v>564CAGE</v>
          </cell>
          <cell r="B886" t="str">
            <v>564</v>
          </cell>
          <cell r="C886" t="str">
            <v>CAGE</v>
          </cell>
          <cell r="D886">
            <v>0</v>
          </cell>
          <cell r="F886" t="str">
            <v>564CAGE</v>
          </cell>
          <cell r="G886" t="str">
            <v>564</v>
          </cell>
          <cell r="H886" t="str">
            <v>CAGE</v>
          </cell>
          <cell r="I886">
            <v>0</v>
          </cell>
        </row>
        <row r="887">
          <cell r="A887" t="str">
            <v>566CAGE</v>
          </cell>
          <cell r="B887" t="str">
            <v>566</v>
          </cell>
          <cell r="C887" t="str">
            <v>CAGE</v>
          </cell>
          <cell r="D887">
            <v>327497.45</v>
          </cell>
          <cell r="F887" t="str">
            <v>566CAGE</v>
          </cell>
          <cell r="G887" t="str">
            <v>566</v>
          </cell>
          <cell r="H887" t="str">
            <v>CAGE</v>
          </cell>
          <cell r="I887">
            <v>327497.45</v>
          </cell>
        </row>
        <row r="888">
          <cell r="A888" t="str">
            <v>566CAGW</v>
          </cell>
          <cell r="B888" t="str">
            <v>566</v>
          </cell>
          <cell r="C888" t="str">
            <v>CAGW</v>
          </cell>
          <cell r="D888">
            <v>675112.34</v>
          </cell>
          <cell r="F888" t="str">
            <v>566CAGW</v>
          </cell>
          <cell r="G888" t="str">
            <v>566</v>
          </cell>
          <cell r="H888" t="str">
            <v>CAGW</v>
          </cell>
          <cell r="I888">
            <v>675112.34</v>
          </cell>
        </row>
        <row r="889">
          <cell r="A889" t="str">
            <v>566SG</v>
          </cell>
          <cell r="B889" t="str">
            <v>566</v>
          </cell>
          <cell r="C889" t="str">
            <v>SG</v>
          </cell>
          <cell r="D889">
            <v>2155689.4</v>
          </cell>
          <cell r="F889" t="str">
            <v>566SG</v>
          </cell>
          <cell r="G889" t="str">
            <v>566</v>
          </cell>
          <cell r="H889" t="str">
            <v>SG</v>
          </cell>
          <cell r="I889">
            <v>2155689.4</v>
          </cell>
        </row>
        <row r="890">
          <cell r="A890" t="str">
            <v>567CAGE</v>
          </cell>
          <cell r="B890" t="str">
            <v>567</v>
          </cell>
          <cell r="C890" t="str">
            <v>CAGE</v>
          </cell>
          <cell r="D890">
            <v>1164716.5900000001</v>
          </cell>
          <cell r="F890" t="str">
            <v>567CAGE</v>
          </cell>
          <cell r="G890" t="str">
            <v>567</v>
          </cell>
          <cell r="H890" t="str">
            <v>CAGE</v>
          </cell>
          <cell r="I890">
            <v>1164716.5900000001</v>
          </cell>
        </row>
        <row r="891">
          <cell r="A891" t="str">
            <v>567CAGW</v>
          </cell>
          <cell r="B891" t="str">
            <v>567</v>
          </cell>
          <cell r="C891" t="str">
            <v>CAGW</v>
          </cell>
          <cell r="D891">
            <v>853610.83</v>
          </cell>
          <cell r="F891" t="str">
            <v>567CAGW</v>
          </cell>
          <cell r="G891" t="str">
            <v>567</v>
          </cell>
          <cell r="H891" t="str">
            <v>CAGW</v>
          </cell>
          <cell r="I891">
            <v>853610.83</v>
          </cell>
        </row>
        <row r="892">
          <cell r="A892" t="str">
            <v>567JBG</v>
          </cell>
          <cell r="B892" t="str">
            <v>567</v>
          </cell>
          <cell r="C892" t="str">
            <v>JBG</v>
          </cell>
          <cell r="D892">
            <v>1023.63</v>
          </cell>
          <cell r="F892" t="str">
            <v>567JBG</v>
          </cell>
          <cell r="G892" t="str">
            <v>567</v>
          </cell>
          <cell r="H892" t="str">
            <v>JBG</v>
          </cell>
          <cell r="I892">
            <v>1023.63</v>
          </cell>
        </row>
        <row r="893">
          <cell r="A893" t="str">
            <v>567SG</v>
          </cell>
          <cell r="B893" t="str">
            <v>567</v>
          </cell>
          <cell r="C893" t="str">
            <v>SG</v>
          </cell>
          <cell r="D893">
            <v>-110</v>
          </cell>
          <cell r="F893" t="str">
            <v>567SG</v>
          </cell>
          <cell r="G893" t="str">
            <v>567</v>
          </cell>
          <cell r="H893" t="str">
            <v>SG</v>
          </cell>
          <cell r="I893">
            <v>-110</v>
          </cell>
        </row>
        <row r="894">
          <cell r="A894" t="str">
            <v>568CAGE</v>
          </cell>
          <cell r="B894" t="str">
            <v>568</v>
          </cell>
          <cell r="C894" t="str">
            <v>CAGE</v>
          </cell>
          <cell r="D894">
            <v>403817.8</v>
          </cell>
          <cell r="F894" t="str">
            <v>568CAGE</v>
          </cell>
          <cell r="G894" t="str">
            <v>568</v>
          </cell>
          <cell r="H894" t="str">
            <v>CAGE</v>
          </cell>
          <cell r="I894">
            <v>403817.8</v>
          </cell>
        </row>
        <row r="895">
          <cell r="A895" t="str">
            <v>568CAGW</v>
          </cell>
          <cell r="B895" t="str">
            <v>568</v>
          </cell>
          <cell r="C895" t="str">
            <v>CAGW</v>
          </cell>
          <cell r="D895">
            <v>218595.82</v>
          </cell>
          <cell r="F895" t="str">
            <v>568CAGW</v>
          </cell>
          <cell r="G895" t="str">
            <v>568</v>
          </cell>
          <cell r="H895" t="str">
            <v>CAGW</v>
          </cell>
          <cell r="I895">
            <v>218595.82</v>
          </cell>
        </row>
        <row r="896">
          <cell r="A896" t="str">
            <v>568SG</v>
          </cell>
          <cell r="B896" t="str">
            <v>568</v>
          </cell>
          <cell r="C896" t="str">
            <v>SG</v>
          </cell>
          <cell r="D896">
            <v>807839.53</v>
          </cell>
          <cell r="F896" t="str">
            <v>568SG</v>
          </cell>
          <cell r="G896" t="str">
            <v>568</v>
          </cell>
          <cell r="H896" t="str">
            <v>SG</v>
          </cell>
          <cell r="I896">
            <v>807839.53</v>
          </cell>
        </row>
        <row r="897">
          <cell r="A897" t="str">
            <v>569CAGE</v>
          </cell>
          <cell r="B897" t="str">
            <v>569</v>
          </cell>
          <cell r="C897" t="str">
            <v>CAGE</v>
          </cell>
          <cell r="D897">
            <v>29615.17</v>
          </cell>
          <cell r="F897" t="str">
            <v>569CAGE</v>
          </cell>
          <cell r="G897" t="str">
            <v>569</v>
          </cell>
          <cell r="H897" t="str">
            <v>CAGE</v>
          </cell>
          <cell r="I897">
            <v>29615.17</v>
          </cell>
        </row>
        <row r="898">
          <cell r="A898" t="str">
            <v>569CAGW</v>
          </cell>
          <cell r="B898" t="str">
            <v>569</v>
          </cell>
          <cell r="C898" t="str">
            <v>CAGW</v>
          </cell>
          <cell r="D898">
            <v>274969.90000000002</v>
          </cell>
          <cell r="F898" t="str">
            <v>569CAGW</v>
          </cell>
          <cell r="G898" t="str">
            <v>569</v>
          </cell>
          <cell r="H898" t="str">
            <v>CAGW</v>
          </cell>
          <cell r="I898">
            <v>274969.90000000002</v>
          </cell>
        </row>
        <row r="899">
          <cell r="A899" t="str">
            <v>569SG</v>
          </cell>
          <cell r="B899" t="str">
            <v>569</v>
          </cell>
          <cell r="C899" t="str">
            <v>SG</v>
          </cell>
          <cell r="D899">
            <v>3816502.65</v>
          </cell>
          <cell r="F899" t="str">
            <v>569SG</v>
          </cell>
          <cell r="G899" t="str">
            <v>569</v>
          </cell>
          <cell r="H899" t="str">
            <v>SG</v>
          </cell>
          <cell r="I899">
            <v>3816502.65</v>
          </cell>
        </row>
        <row r="900">
          <cell r="A900" t="str">
            <v>570CAGE</v>
          </cell>
          <cell r="B900" t="str">
            <v>570</v>
          </cell>
          <cell r="C900" t="str">
            <v>CAGE</v>
          </cell>
          <cell r="D900">
            <v>4476795.49</v>
          </cell>
          <cell r="F900" t="str">
            <v>570CAGE</v>
          </cell>
          <cell r="G900" t="str">
            <v>570</v>
          </cell>
          <cell r="H900" t="str">
            <v>CAGE</v>
          </cell>
          <cell r="I900">
            <v>4476795.49</v>
          </cell>
        </row>
        <row r="901">
          <cell r="A901" t="str">
            <v>570CAGW</v>
          </cell>
          <cell r="B901" t="str">
            <v>570</v>
          </cell>
          <cell r="C901" t="str">
            <v>CAGW</v>
          </cell>
          <cell r="D901">
            <v>2772041.52</v>
          </cell>
          <cell r="F901" t="str">
            <v>570CAGW</v>
          </cell>
          <cell r="G901" t="str">
            <v>570</v>
          </cell>
          <cell r="H901" t="str">
            <v>CAGW</v>
          </cell>
          <cell r="I901">
            <v>2772041.52</v>
          </cell>
        </row>
        <row r="902">
          <cell r="A902" t="str">
            <v>570JBG</v>
          </cell>
          <cell r="B902" t="str">
            <v>570</v>
          </cell>
          <cell r="C902" t="str">
            <v>JBG</v>
          </cell>
          <cell r="D902">
            <v>45086.59</v>
          </cell>
          <cell r="F902" t="str">
            <v>570JBG</v>
          </cell>
          <cell r="G902" t="str">
            <v>570</v>
          </cell>
          <cell r="H902" t="str">
            <v>JBG</v>
          </cell>
          <cell r="I902">
            <v>45086.59</v>
          </cell>
        </row>
        <row r="903">
          <cell r="A903" t="str">
            <v>570SG</v>
          </cell>
          <cell r="B903" t="str">
            <v>570</v>
          </cell>
          <cell r="C903" t="str">
            <v>SG</v>
          </cell>
          <cell r="D903">
            <v>301126.43</v>
          </cell>
          <cell r="F903" t="str">
            <v>570SG</v>
          </cell>
          <cell r="G903" t="str">
            <v>570</v>
          </cell>
          <cell r="H903" t="str">
            <v>SG</v>
          </cell>
          <cell r="I903">
            <v>301126.43</v>
          </cell>
        </row>
        <row r="904">
          <cell r="A904" t="str">
            <v>571CAGE</v>
          </cell>
          <cell r="B904" t="str">
            <v>571</v>
          </cell>
          <cell r="C904" t="str">
            <v>CAGE</v>
          </cell>
          <cell r="D904">
            <v>9585370.8499999996</v>
          </cell>
          <cell r="F904" t="str">
            <v>571CAGE</v>
          </cell>
          <cell r="G904" t="str">
            <v>571</v>
          </cell>
          <cell r="H904" t="str">
            <v>CAGE</v>
          </cell>
          <cell r="I904">
            <v>9585370.8499999996</v>
          </cell>
        </row>
        <row r="905">
          <cell r="A905" t="str">
            <v>571CAGW</v>
          </cell>
          <cell r="B905" t="str">
            <v>571</v>
          </cell>
          <cell r="C905" t="str">
            <v>CAGW</v>
          </cell>
          <cell r="D905">
            <v>6765776.3099999996</v>
          </cell>
          <cell r="F905" t="str">
            <v>571CAGW</v>
          </cell>
          <cell r="G905" t="str">
            <v>571</v>
          </cell>
          <cell r="H905" t="str">
            <v>CAGW</v>
          </cell>
          <cell r="I905">
            <v>6765776.3099999996</v>
          </cell>
        </row>
        <row r="906">
          <cell r="A906" t="str">
            <v>571JBG</v>
          </cell>
          <cell r="B906" t="str">
            <v>571</v>
          </cell>
          <cell r="C906" t="str">
            <v>JBG</v>
          </cell>
          <cell r="D906">
            <v>0</v>
          </cell>
          <cell r="F906" t="str">
            <v>571JBG</v>
          </cell>
          <cell r="G906" t="str">
            <v>571</v>
          </cell>
          <cell r="H906" t="str">
            <v>JBG</v>
          </cell>
          <cell r="I906">
            <v>0</v>
          </cell>
        </row>
        <row r="907">
          <cell r="A907" t="str">
            <v>571SG</v>
          </cell>
          <cell r="B907" t="str">
            <v>571</v>
          </cell>
          <cell r="C907" t="str">
            <v>SG</v>
          </cell>
          <cell r="D907">
            <v>330156.76</v>
          </cell>
          <cell r="F907" t="str">
            <v>571SG</v>
          </cell>
          <cell r="G907" t="str">
            <v>571</v>
          </cell>
          <cell r="H907" t="str">
            <v>SG</v>
          </cell>
          <cell r="I907">
            <v>330156.76</v>
          </cell>
        </row>
        <row r="908">
          <cell r="A908" t="str">
            <v>572CAGE</v>
          </cell>
          <cell r="B908" t="str">
            <v>572</v>
          </cell>
          <cell r="C908" t="str">
            <v>CAGE</v>
          </cell>
          <cell r="D908">
            <v>11445.25</v>
          </cell>
          <cell r="F908" t="str">
            <v>572CAGE</v>
          </cell>
          <cell r="G908" t="str">
            <v>572</v>
          </cell>
          <cell r="H908" t="str">
            <v>CAGE</v>
          </cell>
          <cell r="I908">
            <v>11445.25</v>
          </cell>
        </row>
        <row r="909">
          <cell r="A909" t="str">
            <v>572CAGW</v>
          </cell>
          <cell r="B909" t="str">
            <v>572</v>
          </cell>
          <cell r="C909" t="str">
            <v>CAGW</v>
          </cell>
          <cell r="D909">
            <v>68201.990000000005</v>
          </cell>
          <cell r="F909" t="str">
            <v>572CAGW</v>
          </cell>
          <cell r="G909" t="str">
            <v>572</v>
          </cell>
          <cell r="H909" t="str">
            <v>CAGW</v>
          </cell>
          <cell r="I909">
            <v>68201.990000000005</v>
          </cell>
        </row>
        <row r="910">
          <cell r="A910" t="str">
            <v>573CAGE</v>
          </cell>
          <cell r="B910" t="str">
            <v>573</v>
          </cell>
          <cell r="C910" t="str">
            <v>CAGE</v>
          </cell>
          <cell r="D910">
            <v>28730.23</v>
          </cell>
          <cell r="F910" t="str">
            <v>573CAGE</v>
          </cell>
          <cell r="G910" t="str">
            <v>573</v>
          </cell>
          <cell r="H910" t="str">
            <v>CAGE</v>
          </cell>
          <cell r="I910">
            <v>28730.23</v>
          </cell>
        </row>
        <row r="911">
          <cell r="A911" t="str">
            <v>573SG</v>
          </cell>
          <cell r="B911" t="str">
            <v>573</v>
          </cell>
          <cell r="C911" t="str">
            <v>SG</v>
          </cell>
          <cell r="D911">
            <v>-1269999.42</v>
          </cell>
          <cell r="F911" t="str">
            <v>573SG</v>
          </cell>
          <cell r="G911" t="str">
            <v>573</v>
          </cell>
          <cell r="H911" t="str">
            <v>SG</v>
          </cell>
          <cell r="I911">
            <v>-1269999.42</v>
          </cell>
        </row>
        <row r="912">
          <cell r="A912" t="str">
            <v>580CA</v>
          </cell>
          <cell r="B912" t="str">
            <v>580</v>
          </cell>
          <cell r="C912" t="str">
            <v>CA</v>
          </cell>
          <cell r="D912">
            <v>30401.06</v>
          </cell>
          <cell r="F912" t="str">
            <v>580CA</v>
          </cell>
          <cell r="G912" t="str">
            <v>580</v>
          </cell>
          <cell r="H912" t="str">
            <v>CA</v>
          </cell>
          <cell r="I912">
            <v>30401.06</v>
          </cell>
        </row>
        <row r="913">
          <cell r="A913" t="str">
            <v>580ID</v>
          </cell>
          <cell r="B913" t="str">
            <v>580</v>
          </cell>
          <cell r="C913" t="str">
            <v>ID</v>
          </cell>
          <cell r="D913">
            <v>55281.21</v>
          </cell>
          <cell r="F913" t="str">
            <v>580ID</v>
          </cell>
          <cell r="G913" t="str">
            <v>580</v>
          </cell>
          <cell r="H913" t="str">
            <v>ID</v>
          </cell>
          <cell r="I913">
            <v>55281.21</v>
          </cell>
        </row>
        <row r="914">
          <cell r="A914" t="str">
            <v>580OR</v>
          </cell>
          <cell r="B914" t="str">
            <v>580</v>
          </cell>
          <cell r="C914" t="str">
            <v>OR</v>
          </cell>
          <cell r="D914">
            <v>119616.78</v>
          </cell>
          <cell r="F914" t="str">
            <v>580OR</v>
          </cell>
          <cell r="G914" t="str">
            <v>580</v>
          </cell>
          <cell r="H914" t="str">
            <v>OR</v>
          </cell>
          <cell r="I914">
            <v>119616.78</v>
          </cell>
        </row>
        <row r="915">
          <cell r="A915" t="str">
            <v>580SNPD</v>
          </cell>
          <cell r="B915" t="str">
            <v>580</v>
          </cell>
          <cell r="C915" t="str">
            <v>SNPD</v>
          </cell>
          <cell r="D915">
            <v>8388406.1600000001</v>
          </cell>
          <cell r="F915" t="str">
            <v>580SNPD</v>
          </cell>
          <cell r="G915" t="str">
            <v>580</v>
          </cell>
          <cell r="H915" t="str">
            <v>SNPD</v>
          </cell>
          <cell r="I915">
            <v>8388406.1600000001</v>
          </cell>
        </row>
        <row r="916">
          <cell r="A916" t="str">
            <v>580UT</v>
          </cell>
          <cell r="B916" t="str">
            <v>580</v>
          </cell>
          <cell r="C916" t="str">
            <v>UT</v>
          </cell>
          <cell r="D916">
            <v>884140.21</v>
          </cell>
          <cell r="F916" t="str">
            <v>580UT</v>
          </cell>
          <cell r="G916" t="str">
            <v>580</v>
          </cell>
          <cell r="H916" t="str">
            <v>UT</v>
          </cell>
          <cell r="I916">
            <v>884140.21</v>
          </cell>
        </row>
        <row r="917">
          <cell r="A917" t="str">
            <v>580WA</v>
          </cell>
          <cell r="B917" t="str">
            <v>580</v>
          </cell>
          <cell r="C917" t="str">
            <v>WA</v>
          </cell>
          <cell r="D917">
            <v>95448.55</v>
          </cell>
          <cell r="F917" t="str">
            <v>580WA</v>
          </cell>
          <cell r="G917" t="str">
            <v>580</v>
          </cell>
          <cell r="H917" t="str">
            <v>WA</v>
          </cell>
          <cell r="I917">
            <v>95448.55</v>
          </cell>
        </row>
        <row r="918">
          <cell r="A918" t="str">
            <v>580WYP</v>
          </cell>
          <cell r="B918" t="str">
            <v>580</v>
          </cell>
          <cell r="C918" t="str">
            <v>WYP</v>
          </cell>
          <cell r="D918">
            <v>196609.66</v>
          </cell>
          <cell r="F918" t="str">
            <v>580WYP</v>
          </cell>
          <cell r="G918" t="str">
            <v>580</v>
          </cell>
          <cell r="H918" t="str">
            <v>WYP</v>
          </cell>
          <cell r="I918">
            <v>196609.66</v>
          </cell>
        </row>
        <row r="919">
          <cell r="A919" t="str">
            <v>581SNPD</v>
          </cell>
          <cell r="B919" t="str">
            <v>581</v>
          </cell>
          <cell r="C919" t="str">
            <v>SNPD</v>
          </cell>
          <cell r="D919">
            <v>11034332.57</v>
          </cell>
          <cell r="F919" t="str">
            <v>581SNPD</v>
          </cell>
          <cell r="G919" t="str">
            <v>581</v>
          </cell>
          <cell r="H919" t="str">
            <v>SNPD</v>
          </cell>
          <cell r="I919">
            <v>11034332.57</v>
          </cell>
        </row>
        <row r="920">
          <cell r="A920" t="str">
            <v>582CA</v>
          </cell>
          <cell r="B920" t="str">
            <v>582</v>
          </cell>
          <cell r="C920" t="str">
            <v>CA</v>
          </cell>
          <cell r="D920">
            <v>102524.24</v>
          </cell>
          <cell r="F920" t="str">
            <v>582CA</v>
          </cell>
          <cell r="G920" t="str">
            <v>582</v>
          </cell>
          <cell r="H920" t="str">
            <v>CA</v>
          </cell>
          <cell r="I920">
            <v>102524.24</v>
          </cell>
        </row>
        <row r="921">
          <cell r="A921" t="str">
            <v>582ID</v>
          </cell>
          <cell r="B921" t="str">
            <v>582</v>
          </cell>
          <cell r="C921" t="str">
            <v>ID</v>
          </cell>
          <cell r="D921">
            <v>288552.15999999997</v>
          </cell>
          <cell r="F921" t="str">
            <v>582ID</v>
          </cell>
          <cell r="G921" t="str">
            <v>582</v>
          </cell>
          <cell r="H921" t="str">
            <v>ID</v>
          </cell>
          <cell r="I921">
            <v>288552.15999999997</v>
          </cell>
        </row>
        <row r="922">
          <cell r="A922" t="str">
            <v>582OR</v>
          </cell>
          <cell r="B922" t="str">
            <v>582</v>
          </cell>
          <cell r="C922" t="str">
            <v>OR</v>
          </cell>
          <cell r="D922">
            <v>1100973.1499999999</v>
          </cell>
          <cell r="F922" t="str">
            <v>582OR</v>
          </cell>
          <cell r="G922" t="str">
            <v>582</v>
          </cell>
          <cell r="H922" t="str">
            <v>OR</v>
          </cell>
          <cell r="I922">
            <v>1100973.1499999999</v>
          </cell>
        </row>
        <row r="923">
          <cell r="A923" t="str">
            <v>582SNPD</v>
          </cell>
          <cell r="B923" t="str">
            <v>582</v>
          </cell>
          <cell r="C923" t="str">
            <v>SNPD</v>
          </cell>
          <cell r="D923">
            <v>25315.02</v>
          </cell>
          <cell r="F923" t="str">
            <v>582SNPD</v>
          </cell>
          <cell r="G923" t="str">
            <v>582</v>
          </cell>
          <cell r="H923" t="str">
            <v>SNPD</v>
          </cell>
          <cell r="I923">
            <v>25315.02</v>
          </cell>
        </row>
        <row r="924">
          <cell r="A924" t="str">
            <v>582UT</v>
          </cell>
          <cell r="B924" t="str">
            <v>582</v>
          </cell>
          <cell r="C924" t="str">
            <v>UT</v>
          </cell>
          <cell r="D924">
            <v>1885434.68</v>
          </cell>
          <cell r="F924" t="str">
            <v>582UT</v>
          </cell>
          <cell r="G924" t="str">
            <v>582</v>
          </cell>
          <cell r="H924" t="str">
            <v>UT</v>
          </cell>
          <cell r="I924">
            <v>1885434.68</v>
          </cell>
        </row>
        <row r="925">
          <cell r="A925" t="str">
            <v>582WA</v>
          </cell>
          <cell r="B925" t="str">
            <v>582</v>
          </cell>
          <cell r="C925" t="str">
            <v>WA</v>
          </cell>
          <cell r="D925">
            <v>271061.09999999998</v>
          </cell>
          <cell r="F925" t="str">
            <v>582WA</v>
          </cell>
          <cell r="G925" t="str">
            <v>582</v>
          </cell>
          <cell r="H925" t="str">
            <v>WA</v>
          </cell>
          <cell r="I925">
            <v>271061.09999999998</v>
          </cell>
        </row>
        <row r="926">
          <cell r="A926" t="str">
            <v>582WYP</v>
          </cell>
          <cell r="B926" t="str">
            <v>582</v>
          </cell>
          <cell r="C926" t="str">
            <v>WYP</v>
          </cell>
          <cell r="D926">
            <v>976349.2</v>
          </cell>
          <cell r="F926" t="str">
            <v>582WYP</v>
          </cell>
          <cell r="G926" t="str">
            <v>582</v>
          </cell>
          <cell r="H926" t="str">
            <v>WYP</v>
          </cell>
          <cell r="I926">
            <v>976349.2</v>
          </cell>
        </row>
        <row r="927">
          <cell r="A927" t="str">
            <v>583CA</v>
          </cell>
          <cell r="B927" t="str">
            <v>583</v>
          </cell>
          <cell r="C927" t="str">
            <v>CA</v>
          </cell>
          <cell r="D927">
            <v>171562.25</v>
          </cell>
          <cell r="F927" t="str">
            <v>583CA</v>
          </cell>
          <cell r="G927" t="str">
            <v>583</v>
          </cell>
          <cell r="H927" t="str">
            <v>CA</v>
          </cell>
          <cell r="I927">
            <v>171562.25</v>
          </cell>
        </row>
        <row r="928">
          <cell r="A928" t="str">
            <v>583ID</v>
          </cell>
          <cell r="B928" t="str">
            <v>583</v>
          </cell>
          <cell r="C928" t="str">
            <v>ID</v>
          </cell>
          <cell r="D928">
            <v>291930.96000000002</v>
          </cell>
          <cell r="F928" t="str">
            <v>583ID</v>
          </cell>
          <cell r="G928" t="str">
            <v>583</v>
          </cell>
          <cell r="H928" t="str">
            <v>ID</v>
          </cell>
          <cell r="I928">
            <v>291930.96000000002</v>
          </cell>
        </row>
        <row r="929">
          <cell r="A929" t="str">
            <v>583OR</v>
          </cell>
          <cell r="B929" t="str">
            <v>583</v>
          </cell>
          <cell r="C929" t="str">
            <v>OR</v>
          </cell>
          <cell r="D929">
            <v>1366677.58</v>
          </cell>
          <cell r="F929" t="str">
            <v>583OR</v>
          </cell>
          <cell r="G929" t="str">
            <v>583</v>
          </cell>
          <cell r="H929" t="str">
            <v>OR</v>
          </cell>
          <cell r="I929">
            <v>1366677.58</v>
          </cell>
        </row>
        <row r="930">
          <cell r="A930" t="str">
            <v>583SNPD</v>
          </cell>
          <cell r="B930" t="str">
            <v>583</v>
          </cell>
          <cell r="C930" t="str">
            <v>SNPD</v>
          </cell>
          <cell r="D930">
            <v>5294.16</v>
          </cell>
          <cell r="F930" t="str">
            <v>583SNPD</v>
          </cell>
          <cell r="G930" t="str">
            <v>583</v>
          </cell>
          <cell r="H930" t="str">
            <v>SNPD</v>
          </cell>
          <cell r="I930">
            <v>5294.16</v>
          </cell>
        </row>
        <row r="931">
          <cell r="A931" t="str">
            <v>583UT</v>
          </cell>
          <cell r="B931" t="str">
            <v>583</v>
          </cell>
          <cell r="C931" t="str">
            <v>UT</v>
          </cell>
          <cell r="D931">
            <v>3499257.82</v>
          </cell>
          <cell r="F931" t="str">
            <v>583UT</v>
          </cell>
          <cell r="G931" t="str">
            <v>583</v>
          </cell>
          <cell r="H931" t="str">
            <v>UT</v>
          </cell>
          <cell r="I931">
            <v>3499257.82</v>
          </cell>
        </row>
        <row r="932">
          <cell r="A932" t="str">
            <v>583WA</v>
          </cell>
          <cell r="B932" t="str">
            <v>583</v>
          </cell>
          <cell r="C932" t="str">
            <v>WA</v>
          </cell>
          <cell r="D932">
            <v>321685.51</v>
          </cell>
          <cell r="F932" t="str">
            <v>583WA</v>
          </cell>
          <cell r="G932" t="str">
            <v>583</v>
          </cell>
          <cell r="H932" t="str">
            <v>WA</v>
          </cell>
          <cell r="I932">
            <v>321685.51</v>
          </cell>
        </row>
        <row r="933">
          <cell r="A933" t="str">
            <v>583WYP</v>
          </cell>
          <cell r="B933" t="str">
            <v>583</v>
          </cell>
          <cell r="C933" t="str">
            <v>WYP</v>
          </cell>
          <cell r="D933">
            <v>372549.13</v>
          </cell>
          <cell r="F933" t="str">
            <v>583WYP</v>
          </cell>
          <cell r="G933" t="str">
            <v>583</v>
          </cell>
          <cell r="H933" t="str">
            <v>WYP</v>
          </cell>
          <cell r="I933">
            <v>372549.13</v>
          </cell>
        </row>
        <row r="934">
          <cell r="A934" t="str">
            <v>583WYU</v>
          </cell>
          <cell r="B934" t="str">
            <v>583</v>
          </cell>
          <cell r="C934" t="str">
            <v>WYU</v>
          </cell>
          <cell r="D934">
            <v>140092.54999999999</v>
          </cell>
          <cell r="F934" t="str">
            <v>583WYU</v>
          </cell>
          <cell r="G934" t="str">
            <v>583</v>
          </cell>
          <cell r="H934" t="str">
            <v>WYU</v>
          </cell>
          <cell r="I934">
            <v>140092.54999999999</v>
          </cell>
        </row>
        <row r="935">
          <cell r="A935" t="str">
            <v>584OR</v>
          </cell>
          <cell r="B935" t="str">
            <v>584</v>
          </cell>
          <cell r="C935" t="str">
            <v>OR</v>
          </cell>
          <cell r="D935">
            <v>148.84</v>
          </cell>
          <cell r="F935" t="str">
            <v>584OR</v>
          </cell>
          <cell r="G935" t="str">
            <v>584</v>
          </cell>
          <cell r="H935" t="str">
            <v>OR</v>
          </cell>
          <cell r="I935">
            <v>148.84</v>
          </cell>
        </row>
        <row r="936">
          <cell r="A936" t="str">
            <v>584SNPD</v>
          </cell>
          <cell r="B936" t="str">
            <v>584</v>
          </cell>
          <cell r="C936" t="str">
            <v>SNPD</v>
          </cell>
          <cell r="D936">
            <v>-8042.9</v>
          </cell>
          <cell r="F936" t="str">
            <v>584SNPD</v>
          </cell>
          <cell r="G936" t="str">
            <v>584</v>
          </cell>
          <cell r="H936" t="str">
            <v>SNPD</v>
          </cell>
          <cell r="I936">
            <v>-8042.9</v>
          </cell>
        </row>
        <row r="937">
          <cell r="A937" t="str">
            <v>584UT</v>
          </cell>
          <cell r="B937" t="str">
            <v>584</v>
          </cell>
          <cell r="C937" t="str">
            <v>UT</v>
          </cell>
          <cell r="D937">
            <v>32.11</v>
          </cell>
          <cell r="F937" t="str">
            <v>584UT</v>
          </cell>
          <cell r="G937" t="str">
            <v>584</v>
          </cell>
          <cell r="H937" t="str">
            <v>UT</v>
          </cell>
          <cell r="I937">
            <v>32.11</v>
          </cell>
        </row>
        <row r="938">
          <cell r="A938" t="str">
            <v>584WYP</v>
          </cell>
          <cell r="B938" t="str">
            <v>584</v>
          </cell>
          <cell r="C938" t="str">
            <v>WYP</v>
          </cell>
          <cell r="D938">
            <v>0</v>
          </cell>
          <cell r="F938" t="str">
            <v>584WYP</v>
          </cell>
          <cell r="G938" t="str">
            <v>584</v>
          </cell>
          <cell r="H938" t="str">
            <v>WYP</v>
          </cell>
          <cell r="I938">
            <v>0</v>
          </cell>
        </row>
        <row r="939">
          <cell r="A939" t="str">
            <v>585SNPD</v>
          </cell>
          <cell r="B939" t="str">
            <v>585</v>
          </cell>
          <cell r="C939" t="str">
            <v>SNPD</v>
          </cell>
          <cell r="D939">
            <v>207814.18</v>
          </cell>
          <cell r="F939" t="str">
            <v>585SNPD</v>
          </cell>
          <cell r="G939" t="str">
            <v>585</v>
          </cell>
          <cell r="H939" t="str">
            <v>SNPD</v>
          </cell>
          <cell r="I939">
            <v>207814.18</v>
          </cell>
        </row>
        <row r="940">
          <cell r="A940" t="str">
            <v>586CA</v>
          </cell>
          <cell r="B940" t="str">
            <v>586</v>
          </cell>
          <cell r="C940" t="str">
            <v>CA</v>
          </cell>
          <cell r="D940">
            <v>200546.44</v>
          </cell>
          <cell r="F940" t="str">
            <v>586CA</v>
          </cell>
          <cell r="G940" t="str">
            <v>586</v>
          </cell>
          <cell r="H940" t="str">
            <v>CA</v>
          </cell>
          <cell r="I940">
            <v>200546.44</v>
          </cell>
        </row>
        <row r="941">
          <cell r="A941" t="str">
            <v>586ID</v>
          </cell>
          <cell r="B941" t="str">
            <v>586</v>
          </cell>
          <cell r="C941" t="str">
            <v>ID</v>
          </cell>
          <cell r="D941">
            <v>391886.79</v>
          </cell>
          <cell r="F941" t="str">
            <v>586ID</v>
          </cell>
          <cell r="G941" t="str">
            <v>586</v>
          </cell>
          <cell r="H941" t="str">
            <v>ID</v>
          </cell>
          <cell r="I941">
            <v>391886.79</v>
          </cell>
        </row>
        <row r="942">
          <cell r="A942" t="str">
            <v>586OR</v>
          </cell>
          <cell r="B942" t="str">
            <v>586</v>
          </cell>
          <cell r="C942" t="str">
            <v>OR</v>
          </cell>
          <cell r="D942">
            <v>2935479.77</v>
          </cell>
          <cell r="F942" t="str">
            <v>586OR</v>
          </cell>
          <cell r="G942" t="str">
            <v>586</v>
          </cell>
          <cell r="H942" t="str">
            <v>OR</v>
          </cell>
          <cell r="I942">
            <v>2935479.77</v>
          </cell>
        </row>
        <row r="943">
          <cell r="A943" t="str">
            <v>586SNPD</v>
          </cell>
          <cell r="B943" t="str">
            <v>586</v>
          </cell>
          <cell r="C943" t="str">
            <v>SNPD</v>
          </cell>
          <cell r="D943">
            <v>462030.27</v>
          </cell>
          <cell r="F943" t="str">
            <v>586SNPD</v>
          </cell>
          <cell r="G943" t="str">
            <v>586</v>
          </cell>
          <cell r="H943" t="str">
            <v>SNPD</v>
          </cell>
          <cell r="I943">
            <v>462030.27</v>
          </cell>
        </row>
        <row r="944">
          <cell r="A944" t="str">
            <v>586UT</v>
          </cell>
          <cell r="B944" t="str">
            <v>586</v>
          </cell>
          <cell r="C944" t="str">
            <v>UT</v>
          </cell>
          <cell r="D944">
            <v>2109437.69</v>
          </cell>
          <cell r="F944" t="str">
            <v>586UT</v>
          </cell>
          <cell r="G944" t="str">
            <v>586</v>
          </cell>
          <cell r="H944" t="str">
            <v>UT</v>
          </cell>
          <cell r="I944">
            <v>2109437.69</v>
          </cell>
        </row>
        <row r="945">
          <cell r="A945" t="str">
            <v>586WA</v>
          </cell>
          <cell r="B945" t="str">
            <v>586</v>
          </cell>
          <cell r="C945" t="str">
            <v>WA</v>
          </cell>
          <cell r="D945">
            <v>444692.65</v>
          </cell>
          <cell r="F945" t="str">
            <v>586WA</v>
          </cell>
          <cell r="G945" t="str">
            <v>586</v>
          </cell>
          <cell r="H945" t="str">
            <v>WA</v>
          </cell>
          <cell r="I945">
            <v>444692.65</v>
          </cell>
        </row>
        <row r="946">
          <cell r="A946" t="str">
            <v>586WYP</v>
          </cell>
          <cell r="B946" t="str">
            <v>586</v>
          </cell>
          <cell r="C946" t="str">
            <v>WYP</v>
          </cell>
          <cell r="D946">
            <v>500905.68</v>
          </cell>
          <cell r="F946" t="str">
            <v>586WYP</v>
          </cell>
          <cell r="G946" t="str">
            <v>586</v>
          </cell>
          <cell r="H946" t="str">
            <v>WYP</v>
          </cell>
          <cell r="I946">
            <v>500905.68</v>
          </cell>
        </row>
        <row r="947">
          <cell r="A947" t="str">
            <v>586WYU</v>
          </cell>
          <cell r="B947" t="str">
            <v>586</v>
          </cell>
          <cell r="C947" t="str">
            <v>WYU</v>
          </cell>
          <cell r="D947">
            <v>139238.06</v>
          </cell>
          <cell r="F947" t="str">
            <v>586WYU</v>
          </cell>
          <cell r="G947" t="str">
            <v>586</v>
          </cell>
          <cell r="H947" t="str">
            <v>WYU</v>
          </cell>
          <cell r="I947">
            <v>139238.06</v>
          </cell>
        </row>
        <row r="948">
          <cell r="A948" t="str">
            <v>587CA</v>
          </cell>
          <cell r="B948" t="str">
            <v>587</v>
          </cell>
          <cell r="C948" t="str">
            <v>CA</v>
          </cell>
          <cell r="D948">
            <v>485041.62</v>
          </cell>
          <cell r="F948" t="str">
            <v>587CA</v>
          </cell>
          <cell r="G948" t="str">
            <v>587</v>
          </cell>
          <cell r="H948" t="str">
            <v>CA</v>
          </cell>
          <cell r="I948">
            <v>485041.62</v>
          </cell>
        </row>
        <row r="949">
          <cell r="A949" t="str">
            <v>587ID</v>
          </cell>
          <cell r="B949" t="str">
            <v>587</v>
          </cell>
          <cell r="C949" t="str">
            <v>ID</v>
          </cell>
          <cell r="D949">
            <v>499011.68</v>
          </cell>
          <cell r="F949" t="str">
            <v>587ID</v>
          </cell>
          <cell r="G949" t="str">
            <v>587</v>
          </cell>
          <cell r="H949" t="str">
            <v>ID</v>
          </cell>
          <cell r="I949">
            <v>499011.68</v>
          </cell>
        </row>
        <row r="950">
          <cell r="A950" t="str">
            <v>587OR</v>
          </cell>
          <cell r="B950" t="str">
            <v>587</v>
          </cell>
          <cell r="C950" t="str">
            <v>OR</v>
          </cell>
          <cell r="D950">
            <v>4049753.09</v>
          </cell>
          <cell r="F950" t="str">
            <v>587OR</v>
          </cell>
          <cell r="G950" t="str">
            <v>587</v>
          </cell>
          <cell r="H950" t="str">
            <v>OR</v>
          </cell>
          <cell r="I950">
            <v>4049753.09</v>
          </cell>
        </row>
        <row r="951">
          <cell r="A951" t="str">
            <v>587UT</v>
          </cell>
          <cell r="B951" t="str">
            <v>587</v>
          </cell>
          <cell r="C951" t="str">
            <v>UT</v>
          </cell>
          <cell r="D951">
            <v>3379428.09</v>
          </cell>
          <cell r="F951" t="str">
            <v>587UT</v>
          </cell>
          <cell r="G951" t="str">
            <v>587</v>
          </cell>
          <cell r="H951" t="str">
            <v>UT</v>
          </cell>
          <cell r="I951">
            <v>3379428.09</v>
          </cell>
        </row>
        <row r="952">
          <cell r="A952" t="str">
            <v>587WA</v>
          </cell>
          <cell r="B952" t="str">
            <v>587</v>
          </cell>
          <cell r="C952" t="str">
            <v>WA</v>
          </cell>
          <cell r="D952">
            <v>928494.54</v>
          </cell>
          <cell r="F952" t="str">
            <v>587WA</v>
          </cell>
          <cell r="G952" t="str">
            <v>587</v>
          </cell>
          <cell r="H952" t="str">
            <v>WA</v>
          </cell>
          <cell r="I952">
            <v>928494.54</v>
          </cell>
        </row>
        <row r="953">
          <cell r="A953" t="str">
            <v>587WYP</v>
          </cell>
          <cell r="B953" t="str">
            <v>587</v>
          </cell>
          <cell r="C953" t="str">
            <v>WYP</v>
          </cell>
          <cell r="D953">
            <v>666803.21</v>
          </cell>
          <cell r="F953" t="str">
            <v>587WYP</v>
          </cell>
          <cell r="G953" t="str">
            <v>587</v>
          </cell>
          <cell r="H953" t="str">
            <v>WYP</v>
          </cell>
          <cell r="I953">
            <v>666803.21</v>
          </cell>
        </row>
        <row r="954">
          <cell r="A954" t="str">
            <v>587WYU</v>
          </cell>
          <cell r="B954" t="str">
            <v>587</v>
          </cell>
          <cell r="C954" t="str">
            <v>WYU</v>
          </cell>
          <cell r="D954">
            <v>54004.18</v>
          </cell>
          <cell r="F954" t="str">
            <v>587WYU</v>
          </cell>
          <cell r="G954" t="str">
            <v>587</v>
          </cell>
          <cell r="H954" t="str">
            <v>WYU</v>
          </cell>
          <cell r="I954">
            <v>54004.18</v>
          </cell>
        </row>
        <row r="955">
          <cell r="A955" t="str">
            <v>588CA</v>
          </cell>
          <cell r="B955" t="str">
            <v>588</v>
          </cell>
          <cell r="C955" t="str">
            <v>CA</v>
          </cell>
          <cell r="D955">
            <v>33898.410000000003</v>
          </cell>
          <cell r="F955" t="str">
            <v>588CA</v>
          </cell>
          <cell r="G955" t="str">
            <v>588</v>
          </cell>
          <cell r="H955" t="str">
            <v>CA</v>
          </cell>
          <cell r="I955">
            <v>33898.410000000003</v>
          </cell>
        </row>
        <row r="956">
          <cell r="A956" t="str">
            <v>588ID</v>
          </cell>
          <cell r="B956" t="str">
            <v>588</v>
          </cell>
          <cell r="C956" t="str">
            <v>ID</v>
          </cell>
          <cell r="D956">
            <v>13094.11</v>
          </cell>
          <cell r="F956" t="str">
            <v>588ID</v>
          </cell>
          <cell r="G956" t="str">
            <v>588</v>
          </cell>
          <cell r="H956" t="str">
            <v>ID</v>
          </cell>
          <cell r="I956">
            <v>13094.11</v>
          </cell>
        </row>
        <row r="957">
          <cell r="A957" t="str">
            <v>588OR</v>
          </cell>
          <cell r="B957" t="str">
            <v>588</v>
          </cell>
          <cell r="C957" t="str">
            <v>OR</v>
          </cell>
          <cell r="D957">
            <v>240945.9</v>
          </cell>
          <cell r="F957" t="str">
            <v>588OR</v>
          </cell>
          <cell r="G957" t="str">
            <v>588</v>
          </cell>
          <cell r="H957" t="str">
            <v>OR</v>
          </cell>
          <cell r="I957">
            <v>240945.9</v>
          </cell>
        </row>
        <row r="958">
          <cell r="A958" t="str">
            <v>588SNPD</v>
          </cell>
          <cell r="B958" t="str">
            <v>588</v>
          </cell>
          <cell r="C958" t="str">
            <v>SNPD</v>
          </cell>
          <cell r="D958">
            <v>4990670.33</v>
          </cell>
          <cell r="F958" t="str">
            <v>588SNPD</v>
          </cell>
          <cell r="G958" t="str">
            <v>588</v>
          </cell>
          <cell r="H958" t="str">
            <v>SNPD</v>
          </cell>
          <cell r="I958">
            <v>4990670.33</v>
          </cell>
        </row>
        <row r="959">
          <cell r="A959" t="str">
            <v>588UT</v>
          </cell>
          <cell r="B959" t="str">
            <v>588</v>
          </cell>
          <cell r="C959" t="str">
            <v>UT</v>
          </cell>
          <cell r="D959">
            <v>-233447.87</v>
          </cell>
          <cell r="F959" t="str">
            <v>588UT</v>
          </cell>
          <cell r="G959" t="str">
            <v>588</v>
          </cell>
          <cell r="H959" t="str">
            <v>UT</v>
          </cell>
          <cell r="I959">
            <v>-233447.87</v>
          </cell>
        </row>
        <row r="960">
          <cell r="A960" t="str">
            <v>588WA</v>
          </cell>
          <cell r="B960" t="str">
            <v>588</v>
          </cell>
          <cell r="C960" t="str">
            <v>WA</v>
          </cell>
          <cell r="D960">
            <v>7319.47</v>
          </cell>
          <cell r="F960" t="str">
            <v>588WA</v>
          </cell>
          <cell r="G960" t="str">
            <v>588</v>
          </cell>
          <cell r="H960" t="str">
            <v>WA</v>
          </cell>
          <cell r="I960">
            <v>7319.47</v>
          </cell>
        </row>
        <row r="961">
          <cell r="A961" t="str">
            <v>588WYP</v>
          </cell>
          <cell r="B961" t="str">
            <v>588</v>
          </cell>
          <cell r="C961" t="str">
            <v>WYP</v>
          </cell>
          <cell r="D961">
            <v>-68088.03</v>
          </cell>
          <cell r="F961" t="str">
            <v>588WYP</v>
          </cell>
          <cell r="G961" t="str">
            <v>588</v>
          </cell>
          <cell r="H961" t="str">
            <v>WYP</v>
          </cell>
          <cell r="I961">
            <v>-68088.03</v>
          </cell>
        </row>
        <row r="962">
          <cell r="A962" t="str">
            <v>588WYU</v>
          </cell>
          <cell r="B962" t="str">
            <v>588</v>
          </cell>
          <cell r="C962" t="str">
            <v>WYU</v>
          </cell>
          <cell r="D962">
            <v>-44040.68</v>
          </cell>
          <cell r="F962" t="str">
            <v>588WYU</v>
          </cell>
          <cell r="G962" t="str">
            <v>588</v>
          </cell>
          <cell r="H962" t="str">
            <v>WYU</v>
          </cell>
          <cell r="I962">
            <v>-44040.68</v>
          </cell>
        </row>
        <row r="963">
          <cell r="A963" t="str">
            <v>589CA</v>
          </cell>
          <cell r="B963" t="str">
            <v>589</v>
          </cell>
          <cell r="C963" t="str">
            <v>CA</v>
          </cell>
          <cell r="D963">
            <v>-11773.57</v>
          </cell>
          <cell r="F963" t="str">
            <v>589CA</v>
          </cell>
          <cell r="G963" t="str">
            <v>589</v>
          </cell>
          <cell r="H963" t="str">
            <v>CA</v>
          </cell>
          <cell r="I963">
            <v>-11773.57</v>
          </cell>
        </row>
        <row r="964">
          <cell r="A964" t="str">
            <v>589ID</v>
          </cell>
          <cell r="B964" t="str">
            <v>589</v>
          </cell>
          <cell r="C964" t="str">
            <v>ID</v>
          </cell>
          <cell r="D964">
            <v>45678.47</v>
          </cell>
          <cell r="F964" t="str">
            <v>589ID</v>
          </cell>
          <cell r="G964" t="str">
            <v>589</v>
          </cell>
          <cell r="H964" t="str">
            <v>ID</v>
          </cell>
          <cell r="I964">
            <v>45678.47</v>
          </cell>
        </row>
        <row r="965">
          <cell r="A965" t="str">
            <v>589OR</v>
          </cell>
          <cell r="B965" t="str">
            <v>589</v>
          </cell>
          <cell r="C965" t="str">
            <v>OR</v>
          </cell>
          <cell r="D965">
            <v>1781364.33</v>
          </cell>
          <cell r="F965" t="str">
            <v>589OR</v>
          </cell>
          <cell r="G965" t="str">
            <v>589</v>
          </cell>
          <cell r="H965" t="str">
            <v>OR</v>
          </cell>
          <cell r="I965">
            <v>1781364.33</v>
          </cell>
        </row>
        <row r="966">
          <cell r="A966" t="str">
            <v>589SNPD</v>
          </cell>
          <cell r="B966" t="str">
            <v>589</v>
          </cell>
          <cell r="C966" t="str">
            <v>SNPD</v>
          </cell>
          <cell r="D966">
            <v>18941.38</v>
          </cell>
          <cell r="F966" t="str">
            <v>589SNPD</v>
          </cell>
          <cell r="G966" t="str">
            <v>589</v>
          </cell>
          <cell r="H966" t="str">
            <v>SNPD</v>
          </cell>
          <cell r="I966">
            <v>18941.38</v>
          </cell>
        </row>
        <row r="967">
          <cell r="A967" t="str">
            <v>589UT</v>
          </cell>
          <cell r="B967" t="str">
            <v>589</v>
          </cell>
          <cell r="C967" t="str">
            <v>UT</v>
          </cell>
          <cell r="D967">
            <v>417262.57</v>
          </cell>
          <cell r="F967" t="str">
            <v>589UT</v>
          </cell>
          <cell r="G967" t="str">
            <v>589</v>
          </cell>
          <cell r="H967" t="str">
            <v>UT</v>
          </cell>
          <cell r="I967">
            <v>417262.57</v>
          </cell>
        </row>
        <row r="968">
          <cell r="A968" t="str">
            <v>589WA</v>
          </cell>
          <cell r="B968" t="str">
            <v>589</v>
          </cell>
          <cell r="C968" t="str">
            <v>WA</v>
          </cell>
          <cell r="D968">
            <v>107454.89</v>
          </cell>
          <cell r="F968" t="str">
            <v>589WA</v>
          </cell>
          <cell r="G968" t="str">
            <v>589</v>
          </cell>
          <cell r="H968" t="str">
            <v>WA</v>
          </cell>
          <cell r="I968">
            <v>107454.89</v>
          </cell>
        </row>
        <row r="969">
          <cell r="A969" t="str">
            <v>589WYP</v>
          </cell>
          <cell r="B969" t="str">
            <v>589</v>
          </cell>
          <cell r="C969" t="str">
            <v>WYP</v>
          </cell>
          <cell r="D969">
            <v>425105.27</v>
          </cell>
          <cell r="F969" t="str">
            <v>589WYP</v>
          </cell>
          <cell r="G969" t="str">
            <v>589</v>
          </cell>
          <cell r="H969" t="str">
            <v>WYP</v>
          </cell>
          <cell r="I969">
            <v>425105.27</v>
          </cell>
        </row>
        <row r="970">
          <cell r="A970" t="str">
            <v>589WYU</v>
          </cell>
          <cell r="B970" t="str">
            <v>589</v>
          </cell>
          <cell r="C970" t="str">
            <v>WYU</v>
          </cell>
          <cell r="D970">
            <v>92024.66</v>
          </cell>
          <cell r="F970" t="str">
            <v>589WYU</v>
          </cell>
          <cell r="G970" t="str">
            <v>589</v>
          </cell>
          <cell r="H970" t="str">
            <v>WYU</v>
          </cell>
          <cell r="I970">
            <v>92024.66</v>
          </cell>
        </row>
        <row r="971">
          <cell r="A971" t="str">
            <v>590CA</v>
          </cell>
          <cell r="B971" t="str">
            <v>590</v>
          </cell>
          <cell r="C971" t="str">
            <v>CA</v>
          </cell>
          <cell r="D971">
            <v>68211.63</v>
          </cell>
          <cell r="F971" t="str">
            <v>590CA</v>
          </cell>
          <cell r="G971" t="str">
            <v>590</v>
          </cell>
          <cell r="H971" t="str">
            <v>CA</v>
          </cell>
          <cell r="I971">
            <v>68211.63</v>
          </cell>
        </row>
        <row r="972">
          <cell r="A972" t="str">
            <v>590ID</v>
          </cell>
          <cell r="B972" t="str">
            <v>590</v>
          </cell>
          <cell r="C972" t="str">
            <v>ID</v>
          </cell>
          <cell r="D972">
            <v>164213.66</v>
          </cell>
          <cell r="F972" t="str">
            <v>590ID</v>
          </cell>
          <cell r="G972" t="str">
            <v>590</v>
          </cell>
          <cell r="H972" t="str">
            <v>ID</v>
          </cell>
          <cell r="I972">
            <v>164213.66</v>
          </cell>
        </row>
        <row r="973">
          <cell r="A973" t="str">
            <v>590OR</v>
          </cell>
          <cell r="B973" t="str">
            <v>590</v>
          </cell>
          <cell r="C973" t="str">
            <v>OR</v>
          </cell>
          <cell r="D973">
            <v>989061.78</v>
          </cell>
          <cell r="F973" t="str">
            <v>590OR</v>
          </cell>
          <cell r="G973" t="str">
            <v>590</v>
          </cell>
          <cell r="H973" t="str">
            <v>OR</v>
          </cell>
          <cell r="I973">
            <v>989061.78</v>
          </cell>
        </row>
        <row r="974">
          <cell r="A974" t="str">
            <v>590SNPD</v>
          </cell>
          <cell r="B974" t="str">
            <v>590</v>
          </cell>
          <cell r="C974" t="str">
            <v>SNPD</v>
          </cell>
          <cell r="D974">
            <v>2171828.96</v>
          </cell>
          <cell r="F974" t="str">
            <v>590SNPD</v>
          </cell>
          <cell r="G974" t="str">
            <v>590</v>
          </cell>
          <cell r="H974" t="str">
            <v>SNPD</v>
          </cell>
          <cell r="I974">
            <v>2171828.96</v>
          </cell>
        </row>
        <row r="975">
          <cell r="A975" t="str">
            <v>590UT</v>
          </cell>
          <cell r="B975" t="str">
            <v>590</v>
          </cell>
          <cell r="C975" t="str">
            <v>UT</v>
          </cell>
          <cell r="D975">
            <v>1376826.09</v>
          </cell>
          <cell r="F975" t="str">
            <v>590UT</v>
          </cell>
          <cell r="G975" t="str">
            <v>590</v>
          </cell>
          <cell r="H975" t="str">
            <v>UT</v>
          </cell>
          <cell r="I975">
            <v>1376826.09</v>
          </cell>
        </row>
        <row r="976">
          <cell r="A976" t="str">
            <v>590WA</v>
          </cell>
          <cell r="B976" t="str">
            <v>590</v>
          </cell>
          <cell r="C976" t="str">
            <v>WA</v>
          </cell>
          <cell r="D976">
            <v>158585.20000000001</v>
          </cell>
          <cell r="F976" t="str">
            <v>590WA</v>
          </cell>
          <cell r="G976" t="str">
            <v>590</v>
          </cell>
          <cell r="H976" t="str">
            <v>WA</v>
          </cell>
          <cell r="I976">
            <v>158585.20000000001</v>
          </cell>
        </row>
        <row r="977">
          <cell r="A977" t="str">
            <v>590WYP</v>
          </cell>
          <cell r="B977" t="str">
            <v>590</v>
          </cell>
          <cell r="C977" t="str">
            <v>WYP</v>
          </cell>
          <cell r="D977">
            <v>530376.62</v>
          </cell>
          <cell r="F977" t="str">
            <v>590WYP</v>
          </cell>
          <cell r="G977" t="str">
            <v>590</v>
          </cell>
          <cell r="H977" t="str">
            <v>WYP</v>
          </cell>
          <cell r="I977">
            <v>530376.62</v>
          </cell>
        </row>
        <row r="978">
          <cell r="A978" t="str">
            <v>591CA</v>
          </cell>
          <cell r="B978" t="str">
            <v>591</v>
          </cell>
          <cell r="C978" t="str">
            <v>CA</v>
          </cell>
          <cell r="D978">
            <v>53484.58</v>
          </cell>
          <cell r="F978" t="str">
            <v>591CA</v>
          </cell>
          <cell r="G978" t="str">
            <v>591</v>
          </cell>
          <cell r="H978" t="str">
            <v>CA</v>
          </cell>
          <cell r="I978">
            <v>53484.58</v>
          </cell>
        </row>
        <row r="979">
          <cell r="A979" t="str">
            <v>591ID</v>
          </cell>
          <cell r="B979" t="str">
            <v>591</v>
          </cell>
          <cell r="C979" t="str">
            <v>ID</v>
          </cell>
          <cell r="D979">
            <v>95266.87</v>
          </cell>
          <cell r="F979" t="str">
            <v>591ID</v>
          </cell>
          <cell r="G979" t="str">
            <v>591</v>
          </cell>
          <cell r="H979" t="str">
            <v>ID</v>
          </cell>
          <cell r="I979">
            <v>95266.87</v>
          </cell>
        </row>
        <row r="980">
          <cell r="A980" t="str">
            <v>591OR</v>
          </cell>
          <cell r="B980" t="str">
            <v>591</v>
          </cell>
          <cell r="C980" t="str">
            <v>OR</v>
          </cell>
          <cell r="D980">
            <v>845081.26</v>
          </cell>
          <cell r="F980" t="str">
            <v>591OR</v>
          </cell>
          <cell r="G980" t="str">
            <v>591</v>
          </cell>
          <cell r="H980" t="str">
            <v>OR</v>
          </cell>
          <cell r="I980">
            <v>845081.26</v>
          </cell>
        </row>
        <row r="981">
          <cell r="A981" t="str">
            <v>591SNPD</v>
          </cell>
          <cell r="B981" t="str">
            <v>591</v>
          </cell>
          <cell r="C981" t="str">
            <v>SNPD</v>
          </cell>
          <cell r="D981">
            <v>110069.33</v>
          </cell>
          <cell r="F981" t="str">
            <v>591SNPD</v>
          </cell>
          <cell r="G981" t="str">
            <v>591</v>
          </cell>
          <cell r="H981" t="str">
            <v>SNPD</v>
          </cell>
          <cell r="I981">
            <v>110069.33</v>
          </cell>
        </row>
        <row r="982">
          <cell r="A982" t="str">
            <v>591UT</v>
          </cell>
          <cell r="B982" t="str">
            <v>591</v>
          </cell>
          <cell r="C982" t="str">
            <v>UT</v>
          </cell>
          <cell r="D982">
            <v>642571.19999999995</v>
          </cell>
          <cell r="F982" t="str">
            <v>591UT</v>
          </cell>
          <cell r="G982" t="str">
            <v>591</v>
          </cell>
          <cell r="H982" t="str">
            <v>UT</v>
          </cell>
          <cell r="I982">
            <v>642571.19999999995</v>
          </cell>
        </row>
        <row r="983">
          <cell r="A983" t="str">
            <v>591WA</v>
          </cell>
          <cell r="B983" t="str">
            <v>591</v>
          </cell>
          <cell r="C983" t="str">
            <v>WA</v>
          </cell>
          <cell r="D983">
            <v>232965.39</v>
          </cell>
          <cell r="F983" t="str">
            <v>591WA</v>
          </cell>
          <cell r="G983" t="str">
            <v>591</v>
          </cell>
          <cell r="H983" t="str">
            <v>WA</v>
          </cell>
          <cell r="I983">
            <v>232965.39</v>
          </cell>
        </row>
        <row r="984">
          <cell r="A984" t="str">
            <v>591WYP</v>
          </cell>
          <cell r="B984" t="str">
            <v>591</v>
          </cell>
          <cell r="C984" t="str">
            <v>WYP</v>
          </cell>
          <cell r="D984">
            <v>278438.59999999998</v>
          </cell>
          <cell r="F984" t="str">
            <v>591WYP</v>
          </cell>
          <cell r="G984" t="str">
            <v>591</v>
          </cell>
          <cell r="H984" t="str">
            <v>WYP</v>
          </cell>
          <cell r="I984">
            <v>278438.59999999998</v>
          </cell>
        </row>
        <row r="985">
          <cell r="A985" t="str">
            <v>591WYU</v>
          </cell>
          <cell r="B985" t="str">
            <v>591</v>
          </cell>
          <cell r="C985" t="str">
            <v>WYU</v>
          </cell>
          <cell r="D985">
            <v>74611.41</v>
          </cell>
          <cell r="F985" t="str">
            <v>591WYU</v>
          </cell>
          <cell r="G985" t="str">
            <v>591</v>
          </cell>
          <cell r="H985" t="str">
            <v>WYU</v>
          </cell>
          <cell r="I985">
            <v>74611.41</v>
          </cell>
        </row>
        <row r="986">
          <cell r="A986" t="str">
            <v>592CA</v>
          </cell>
          <cell r="B986" t="str">
            <v>592</v>
          </cell>
          <cell r="C986" t="str">
            <v>CA</v>
          </cell>
          <cell r="D986">
            <v>489971.5</v>
          </cell>
          <cell r="F986" t="str">
            <v>592CA</v>
          </cell>
          <cell r="G986" t="str">
            <v>592</v>
          </cell>
          <cell r="H986" t="str">
            <v>CA</v>
          </cell>
          <cell r="I986">
            <v>489971.5</v>
          </cell>
        </row>
        <row r="987">
          <cell r="A987" t="str">
            <v>592ID</v>
          </cell>
          <cell r="B987" t="str">
            <v>592</v>
          </cell>
          <cell r="C987" t="str">
            <v>ID</v>
          </cell>
          <cell r="D987">
            <v>631851.6</v>
          </cell>
          <cell r="F987" t="str">
            <v>592ID</v>
          </cell>
          <cell r="G987" t="str">
            <v>592</v>
          </cell>
          <cell r="H987" t="str">
            <v>ID</v>
          </cell>
          <cell r="I987">
            <v>631851.6</v>
          </cell>
        </row>
        <row r="988">
          <cell r="A988" t="str">
            <v>592MT</v>
          </cell>
          <cell r="B988" t="str">
            <v>592</v>
          </cell>
          <cell r="C988" t="str">
            <v>MT</v>
          </cell>
          <cell r="D988">
            <v>0</v>
          </cell>
          <cell r="F988" t="str">
            <v>592MT</v>
          </cell>
          <cell r="G988" t="str">
            <v>592</v>
          </cell>
          <cell r="H988" t="str">
            <v>MT</v>
          </cell>
          <cell r="I988">
            <v>0</v>
          </cell>
        </row>
        <row r="989">
          <cell r="A989" t="str">
            <v>592OR</v>
          </cell>
          <cell r="B989" t="str">
            <v>592</v>
          </cell>
          <cell r="C989" t="str">
            <v>OR</v>
          </cell>
          <cell r="D989">
            <v>3367234.35</v>
          </cell>
          <cell r="F989" t="str">
            <v>592OR</v>
          </cell>
          <cell r="G989" t="str">
            <v>592</v>
          </cell>
          <cell r="H989" t="str">
            <v>OR</v>
          </cell>
          <cell r="I989">
            <v>3367234.35</v>
          </cell>
        </row>
        <row r="990">
          <cell r="A990" t="str">
            <v>592SNPD</v>
          </cell>
          <cell r="B990" t="str">
            <v>592</v>
          </cell>
          <cell r="C990" t="str">
            <v>SNPD</v>
          </cell>
          <cell r="D990">
            <v>1827642.51</v>
          </cell>
          <cell r="F990" t="str">
            <v>592SNPD</v>
          </cell>
          <cell r="G990" t="str">
            <v>592</v>
          </cell>
          <cell r="H990" t="str">
            <v>SNPD</v>
          </cell>
          <cell r="I990">
            <v>1827642.51</v>
          </cell>
        </row>
        <row r="991">
          <cell r="A991" t="str">
            <v>592UT</v>
          </cell>
          <cell r="B991" t="str">
            <v>592</v>
          </cell>
          <cell r="C991" t="str">
            <v>UT</v>
          </cell>
          <cell r="D991">
            <v>3104877.57</v>
          </cell>
          <cell r="F991" t="str">
            <v>592UT</v>
          </cell>
          <cell r="G991" t="str">
            <v>592</v>
          </cell>
          <cell r="H991" t="str">
            <v>UT</v>
          </cell>
          <cell r="I991">
            <v>3104877.57</v>
          </cell>
        </row>
        <row r="992">
          <cell r="A992" t="str">
            <v>592WA</v>
          </cell>
          <cell r="B992" t="str">
            <v>592</v>
          </cell>
          <cell r="C992" t="str">
            <v>WA</v>
          </cell>
          <cell r="D992">
            <v>625293.23</v>
          </cell>
          <cell r="F992" t="str">
            <v>592WA</v>
          </cell>
          <cell r="G992" t="str">
            <v>592</v>
          </cell>
          <cell r="H992" t="str">
            <v>WA</v>
          </cell>
          <cell r="I992">
            <v>625293.23</v>
          </cell>
        </row>
        <row r="993">
          <cell r="A993" t="str">
            <v>592WYP</v>
          </cell>
          <cell r="B993" t="str">
            <v>592</v>
          </cell>
          <cell r="C993" t="str">
            <v>WYP</v>
          </cell>
          <cell r="D993">
            <v>1184342.25</v>
          </cell>
          <cell r="F993" t="str">
            <v>592WYP</v>
          </cell>
          <cell r="G993" t="str">
            <v>592</v>
          </cell>
          <cell r="H993" t="str">
            <v>WYP</v>
          </cell>
          <cell r="I993">
            <v>1184342.25</v>
          </cell>
        </row>
        <row r="994">
          <cell r="A994" t="str">
            <v>592WYU</v>
          </cell>
          <cell r="B994" t="str">
            <v>592</v>
          </cell>
          <cell r="C994" t="str">
            <v>WYU</v>
          </cell>
          <cell r="D994">
            <v>0</v>
          </cell>
          <cell r="F994" t="str">
            <v>592WYU</v>
          </cell>
          <cell r="G994" t="str">
            <v>592</v>
          </cell>
          <cell r="H994" t="str">
            <v>WYU</v>
          </cell>
          <cell r="I994">
            <v>0</v>
          </cell>
        </row>
        <row r="995">
          <cell r="A995" t="str">
            <v>593CA</v>
          </cell>
          <cell r="B995" t="str">
            <v>593</v>
          </cell>
          <cell r="C995" t="str">
            <v>CA</v>
          </cell>
          <cell r="D995">
            <v>6380355.0899999999</v>
          </cell>
          <cell r="F995" t="str">
            <v>593CA</v>
          </cell>
          <cell r="G995" t="str">
            <v>593</v>
          </cell>
          <cell r="H995" t="str">
            <v>CA</v>
          </cell>
          <cell r="I995">
            <v>6380355.0899999999</v>
          </cell>
        </row>
        <row r="996">
          <cell r="A996" t="str">
            <v>593ID</v>
          </cell>
          <cell r="B996" t="str">
            <v>593</v>
          </cell>
          <cell r="C996" t="str">
            <v>ID</v>
          </cell>
          <cell r="D996">
            <v>5104510.82</v>
          </cell>
          <cell r="F996" t="str">
            <v>593ID</v>
          </cell>
          <cell r="G996" t="str">
            <v>593</v>
          </cell>
          <cell r="H996" t="str">
            <v>ID</v>
          </cell>
          <cell r="I996">
            <v>5104510.82</v>
          </cell>
        </row>
        <row r="997">
          <cell r="A997" t="str">
            <v>593MT</v>
          </cell>
          <cell r="B997" t="str">
            <v>593</v>
          </cell>
          <cell r="C997" t="str">
            <v>MT</v>
          </cell>
          <cell r="D997">
            <v>0</v>
          </cell>
          <cell r="F997" t="str">
            <v>593MT</v>
          </cell>
          <cell r="G997" t="str">
            <v>593</v>
          </cell>
          <cell r="H997" t="str">
            <v>MT</v>
          </cell>
          <cell r="I997">
            <v>0</v>
          </cell>
        </row>
        <row r="998">
          <cell r="A998" t="str">
            <v>593OR</v>
          </cell>
          <cell r="B998" t="str">
            <v>593</v>
          </cell>
          <cell r="C998" t="str">
            <v>OR</v>
          </cell>
          <cell r="D998">
            <v>35558043.579999998</v>
          </cell>
          <cell r="F998" t="str">
            <v>593OR</v>
          </cell>
          <cell r="G998" t="str">
            <v>593</v>
          </cell>
          <cell r="H998" t="str">
            <v>OR</v>
          </cell>
          <cell r="I998">
            <v>35558043.579999998</v>
          </cell>
        </row>
        <row r="999">
          <cell r="A999" t="str">
            <v>593SNPD</v>
          </cell>
          <cell r="B999" t="str">
            <v>593</v>
          </cell>
          <cell r="C999" t="str">
            <v>SNPD</v>
          </cell>
          <cell r="D999">
            <v>1835944.85</v>
          </cell>
          <cell r="F999" t="str">
            <v>593SNPD</v>
          </cell>
          <cell r="G999" t="str">
            <v>593</v>
          </cell>
          <cell r="H999" t="str">
            <v>SNPD</v>
          </cell>
          <cell r="I999">
            <v>1835944.85</v>
          </cell>
        </row>
        <row r="1000">
          <cell r="A1000" t="str">
            <v>593UT</v>
          </cell>
          <cell r="B1000" t="str">
            <v>593</v>
          </cell>
          <cell r="C1000" t="str">
            <v>UT</v>
          </cell>
          <cell r="D1000">
            <v>33790247.619999997</v>
          </cell>
          <cell r="F1000" t="str">
            <v>593UT</v>
          </cell>
          <cell r="G1000" t="str">
            <v>593</v>
          </cell>
          <cell r="H1000" t="str">
            <v>UT</v>
          </cell>
          <cell r="I1000">
            <v>33790247.619999997</v>
          </cell>
        </row>
        <row r="1001">
          <cell r="A1001" t="str">
            <v>593WA</v>
          </cell>
          <cell r="B1001" t="str">
            <v>593</v>
          </cell>
          <cell r="C1001" t="str">
            <v>WA</v>
          </cell>
          <cell r="D1001">
            <v>3864947.64</v>
          </cell>
          <cell r="F1001" t="str">
            <v>593WA</v>
          </cell>
          <cell r="G1001" t="str">
            <v>593</v>
          </cell>
          <cell r="H1001" t="str">
            <v>WA</v>
          </cell>
          <cell r="I1001">
            <v>3864947.64</v>
          </cell>
        </row>
        <row r="1002">
          <cell r="A1002" t="str">
            <v>593WYP</v>
          </cell>
          <cell r="B1002" t="str">
            <v>593</v>
          </cell>
          <cell r="C1002" t="str">
            <v>WYP</v>
          </cell>
          <cell r="D1002">
            <v>7246978.3200000003</v>
          </cell>
          <cell r="F1002" t="str">
            <v>593WYP</v>
          </cell>
          <cell r="G1002" t="str">
            <v>593</v>
          </cell>
          <cell r="H1002" t="str">
            <v>WYP</v>
          </cell>
          <cell r="I1002">
            <v>7246978.3200000003</v>
          </cell>
        </row>
        <row r="1003">
          <cell r="A1003" t="str">
            <v>593WYU</v>
          </cell>
          <cell r="B1003" t="str">
            <v>593</v>
          </cell>
          <cell r="C1003" t="str">
            <v>WYU</v>
          </cell>
          <cell r="D1003">
            <v>968699.89</v>
          </cell>
          <cell r="F1003" t="str">
            <v>593WYU</v>
          </cell>
          <cell r="G1003" t="str">
            <v>593</v>
          </cell>
          <cell r="H1003" t="str">
            <v>WYU</v>
          </cell>
          <cell r="I1003">
            <v>968699.89</v>
          </cell>
        </row>
        <row r="1004">
          <cell r="A1004" t="str">
            <v>594CA</v>
          </cell>
          <cell r="B1004" t="str">
            <v>594</v>
          </cell>
          <cell r="C1004" t="str">
            <v>CA</v>
          </cell>
          <cell r="D1004">
            <v>629623.72</v>
          </cell>
          <cell r="F1004" t="str">
            <v>594CA</v>
          </cell>
          <cell r="G1004" t="str">
            <v>594</v>
          </cell>
          <cell r="H1004" t="str">
            <v>CA</v>
          </cell>
          <cell r="I1004">
            <v>629623.72</v>
          </cell>
        </row>
        <row r="1005">
          <cell r="A1005" t="str">
            <v>594ID</v>
          </cell>
          <cell r="B1005" t="str">
            <v>594</v>
          </cell>
          <cell r="C1005" t="str">
            <v>ID</v>
          </cell>
          <cell r="D1005">
            <v>600758.22</v>
          </cell>
          <cell r="F1005" t="str">
            <v>594ID</v>
          </cell>
          <cell r="G1005" t="str">
            <v>594</v>
          </cell>
          <cell r="H1005" t="str">
            <v>ID</v>
          </cell>
          <cell r="I1005">
            <v>600758.22</v>
          </cell>
        </row>
        <row r="1006">
          <cell r="A1006" t="str">
            <v>594OR</v>
          </cell>
          <cell r="B1006" t="str">
            <v>594</v>
          </cell>
          <cell r="C1006" t="str">
            <v>OR</v>
          </cell>
          <cell r="D1006">
            <v>5858703.9400000004</v>
          </cell>
          <cell r="F1006" t="str">
            <v>594OR</v>
          </cell>
          <cell r="G1006" t="str">
            <v>594</v>
          </cell>
          <cell r="H1006" t="str">
            <v>OR</v>
          </cell>
          <cell r="I1006">
            <v>5858703.9400000004</v>
          </cell>
        </row>
        <row r="1007">
          <cell r="A1007" t="str">
            <v>594SNPD</v>
          </cell>
          <cell r="B1007" t="str">
            <v>594</v>
          </cell>
          <cell r="C1007" t="str">
            <v>SNPD</v>
          </cell>
          <cell r="D1007">
            <v>5413.65</v>
          </cell>
          <cell r="F1007" t="str">
            <v>594SNPD</v>
          </cell>
          <cell r="G1007" t="str">
            <v>594</v>
          </cell>
          <cell r="H1007" t="str">
            <v>SNPD</v>
          </cell>
          <cell r="I1007">
            <v>5413.65</v>
          </cell>
        </row>
        <row r="1008">
          <cell r="A1008" t="str">
            <v>594UT</v>
          </cell>
          <cell r="B1008" t="str">
            <v>594</v>
          </cell>
          <cell r="C1008" t="str">
            <v>UT</v>
          </cell>
          <cell r="D1008">
            <v>11690202.390000001</v>
          </cell>
          <cell r="F1008" t="str">
            <v>594UT</v>
          </cell>
          <cell r="G1008" t="str">
            <v>594</v>
          </cell>
          <cell r="H1008" t="str">
            <v>UT</v>
          </cell>
          <cell r="I1008">
            <v>11690202.390000001</v>
          </cell>
        </row>
        <row r="1009">
          <cell r="A1009" t="str">
            <v>594WA</v>
          </cell>
          <cell r="B1009" t="str">
            <v>594</v>
          </cell>
          <cell r="C1009" t="str">
            <v>WA</v>
          </cell>
          <cell r="D1009">
            <v>1112697.45</v>
          </cell>
          <cell r="F1009" t="str">
            <v>594WA</v>
          </cell>
          <cell r="G1009" t="str">
            <v>594</v>
          </cell>
          <cell r="H1009" t="str">
            <v>WA</v>
          </cell>
          <cell r="I1009">
            <v>1112697.45</v>
          </cell>
        </row>
        <row r="1010">
          <cell r="A1010" t="str">
            <v>594WYP</v>
          </cell>
          <cell r="B1010" t="str">
            <v>594</v>
          </cell>
          <cell r="C1010" t="str">
            <v>WYP</v>
          </cell>
          <cell r="D1010">
            <v>1530904.22</v>
          </cell>
          <cell r="F1010" t="str">
            <v>594WYP</v>
          </cell>
          <cell r="G1010" t="str">
            <v>594</v>
          </cell>
          <cell r="H1010" t="str">
            <v>WYP</v>
          </cell>
          <cell r="I1010">
            <v>1530904.22</v>
          </cell>
        </row>
        <row r="1011">
          <cell r="A1011" t="str">
            <v>594WYU</v>
          </cell>
          <cell r="B1011" t="str">
            <v>594</v>
          </cell>
          <cell r="C1011" t="str">
            <v>WYU</v>
          </cell>
          <cell r="D1011">
            <v>226073.88</v>
          </cell>
          <cell r="F1011" t="str">
            <v>594WYU</v>
          </cell>
          <cell r="G1011" t="str">
            <v>594</v>
          </cell>
          <cell r="H1011" t="str">
            <v>WYU</v>
          </cell>
          <cell r="I1011">
            <v>226073.88</v>
          </cell>
        </row>
        <row r="1012">
          <cell r="A1012" t="str">
            <v>595CA</v>
          </cell>
          <cell r="B1012" t="str">
            <v>595</v>
          </cell>
          <cell r="C1012" t="str">
            <v>CA</v>
          </cell>
          <cell r="D1012">
            <v>0</v>
          </cell>
          <cell r="F1012" t="str">
            <v>595CA</v>
          </cell>
          <cell r="G1012" t="str">
            <v>595</v>
          </cell>
          <cell r="H1012" t="str">
            <v>CA</v>
          </cell>
          <cell r="I1012">
            <v>0</v>
          </cell>
        </row>
        <row r="1013">
          <cell r="A1013" t="str">
            <v>595ID</v>
          </cell>
          <cell r="B1013" t="str">
            <v>595</v>
          </cell>
          <cell r="C1013" t="str">
            <v>ID</v>
          </cell>
          <cell r="D1013">
            <v>0</v>
          </cell>
          <cell r="F1013" t="str">
            <v>595ID</v>
          </cell>
          <cell r="G1013" t="str">
            <v>595</v>
          </cell>
          <cell r="H1013" t="str">
            <v>ID</v>
          </cell>
          <cell r="I1013">
            <v>0</v>
          </cell>
        </row>
        <row r="1014">
          <cell r="A1014" t="str">
            <v>595SNPD</v>
          </cell>
          <cell r="B1014" t="str">
            <v>595</v>
          </cell>
          <cell r="C1014" t="str">
            <v>SNPD</v>
          </cell>
          <cell r="D1014">
            <v>956070.91</v>
          </cell>
          <cell r="F1014" t="str">
            <v>595SNPD</v>
          </cell>
          <cell r="G1014" t="str">
            <v>595</v>
          </cell>
          <cell r="H1014" t="str">
            <v>SNPD</v>
          </cell>
          <cell r="I1014">
            <v>956070.91</v>
          </cell>
        </row>
        <row r="1015">
          <cell r="A1015" t="str">
            <v>595UT</v>
          </cell>
          <cell r="B1015" t="str">
            <v>595</v>
          </cell>
          <cell r="C1015" t="str">
            <v>UT</v>
          </cell>
          <cell r="D1015">
            <v>0</v>
          </cell>
          <cell r="F1015" t="str">
            <v>595UT</v>
          </cell>
          <cell r="G1015" t="str">
            <v>595</v>
          </cell>
          <cell r="H1015" t="str">
            <v>UT</v>
          </cell>
          <cell r="I1015">
            <v>0</v>
          </cell>
        </row>
        <row r="1016">
          <cell r="A1016" t="str">
            <v>595WA</v>
          </cell>
          <cell r="B1016" t="str">
            <v>595</v>
          </cell>
          <cell r="C1016" t="str">
            <v>WA</v>
          </cell>
          <cell r="D1016">
            <v>0</v>
          </cell>
          <cell r="F1016" t="str">
            <v>595WA</v>
          </cell>
          <cell r="G1016" t="str">
            <v>595</v>
          </cell>
          <cell r="H1016" t="str">
            <v>WA</v>
          </cell>
          <cell r="I1016">
            <v>0</v>
          </cell>
        </row>
        <row r="1017">
          <cell r="A1017" t="str">
            <v>595WYU</v>
          </cell>
          <cell r="B1017" t="str">
            <v>595</v>
          </cell>
          <cell r="C1017" t="str">
            <v>WYU</v>
          </cell>
          <cell r="D1017">
            <v>0</v>
          </cell>
          <cell r="F1017" t="str">
            <v>595WYU</v>
          </cell>
          <cell r="G1017" t="str">
            <v>595</v>
          </cell>
          <cell r="H1017" t="str">
            <v>WYU</v>
          </cell>
          <cell r="I1017">
            <v>0</v>
          </cell>
        </row>
        <row r="1018">
          <cell r="A1018" t="str">
            <v>596CA</v>
          </cell>
          <cell r="B1018" t="str">
            <v>596</v>
          </cell>
          <cell r="C1018" t="str">
            <v>CA</v>
          </cell>
          <cell r="D1018">
            <v>70129.33</v>
          </cell>
          <cell r="F1018" t="str">
            <v>596CA</v>
          </cell>
          <cell r="G1018" t="str">
            <v>596</v>
          </cell>
          <cell r="H1018" t="str">
            <v>CA</v>
          </cell>
          <cell r="I1018">
            <v>70129.33</v>
          </cell>
        </row>
        <row r="1019">
          <cell r="A1019" t="str">
            <v>596ID</v>
          </cell>
          <cell r="B1019" t="str">
            <v>596</v>
          </cell>
          <cell r="C1019" t="str">
            <v>ID</v>
          </cell>
          <cell r="D1019">
            <v>138020.56</v>
          </cell>
          <cell r="F1019" t="str">
            <v>596ID</v>
          </cell>
          <cell r="G1019" t="str">
            <v>596</v>
          </cell>
          <cell r="H1019" t="str">
            <v>ID</v>
          </cell>
          <cell r="I1019">
            <v>138020.56</v>
          </cell>
        </row>
        <row r="1020">
          <cell r="A1020" t="str">
            <v>596OR</v>
          </cell>
          <cell r="B1020" t="str">
            <v>596</v>
          </cell>
          <cell r="C1020" t="str">
            <v>OR</v>
          </cell>
          <cell r="D1020">
            <v>911867.97</v>
          </cell>
          <cell r="F1020" t="str">
            <v>596OR</v>
          </cell>
          <cell r="G1020" t="str">
            <v>596</v>
          </cell>
          <cell r="H1020" t="str">
            <v>OR</v>
          </cell>
          <cell r="I1020">
            <v>911867.97</v>
          </cell>
        </row>
        <row r="1021">
          <cell r="A1021" t="str">
            <v>596UT</v>
          </cell>
          <cell r="B1021" t="str">
            <v>596</v>
          </cell>
          <cell r="C1021" t="str">
            <v>UT</v>
          </cell>
          <cell r="D1021">
            <v>1726590.9</v>
          </cell>
          <cell r="F1021" t="str">
            <v>596UT</v>
          </cell>
          <cell r="G1021" t="str">
            <v>596</v>
          </cell>
          <cell r="H1021" t="str">
            <v>UT</v>
          </cell>
          <cell r="I1021">
            <v>1726590.9</v>
          </cell>
        </row>
        <row r="1022">
          <cell r="A1022" t="str">
            <v>596WA</v>
          </cell>
          <cell r="B1022" t="str">
            <v>596</v>
          </cell>
          <cell r="C1022" t="str">
            <v>WA</v>
          </cell>
          <cell r="D1022">
            <v>171084.7</v>
          </cell>
          <cell r="F1022" t="str">
            <v>596WA</v>
          </cell>
          <cell r="G1022" t="str">
            <v>596</v>
          </cell>
          <cell r="H1022" t="str">
            <v>WA</v>
          </cell>
          <cell r="I1022">
            <v>171084.7</v>
          </cell>
        </row>
        <row r="1023">
          <cell r="A1023" t="str">
            <v>596WYP</v>
          </cell>
          <cell r="B1023" t="str">
            <v>596</v>
          </cell>
          <cell r="C1023" t="str">
            <v>WYP</v>
          </cell>
          <cell r="D1023">
            <v>253150.63</v>
          </cell>
          <cell r="F1023" t="str">
            <v>596WYP</v>
          </cell>
          <cell r="G1023" t="str">
            <v>596</v>
          </cell>
          <cell r="H1023" t="str">
            <v>WYP</v>
          </cell>
          <cell r="I1023">
            <v>253150.63</v>
          </cell>
        </row>
        <row r="1024">
          <cell r="A1024" t="str">
            <v>596WYU</v>
          </cell>
          <cell r="B1024" t="str">
            <v>596</v>
          </cell>
          <cell r="C1024" t="str">
            <v>WYU</v>
          </cell>
          <cell r="D1024">
            <v>83655.03</v>
          </cell>
          <cell r="F1024" t="str">
            <v>596WYU</v>
          </cell>
          <cell r="G1024" t="str">
            <v>596</v>
          </cell>
          <cell r="H1024" t="str">
            <v>WYU</v>
          </cell>
          <cell r="I1024">
            <v>83655.03</v>
          </cell>
        </row>
        <row r="1025">
          <cell r="A1025" t="str">
            <v>597CA</v>
          </cell>
          <cell r="B1025" t="str">
            <v>597</v>
          </cell>
          <cell r="C1025" t="str">
            <v>CA</v>
          </cell>
          <cell r="D1025">
            <v>46483.65</v>
          </cell>
          <cell r="F1025" t="str">
            <v>597CA</v>
          </cell>
          <cell r="G1025" t="str">
            <v>597</v>
          </cell>
          <cell r="H1025" t="str">
            <v>CA</v>
          </cell>
          <cell r="I1025">
            <v>46483.65</v>
          </cell>
        </row>
        <row r="1026">
          <cell r="A1026" t="str">
            <v>597ID</v>
          </cell>
          <cell r="B1026" t="str">
            <v>597</v>
          </cell>
          <cell r="C1026" t="str">
            <v>ID</v>
          </cell>
          <cell r="D1026">
            <v>291902.90000000002</v>
          </cell>
          <cell r="F1026" t="str">
            <v>597ID</v>
          </cell>
          <cell r="G1026" t="str">
            <v>597</v>
          </cell>
          <cell r="H1026" t="str">
            <v>ID</v>
          </cell>
          <cell r="I1026">
            <v>291902.90000000002</v>
          </cell>
        </row>
        <row r="1027">
          <cell r="A1027" t="str">
            <v>597OR</v>
          </cell>
          <cell r="B1027" t="str">
            <v>597</v>
          </cell>
          <cell r="C1027" t="str">
            <v>OR</v>
          </cell>
          <cell r="D1027">
            <v>1237535.6299999999</v>
          </cell>
          <cell r="F1027" t="str">
            <v>597OR</v>
          </cell>
          <cell r="G1027" t="str">
            <v>597</v>
          </cell>
          <cell r="H1027" t="str">
            <v>OR</v>
          </cell>
          <cell r="I1027">
            <v>1237535.6299999999</v>
          </cell>
        </row>
        <row r="1028">
          <cell r="A1028" t="str">
            <v>597SNPD</v>
          </cell>
          <cell r="B1028" t="str">
            <v>597</v>
          </cell>
          <cell r="C1028" t="str">
            <v>SNPD</v>
          </cell>
          <cell r="D1028">
            <v>1255165.73</v>
          </cell>
          <cell r="F1028" t="str">
            <v>597SNPD</v>
          </cell>
          <cell r="G1028" t="str">
            <v>597</v>
          </cell>
          <cell r="H1028" t="str">
            <v>SNPD</v>
          </cell>
          <cell r="I1028">
            <v>1255165.73</v>
          </cell>
        </row>
        <row r="1029">
          <cell r="A1029" t="str">
            <v>597UT</v>
          </cell>
          <cell r="B1029" t="str">
            <v>597</v>
          </cell>
          <cell r="C1029" t="str">
            <v>UT</v>
          </cell>
          <cell r="D1029">
            <v>2054487.57</v>
          </cell>
          <cell r="F1029" t="str">
            <v>597UT</v>
          </cell>
          <cell r="G1029" t="str">
            <v>597</v>
          </cell>
          <cell r="H1029" t="str">
            <v>UT</v>
          </cell>
          <cell r="I1029">
            <v>2054487.57</v>
          </cell>
        </row>
        <row r="1030">
          <cell r="A1030" t="str">
            <v>597WA</v>
          </cell>
          <cell r="B1030" t="str">
            <v>597</v>
          </cell>
          <cell r="C1030" t="str">
            <v>WA</v>
          </cell>
          <cell r="D1030">
            <v>310674.64</v>
          </cell>
          <cell r="F1030" t="str">
            <v>597WA</v>
          </cell>
          <cell r="G1030" t="str">
            <v>597</v>
          </cell>
          <cell r="H1030" t="str">
            <v>WA</v>
          </cell>
          <cell r="I1030">
            <v>310674.64</v>
          </cell>
        </row>
        <row r="1031">
          <cell r="A1031" t="str">
            <v>597WYP</v>
          </cell>
          <cell r="B1031" t="str">
            <v>597</v>
          </cell>
          <cell r="C1031" t="str">
            <v>WYP</v>
          </cell>
          <cell r="D1031">
            <v>483478.29</v>
          </cell>
          <cell r="F1031" t="str">
            <v>597WYP</v>
          </cell>
          <cell r="G1031" t="str">
            <v>597</v>
          </cell>
          <cell r="H1031" t="str">
            <v>WYP</v>
          </cell>
          <cell r="I1031">
            <v>483478.29</v>
          </cell>
        </row>
        <row r="1032">
          <cell r="A1032" t="str">
            <v>597WYU</v>
          </cell>
          <cell r="B1032" t="str">
            <v>597</v>
          </cell>
          <cell r="C1032" t="str">
            <v>WYU</v>
          </cell>
          <cell r="D1032">
            <v>127781.51</v>
          </cell>
          <cell r="F1032" t="str">
            <v>597WYU</v>
          </cell>
          <cell r="G1032" t="str">
            <v>597</v>
          </cell>
          <cell r="H1032" t="str">
            <v>WYU</v>
          </cell>
          <cell r="I1032">
            <v>127781.51</v>
          </cell>
        </row>
        <row r="1033">
          <cell r="A1033" t="str">
            <v>598CA</v>
          </cell>
          <cell r="B1033" t="str">
            <v>598</v>
          </cell>
          <cell r="C1033" t="str">
            <v>CA</v>
          </cell>
          <cell r="D1033">
            <v>131655.4</v>
          </cell>
          <cell r="F1033" t="str">
            <v>598CA</v>
          </cell>
          <cell r="G1033" t="str">
            <v>598</v>
          </cell>
          <cell r="H1033" t="str">
            <v>CA</v>
          </cell>
          <cell r="I1033">
            <v>131655.4</v>
          </cell>
        </row>
        <row r="1034">
          <cell r="A1034" t="str">
            <v>598ID</v>
          </cell>
          <cell r="B1034" t="str">
            <v>598</v>
          </cell>
          <cell r="C1034" t="str">
            <v>ID</v>
          </cell>
          <cell r="D1034">
            <v>39891.26</v>
          </cell>
          <cell r="F1034" t="str">
            <v>598ID</v>
          </cell>
          <cell r="G1034" t="str">
            <v>598</v>
          </cell>
          <cell r="H1034" t="str">
            <v>ID</v>
          </cell>
          <cell r="I1034">
            <v>39891.26</v>
          </cell>
        </row>
        <row r="1035">
          <cell r="A1035" t="str">
            <v>598OR</v>
          </cell>
          <cell r="B1035" t="str">
            <v>598</v>
          </cell>
          <cell r="C1035" t="str">
            <v>OR</v>
          </cell>
          <cell r="D1035">
            <v>404312.43</v>
          </cell>
          <cell r="F1035" t="str">
            <v>598OR</v>
          </cell>
          <cell r="G1035" t="str">
            <v>598</v>
          </cell>
          <cell r="H1035" t="str">
            <v>OR</v>
          </cell>
          <cell r="I1035">
            <v>404312.43</v>
          </cell>
        </row>
        <row r="1036">
          <cell r="A1036" t="str">
            <v>598SNPD</v>
          </cell>
          <cell r="B1036" t="str">
            <v>598</v>
          </cell>
          <cell r="C1036" t="str">
            <v>SNPD</v>
          </cell>
          <cell r="D1036">
            <v>1846748.46</v>
          </cell>
          <cell r="F1036" t="str">
            <v>598SNPD</v>
          </cell>
          <cell r="G1036" t="str">
            <v>598</v>
          </cell>
          <cell r="H1036" t="str">
            <v>SNPD</v>
          </cell>
          <cell r="I1036">
            <v>1846748.46</v>
          </cell>
        </row>
        <row r="1037">
          <cell r="A1037" t="str">
            <v>598UT</v>
          </cell>
          <cell r="B1037" t="str">
            <v>598</v>
          </cell>
          <cell r="C1037" t="str">
            <v>UT</v>
          </cell>
          <cell r="D1037">
            <v>926290.88</v>
          </cell>
          <cell r="F1037" t="str">
            <v>598UT</v>
          </cell>
          <cell r="G1037" t="str">
            <v>598</v>
          </cell>
          <cell r="H1037" t="str">
            <v>UT</v>
          </cell>
          <cell r="I1037">
            <v>926290.88</v>
          </cell>
        </row>
        <row r="1038">
          <cell r="A1038" t="str">
            <v>598WA</v>
          </cell>
          <cell r="B1038" t="str">
            <v>598</v>
          </cell>
          <cell r="C1038" t="str">
            <v>WA</v>
          </cell>
          <cell r="D1038">
            <v>148620.78</v>
          </cell>
          <cell r="F1038" t="str">
            <v>598WA</v>
          </cell>
          <cell r="G1038" t="str">
            <v>598</v>
          </cell>
          <cell r="H1038" t="str">
            <v>WA</v>
          </cell>
          <cell r="I1038">
            <v>148620.78</v>
          </cell>
        </row>
        <row r="1039">
          <cell r="A1039" t="str">
            <v>598WYP</v>
          </cell>
          <cell r="B1039" t="str">
            <v>598</v>
          </cell>
          <cell r="C1039" t="str">
            <v>WYP</v>
          </cell>
          <cell r="D1039">
            <v>378258.02</v>
          </cell>
          <cell r="F1039" t="str">
            <v>598WYP</v>
          </cell>
          <cell r="G1039" t="str">
            <v>598</v>
          </cell>
          <cell r="H1039" t="str">
            <v>WYP</v>
          </cell>
          <cell r="I1039">
            <v>378258.02</v>
          </cell>
        </row>
        <row r="1040">
          <cell r="A1040" t="str">
            <v>901CN</v>
          </cell>
          <cell r="B1040" t="str">
            <v>901</v>
          </cell>
          <cell r="C1040" t="str">
            <v>CN</v>
          </cell>
          <cell r="D1040">
            <v>2229156.5699999998</v>
          </cell>
          <cell r="F1040" t="str">
            <v>901CN</v>
          </cell>
          <cell r="G1040" t="str">
            <v>901</v>
          </cell>
          <cell r="H1040" t="str">
            <v>CN</v>
          </cell>
          <cell r="I1040">
            <v>2229156.5699999998</v>
          </cell>
        </row>
        <row r="1041">
          <cell r="A1041" t="str">
            <v>901ID</v>
          </cell>
          <cell r="B1041" t="str">
            <v>901</v>
          </cell>
          <cell r="C1041" t="str">
            <v>ID</v>
          </cell>
          <cell r="D1041">
            <v>0</v>
          </cell>
          <cell r="F1041" t="str">
            <v>901ID</v>
          </cell>
          <cell r="G1041" t="str">
            <v>901</v>
          </cell>
          <cell r="H1041" t="str">
            <v>ID</v>
          </cell>
          <cell r="I1041">
            <v>0</v>
          </cell>
        </row>
        <row r="1042">
          <cell r="A1042" t="str">
            <v>901OR</v>
          </cell>
          <cell r="B1042" t="str">
            <v>901</v>
          </cell>
          <cell r="C1042" t="str">
            <v>OR</v>
          </cell>
          <cell r="D1042">
            <v>0</v>
          </cell>
          <cell r="F1042" t="str">
            <v>901OR</v>
          </cell>
          <cell r="G1042" t="str">
            <v>901</v>
          </cell>
          <cell r="H1042" t="str">
            <v>OR</v>
          </cell>
          <cell r="I1042">
            <v>0</v>
          </cell>
        </row>
        <row r="1043">
          <cell r="A1043" t="str">
            <v>901WYP</v>
          </cell>
          <cell r="B1043" t="str">
            <v>901</v>
          </cell>
          <cell r="C1043" t="str">
            <v>WYP</v>
          </cell>
          <cell r="D1043">
            <v>1688.92</v>
          </cell>
          <cell r="F1043" t="str">
            <v>901WYP</v>
          </cell>
          <cell r="G1043" t="str">
            <v>901</v>
          </cell>
          <cell r="H1043" t="str">
            <v>WYP</v>
          </cell>
          <cell r="I1043">
            <v>1688.92</v>
          </cell>
        </row>
        <row r="1044">
          <cell r="A1044" t="str">
            <v>902CA</v>
          </cell>
          <cell r="B1044" t="str">
            <v>902</v>
          </cell>
          <cell r="C1044" t="str">
            <v>CA</v>
          </cell>
          <cell r="D1044">
            <v>992365.99</v>
          </cell>
          <cell r="F1044" t="str">
            <v>902CA</v>
          </cell>
          <cell r="G1044" t="str">
            <v>902</v>
          </cell>
          <cell r="H1044" t="str">
            <v>CA</v>
          </cell>
          <cell r="I1044">
            <v>992365.99</v>
          </cell>
        </row>
        <row r="1045">
          <cell r="A1045" t="str">
            <v>902CN</v>
          </cell>
          <cell r="B1045" t="str">
            <v>902</v>
          </cell>
          <cell r="C1045" t="str">
            <v>CN</v>
          </cell>
          <cell r="D1045">
            <v>1807568.28</v>
          </cell>
          <cell r="F1045" t="str">
            <v>902CN</v>
          </cell>
          <cell r="G1045" t="str">
            <v>902</v>
          </cell>
          <cell r="H1045" t="str">
            <v>CN</v>
          </cell>
          <cell r="I1045">
            <v>1807568.28</v>
          </cell>
        </row>
        <row r="1046">
          <cell r="A1046" t="str">
            <v>902ID</v>
          </cell>
          <cell r="B1046" t="str">
            <v>902</v>
          </cell>
          <cell r="C1046" t="str">
            <v>ID</v>
          </cell>
          <cell r="D1046">
            <v>1544266.29</v>
          </cell>
          <cell r="F1046" t="str">
            <v>902ID</v>
          </cell>
          <cell r="G1046" t="str">
            <v>902</v>
          </cell>
          <cell r="H1046" t="str">
            <v>ID</v>
          </cell>
          <cell r="I1046">
            <v>1544266.29</v>
          </cell>
        </row>
        <row r="1047">
          <cell r="A1047" t="str">
            <v>902OR</v>
          </cell>
          <cell r="B1047" t="str">
            <v>902</v>
          </cell>
          <cell r="C1047" t="str">
            <v>OR</v>
          </cell>
          <cell r="D1047">
            <v>7986720.4800000004</v>
          </cell>
          <cell r="F1047" t="str">
            <v>902OR</v>
          </cell>
          <cell r="G1047" t="str">
            <v>902</v>
          </cell>
          <cell r="H1047" t="str">
            <v>OR</v>
          </cell>
          <cell r="I1047">
            <v>7986720.4800000004</v>
          </cell>
        </row>
        <row r="1048">
          <cell r="A1048" t="str">
            <v>902UT</v>
          </cell>
          <cell r="B1048" t="str">
            <v>902</v>
          </cell>
          <cell r="C1048" t="str">
            <v>UT</v>
          </cell>
          <cell r="D1048">
            <v>2897645.62</v>
          </cell>
          <cell r="F1048" t="str">
            <v>902UT</v>
          </cell>
          <cell r="G1048" t="str">
            <v>902</v>
          </cell>
          <cell r="H1048" t="str">
            <v>UT</v>
          </cell>
          <cell r="I1048">
            <v>2897645.62</v>
          </cell>
        </row>
        <row r="1049">
          <cell r="A1049" t="str">
            <v>902WA</v>
          </cell>
          <cell r="B1049" t="str">
            <v>902</v>
          </cell>
          <cell r="C1049" t="str">
            <v>WA</v>
          </cell>
          <cell r="D1049">
            <v>624020.79</v>
          </cell>
          <cell r="F1049" t="str">
            <v>902WA</v>
          </cell>
          <cell r="G1049" t="str">
            <v>902</v>
          </cell>
          <cell r="H1049" t="str">
            <v>WA</v>
          </cell>
          <cell r="I1049">
            <v>624020.79</v>
          </cell>
        </row>
        <row r="1050">
          <cell r="A1050" t="str">
            <v>902WYP</v>
          </cell>
          <cell r="B1050" t="str">
            <v>902</v>
          </cell>
          <cell r="C1050" t="str">
            <v>WYP</v>
          </cell>
          <cell r="D1050">
            <v>550353.16</v>
          </cell>
          <cell r="F1050" t="str">
            <v>902WYP</v>
          </cell>
          <cell r="G1050" t="str">
            <v>902</v>
          </cell>
          <cell r="H1050" t="str">
            <v>WYP</v>
          </cell>
          <cell r="I1050">
            <v>550353.16</v>
          </cell>
        </row>
        <row r="1051">
          <cell r="A1051" t="str">
            <v>902WYU</v>
          </cell>
          <cell r="B1051" t="str">
            <v>902</v>
          </cell>
          <cell r="C1051" t="str">
            <v>WYU</v>
          </cell>
          <cell r="D1051">
            <v>109863.98</v>
          </cell>
          <cell r="F1051" t="str">
            <v>902WYU</v>
          </cell>
          <cell r="G1051" t="str">
            <v>902</v>
          </cell>
          <cell r="H1051" t="str">
            <v>WYU</v>
          </cell>
          <cell r="I1051">
            <v>109863.98</v>
          </cell>
        </row>
        <row r="1052">
          <cell r="A1052" t="str">
            <v>903CA</v>
          </cell>
          <cell r="B1052" t="str">
            <v>903</v>
          </cell>
          <cell r="C1052" t="str">
            <v>CA</v>
          </cell>
          <cell r="D1052">
            <v>251295.3</v>
          </cell>
          <cell r="F1052" t="str">
            <v>903CA</v>
          </cell>
          <cell r="G1052" t="str">
            <v>903</v>
          </cell>
          <cell r="H1052" t="str">
            <v>CA</v>
          </cell>
          <cell r="I1052">
            <v>251295.3</v>
          </cell>
        </row>
        <row r="1053">
          <cell r="A1053" t="str">
            <v>903CN</v>
          </cell>
          <cell r="B1053" t="str">
            <v>903</v>
          </cell>
          <cell r="C1053" t="str">
            <v>CN</v>
          </cell>
          <cell r="D1053">
            <v>44434366.789999999</v>
          </cell>
          <cell r="F1053" t="str">
            <v>903CN</v>
          </cell>
          <cell r="G1053" t="str">
            <v>903</v>
          </cell>
          <cell r="H1053" t="str">
            <v>CN</v>
          </cell>
          <cell r="I1053">
            <v>44434366.789999999</v>
          </cell>
        </row>
        <row r="1054">
          <cell r="A1054" t="str">
            <v>903ID</v>
          </cell>
          <cell r="B1054" t="str">
            <v>903</v>
          </cell>
          <cell r="C1054" t="str">
            <v>ID</v>
          </cell>
          <cell r="D1054">
            <v>377472.88</v>
          </cell>
          <cell r="F1054" t="str">
            <v>903ID</v>
          </cell>
          <cell r="G1054" t="str">
            <v>903</v>
          </cell>
          <cell r="H1054" t="str">
            <v>ID</v>
          </cell>
          <cell r="I1054">
            <v>377472.88</v>
          </cell>
        </row>
        <row r="1055">
          <cell r="A1055" t="str">
            <v>903OR</v>
          </cell>
          <cell r="B1055" t="str">
            <v>903</v>
          </cell>
          <cell r="C1055" t="str">
            <v>OR</v>
          </cell>
          <cell r="D1055">
            <v>2648319.52</v>
          </cell>
          <cell r="F1055" t="str">
            <v>903OR</v>
          </cell>
          <cell r="G1055" t="str">
            <v>903</v>
          </cell>
          <cell r="H1055" t="str">
            <v>OR</v>
          </cell>
          <cell r="I1055">
            <v>2648319.52</v>
          </cell>
        </row>
        <row r="1056">
          <cell r="A1056" t="str">
            <v>903UT</v>
          </cell>
          <cell r="B1056" t="str">
            <v>903</v>
          </cell>
          <cell r="C1056" t="str">
            <v>UT</v>
          </cell>
          <cell r="D1056">
            <v>3583868.69</v>
          </cell>
          <cell r="F1056" t="str">
            <v>903UT</v>
          </cell>
          <cell r="G1056" t="str">
            <v>903</v>
          </cell>
          <cell r="H1056" t="str">
            <v>UT</v>
          </cell>
          <cell r="I1056">
            <v>3583868.69</v>
          </cell>
        </row>
        <row r="1057">
          <cell r="A1057" t="str">
            <v>903WA</v>
          </cell>
          <cell r="B1057" t="str">
            <v>903</v>
          </cell>
          <cell r="C1057" t="str">
            <v>WA</v>
          </cell>
          <cell r="D1057">
            <v>614190.9</v>
          </cell>
          <cell r="F1057" t="str">
            <v>903WA</v>
          </cell>
          <cell r="G1057" t="str">
            <v>903</v>
          </cell>
          <cell r="H1057" t="str">
            <v>WA</v>
          </cell>
          <cell r="I1057">
            <v>614190.9</v>
          </cell>
        </row>
        <row r="1058">
          <cell r="A1058" t="str">
            <v>903WYP</v>
          </cell>
          <cell r="B1058" t="str">
            <v>903</v>
          </cell>
          <cell r="C1058" t="str">
            <v>WYP</v>
          </cell>
          <cell r="D1058">
            <v>800198.72</v>
          </cell>
          <cell r="F1058" t="str">
            <v>903WYP</v>
          </cell>
          <cell r="G1058" t="str">
            <v>903</v>
          </cell>
          <cell r="H1058" t="str">
            <v>WYP</v>
          </cell>
          <cell r="I1058">
            <v>800198.72</v>
          </cell>
        </row>
        <row r="1059">
          <cell r="A1059" t="str">
            <v>903WYU</v>
          </cell>
          <cell r="B1059" t="str">
            <v>903</v>
          </cell>
          <cell r="C1059" t="str">
            <v>WYU</v>
          </cell>
          <cell r="D1059">
            <v>170822.03</v>
          </cell>
          <cell r="F1059" t="str">
            <v>903WYU</v>
          </cell>
          <cell r="G1059" t="str">
            <v>903</v>
          </cell>
          <cell r="H1059" t="str">
            <v>WYU</v>
          </cell>
          <cell r="I1059">
            <v>170822.03</v>
          </cell>
        </row>
        <row r="1060">
          <cell r="A1060" t="str">
            <v>904CA</v>
          </cell>
          <cell r="B1060" t="str">
            <v>904</v>
          </cell>
          <cell r="C1060" t="str">
            <v>CA</v>
          </cell>
          <cell r="D1060">
            <v>340611.45</v>
          </cell>
          <cell r="F1060" t="str">
            <v>904CA</v>
          </cell>
          <cell r="G1060" t="str">
            <v>904</v>
          </cell>
          <cell r="H1060" t="str">
            <v>CA</v>
          </cell>
          <cell r="I1060">
            <v>340611.45</v>
          </cell>
        </row>
        <row r="1061">
          <cell r="A1061" t="str">
            <v>904CN</v>
          </cell>
          <cell r="B1061" t="str">
            <v>904</v>
          </cell>
          <cell r="C1061" t="str">
            <v>CN</v>
          </cell>
          <cell r="D1061">
            <v>22867.49</v>
          </cell>
          <cell r="F1061" t="str">
            <v>904CN</v>
          </cell>
          <cell r="G1061" t="str">
            <v>904</v>
          </cell>
          <cell r="H1061" t="str">
            <v>CN</v>
          </cell>
          <cell r="I1061">
            <v>22867.49</v>
          </cell>
        </row>
        <row r="1062">
          <cell r="A1062" t="str">
            <v>904ID</v>
          </cell>
          <cell r="B1062" t="str">
            <v>904</v>
          </cell>
          <cell r="C1062" t="str">
            <v>ID</v>
          </cell>
          <cell r="D1062">
            <v>354143.56</v>
          </cell>
          <cell r="F1062" t="str">
            <v>904ID</v>
          </cell>
          <cell r="G1062" t="str">
            <v>904</v>
          </cell>
          <cell r="H1062" t="str">
            <v>ID</v>
          </cell>
          <cell r="I1062">
            <v>354143.56</v>
          </cell>
        </row>
        <row r="1063">
          <cell r="A1063" t="str">
            <v>904OR</v>
          </cell>
          <cell r="B1063" t="str">
            <v>904</v>
          </cell>
          <cell r="C1063" t="str">
            <v>OR</v>
          </cell>
          <cell r="D1063">
            <v>3630735.64</v>
          </cell>
          <cell r="F1063" t="str">
            <v>904OR</v>
          </cell>
          <cell r="G1063" t="str">
            <v>904</v>
          </cell>
          <cell r="H1063" t="str">
            <v>OR</v>
          </cell>
          <cell r="I1063">
            <v>3630735.64</v>
          </cell>
        </row>
        <row r="1064">
          <cell r="A1064" t="str">
            <v>904UT</v>
          </cell>
          <cell r="B1064" t="str">
            <v>904</v>
          </cell>
          <cell r="C1064" t="str">
            <v>UT</v>
          </cell>
          <cell r="D1064">
            <v>3168179.99</v>
          </cell>
          <cell r="F1064" t="str">
            <v>904UT</v>
          </cell>
          <cell r="G1064" t="str">
            <v>904</v>
          </cell>
          <cell r="H1064" t="str">
            <v>UT</v>
          </cell>
          <cell r="I1064">
            <v>3168179.99</v>
          </cell>
        </row>
        <row r="1065">
          <cell r="A1065" t="str">
            <v>904WA</v>
          </cell>
          <cell r="B1065" t="str">
            <v>904</v>
          </cell>
          <cell r="C1065" t="str">
            <v>WA</v>
          </cell>
          <cell r="D1065">
            <v>1333323.79</v>
          </cell>
          <cell r="F1065" t="str">
            <v>904WA</v>
          </cell>
          <cell r="G1065" t="str">
            <v>904</v>
          </cell>
          <cell r="H1065" t="str">
            <v>WA</v>
          </cell>
          <cell r="I1065">
            <v>1333323.79</v>
          </cell>
        </row>
        <row r="1066">
          <cell r="A1066" t="str">
            <v>904WYP</v>
          </cell>
          <cell r="B1066" t="str">
            <v>904</v>
          </cell>
          <cell r="C1066" t="str">
            <v>WYP</v>
          </cell>
          <cell r="D1066">
            <v>598560.82999999996</v>
          </cell>
          <cell r="F1066" t="str">
            <v>904WYP</v>
          </cell>
          <cell r="G1066" t="str">
            <v>904</v>
          </cell>
          <cell r="H1066" t="str">
            <v>WYP</v>
          </cell>
          <cell r="I1066">
            <v>598560.82999999996</v>
          </cell>
        </row>
        <row r="1067">
          <cell r="A1067" t="str">
            <v>904WYU</v>
          </cell>
          <cell r="B1067" t="str">
            <v>904</v>
          </cell>
          <cell r="C1067" t="str">
            <v>WYU</v>
          </cell>
          <cell r="D1067">
            <v>0</v>
          </cell>
          <cell r="F1067" t="str">
            <v>904WYU</v>
          </cell>
          <cell r="G1067" t="str">
            <v>904</v>
          </cell>
          <cell r="H1067" t="str">
            <v>WYU</v>
          </cell>
          <cell r="I1067">
            <v>0</v>
          </cell>
        </row>
        <row r="1068">
          <cell r="A1068" t="str">
            <v>905CN</v>
          </cell>
          <cell r="B1068" t="str">
            <v>905</v>
          </cell>
          <cell r="C1068" t="str">
            <v>CN</v>
          </cell>
          <cell r="D1068">
            <v>104332.41</v>
          </cell>
          <cell r="F1068" t="str">
            <v>905CN</v>
          </cell>
          <cell r="G1068" t="str">
            <v>905</v>
          </cell>
          <cell r="H1068" t="str">
            <v>CN</v>
          </cell>
          <cell r="I1068">
            <v>104332.41</v>
          </cell>
        </row>
        <row r="1069">
          <cell r="A1069" t="str">
            <v>905OR</v>
          </cell>
          <cell r="B1069" t="str">
            <v>905</v>
          </cell>
          <cell r="C1069" t="str">
            <v>OR</v>
          </cell>
          <cell r="D1069">
            <v>570.66</v>
          </cell>
          <cell r="F1069" t="str">
            <v>905OR</v>
          </cell>
          <cell r="G1069" t="str">
            <v>905</v>
          </cell>
          <cell r="H1069" t="str">
            <v>OR</v>
          </cell>
          <cell r="I1069">
            <v>570.66</v>
          </cell>
        </row>
        <row r="1070">
          <cell r="A1070" t="str">
            <v>907CN</v>
          </cell>
          <cell r="B1070" t="str">
            <v>907</v>
          </cell>
          <cell r="C1070" t="str">
            <v>CN</v>
          </cell>
          <cell r="D1070">
            <v>219072.97</v>
          </cell>
          <cell r="F1070" t="str">
            <v>907CN</v>
          </cell>
          <cell r="G1070" t="str">
            <v>907</v>
          </cell>
          <cell r="H1070" t="str">
            <v>CN</v>
          </cell>
          <cell r="I1070">
            <v>219072.97</v>
          </cell>
        </row>
        <row r="1071">
          <cell r="A1071" t="str">
            <v>907OR</v>
          </cell>
          <cell r="B1071" t="str">
            <v>907</v>
          </cell>
          <cell r="C1071" t="str">
            <v>OR</v>
          </cell>
          <cell r="D1071">
            <v>0</v>
          </cell>
          <cell r="F1071" t="str">
            <v>907OR</v>
          </cell>
          <cell r="G1071" t="str">
            <v>907</v>
          </cell>
          <cell r="H1071" t="str">
            <v>OR</v>
          </cell>
          <cell r="I1071">
            <v>0</v>
          </cell>
        </row>
        <row r="1072">
          <cell r="A1072" t="str">
            <v>908CA</v>
          </cell>
          <cell r="B1072" t="str">
            <v>908</v>
          </cell>
          <cell r="C1072" t="str">
            <v>CA</v>
          </cell>
          <cell r="D1072">
            <v>2921584.38</v>
          </cell>
          <cell r="F1072" t="str">
            <v>908CA</v>
          </cell>
          <cell r="G1072" t="str">
            <v>908</v>
          </cell>
          <cell r="H1072" t="str">
            <v>CA</v>
          </cell>
          <cell r="I1072">
            <v>2921584.38</v>
          </cell>
        </row>
        <row r="1073">
          <cell r="A1073" t="str">
            <v>908CN</v>
          </cell>
          <cell r="B1073" t="str">
            <v>908</v>
          </cell>
          <cell r="C1073" t="str">
            <v>CN</v>
          </cell>
          <cell r="D1073">
            <v>1474805.34</v>
          </cell>
          <cell r="F1073" t="str">
            <v>908CN</v>
          </cell>
          <cell r="G1073" t="str">
            <v>908</v>
          </cell>
          <cell r="H1073" t="str">
            <v>CN</v>
          </cell>
          <cell r="I1073">
            <v>1474805.34</v>
          </cell>
        </row>
        <row r="1074">
          <cell r="A1074" t="str">
            <v>908ID</v>
          </cell>
          <cell r="B1074" t="str">
            <v>908</v>
          </cell>
          <cell r="C1074" t="str">
            <v>ID</v>
          </cell>
          <cell r="D1074">
            <v>4292693.3</v>
          </cell>
          <cell r="F1074" t="str">
            <v>908ID</v>
          </cell>
          <cell r="G1074" t="str">
            <v>908</v>
          </cell>
          <cell r="H1074" t="str">
            <v>ID</v>
          </cell>
          <cell r="I1074">
            <v>4292693.3</v>
          </cell>
        </row>
        <row r="1075">
          <cell r="A1075" t="str">
            <v>908OR</v>
          </cell>
          <cell r="B1075" t="str">
            <v>908</v>
          </cell>
          <cell r="C1075" t="str">
            <v>OR</v>
          </cell>
          <cell r="D1075">
            <v>25742089.670000002</v>
          </cell>
          <cell r="F1075" t="str">
            <v>908OR</v>
          </cell>
          <cell r="G1075" t="str">
            <v>908</v>
          </cell>
          <cell r="H1075" t="str">
            <v>OR</v>
          </cell>
          <cell r="I1075">
            <v>25742089.670000002</v>
          </cell>
        </row>
        <row r="1076">
          <cell r="A1076" t="str">
            <v>908OTHER</v>
          </cell>
          <cell r="B1076" t="str">
            <v>908</v>
          </cell>
          <cell r="C1076" t="str">
            <v>OTHER</v>
          </cell>
          <cell r="D1076">
            <v>11164559.779999999</v>
          </cell>
          <cell r="F1076" t="str">
            <v>908OTHER</v>
          </cell>
          <cell r="G1076" t="str">
            <v>908</v>
          </cell>
          <cell r="H1076" t="str">
            <v>OTHER</v>
          </cell>
          <cell r="I1076">
            <v>11164559.779999999</v>
          </cell>
        </row>
        <row r="1077">
          <cell r="A1077" t="str">
            <v>908UT</v>
          </cell>
          <cell r="B1077" t="str">
            <v>908</v>
          </cell>
          <cell r="C1077" t="str">
            <v>UT</v>
          </cell>
          <cell r="D1077">
            <v>64657744.219999999</v>
          </cell>
          <cell r="F1077" t="str">
            <v>908UT</v>
          </cell>
          <cell r="G1077" t="str">
            <v>908</v>
          </cell>
          <cell r="H1077" t="str">
            <v>UT</v>
          </cell>
          <cell r="I1077">
            <v>64657744.219999999</v>
          </cell>
        </row>
        <row r="1078">
          <cell r="A1078" t="str">
            <v>908WA</v>
          </cell>
          <cell r="B1078" t="str">
            <v>908</v>
          </cell>
          <cell r="C1078" t="str">
            <v>WA</v>
          </cell>
          <cell r="D1078">
            <v>11922405.1</v>
          </cell>
          <cell r="F1078" t="str">
            <v>908WA</v>
          </cell>
          <cell r="G1078" t="str">
            <v>908</v>
          </cell>
          <cell r="H1078" t="str">
            <v>WA</v>
          </cell>
          <cell r="I1078">
            <v>11922405.1</v>
          </cell>
        </row>
        <row r="1079">
          <cell r="A1079" t="str">
            <v>908WYP</v>
          </cell>
          <cell r="B1079" t="str">
            <v>908</v>
          </cell>
          <cell r="C1079" t="str">
            <v>WYP</v>
          </cell>
          <cell r="D1079">
            <v>6877915.0499999998</v>
          </cell>
          <cell r="F1079" t="str">
            <v>908WYP</v>
          </cell>
          <cell r="G1079" t="str">
            <v>908</v>
          </cell>
          <cell r="H1079" t="str">
            <v>WYP</v>
          </cell>
          <cell r="I1079">
            <v>6877915.0499999998</v>
          </cell>
        </row>
        <row r="1080">
          <cell r="A1080" t="str">
            <v>909CA</v>
          </cell>
          <cell r="B1080" t="str">
            <v>909</v>
          </cell>
          <cell r="C1080" t="str">
            <v>CA</v>
          </cell>
          <cell r="D1080">
            <v>115887.95</v>
          </cell>
          <cell r="F1080" t="str">
            <v>909CA</v>
          </cell>
          <cell r="G1080" t="str">
            <v>909</v>
          </cell>
          <cell r="H1080" t="str">
            <v>CA</v>
          </cell>
          <cell r="I1080">
            <v>115887.95</v>
          </cell>
        </row>
        <row r="1081">
          <cell r="A1081" t="str">
            <v>909CN</v>
          </cell>
          <cell r="B1081" t="str">
            <v>909</v>
          </cell>
          <cell r="C1081" t="str">
            <v>CN</v>
          </cell>
          <cell r="D1081">
            <v>2050812.34</v>
          </cell>
          <cell r="F1081" t="str">
            <v>909CN</v>
          </cell>
          <cell r="G1081" t="str">
            <v>909</v>
          </cell>
          <cell r="H1081" t="str">
            <v>CN</v>
          </cell>
          <cell r="I1081">
            <v>2050812.34</v>
          </cell>
        </row>
        <row r="1082">
          <cell r="A1082" t="str">
            <v>909ID</v>
          </cell>
          <cell r="B1082" t="str">
            <v>909</v>
          </cell>
          <cell r="C1082" t="str">
            <v>ID</v>
          </cell>
          <cell r="D1082">
            <v>68599.33</v>
          </cell>
          <cell r="F1082" t="str">
            <v>909ID</v>
          </cell>
          <cell r="G1082" t="str">
            <v>909</v>
          </cell>
          <cell r="H1082" t="str">
            <v>ID</v>
          </cell>
          <cell r="I1082">
            <v>68599.33</v>
          </cell>
        </row>
        <row r="1083">
          <cell r="A1083" t="str">
            <v>909OR</v>
          </cell>
          <cell r="B1083" t="str">
            <v>909</v>
          </cell>
          <cell r="C1083" t="str">
            <v>OR</v>
          </cell>
          <cell r="D1083">
            <v>527453.67000000004</v>
          </cell>
          <cell r="F1083" t="str">
            <v>909OR</v>
          </cell>
          <cell r="G1083" t="str">
            <v>909</v>
          </cell>
          <cell r="H1083" t="str">
            <v>OR</v>
          </cell>
          <cell r="I1083">
            <v>527453.67000000004</v>
          </cell>
        </row>
        <row r="1084">
          <cell r="A1084" t="str">
            <v>909UT</v>
          </cell>
          <cell r="B1084" t="str">
            <v>909</v>
          </cell>
          <cell r="C1084" t="str">
            <v>UT</v>
          </cell>
          <cell r="D1084">
            <v>453503.78</v>
          </cell>
          <cell r="F1084" t="str">
            <v>909UT</v>
          </cell>
          <cell r="G1084" t="str">
            <v>909</v>
          </cell>
          <cell r="H1084" t="str">
            <v>UT</v>
          </cell>
          <cell r="I1084">
            <v>453503.78</v>
          </cell>
        </row>
        <row r="1085">
          <cell r="A1085" t="str">
            <v>909WA</v>
          </cell>
          <cell r="B1085" t="str">
            <v>909</v>
          </cell>
          <cell r="C1085" t="str">
            <v>WA</v>
          </cell>
          <cell r="D1085">
            <v>109128.88</v>
          </cell>
          <cell r="F1085" t="str">
            <v>909WA</v>
          </cell>
          <cell r="G1085" t="str">
            <v>909</v>
          </cell>
          <cell r="H1085" t="str">
            <v>WA</v>
          </cell>
          <cell r="I1085">
            <v>109128.88</v>
          </cell>
        </row>
        <row r="1086">
          <cell r="A1086" t="str">
            <v>909WYP</v>
          </cell>
          <cell r="B1086" t="str">
            <v>909</v>
          </cell>
          <cell r="C1086" t="str">
            <v>WYP</v>
          </cell>
          <cell r="D1086">
            <v>256346.34</v>
          </cell>
          <cell r="F1086" t="str">
            <v>909WYP</v>
          </cell>
          <cell r="G1086" t="str">
            <v>909</v>
          </cell>
          <cell r="H1086" t="str">
            <v>WYP</v>
          </cell>
          <cell r="I1086">
            <v>256346.34</v>
          </cell>
        </row>
        <row r="1087">
          <cell r="A1087" t="str">
            <v>909WYU</v>
          </cell>
          <cell r="B1087" t="str">
            <v>909</v>
          </cell>
          <cell r="C1087" t="str">
            <v>WYU</v>
          </cell>
          <cell r="D1087">
            <v>2022.91</v>
          </cell>
          <cell r="F1087" t="str">
            <v>909WYU</v>
          </cell>
          <cell r="G1087" t="str">
            <v>909</v>
          </cell>
          <cell r="H1087" t="str">
            <v>WYU</v>
          </cell>
          <cell r="I1087">
            <v>2022.91</v>
          </cell>
        </row>
        <row r="1088">
          <cell r="A1088" t="str">
            <v>910CA</v>
          </cell>
          <cell r="B1088" t="str">
            <v>910</v>
          </cell>
          <cell r="C1088" t="str">
            <v>CA</v>
          </cell>
          <cell r="D1088">
            <v>0</v>
          </cell>
          <cell r="F1088" t="str">
            <v>910CA</v>
          </cell>
          <cell r="G1088" t="str">
            <v>910</v>
          </cell>
          <cell r="H1088" t="str">
            <v>CA</v>
          </cell>
          <cell r="I1088">
            <v>0</v>
          </cell>
        </row>
        <row r="1089">
          <cell r="A1089" t="str">
            <v>910CN</v>
          </cell>
          <cell r="B1089" t="str">
            <v>910</v>
          </cell>
          <cell r="C1089" t="str">
            <v>CN</v>
          </cell>
          <cell r="D1089">
            <v>68724.41</v>
          </cell>
          <cell r="F1089" t="str">
            <v>910CN</v>
          </cell>
          <cell r="G1089" t="str">
            <v>910</v>
          </cell>
          <cell r="H1089" t="str">
            <v>CN</v>
          </cell>
          <cell r="I1089">
            <v>68724.41</v>
          </cell>
        </row>
        <row r="1090">
          <cell r="A1090" t="str">
            <v>910OR</v>
          </cell>
          <cell r="B1090" t="str">
            <v>910</v>
          </cell>
          <cell r="C1090" t="str">
            <v>OR</v>
          </cell>
          <cell r="D1090">
            <v>0</v>
          </cell>
          <cell r="F1090" t="str">
            <v>910OR</v>
          </cell>
          <cell r="G1090" t="str">
            <v>910</v>
          </cell>
          <cell r="H1090" t="str">
            <v>OR</v>
          </cell>
          <cell r="I1090">
            <v>0</v>
          </cell>
        </row>
        <row r="1091">
          <cell r="A1091" t="str">
            <v>910WYP</v>
          </cell>
          <cell r="B1091" t="str">
            <v>910</v>
          </cell>
          <cell r="C1091" t="str">
            <v>WYP</v>
          </cell>
          <cell r="D1091">
            <v>-445.88</v>
          </cell>
          <cell r="F1091" t="str">
            <v>910WYP</v>
          </cell>
          <cell r="G1091" t="str">
            <v>910</v>
          </cell>
          <cell r="H1091" t="str">
            <v>WYP</v>
          </cell>
          <cell r="I1091">
            <v>-445.88</v>
          </cell>
        </row>
        <row r="1092">
          <cell r="A1092" t="str">
            <v>920CA</v>
          </cell>
          <cell r="B1092" t="str">
            <v>920</v>
          </cell>
          <cell r="C1092" t="str">
            <v>CA</v>
          </cell>
          <cell r="D1092">
            <v>-74432.28</v>
          </cell>
          <cell r="F1092" t="str">
            <v>920CA</v>
          </cell>
          <cell r="G1092" t="str">
            <v>920</v>
          </cell>
          <cell r="H1092" t="str">
            <v>CA</v>
          </cell>
          <cell r="I1092">
            <v>-74432.28</v>
          </cell>
        </row>
        <row r="1093">
          <cell r="A1093" t="str">
            <v>920OR</v>
          </cell>
          <cell r="B1093" t="str">
            <v>920</v>
          </cell>
          <cell r="C1093" t="str">
            <v>OR</v>
          </cell>
          <cell r="D1093">
            <v>-821597.58</v>
          </cell>
          <cell r="F1093" t="str">
            <v>920OR</v>
          </cell>
          <cell r="G1093" t="str">
            <v>920</v>
          </cell>
          <cell r="H1093" t="str">
            <v>OR</v>
          </cell>
          <cell r="I1093">
            <v>-821597.58</v>
          </cell>
        </row>
        <row r="1094">
          <cell r="A1094" t="str">
            <v>920SO</v>
          </cell>
          <cell r="B1094" t="str">
            <v>920</v>
          </cell>
          <cell r="C1094" t="str">
            <v>SO</v>
          </cell>
          <cell r="D1094">
            <v>78106489.930000007</v>
          </cell>
          <cell r="F1094" t="str">
            <v>920SO</v>
          </cell>
          <cell r="G1094" t="str">
            <v>920</v>
          </cell>
          <cell r="H1094" t="str">
            <v>SO</v>
          </cell>
          <cell r="I1094">
            <v>78106489.930000007</v>
          </cell>
        </row>
        <row r="1095">
          <cell r="A1095" t="str">
            <v>920UT</v>
          </cell>
          <cell r="B1095" t="str">
            <v>920</v>
          </cell>
          <cell r="C1095" t="str">
            <v>UT</v>
          </cell>
          <cell r="D1095">
            <v>561823.99</v>
          </cell>
          <cell r="F1095" t="str">
            <v>920UT</v>
          </cell>
          <cell r="G1095" t="str">
            <v>920</v>
          </cell>
          <cell r="H1095" t="str">
            <v>UT</v>
          </cell>
          <cell r="I1095">
            <v>561823.99</v>
          </cell>
        </row>
        <row r="1096">
          <cell r="A1096" t="str">
            <v>920WA</v>
          </cell>
          <cell r="B1096" t="str">
            <v>920</v>
          </cell>
          <cell r="C1096" t="str">
            <v>WA</v>
          </cell>
          <cell r="D1096">
            <v>-1.23</v>
          </cell>
          <cell r="F1096" t="str">
            <v>920WA</v>
          </cell>
          <cell r="G1096" t="str">
            <v>920</v>
          </cell>
          <cell r="H1096" t="str">
            <v>WA</v>
          </cell>
          <cell r="I1096">
            <v>-1.23</v>
          </cell>
        </row>
        <row r="1097">
          <cell r="A1097" t="str">
            <v>921CA</v>
          </cell>
          <cell r="B1097" t="str">
            <v>921</v>
          </cell>
          <cell r="C1097" t="str">
            <v>CA</v>
          </cell>
          <cell r="D1097">
            <v>3471.89</v>
          </cell>
          <cell r="F1097" t="str">
            <v>921CA</v>
          </cell>
          <cell r="G1097" t="str">
            <v>921</v>
          </cell>
          <cell r="H1097" t="str">
            <v>CA</v>
          </cell>
          <cell r="I1097">
            <v>3471.89</v>
          </cell>
        </row>
        <row r="1098">
          <cell r="A1098" t="str">
            <v>921CN</v>
          </cell>
          <cell r="B1098" t="str">
            <v>921</v>
          </cell>
          <cell r="C1098" t="str">
            <v>CN</v>
          </cell>
          <cell r="D1098">
            <v>94843.89</v>
          </cell>
          <cell r="F1098" t="str">
            <v>921CN</v>
          </cell>
          <cell r="G1098" t="str">
            <v>921</v>
          </cell>
          <cell r="H1098" t="str">
            <v>CN</v>
          </cell>
          <cell r="I1098">
            <v>94843.89</v>
          </cell>
        </row>
        <row r="1099">
          <cell r="A1099" t="str">
            <v>921ID</v>
          </cell>
          <cell r="B1099" t="str">
            <v>921</v>
          </cell>
          <cell r="C1099" t="str">
            <v>ID</v>
          </cell>
          <cell r="D1099">
            <v>31843.06</v>
          </cell>
          <cell r="F1099" t="str">
            <v>921ID</v>
          </cell>
          <cell r="G1099" t="str">
            <v>921</v>
          </cell>
          <cell r="H1099" t="str">
            <v>ID</v>
          </cell>
          <cell r="I1099">
            <v>31843.06</v>
          </cell>
        </row>
        <row r="1100">
          <cell r="A1100" t="str">
            <v>921OR</v>
          </cell>
          <cell r="B1100" t="str">
            <v>921</v>
          </cell>
          <cell r="C1100" t="str">
            <v>OR</v>
          </cell>
          <cell r="D1100">
            <v>13567.03</v>
          </cell>
          <cell r="F1100" t="str">
            <v>921OR</v>
          </cell>
          <cell r="G1100" t="str">
            <v>921</v>
          </cell>
          <cell r="H1100" t="str">
            <v>OR</v>
          </cell>
          <cell r="I1100">
            <v>13567.03</v>
          </cell>
        </row>
        <row r="1101">
          <cell r="A1101" t="str">
            <v>921SO</v>
          </cell>
          <cell r="B1101" t="str">
            <v>921</v>
          </cell>
          <cell r="C1101" t="str">
            <v>SO</v>
          </cell>
          <cell r="D1101">
            <v>7937330.4199999999</v>
          </cell>
          <cell r="F1101" t="str">
            <v>921SO</v>
          </cell>
          <cell r="G1101" t="str">
            <v>921</v>
          </cell>
          <cell r="H1101" t="str">
            <v>SO</v>
          </cell>
          <cell r="I1101">
            <v>7937330.4199999999</v>
          </cell>
        </row>
        <row r="1102">
          <cell r="A1102" t="str">
            <v>921UT</v>
          </cell>
          <cell r="B1102" t="str">
            <v>921</v>
          </cell>
          <cell r="C1102" t="str">
            <v>UT</v>
          </cell>
          <cell r="D1102">
            <v>134268.6</v>
          </cell>
          <cell r="F1102" t="str">
            <v>921UT</v>
          </cell>
          <cell r="G1102" t="str">
            <v>921</v>
          </cell>
          <cell r="H1102" t="str">
            <v>UT</v>
          </cell>
          <cell r="I1102">
            <v>134268.6</v>
          </cell>
        </row>
        <row r="1103">
          <cell r="A1103" t="str">
            <v>921WA</v>
          </cell>
          <cell r="B1103" t="str">
            <v>921</v>
          </cell>
          <cell r="C1103" t="str">
            <v>WA</v>
          </cell>
          <cell r="D1103">
            <v>7424.43</v>
          </cell>
          <cell r="F1103" t="str">
            <v>921WA</v>
          </cell>
          <cell r="G1103" t="str">
            <v>921</v>
          </cell>
          <cell r="H1103" t="str">
            <v>WA</v>
          </cell>
          <cell r="I1103">
            <v>7424.43</v>
          </cell>
        </row>
        <row r="1104">
          <cell r="A1104" t="str">
            <v>921WYP</v>
          </cell>
          <cell r="B1104" t="str">
            <v>921</v>
          </cell>
          <cell r="C1104" t="str">
            <v>WYP</v>
          </cell>
          <cell r="D1104">
            <v>49842.62</v>
          </cell>
          <cell r="F1104" t="str">
            <v>921WYP</v>
          </cell>
          <cell r="G1104" t="str">
            <v>921</v>
          </cell>
          <cell r="H1104" t="str">
            <v>WYP</v>
          </cell>
          <cell r="I1104">
            <v>49842.62</v>
          </cell>
        </row>
        <row r="1105">
          <cell r="A1105" t="str">
            <v>921WYU</v>
          </cell>
          <cell r="B1105" t="str">
            <v>921</v>
          </cell>
          <cell r="C1105" t="str">
            <v>WYU</v>
          </cell>
          <cell r="D1105">
            <v>10319.73</v>
          </cell>
          <cell r="F1105" t="str">
            <v>921WYU</v>
          </cell>
          <cell r="G1105" t="str">
            <v>921</v>
          </cell>
          <cell r="H1105" t="str">
            <v>WYU</v>
          </cell>
          <cell r="I1105">
            <v>10319.73</v>
          </cell>
        </row>
        <row r="1106">
          <cell r="A1106" t="str">
            <v>922SO</v>
          </cell>
          <cell r="B1106" t="str">
            <v>922</v>
          </cell>
          <cell r="C1106" t="str">
            <v>SO</v>
          </cell>
          <cell r="D1106">
            <v>-35705779.939999998</v>
          </cell>
          <cell r="F1106" t="str">
            <v>922SO</v>
          </cell>
          <cell r="G1106" t="str">
            <v>922</v>
          </cell>
          <cell r="H1106" t="str">
            <v>SO</v>
          </cell>
          <cell r="I1106">
            <v>-35705779.939999998</v>
          </cell>
        </row>
        <row r="1107">
          <cell r="A1107" t="str">
            <v>923CA</v>
          </cell>
          <cell r="B1107" t="str">
            <v>923</v>
          </cell>
          <cell r="C1107" t="str">
            <v>CA</v>
          </cell>
          <cell r="D1107">
            <v>8213.93</v>
          </cell>
          <cell r="F1107" t="str">
            <v>923CA</v>
          </cell>
          <cell r="G1107" t="str">
            <v>923</v>
          </cell>
          <cell r="H1107" t="str">
            <v>CA</v>
          </cell>
          <cell r="I1107">
            <v>8213.93</v>
          </cell>
        </row>
        <row r="1108">
          <cell r="A1108" t="str">
            <v>923ID</v>
          </cell>
          <cell r="B1108" t="str">
            <v>923</v>
          </cell>
          <cell r="C1108" t="str">
            <v>ID</v>
          </cell>
          <cell r="D1108">
            <v>474.66</v>
          </cell>
          <cell r="F1108" t="str">
            <v>923ID</v>
          </cell>
          <cell r="G1108" t="str">
            <v>923</v>
          </cell>
          <cell r="H1108" t="str">
            <v>ID</v>
          </cell>
          <cell r="I1108">
            <v>474.66</v>
          </cell>
        </row>
        <row r="1109">
          <cell r="A1109" t="str">
            <v>923OR</v>
          </cell>
          <cell r="B1109" t="str">
            <v>923</v>
          </cell>
          <cell r="C1109" t="str">
            <v>OR</v>
          </cell>
          <cell r="D1109">
            <v>-46696.01</v>
          </cell>
          <cell r="F1109" t="str">
            <v>923OR</v>
          </cell>
          <cell r="G1109" t="str">
            <v>923</v>
          </cell>
          <cell r="H1109" t="str">
            <v>OR</v>
          </cell>
          <cell r="I1109">
            <v>-46696.01</v>
          </cell>
        </row>
        <row r="1110">
          <cell r="A1110" t="str">
            <v>923SO</v>
          </cell>
          <cell r="B1110" t="str">
            <v>923</v>
          </cell>
          <cell r="C1110" t="str">
            <v>SO</v>
          </cell>
          <cell r="D1110">
            <v>15779379.9</v>
          </cell>
          <cell r="F1110" t="str">
            <v>923SO</v>
          </cell>
          <cell r="G1110" t="str">
            <v>923</v>
          </cell>
          <cell r="H1110" t="str">
            <v>SO</v>
          </cell>
          <cell r="I1110">
            <v>15779379.9</v>
          </cell>
        </row>
        <row r="1111">
          <cell r="A1111" t="str">
            <v>923UT</v>
          </cell>
          <cell r="B1111" t="str">
            <v>923</v>
          </cell>
          <cell r="C1111" t="str">
            <v>UT</v>
          </cell>
          <cell r="D1111">
            <v>-613.23</v>
          </cell>
          <cell r="F1111" t="str">
            <v>923UT</v>
          </cell>
          <cell r="G1111" t="str">
            <v>923</v>
          </cell>
          <cell r="H1111" t="str">
            <v>UT</v>
          </cell>
          <cell r="I1111">
            <v>-613.23</v>
          </cell>
        </row>
        <row r="1112">
          <cell r="A1112" t="str">
            <v>923WA</v>
          </cell>
          <cell r="B1112" t="str">
            <v>923</v>
          </cell>
          <cell r="C1112" t="str">
            <v>WA</v>
          </cell>
          <cell r="D1112">
            <v>146978.32999999999</v>
          </cell>
          <cell r="F1112" t="str">
            <v>923WA</v>
          </cell>
          <cell r="G1112" t="str">
            <v>923</v>
          </cell>
          <cell r="H1112" t="str">
            <v>WA</v>
          </cell>
          <cell r="I1112">
            <v>146978.32999999999</v>
          </cell>
        </row>
        <row r="1113">
          <cell r="A1113" t="str">
            <v>923WYP</v>
          </cell>
          <cell r="B1113" t="str">
            <v>923</v>
          </cell>
          <cell r="C1113" t="str">
            <v>WYP</v>
          </cell>
          <cell r="D1113">
            <v>425.58</v>
          </cell>
          <cell r="F1113" t="str">
            <v>923WYP</v>
          </cell>
          <cell r="G1113" t="str">
            <v>923</v>
          </cell>
          <cell r="H1113" t="str">
            <v>WYP</v>
          </cell>
          <cell r="I1113">
            <v>425.58</v>
          </cell>
        </row>
        <row r="1114">
          <cell r="A1114" t="str">
            <v>923WYU</v>
          </cell>
          <cell r="B1114" t="str">
            <v>923</v>
          </cell>
          <cell r="C1114" t="str">
            <v>WYU</v>
          </cell>
          <cell r="D1114">
            <v>0</v>
          </cell>
          <cell r="F1114" t="str">
            <v>923WYU</v>
          </cell>
          <cell r="G1114" t="str">
            <v>923</v>
          </cell>
          <cell r="H1114" t="str">
            <v>WYU</v>
          </cell>
          <cell r="I1114">
            <v>0</v>
          </cell>
        </row>
        <row r="1115">
          <cell r="A1115" t="str">
            <v>924ID</v>
          </cell>
          <cell r="B1115" t="str">
            <v>924</v>
          </cell>
          <cell r="C1115" t="str">
            <v>ID</v>
          </cell>
          <cell r="D1115">
            <v>112319.99</v>
          </cell>
          <cell r="F1115" t="str">
            <v>924ID</v>
          </cell>
          <cell r="G1115" t="str">
            <v>924</v>
          </cell>
          <cell r="H1115" t="str">
            <v>ID</v>
          </cell>
          <cell r="I1115">
            <v>112319.99</v>
          </cell>
        </row>
        <row r="1116">
          <cell r="A1116" t="str">
            <v>924OR</v>
          </cell>
          <cell r="B1116" t="str">
            <v>924</v>
          </cell>
          <cell r="C1116" t="str">
            <v>OR</v>
          </cell>
          <cell r="D1116">
            <v>6935662.9299999997</v>
          </cell>
          <cell r="F1116" t="str">
            <v>924OR</v>
          </cell>
          <cell r="G1116" t="str">
            <v>924</v>
          </cell>
          <cell r="H1116" t="str">
            <v>OR</v>
          </cell>
          <cell r="I1116">
            <v>6935662.9299999997</v>
          </cell>
        </row>
        <row r="1117">
          <cell r="A1117" t="str">
            <v>924SO</v>
          </cell>
          <cell r="B1117" t="str">
            <v>924</v>
          </cell>
          <cell r="C1117" t="str">
            <v>SO</v>
          </cell>
          <cell r="D1117">
            <v>6698214.0499999998</v>
          </cell>
          <cell r="F1117" t="str">
            <v>924SO</v>
          </cell>
          <cell r="G1117" t="str">
            <v>924</v>
          </cell>
          <cell r="H1117" t="str">
            <v>SO</v>
          </cell>
          <cell r="I1117">
            <v>6698214.0499999998</v>
          </cell>
        </row>
        <row r="1118">
          <cell r="A1118" t="str">
            <v>924UT</v>
          </cell>
          <cell r="B1118" t="str">
            <v>924</v>
          </cell>
          <cell r="C1118" t="str">
            <v>UT</v>
          </cell>
          <cell r="D1118">
            <v>2143511.61</v>
          </cell>
          <cell r="F1118" t="str">
            <v>924UT</v>
          </cell>
          <cell r="G1118" t="str">
            <v>924</v>
          </cell>
          <cell r="H1118" t="str">
            <v>UT</v>
          </cell>
          <cell r="I1118">
            <v>2143511.61</v>
          </cell>
        </row>
        <row r="1119">
          <cell r="A1119" t="str">
            <v>924WYP</v>
          </cell>
          <cell r="B1119" t="str">
            <v>924</v>
          </cell>
          <cell r="C1119" t="str">
            <v>WYP</v>
          </cell>
          <cell r="D1119">
            <v>346627.25</v>
          </cell>
          <cell r="F1119" t="str">
            <v>924WYP</v>
          </cell>
          <cell r="G1119" t="str">
            <v>924</v>
          </cell>
          <cell r="H1119" t="str">
            <v>WYP</v>
          </cell>
          <cell r="I1119">
            <v>346627.25</v>
          </cell>
        </row>
        <row r="1120">
          <cell r="A1120" t="str">
            <v>925OR</v>
          </cell>
          <cell r="B1120" t="str">
            <v>925</v>
          </cell>
          <cell r="C1120" t="str">
            <v>OR</v>
          </cell>
          <cell r="D1120">
            <v>3058713.37</v>
          </cell>
          <cell r="F1120" t="str">
            <v>925OR</v>
          </cell>
          <cell r="G1120" t="str">
            <v>925</v>
          </cell>
          <cell r="H1120" t="str">
            <v>OR</v>
          </cell>
          <cell r="I1120">
            <v>3058713.37</v>
          </cell>
        </row>
        <row r="1121">
          <cell r="A1121" t="str">
            <v>925SO</v>
          </cell>
          <cell r="B1121" t="str">
            <v>925</v>
          </cell>
          <cell r="C1121" t="str">
            <v>SO</v>
          </cell>
          <cell r="D1121">
            <v>8997840.2899999991</v>
          </cell>
          <cell r="F1121" t="str">
            <v>925SO</v>
          </cell>
          <cell r="G1121" t="str">
            <v>925</v>
          </cell>
          <cell r="H1121" t="str">
            <v>SO</v>
          </cell>
          <cell r="I1121">
            <v>8997840.2899999991</v>
          </cell>
        </row>
        <row r="1122">
          <cell r="A1122" t="str">
            <v>928CA</v>
          </cell>
          <cell r="B1122" t="str">
            <v>928</v>
          </cell>
          <cell r="C1122" t="str">
            <v>CA</v>
          </cell>
          <cell r="D1122">
            <v>344116.36</v>
          </cell>
          <cell r="F1122" t="str">
            <v>928CA</v>
          </cell>
          <cell r="G1122" t="str">
            <v>928</v>
          </cell>
          <cell r="H1122" t="str">
            <v>CA</v>
          </cell>
          <cell r="I1122">
            <v>344116.36</v>
          </cell>
        </row>
        <row r="1123">
          <cell r="A1123" t="str">
            <v>928CAGE</v>
          </cell>
          <cell r="B1123" t="str">
            <v>928</v>
          </cell>
          <cell r="C1123" t="str">
            <v>CAGE</v>
          </cell>
          <cell r="D1123">
            <v>134993.56</v>
          </cell>
          <cell r="F1123" t="str">
            <v>928CAGE</v>
          </cell>
          <cell r="G1123" t="str">
            <v>928</v>
          </cell>
          <cell r="H1123" t="str">
            <v>CAGE</v>
          </cell>
          <cell r="I1123">
            <v>134993.56</v>
          </cell>
        </row>
        <row r="1124">
          <cell r="A1124" t="str">
            <v>928CAGW</v>
          </cell>
          <cell r="B1124" t="str">
            <v>928</v>
          </cell>
          <cell r="C1124" t="str">
            <v>CAGW</v>
          </cell>
          <cell r="D1124">
            <v>1767985.2</v>
          </cell>
          <cell r="F1124" t="str">
            <v>928CAGW</v>
          </cell>
          <cell r="G1124" t="str">
            <v>928</v>
          </cell>
          <cell r="H1124" t="str">
            <v>CAGW</v>
          </cell>
          <cell r="I1124">
            <v>1767985.2</v>
          </cell>
        </row>
        <row r="1125">
          <cell r="A1125" t="str">
            <v>928ID</v>
          </cell>
          <cell r="B1125" t="str">
            <v>928</v>
          </cell>
          <cell r="C1125" t="str">
            <v>ID</v>
          </cell>
          <cell r="D1125">
            <v>859747</v>
          </cell>
          <cell r="F1125" t="str">
            <v>928ID</v>
          </cell>
          <cell r="G1125" t="str">
            <v>928</v>
          </cell>
          <cell r="H1125" t="str">
            <v>ID</v>
          </cell>
          <cell r="I1125">
            <v>859747</v>
          </cell>
        </row>
        <row r="1126">
          <cell r="A1126" t="str">
            <v>928OR</v>
          </cell>
          <cell r="B1126" t="str">
            <v>928</v>
          </cell>
          <cell r="C1126" t="str">
            <v>OR</v>
          </cell>
          <cell r="D1126">
            <v>4017439.68</v>
          </cell>
          <cell r="F1126" t="str">
            <v>928OR</v>
          </cell>
          <cell r="G1126" t="str">
            <v>928</v>
          </cell>
          <cell r="H1126" t="str">
            <v>OR</v>
          </cell>
          <cell r="I1126">
            <v>4017439.68</v>
          </cell>
        </row>
        <row r="1127">
          <cell r="A1127" t="str">
            <v>928SG</v>
          </cell>
          <cell r="B1127" t="str">
            <v>928</v>
          </cell>
          <cell r="C1127" t="str">
            <v>SG</v>
          </cell>
          <cell r="D1127">
            <v>1819170.59</v>
          </cell>
          <cell r="F1127" t="str">
            <v>928SG</v>
          </cell>
          <cell r="G1127" t="str">
            <v>928</v>
          </cell>
          <cell r="H1127" t="str">
            <v>SG</v>
          </cell>
          <cell r="I1127">
            <v>1819170.59</v>
          </cell>
        </row>
        <row r="1128">
          <cell r="A1128" t="str">
            <v>928SO</v>
          </cell>
          <cell r="B1128" t="str">
            <v>928</v>
          </cell>
          <cell r="C1128" t="str">
            <v>SO</v>
          </cell>
          <cell r="D1128">
            <v>2332726.17</v>
          </cell>
          <cell r="F1128" t="str">
            <v>928SO</v>
          </cell>
          <cell r="G1128" t="str">
            <v>928</v>
          </cell>
          <cell r="H1128" t="str">
            <v>SO</v>
          </cell>
          <cell r="I1128">
            <v>2332726.17</v>
          </cell>
        </row>
        <row r="1129">
          <cell r="A1129" t="str">
            <v>928UT</v>
          </cell>
          <cell r="B1129" t="str">
            <v>928</v>
          </cell>
          <cell r="C1129" t="str">
            <v>UT</v>
          </cell>
          <cell r="D1129">
            <v>6668965.4800000004</v>
          </cell>
          <cell r="F1129" t="str">
            <v>928UT</v>
          </cell>
          <cell r="G1129" t="str">
            <v>928</v>
          </cell>
          <cell r="H1129" t="str">
            <v>UT</v>
          </cell>
          <cell r="I1129">
            <v>6668965.4800000004</v>
          </cell>
        </row>
        <row r="1130">
          <cell r="A1130" t="str">
            <v>928WA</v>
          </cell>
          <cell r="B1130" t="str">
            <v>928</v>
          </cell>
          <cell r="C1130" t="str">
            <v>WA</v>
          </cell>
          <cell r="D1130">
            <v>1935298.3</v>
          </cell>
          <cell r="F1130" t="str">
            <v>928WA</v>
          </cell>
          <cell r="G1130" t="str">
            <v>928</v>
          </cell>
          <cell r="H1130" t="str">
            <v>WA</v>
          </cell>
          <cell r="I1130">
            <v>1935298.3</v>
          </cell>
        </row>
        <row r="1131">
          <cell r="A1131" t="str">
            <v>928WYP</v>
          </cell>
          <cell r="B1131" t="str">
            <v>928</v>
          </cell>
          <cell r="C1131" t="str">
            <v>WYP</v>
          </cell>
          <cell r="D1131">
            <v>3034052.03</v>
          </cell>
          <cell r="F1131" t="str">
            <v>928WYP</v>
          </cell>
          <cell r="G1131" t="str">
            <v>928</v>
          </cell>
          <cell r="H1131" t="str">
            <v>WYP</v>
          </cell>
          <cell r="I1131">
            <v>3034052.03</v>
          </cell>
        </row>
        <row r="1132">
          <cell r="A1132" t="str">
            <v>929SO</v>
          </cell>
          <cell r="B1132" t="str">
            <v>929</v>
          </cell>
          <cell r="C1132" t="str">
            <v>SO</v>
          </cell>
          <cell r="D1132">
            <v>-7581708.8799999999</v>
          </cell>
          <cell r="F1132" t="str">
            <v>929SO</v>
          </cell>
          <cell r="G1132" t="str">
            <v>929</v>
          </cell>
          <cell r="H1132" t="str">
            <v>SO</v>
          </cell>
          <cell r="I1132">
            <v>-7581708.8799999999</v>
          </cell>
        </row>
        <row r="1133">
          <cell r="A1133" t="str">
            <v>930CA</v>
          </cell>
          <cell r="B1133" t="str">
            <v>930</v>
          </cell>
          <cell r="C1133" t="str">
            <v>CA</v>
          </cell>
          <cell r="D1133">
            <v>5750</v>
          </cell>
          <cell r="F1133" t="str">
            <v>930CA</v>
          </cell>
          <cell r="G1133" t="str">
            <v>930</v>
          </cell>
          <cell r="H1133" t="str">
            <v>CA</v>
          </cell>
          <cell r="I1133">
            <v>5750</v>
          </cell>
        </row>
        <row r="1134">
          <cell r="A1134" t="str">
            <v>930ID</v>
          </cell>
          <cell r="B1134" t="str">
            <v>930</v>
          </cell>
          <cell r="C1134" t="str">
            <v>ID</v>
          </cell>
          <cell r="D1134">
            <v>17650</v>
          </cell>
          <cell r="F1134" t="str">
            <v>930ID</v>
          </cell>
          <cell r="G1134" t="str">
            <v>930</v>
          </cell>
          <cell r="H1134" t="str">
            <v>ID</v>
          </cell>
          <cell r="I1134">
            <v>17650</v>
          </cell>
        </row>
        <row r="1135">
          <cell r="A1135" t="str">
            <v>930OR</v>
          </cell>
          <cell r="B1135" t="str">
            <v>930</v>
          </cell>
          <cell r="C1135" t="str">
            <v>OR</v>
          </cell>
          <cell r="D1135">
            <v>56128.75</v>
          </cell>
          <cell r="F1135" t="str">
            <v>930OR</v>
          </cell>
          <cell r="G1135" t="str">
            <v>930</v>
          </cell>
          <cell r="H1135" t="str">
            <v>OR</v>
          </cell>
          <cell r="I1135">
            <v>56128.75</v>
          </cell>
        </row>
        <row r="1136">
          <cell r="A1136" t="str">
            <v>930SO</v>
          </cell>
          <cell r="B1136" t="str">
            <v>930</v>
          </cell>
          <cell r="C1136" t="str">
            <v>SO</v>
          </cell>
          <cell r="D1136">
            <v>-250240.21</v>
          </cell>
          <cell r="F1136" t="str">
            <v>930SO</v>
          </cell>
          <cell r="G1136" t="str">
            <v>930</v>
          </cell>
          <cell r="H1136" t="str">
            <v>SO</v>
          </cell>
          <cell r="I1136">
            <v>-250240.21</v>
          </cell>
        </row>
        <row r="1137">
          <cell r="A1137" t="str">
            <v>930UT</v>
          </cell>
          <cell r="B1137" t="str">
            <v>930</v>
          </cell>
          <cell r="C1137" t="str">
            <v>UT</v>
          </cell>
          <cell r="D1137">
            <v>75811.3</v>
          </cell>
          <cell r="F1137" t="str">
            <v>930UT</v>
          </cell>
          <cell r="G1137" t="str">
            <v>930</v>
          </cell>
          <cell r="H1137" t="str">
            <v>UT</v>
          </cell>
          <cell r="I1137">
            <v>75811.3</v>
          </cell>
        </row>
        <row r="1138">
          <cell r="A1138" t="str">
            <v>930WA</v>
          </cell>
          <cell r="B1138" t="str">
            <v>930</v>
          </cell>
          <cell r="C1138" t="str">
            <v>WA</v>
          </cell>
          <cell r="D1138">
            <v>10026.66</v>
          </cell>
          <cell r="F1138" t="str">
            <v>930WA</v>
          </cell>
          <cell r="G1138" t="str">
            <v>930</v>
          </cell>
          <cell r="H1138" t="str">
            <v>WA</v>
          </cell>
          <cell r="I1138">
            <v>10026.66</v>
          </cell>
        </row>
        <row r="1139">
          <cell r="A1139" t="str">
            <v>930WYP</v>
          </cell>
          <cell r="B1139" t="str">
            <v>930</v>
          </cell>
          <cell r="C1139" t="str">
            <v>WYP</v>
          </cell>
          <cell r="D1139">
            <v>90288.4</v>
          </cell>
          <cell r="F1139" t="str">
            <v>930WYP</v>
          </cell>
          <cell r="G1139" t="str">
            <v>930</v>
          </cell>
          <cell r="H1139" t="str">
            <v>WYP</v>
          </cell>
          <cell r="I1139">
            <v>90288.4</v>
          </cell>
        </row>
        <row r="1140">
          <cell r="A1140" t="str">
            <v>930WYU</v>
          </cell>
          <cell r="B1140" t="str">
            <v>930</v>
          </cell>
          <cell r="C1140" t="str">
            <v>WYU</v>
          </cell>
          <cell r="D1140">
            <v>0</v>
          </cell>
          <cell r="F1140" t="str">
            <v>930WYU</v>
          </cell>
          <cell r="G1140" t="str">
            <v>930</v>
          </cell>
          <cell r="H1140" t="str">
            <v>WYU</v>
          </cell>
          <cell r="I1140">
            <v>0</v>
          </cell>
        </row>
        <row r="1141">
          <cell r="A1141" t="str">
            <v>931CA</v>
          </cell>
          <cell r="B1141" t="str">
            <v>931</v>
          </cell>
          <cell r="C1141" t="str">
            <v>CA</v>
          </cell>
          <cell r="D1141">
            <v>40288.959999999999</v>
          </cell>
          <cell r="F1141" t="str">
            <v>931CA</v>
          </cell>
          <cell r="G1141" t="str">
            <v>931</v>
          </cell>
          <cell r="H1141" t="str">
            <v>CA</v>
          </cell>
          <cell r="I1141">
            <v>40288.959999999999</v>
          </cell>
        </row>
        <row r="1142">
          <cell r="A1142" t="str">
            <v>931ID</v>
          </cell>
          <cell r="B1142" t="str">
            <v>931</v>
          </cell>
          <cell r="C1142" t="str">
            <v>ID</v>
          </cell>
          <cell r="D1142">
            <v>1392.6</v>
          </cell>
          <cell r="F1142" t="str">
            <v>931ID</v>
          </cell>
          <cell r="G1142" t="str">
            <v>931</v>
          </cell>
          <cell r="H1142" t="str">
            <v>ID</v>
          </cell>
          <cell r="I1142">
            <v>1392.6</v>
          </cell>
        </row>
        <row r="1143">
          <cell r="A1143" t="str">
            <v>931OR</v>
          </cell>
          <cell r="B1143" t="str">
            <v>931</v>
          </cell>
          <cell r="C1143" t="str">
            <v>OR</v>
          </cell>
          <cell r="D1143">
            <v>214274.26</v>
          </cell>
          <cell r="F1143" t="str">
            <v>931OR</v>
          </cell>
          <cell r="G1143" t="str">
            <v>931</v>
          </cell>
          <cell r="H1143" t="str">
            <v>OR</v>
          </cell>
          <cell r="I1143">
            <v>214274.26</v>
          </cell>
        </row>
        <row r="1144">
          <cell r="A1144" t="str">
            <v>931SO</v>
          </cell>
          <cell r="B1144" t="str">
            <v>931</v>
          </cell>
          <cell r="C1144" t="str">
            <v>SO</v>
          </cell>
          <cell r="D1144">
            <v>5116161.3</v>
          </cell>
          <cell r="F1144" t="str">
            <v>931SO</v>
          </cell>
          <cell r="G1144" t="str">
            <v>931</v>
          </cell>
          <cell r="H1144" t="str">
            <v>SO</v>
          </cell>
          <cell r="I1144">
            <v>5116161.3</v>
          </cell>
        </row>
        <row r="1145">
          <cell r="A1145" t="str">
            <v>931UT</v>
          </cell>
          <cell r="B1145" t="str">
            <v>931</v>
          </cell>
          <cell r="C1145" t="str">
            <v>UT</v>
          </cell>
          <cell r="D1145">
            <v>5006.7700000000004</v>
          </cell>
          <cell r="F1145" t="str">
            <v>931UT</v>
          </cell>
          <cell r="G1145" t="str">
            <v>931</v>
          </cell>
          <cell r="H1145" t="str">
            <v>UT</v>
          </cell>
          <cell r="I1145">
            <v>5006.7700000000004</v>
          </cell>
        </row>
        <row r="1146">
          <cell r="A1146" t="str">
            <v>931WA</v>
          </cell>
          <cell r="B1146" t="str">
            <v>931</v>
          </cell>
          <cell r="C1146" t="str">
            <v>WA</v>
          </cell>
          <cell r="D1146">
            <v>38975.25</v>
          </cell>
          <cell r="F1146" t="str">
            <v>931WA</v>
          </cell>
          <cell r="G1146" t="str">
            <v>931</v>
          </cell>
          <cell r="H1146" t="str">
            <v>WA</v>
          </cell>
          <cell r="I1146">
            <v>38975.25</v>
          </cell>
        </row>
        <row r="1147">
          <cell r="A1147" t="str">
            <v>931WYP</v>
          </cell>
          <cell r="B1147" t="str">
            <v>931</v>
          </cell>
          <cell r="C1147" t="str">
            <v>WYP</v>
          </cell>
          <cell r="D1147">
            <v>65652.92</v>
          </cell>
          <cell r="F1147" t="str">
            <v>931WYP</v>
          </cell>
          <cell r="G1147" t="str">
            <v>931</v>
          </cell>
          <cell r="H1147" t="str">
            <v>WYP</v>
          </cell>
          <cell r="I1147">
            <v>65652.92</v>
          </cell>
        </row>
        <row r="1148">
          <cell r="A1148" t="str">
            <v>935CA</v>
          </cell>
          <cell r="B1148" t="str">
            <v>935</v>
          </cell>
          <cell r="C1148" t="str">
            <v>CA</v>
          </cell>
          <cell r="D1148">
            <v>87415.67</v>
          </cell>
          <cell r="F1148" t="str">
            <v>935CA</v>
          </cell>
          <cell r="G1148" t="str">
            <v>935</v>
          </cell>
          <cell r="H1148" t="str">
            <v>CA</v>
          </cell>
          <cell r="I1148">
            <v>87415.67</v>
          </cell>
        </row>
        <row r="1149">
          <cell r="A1149" t="str">
            <v>935CN</v>
          </cell>
          <cell r="B1149" t="str">
            <v>935</v>
          </cell>
          <cell r="C1149" t="str">
            <v>CN</v>
          </cell>
          <cell r="D1149">
            <v>69933.5</v>
          </cell>
          <cell r="F1149" t="str">
            <v>935CN</v>
          </cell>
          <cell r="G1149" t="str">
            <v>935</v>
          </cell>
          <cell r="H1149" t="str">
            <v>CN</v>
          </cell>
          <cell r="I1149">
            <v>69933.5</v>
          </cell>
        </row>
        <row r="1150">
          <cell r="A1150" t="str">
            <v>935ID</v>
          </cell>
          <cell r="B1150" t="str">
            <v>935</v>
          </cell>
          <cell r="C1150" t="str">
            <v>ID</v>
          </cell>
          <cell r="D1150">
            <v>15513.8</v>
          </cell>
          <cell r="F1150" t="str">
            <v>935ID</v>
          </cell>
          <cell r="G1150" t="str">
            <v>935</v>
          </cell>
          <cell r="H1150" t="str">
            <v>ID</v>
          </cell>
          <cell r="I1150">
            <v>15513.8</v>
          </cell>
        </row>
        <row r="1151">
          <cell r="A1151" t="str">
            <v>935OR</v>
          </cell>
          <cell r="B1151" t="str">
            <v>935</v>
          </cell>
          <cell r="C1151" t="str">
            <v>OR</v>
          </cell>
          <cell r="D1151">
            <v>535394.86</v>
          </cell>
          <cell r="F1151" t="str">
            <v>935OR</v>
          </cell>
          <cell r="G1151" t="str">
            <v>935</v>
          </cell>
          <cell r="H1151" t="str">
            <v>OR</v>
          </cell>
          <cell r="I1151">
            <v>535394.86</v>
          </cell>
        </row>
        <row r="1152">
          <cell r="A1152" t="str">
            <v>935SO</v>
          </cell>
          <cell r="B1152" t="str">
            <v>935</v>
          </cell>
          <cell r="C1152" t="str">
            <v>SO</v>
          </cell>
          <cell r="D1152">
            <v>21504207.43</v>
          </cell>
          <cell r="F1152" t="str">
            <v>935SO</v>
          </cell>
          <cell r="G1152" t="str">
            <v>935</v>
          </cell>
          <cell r="H1152" t="str">
            <v>SO</v>
          </cell>
          <cell r="I1152">
            <v>21504207.43</v>
          </cell>
        </row>
        <row r="1153">
          <cell r="A1153" t="str">
            <v>935UT</v>
          </cell>
          <cell r="B1153" t="str">
            <v>935</v>
          </cell>
          <cell r="C1153" t="str">
            <v>UT</v>
          </cell>
          <cell r="D1153">
            <v>103412.45</v>
          </cell>
          <cell r="F1153" t="str">
            <v>935UT</v>
          </cell>
          <cell r="G1153" t="str">
            <v>935</v>
          </cell>
          <cell r="H1153" t="str">
            <v>UT</v>
          </cell>
          <cell r="I1153">
            <v>103412.45</v>
          </cell>
        </row>
        <row r="1154">
          <cell r="A1154" t="str">
            <v>935WA</v>
          </cell>
          <cell r="B1154" t="str">
            <v>935</v>
          </cell>
          <cell r="C1154" t="str">
            <v>WA</v>
          </cell>
          <cell r="D1154">
            <v>56127.81</v>
          </cell>
          <cell r="F1154" t="str">
            <v>935WA</v>
          </cell>
          <cell r="G1154" t="str">
            <v>935</v>
          </cell>
          <cell r="H1154" t="str">
            <v>WA</v>
          </cell>
          <cell r="I1154">
            <v>56127.81</v>
          </cell>
        </row>
        <row r="1155">
          <cell r="A1155" t="str">
            <v>935WYP</v>
          </cell>
          <cell r="B1155" t="str">
            <v>935</v>
          </cell>
          <cell r="C1155" t="str">
            <v>WYP</v>
          </cell>
          <cell r="D1155">
            <v>49724.42</v>
          </cell>
          <cell r="F1155" t="str">
            <v>935WYP</v>
          </cell>
          <cell r="G1155" t="str">
            <v>935</v>
          </cell>
          <cell r="H1155" t="str">
            <v>WYP</v>
          </cell>
          <cell r="I1155">
            <v>49724.42</v>
          </cell>
        </row>
        <row r="1156">
          <cell r="A1156" t="str">
            <v>935WYU</v>
          </cell>
          <cell r="B1156" t="str">
            <v>935</v>
          </cell>
          <cell r="C1156" t="str">
            <v>WYU</v>
          </cell>
          <cell r="D1156">
            <v>7728.33</v>
          </cell>
          <cell r="F1156" t="str">
            <v>935WYU</v>
          </cell>
          <cell r="G1156" t="str">
            <v>935</v>
          </cell>
          <cell r="H1156" t="str">
            <v>WYU</v>
          </cell>
          <cell r="I1156">
            <v>7728.33</v>
          </cell>
        </row>
        <row r="1157">
          <cell r="A1157" t="str">
            <v>4118SE</v>
          </cell>
          <cell r="B1157" t="str">
            <v>4118</v>
          </cell>
          <cell r="C1157" t="str">
            <v>SE</v>
          </cell>
          <cell r="D1157">
            <v>-320.29000000000002</v>
          </cell>
          <cell r="F1157" t="str">
            <v>4118SE</v>
          </cell>
          <cell r="G1157" t="str">
            <v>4118</v>
          </cell>
          <cell r="H1157" t="str">
            <v>SE</v>
          </cell>
          <cell r="I1157">
            <v>-320.29000000000002</v>
          </cell>
        </row>
        <row r="1158">
          <cell r="A1158" t="str">
            <v>40910IBT</v>
          </cell>
          <cell r="B1158" t="str">
            <v>40910</v>
          </cell>
          <cell r="C1158" t="str">
            <v>IBT</v>
          </cell>
          <cell r="D1158">
            <v>69980050.730000004</v>
          </cell>
          <cell r="F1158" t="str">
            <v>40910IBT</v>
          </cell>
          <cell r="G1158" t="str">
            <v>40910</v>
          </cell>
          <cell r="H1158" t="str">
            <v>IBT</v>
          </cell>
          <cell r="I1158">
            <v>69980050.730000004</v>
          </cell>
        </row>
        <row r="1159">
          <cell r="A1159" t="str">
            <v>40911IBT</v>
          </cell>
          <cell r="B1159" t="str">
            <v>40911</v>
          </cell>
          <cell r="C1159" t="str">
            <v>IBT</v>
          </cell>
          <cell r="D1159">
            <v>13918515.779999999</v>
          </cell>
          <cell r="F1159" t="str">
            <v>40911IBT</v>
          </cell>
          <cell r="G1159" t="str">
            <v>40911</v>
          </cell>
          <cell r="H1159" t="str">
            <v>IBT</v>
          </cell>
          <cell r="I1159">
            <v>13918515.779999999</v>
          </cell>
        </row>
        <row r="1160">
          <cell r="A1160" t="str">
            <v>41140DGU</v>
          </cell>
          <cell r="B1160" t="str">
            <v>41140</v>
          </cell>
          <cell r="C1160" t="str">
            <v>DGU</v>
          </cell>
          <cell r="D1160">
            <v>-4839941.72</v>
          </cell>
          <cell r="F1160" t="str">
            <v>41140DGU</v>
          </cell>
          <cell r="G1160" t="str">
            <v>41140</v>
          </cell>
          <cell r="H1160" t="str">
            <v>DGU</v>
          </cell>
          <cell r="I1160">
            <v>-4839941.72</v>
          </cell>
        </row>
        <row r="1161">
          <cell r="A1161" t="str">
            <v>41170CAEE</v>
          </cell>
          <cell r="B1161" t="str">
            <v>41170</v>
          </cell>
          <cell r="C1161" t="str">
            <v>CAEE</v>
          </cell>
          <cell r="D1161">
            <v>0</v>
          </cell>
          <cell r="F1161" t="str">
            <v>41170CAEE</v>
          </cell>
          <cell r="G1161" t="str">
            <v>41170</v>
          </cell>
          <cell r="H1161" t="str">
            <v>CAEE</v>
          </cell>
          <cell r="I1161">
            <v>0</v>
          </cell>
        </row>
        <row r="1162">
          <cell r="A1162" t="str">
            <v>41170CAGE</v>
          </cell>
          <cell r="B1162" t="str">
            <v>41170</v>
          </cell>
          <cell r="C1162" t="str">
            <v>CAGE</v>
          </cell>
          <cell r="D1162">
            <v>0</v>
          </cell>
          <cell r="F1162" t="str">
            <v>41170CAGE</v>
          </cell>
          <cell r="G1162" t="str">
            <v>41170</v>
          </cell>
          <cell r="H1162" t="str">
            <v>CAGE</v>
          </cell>
          <cell r="I1162">
            <v>0</v>
          </cell>
        </row>
        <row r="1163">
          <cell r="A1163" t="str">
            <v>403360CA</v>
          </cell>
          <cell r="B1163" t="str">
            <v>403360</v>
          </cell>
          <cell r="C1163" t="str">
            <v>CA</v>
          </cell>
          <cell r="D1163">
            <v>23541.31</v>
          </cell>
          <cell r="F1163" t="str">
            <v>403360CA</v>
          </cell>
          <cell r="G1163" t="str">
            <v>403360</v>
          </cell>
          <cell r="H1163" t="str">
            <v>CA</v>
          </cell>
          <cell r="I1163">
            <v>23541.31</v>
          </cell>
        </row>
        <row r="1164">
          <cell r="A1164" t="str">
            <v>403360ID</v>
          </cell>
          <cell r="B1164" t="str">
            <v>403360</v>
          </cell>
          <cell r="C1164" t="str">
            <v>ID</v>
          </cell>
          <cell r="D1164">
            <v>24379.200000000001</v>
          </cell>
          <cell r="F1164" t="str">
            <v>403360ID</v>
          </cell>
          <cell r="G1164" t="str">
            <v>403360</v>
          </cell>
          <cell r="H1164" t="str">
            <v>ID</v>
          </cell>
          <cell r="I1164">
            <v>24379.200000000001</v>
          </cell>
        </row>
        <row r="1165">
          <cell r="A1165" t="str">
            <v>403360OR</v>
          </cell>
          <cell r="B1165" t="str">
            <v>403360</v>
          </cell>
          <cell r="C1165" t="str">
            <v>OR</v>
          </cell>
          <cell r="D1165">
            <v>55979.64</v>
          </cell>
          <cell r="F1165" t="str">
            <v>403360OR</v>
          </cell>
          <cell r="G1165" t="str">
            <v>403360</v>
          </cell>
          <cell r="H1165" t="str">
            <v>OR</v>
          </cell>
          <cell r="I1165">
            <v>55979.64</v>
          </cell>
        </row>
        <row r="1166">
          <cell r="A1166" t="str">
            <v>403360UT</v>
          </cell>
          <cell r="B1166" t="str">
            <v>403360</v>
          </cell>
          <cell r="C1166" t="str">
            <v>UT</v>
          </cell>
          <cell r="D1166">
            <v>207868.08</v>
          </cell>
          <cell r="F1166" t="str">
            <v>403360UT</v>
          </cell>
          <cell r="G1166" t="str">
            <v>403360</v>
          </cell>
          <cell r="H1166" t="str">
            <v>UT</v>
          </cell>
          <cell r="I1166">
            <v>207868.08</v>
          </cell>
        </row>
        <row r="1167">
          <cell r="A1167" t="str">
            <v>403360WA</v>
          </cell>
          <cell r="B1167" t="str">
            <v>403360</v>
          </cell>
          <cell r="C1167" t="str">
            <v>WA</v>
          </cell>
          <cell r="D1167">
            <v>5810.81</v>
          </cell>
          <cell r="F1167" t="str">
            <v>403360WA</v>
          </cell>
          <cell r="G1167" t="str">
            <v>403360</v>
          </cell>
          <cell r="H1167" t="str">
            <v>WA</v>
          </cell>
          <cell r="I1167">
            <v>5810.81</v>
          </cell>
        </row>
        <row r="1168">
          <cell r="A1168" t="str">
            <v>403360WYP</v>
          </cell>
          <cell r="B1168" t="str">
            <v>403360</v>
          </cell>
          <cell r="C1168" t="str">
            <v>WYP</v>
          </cell>
          <cell r="D1168">
            <v>39189.61</v>
          </cell>
          <cell r="F1168" t="str">
            <v>403360WYP</v>
          </cell>
          <cell r="G1168" t="str">
            <v>403360</v>
          </cell>
          <cell r="H1168" t="str">
            <v>WYP</v>
          </cell>
          <cell r="I1168">
            <v>39189.61</v>
          </cell>
        </row>
        <row r="1169">
          <cell r="A1169" t="str">
            <v>403360WYU</v>
          </cell>
          <cell r="B1169" t="str">
            <v>403360</v>
          </cell>
          <cell r="C1169" t="str">
            <v>WYU</v>
          </cell>
          <cell r="D1169">
            <v>64559.24</v>
          </cell>
          <cell r="F1169" t="str">
            <v>403360WYU</v>
          </cell>
          <cell r="G1169" t="str">
            <v>403360</v>
          </cell>
          <cell r="H1169" t="str">
            <v>WYU</v>
          </cell>
          <cell r="I1169">
            <v>64559.24</v>
          </cell>
        </row>
        <row r="1170">
          <cell r="A1170" t="str">
            <v>403361CA</v>
          </cell>
          <cell r="B1170" t="str">
            <v>403361</v>
          </cell>
          <cell r="C1170" t="str">
            <v>CA</v>
          </cell>
          <cell r="D1170">
            <v>92122.43</v>
          </cell>
          <cell r="F1170" t="str">
            <v>403361CA</v>
          </cell>
          <cell r="G1170" t="str">
            <v>403361</v>
          </cell>
          <cell r="H1170" t="str">
            <v>CA</v>
          </cell>
          <cell r="I1170">
            <v>92122.43</v>
          </cell>
        </row>
        <row r="1171">
          <cell r="A1171" t="str">
            <v>403361ID</v>
          </cell>
          <cell r="B1171" t="str">
            <v>403361</v>
          </cell>
          <cell r="C1171" t="str">
            <v>ID</v>
          </cell>
          <cell r="D1171">
            <v>38093.22</v>
          </cell>
          <cell r="F1171" t="str">
            <v>403361ID</v>
          </cell>
          <cell r="G1171" t="str">
            <v>403361</v>
          </cell>
          <cell r="H1171" t="str">
            <v>ID</v>
          </cell>
          <cell r="I1171">
            <v>38093.22</v>
          </cell>
        </row>
        <row r="1172">
          <cell r="A1172" t="str">
            <v>403361OR</v>
          </cell>
          <cell r="B1172" t="str">
            <v>403361</v>
          </cell>
          <cell r="C1172" t="str">
            <v>OR</v>
          </cell>
          <cell r="D1172">
            <v>461644.38</v>
          </cell>
          <cell r="F1172" t="str">
            <v>403361OR</v>
          </cell>
          <cell r="G1172" t="str">
            <v>403361</v>
          </cell>
          <cell r="H1172" t="str">
            <v>OR</v>
          </cell>
          <cell r="I1172">
            <v>461644.38</v>
          </cell>
        </row>
        <row r="1173">
          <cell r="A1173" t="str">
            <v>403361UT</v>
          </cell>
          <cell r="B1173" t="str">
            <v>403361</v>
          </cell>
          <cell r="C1173" t="str">
            <v>UT</v>
          </cell>
          <cell r="D1173">
            <v>885372.74</v>
          </cell>
          <cell r="F1173" t="str">
            <v>403361UT</v>
          </cell>
          <cell r="G1173" t="str">
            <v>403361</v>
          </cell>
          <cell r="H1173" t="str">
            <v>UT</v>
          </cell>
          <cell r="I1173">
            <v>885372.74</v>
          </cell>
        </row>
        <row r="1174">
          <cell r="A1174" t="str">
            <v>403361WA</v>
          </cell>
          <cell r="B1174" t="str">
            <v>403361</v>
          </cell>
          <cell r="C1174" t="str">
            <v>WA</v>
          </cell>
          <cell r="D1174">
            <v>46178.559999999998</v>
          </cell>
          <cell r="F1174" t="str">
            <v>403361WA</v>
          </cell>
          <cell r="G1174" t="str">
            <v>403361</v>
          </cell>
          <cell r="H1174" t="str">
            <v>WA</v>
          </cell>
          <cell r="I1174">
            <v>46178.559999999998</v>
          </cell>
        </row>
        <row r="1175">
          <cell r="A1175" t="str">
            <v>403361WYP</v>
          </cell>
          <cell r="B1175" t="str">
            <v>403361</v>
          </cell>
          <cell r="C1175" t="str">
            <v>WYP</v>
          </cell>
          <cell r="D1175">
            <v>214523.39</v>
          </cell>
          <cell r="F1175" t="str">
            <v>403361WYP</v>
          </cell>
          <cell r="G1175" t="str">
            <v>403361</v>
          </cell>
          <cell r="H1175" t="str">
            <v>WYP</v>
          </cell>
          <cell r="I1175">
            <v>214523.39</v>
          </cell>
        </row>
        <row r="1176">
          <cell r="A1176" t="str">
            <v>403361WYU</v>
          </cell>
          <cell r="B1176" t="str">
            <v>403361</v>
          </cell>
          <cell r="C1176" t="str">
            <v>WYU</v>
          </cell>
          <cell r="D1176">
            <v>53094.39</v>
          </cell>
          <cell r="F1176" t="str">
            <v>403361WYU</v>
          </cell>
          <cell r="G1176" t="str">
            <v>403361</v>
          </cell>
          <cell r="H1176" t="str">
            <v>WYU</v>
          </cell>
          <cell r="I1176">
            <v>53094.39</v>
          </cell>
        </row>
        <row r="1177">
          <cell r="A1177" t="str">
            <v>403362CA</v>
          </cell>
          <cell r="B1177" t="str">
            <v>403362</v>
          </cell>
          <cell r="C1177" t="str">
            <v>CA</v>
          </cell>
          <cell r="D1177">
            <v>715844.67</v>
          </cell>
          <cell r="F1177" t="str">
            <v>403362CA</v>
          </cell>
          <cell r="G1177" t="str">
            <v>403362</v>
          </cell>
          <cell r="H1177" t="str">
            <v>CA</v>
          </cell>
          <cell r="I1177">
            <v>715844.67</v>
          </cell>
        </row>
        <row r="1178">
          <cell r="A1178" t="str">
            <v>403362ID</v>
          </cell>
          <cell r="B1178" t="str">
            <v>403362</v>
          </cell>
          <cell r="C1178" t="str">
            <v>ID</v>
          </cell>
          <cell r="D1178">
            <v>-1888019.45</v>
          </cell>
          <cell r="F1178" t="str">
            <v>403362ID</v>
          </cell>
          <cell r="G1178" t="str">
            <v>403362</v>
          </cell>
          <cell r="H1178" t="str">
            <v>ID</v>
          </cell>
          <cell r="I1178">
            <v>-1888019.45</v>
          </cell>
        </row>
        <row r="1179">
          <cell r="A1179" t="str">
            <v>403362OR</v>
          </cell>
          <cell r="B1179" t="str">
            <v>403362</v>
          </cell>
          <cell r="C1179" t="str">
            <v>OR</v>
          </cell>
          <cell r="D1179">
            <v>4653437.7699999996</v>
          </cell>
          <cell r="F1179" t="str">
            <v>403362OR</v>
          </cell>
          <cell r="G1179" t="str">
            <v>403362</v>
          </cell>
          <cell r="H1179" t="str">
            <v>OR</v>
          </cell>
          <cell r="I1179">
            <v>4653437.7699999996</v>
          </cell>
        </row>
        <row r="1180">
          <cell r="A1180" t="str">
            <v>403362UT</v>
          </cell>
          <cell r="B1180" t="str">
            <v>403362</v>
          </cell>
          <cell r="C1180" t="str">
            <v>UT</v>
          </cell>
          <cell r="D1180">
            <v>-12231730.73</v>
          </cell>
          <cell r="F1180" t="str">
            <v>403362UT</v>
          </cell>
          <cell r="G1180" t="str">
            <v>403362</v>
          </cell>
          <cell r="H1180" t="str">
            <v>UT</v>
          </cell>
          <cell r="I1180">
            <v>-12231730.73</v>
          </cell>
        </row>
        <row r="1181">
          <cell r="A1181" t="str">
            <v>403362WA</v>
          </cell>
          <cell r="B1181" t="str">
            <v>403362</v>
          </cell>
          <cell r="C1181" t="str">
            <v>WA</v>
          </cell>
          <cell r="D1181">
            <v>1305814.8500000001</v>
          </cell>
          <cell r="F1181" t="str">
            <v>403362WA</v>
          </cell>
          <cell r="G1181" t="str">
            <v>403362</v>
          </cell>
          <cell r="H1181" t="str">
            <v>WA</v>
          </cell>
          <cell r="I1181">
            <v>1305814.8500000001</v>
          </cell>
        </row>
        <row r="1182">
          <cell r="A1182" t="str">
            <v>403362WYP</v>
          </cell>
          <cell r="B1182" t="str">
            <v>403362</v>
          </cell>
          <cell r="C1182" t="str">
            <v>WYP</v>
          </cell>
          <cell r="D1182">
            <v>364353.51</v>
          </cell>
          <cell r="F1182" t="str">
            <v>403362WYP</v>
          </cell>
          <cell r="G1182" t="str">
            <v>403362</v>
          </cell>
          <cell r="H1182" t="str">
            <v>WYP</v>
          </cell>
          <cell r="I1182">
            <v>364353.51</v>
          </cell>
        </row>
        <row r="1183">
          <cell r="A1183" t="str">
            <v>403362WYU</v>
          </cell>
          <cell r="B1183" t="str">
            <v>403362</v>
          </cell>
          <cell r="C1183" t="str">
            <v>WYU</v>
          </cell>
          <cell r="D1183">
            <v>212168.13</v>
          </cell>
          <cell r="F1183" t="str">
            <v>403362WYU</v>
          </cell>
          <cell r="G1183" t="str">
            <v>403362</v>
          </cell>
          <cell r="H1183" t="str">
            <v>WYU</v>
          </cell>
          <cell r="I1183">
            <v>212168.13</v>
          </cell>
        </row>
        <row r="1184">
          <cell r="A1184" t="str">
            <v>403364CA</v>
          </cell>
          <cell r="B1184" t="str">
            <v>403364</v>
          </cell>
          <cell r="C1184" t="str">
            <v>CA</v>
          </cell>
          <cell r="D1184">
            <v>2356891.4900000002</v>
          </cell>
          <cell r="F1184" t="str">
            <v>403364CA</v>
          </cell>
          <cell r="G1184" t="str">
            <v>403364</v>
          </cell>
          <cell r="H1184" t="str">
            <v>CA</v>
          </cell>
          <cell r="I1184">
            <v>2356891.4900000002</v>
          </cell>
        </row>
        <row r="1185">
          <cell r="A1185" t="str">
            <v>403364ID</v>
          </cell>
          <cell r="B1185" t="str">
            <v>403364</v>
          </cell>
          <cell r="C1185" t="str">
            <v>ID</v>
          </cell>
          <cell r="D1185">
            <v>2819960.04</v>
          </cell>
          <cell r="F1185" t="str">
            <v>403364ID</v>
          </cell>
          <cell r="G1185" t="str">
            <v>403364</v>
          </cell>
          <cell r="H1185" t="str">
            <v>ID</v>
          </cell>
          <cell r="I1185">
            <v>2819960.04</v>
          </cell>
        </row>
        <row r="1186">
          <cell r="A1186" t="str">
            <v>403364OR</v>
          </cell>
          <cell r="B1186" t="str">
            <v>403364</v>
          </cell>
          <cell r="C1186" t="str">
            <v>OR</v>
          </cell>
          <cell r="D1186">
            <v>11622728.380000001</v>
          </cell>
          <cell r="F1186" t="str">
            <v>403364OR</v>
          </cell>
          <cell r="G1186" t="str">
            <v>403364</v>
          </cell>
          <cell r="H1186" t="str">
            <v>OR</v>
          </cell>
          <cell r="I1186">
            <v>11622728.380000001</v>
          </cell>
        </row>
        <row r="1187">
          <cell r="A1187" t="str">
            <v>403364UT</v>
          </cell>
          <cell r="B1187" t="str">
            <v>403364</v>
          </cell>
          <cell r="C1187" t="str">
            <v>UT</v>
          </cell>
          <cell r="D1187">
            <v>12474397.02</v>
          </cell>
          <cell r="F1187" t="str">
            <v>403364UT</v>
          </cell>
          <cell r="G1187" t="str">
            <v>403364</v>
          </cell>
          <cell r="H1187" t="str">
            <v>UT</v>
          </cell>
          <cell r="I1187">
            <v>12474397.02</v>
          </cell>
        </row>
        <row r="1188">
          <cell r="A1188" t="str">
            <v>403364WA</v>
          </cell>
          <cell r="B1188" t="str">
            <v>403364</v>
          </cell>
          <cell r="C1188" t="str">
            <v>WA</v>
          </cell>
          <cell r="D1188">
            <v>3545643.06</v>
          </cell>
          <cell r="F1188" t="str">
            <v>403364WA</v>
          </cell>
          <cell r="G1188" t="str">
            <v>403364</v>
          </cell>
          <cell r="H1188" t="str">
            <v>WA</v>
          </cell>
          <cell r="I1188">
            <v>3545643.06</v>
          </cell>
        </row>
        <row r="1189">
          <cell r="A1189" t="str">
            <v>403364WYP</v>
          </cell>
          <cell r="B1189" t="str">
            <v>403364</v>
          </cell>
          <cell r="C1189" t="str">
            <v>WYP</v>
          </cell>
          <cell r="D1189">
            <v>4568051.8899999997</v>
          </cell>
          <cell r="F1189" t="str">
            <v>403364WYP</v>
          </cell>
          <cell r="G1189" t="str">
            <v>403364</v>
          </cell>
          <cell r="H1189" t="str">
            <v>WYP</v>
          </cell>
          <cell r="I1189">
            <v>4568051.8899999997</v>
          </cell>
        </row>
        <row r="1190">
          <cell r="A1190" t="str">
            <v>403364WYU</v>
          </cell>
          <cell r="B1190" t="str">
            <v>403364</v>
          </cell>
          <cell r="C1190" t="str">
            <v>WYU</v>
          </cell>
          <cell r="D1190">
            <v>1035570.65</v>
          </cell>
          <cell r="F1190" t="str">
            <v>403364WYU</v>
          </cell>
          <cell r="G1190" t="str">
            <v>403364</v>
          </cell>
          <cell r="H1190" t="str">
            <v>WYU</v>
          </cell>
          <cell r="I1190">
            <v>1035570.65</v>
          </cell>
        </row>
        <row r="1191">
          <cell r="A1191" t="str">
            <v>403365CA</v>
          </cell>
          <cell r="B1191" t="str">
            <v>403365</v>
          </cell>
          <cell r="C1191" t="str">
            <v>CA</v>
          </cell>
          <cell r="D1191">
            <v>1087172.29</v>
          </cell>
          <cell r="F1191" t="str">
            <v>403365CA</v>
          </cell>
          <cell r="G1191" t="str">
            <v>403365</v>
          </cell>
          <cell r="H1191" t="str">
            <v>CA</v>
          </cell>
          <cell r="I1191">
            <v>1087172.29</v>
          </cell>
        </row>
        <row r="1192">
          <cell r="A1192" t="str">
            <v>403365ID</v>
          </cell>
          <cell r="B1192" t="str">
            <v>403365</v>
          </cell>
          <cell r="C1192" t="str">
            <v>ID</v>
          </cell>
          <cell r="D1192">
            <v>894697.06</v>
          </cell>
          <cell r="F1192" t="str">
            <v>403365ID</v>
          </cell>
          <cell r="G1192" t="str">
            <v>403365</v>
          </cell>
          <cell r="H1192" t="str">
            <v>ID</v>
          </cell>
          <cell r="I1192">
            <v>894697.06</v>
          </cell>
        </row>
        <row r="1193">
          <cell r="A1193" t="str">
            <v>403365OR</v>
          </cell>
          <cell r="B1193" t="str">
            <v>403365</v>
          </cell>
          <cell r="C1193" t="str">
            <v>OR</v>
          </cell>
          <cell r="D1193">
            <v>6499307.0899999999</v>
          </cell>
          <cell r="F1193" t="str">
            <v>403365OR</v>
          </cell>
          <cell r="G1193" t="str">
            <v>403365</v>
          </cell>
          <cell r="H1193" t="str">
            <v>OR</v>
          </cell>
          <cell r="I1193">
            <v>6499307.0899999999</v>
          </cell>
        </row>
        <row r="1194">
          <cell r="A1194" t="str">
            <v>403365UT</v>
          </cell>
          <cell r="B1194" t="str">
            <v>403365</v>
          </cell>
          <cell r="C1194" t="str">
            <v>UT</v>
          </cell>
          <cell r="D1194">
            <v>6150003.8700000001</v>
          </cell>
          <cell r="F1194" t="str">
            <v>403365UT</v>
          </cell>
          <cell r="G1194" t="str">
            <v>403365</v>
          </cell>
          <cell r="H1194" t="str">
            <v>UT</v>
          </cell>
          <cell r="I1194">
            <v>6150003.8700000001</v>
          </cell>
        </row>
        <row r="1195">
          <cell r="A1195" t="str">
            <v>403365WA</v>
          </cell>
          <cell r="B1195" t="str">
            <v>403365</v>
          </cell>
          <cell r="C1195" t="str">
            <v>WA</v>
          </cell>
          <cell r="D1195">
            <v>1570171.12</v>
          </cell>
          <cell r="F1195" t="str">
            <v>403365WA</v>
          </cell>
          <cell r="G1195" t="str">
            <v>403365</v>
          </cell>
          <cell r="H1195" t="str">
            <v>WA</v>
          </cell>
          <cell r="I1195">
            <v>1570171.12</v>
          </cell>
        </row>
        <row r="1196">
          <cell r="A1196" t="str">
            <v>403365WYP</v>
          </cell>
          <cell r="B1196" t="str">
            <v>403365</v>
          </cell>
          <cell r="C1196" t="str">
            <v>WYP</v>
          </cell>
          <cell r="D1196">
            <v>2223595.69</v>
          </cell>
          <cell r="F1196" t="str">
            <v>403365WYP</v>
          </cell>
          <cell r="G1196" t="str">
            <v>403365</v>
          </cell>
          <cell r="H1196" t="str">
            <v>WYP</v>
          </cell>
          <cell r="I1196">
            <v>2223595.69</v>
          </cell>
        </row>
        <row r="1197">
          <cell r="A1197" t="str">
            <v>403365WYU</v>
          </cell>
          <cell r="B1197" t="str">
            <v>403365</v>
          </cell>
          <cell r="C1197" t="str">
            <v>WYU</v>
          </cell>
          <cell r="D1197">
            <v>332346.56</v>
          </cell>
          <cell r="F1197" t="str">
            <v>403365WYU</v>
          </cell>
          <cell r="G1197" t="str">
            <v>403365</v>
          </cell>
          <cell r="H1197" t="str">
            <v>WYU</v>
          </cell>
          <cell r="I1197">
            <v>332346.56</v>
          </cell>
        </row>
        <row r="1198">
          <cell r="A1198" t="str">
            <v>403366CA</v>
          </cell>
          <cell r="B1198" t="str">
            <v>403366</v>
          </cell>
          <cell r="C1198" t="str">
            <v>CA</v>
          </cell>
          <cell r="D1198">
            <v>505405.42</v>
          </cell>
          <cell r="F1198" t="str">
            <v>403366CA</v>
          </cell>
          <cell r="G1198" t="str">
            <v>403366</v>
          </cell>
          <cell r="H1198" t="str">
            <v>CA</v>
          </cell>
          <cell r="I1198">
            <v>505405.42</v>
          </cell>
        </row>
        <row r="1199">
          <cell r="A1199" t="str">
            <v>403366ID</v>
          </cell>
          <cell r="B1199" t="str">
            <v>403366</v>
          </cell>
          <cell r="C1199" t="str">
            <v>ID</v>
          </cell>
          <cell r="D1199">
            <v>206836.51</v>
          </cell>
          <cell r="F1199" t="str">
            <v>403366ID</v>
          </cell>
          <cell r="G1199" t="str">
            <v>403366</v>
          </cell>
          <cell r="H1199" t="str">
            <v>ID</v>
          </cell>
          <cell r="I1199">
            <v>206836.51</v>
          </cell>
        </row>
        <row r="1200">
          <cell r="A1200" t="str">
            <v>403366OR</v>
          </cell>
          <cell r="B1200" t="str">
            <v>403366</v>
          </cell>
          <cell r="C1200" t="str">
            <v>OR</v>
          </cell>
          <cell r="D1200">
            <v>1770423.57</v>
          </cell>
          <cell r="F1200" t="str">
            <v>403366OR</v>
          </cell>
          <cell r="G1200" t="str">
            <v>403366</v>
          </cell>
          <cell r="H1200" t="str">
            <v>OR</v>
          </cell>
          <cell r="I1200">
            <v>1770423.57</v>
          </cell>
        </row>
        <row r="1201">
          <cell r="A1201" t="str">
            <v>403366UT</v>
          </cell>
          <cell r="B1201" t="str">
            <v>403366</v>
          </cell>
          <cell r="C1201" t="str">
            <v>UT</v>
          </cell>
          <cell r="D1201">
            <v>4554443.87</v>
          </cell>
          <cell r="F1201" t="str">
            <v>403366UT</v>
          </cell>
          <cell r="G1201" t="str">
            <v>403366</v>
          </cell>
          <cell r="H1201" t="str">
            <v>UT</v>
          </cell>
          <cell r="I1201">
            <v>4554443.87</v>
          </cell>
        </row>
        <row r="1202">
          <cell r="A1202" t="str">
            <v>403366WA</v>
          </cell>
          <cell r="B1202" t="str">
            <v>403366</v>
          </cell>
          <cell r="C1202" t="str">
            <v>WA</v>
          </cell>
          <cell r="D1202">
            <v>483645.83</v>
          </cell>
          <cell r="F1202" t="str">
            <v>403366WA</v>
          </cell>
          <cell r="G1202" t="str">
            <v>403366</v>
          </cell>
          <cell r="H1202" t="str">
            <v>WA</v>
          </cell>
          <cell r="I1202">
            <v>483645.83</v>
          </cell>
        </row>
        <row r="1203">
          <cell r="A1203" t="str">
            <v>403366WYP</v>
          </cell>
          <cell r="B1203" t="str">
            <v>403366</v>
          </cell>
          <cell r="C1203" t="str">
            <v>WYP</v>
          </cell>
          <cell r="D1203">
            <v>644042.89</v>
          </cell>
          <cell r="F1203" t="str">
            <v>403366WYP</v>
          </cell>
          <cell r="G1203" t="str">
            <v>403366</v>
          </cell>
          <cell r="H1203" t="str">
            <v>WYP</v>
          </cell>
          <cell r="I1203">
            <v>644042.89</v>
          </cell>
        </row>
        <row r="1204">
          <cell r="A1204" t="str">
            <v>403366WYU</v>
          </cell>
          <cell r="B1204" t="str">
            <v>403366</v>
          </cell>
          <cell r="C1204" t="str">
            <v>WYU</v>
          </cell>
          <cell r="D1204">
            <v>148081.79</v>
          </cell>
          <cell r="F1204" t="str">
            <v>403366WYU</v>
          </cell>
          <cell r="G1204" t="str">
            <v>403366</v>
          </cell>
          <cell r="H1204" t="str">
            <v>WYU</v>
          </cell>
          <cell r="I1204">
            <v>148081.79</v>
          </cell>
        </row>
        <row r="1205">
          <cell r="A1205" t="str">
            <v>403367CA</v>
          </cell>
          <cell r="B1205" t="str">
            <v>403367</v>
          </cell>
          <cell r="C1205" t="str">
            <v>CA</v>
          </cell>
          <cell r="D1205">
            <v>454489.72</v>
          </cell>
          <cell r="F1205" t="str">
            <v>403367CA</v>
          </cell>
          <cell r="G1205" t="str">
            <v>403367</v>
          </cell>
          <cell r="H1205" t="str">
            <v>CA</v>
          </cell>
          <cell r="I1205">
            <v>454489.72</v>
          </cell>
        </row>
        <row r="1206">
          <cell r="A1206" t="str">
            <v>403367ID</v>
          </cell>
          <cell r="B1206" t="str">
            <v>403367</v>
          </cell>
          <cell r="C1206" t="str">
            <v>ID</v>
          </cell>
          <cell r="D1206">
            <v>598489.18999999994</v>
          </cell>
          <cell r="F1206" t="str">
            <v>403367ID</v>
          </cell>
          <cell r="G1206" t="str">
            <v>403367</v>
          </cell>
          <cell r="H1206" t="str">
            <v>ID</v>
          </cell>
          <cell r="I1206">
            <v>598489.18999999994</v>
          </cell>
        </row>
        <row r="1207">
          <cell r="A1207" t="str">
            <v>403367OR</v>
          </cell>
          <cell r="B1207" t="str">
            <v>403367</v>
          </cell>
          <cell r="C1207" t="str">
            <v>OR</v>
          </cell>
          <cell r="D1207">
            <v>3545628.34</v>
          </cell>
          <cell r="F1207" t="str">
            <v>403367OR</v>
          </cell>
          <cell r="G1207" t="str">
            <v>403367</v>
          </cell>
          <cell r="H1207" t="str">
            <v>OR</v>
          </cell>
          <cell r="I1207">
            <v>3545628.34</v>
          </cell>
        </row>
        <row r="1208">
          <cell r="A1208" t="str">
            <v>403367UT</v>
          </cell>
          <cell r="B1208" t="str">
            <v>403367</v>
          </cell>
          <cell r="C1208" t="str">
            <v>UT</v>
          </cell>
          <cell r="D1208">
            <v>12418249.98</v>
          </cell>
          <cell r="F1208" t="str">
            <v>403367UT</v>
          </cell>
          <cell r="G1208" t="str">
            <v>403367</v>
          </cell>
          <cell r="H1208" t="str">
            <v>UT</v>
          </cell>
          <cell r="I1208">
            <v>12418249.98</v>
          </cell>
        </row>
        <row r="1209">
          <cell r="A1209" t="str">
            <v>403367WA</v>
          </cell>
          <cell r="B1209" t="str">
            <v>403367</v>
          </cell>
          <cell r="C1209" t="str">
            <v>WA</v>
          </cell>
          <cell r="D1209">
            <v>617299.76</v>
          </cell>
          <cell r="F1209" t="str">
            <v>403367WA</v>
          </cell>
          <cell r="G1209" t="str">
            <v>403367</v>
          </cell>
          <cell r="H1209" t="str">
            <v>WA</v>
          </cell>
          <cell r="I1209">
            <v>617299.76</v>
          </cell>
        </row>
        <row r="1210">
          <cell r="A1210" t="str">
            <v>403367WYP</v>
          </cell>
          <cell r="B1210" t="str">
            <v>403367</v>
          </cell>
          <cell r="C1210" t="str">
            <v>WYP</v>
          </cell>
          <cell r="D1210">
            <v>1321003.49</v>
          </cell>
          <cell r="F1210" t="str">
            <v>403367WYP</v>
          </cell>
          <cell r="G1210" t="str">
            <v>403367</v>
          </cell>
          <cell r="H1210" t="str">
            <v>WYP</v>
          </cell>
          <cell r="I1210">
            <v>1321003.49</v>
          </cell>
        </row>
        <row r="1211">
          <cell r="A1211" t="str">
            <v>403367WYU</v>
          </cell>
          <cell r="B1211" t="str">
            <v>403367</v>
          </cell>
          <cell r="C1211" t="str">
            <v>WYU</v>
          </cell>
          <cell r="D1211">
            <v>584935.42000000004</v>
          </cell>
          <cell r="F1211" t="str">
            <v>403367WYU</v>
          </cell>
          <cell r="G1211" t="str">
            <v>403367</v>
          </cell>
          <cell r="H1211" t="str">
            <v>WYU</v>
          </cell>
          <cell r="I1211">
            <v>584935.42000000004</v>
          </cell>
        </row>
        <row r="1212">
          <cell r="A1212" t="str">
            <v>403368CA</v>
          </cell>
          <cell r="B1212" t="str">
            <v>403368</v>
          </cell>
          <cell r="C1212" t="str">
            <v>CA</v>
          </cell>
          <cell r="D1212">
            <v>1283542.07</v>
          </cell>
          <cell r="F1212" t="str">
            <v>403368CA</v>
          </cell>
          <cell r="G1212" t="str">
            <v>403368</v>
          </cell>
          <cell r="H1212" t="str">
            <v>CA</v>
          </cell>
          <cell r="I1212">
            <v>1283542.07</v>
          </cell>
        </row>
        <row r="1213">
          <cell r="A1213" t="str">
            <v>403368ID</v>
          </cell>
          <cell r="B1213" t="str">
            <v>403368</v>
          </cell>
          <cell r="C1213" t="str">
            <v>ID</v>
          </cell>
          <cell r="D1213">
            <v>1761573.97</v>
          </cell>
          <cell r="F1213" t="str">
            <v>403368ID</v>
          </cell>
          <cell r="G1213" t="str">
            <v>403368</v>
          </cell>
          <cell r="H1213" t="str">
            <v>ID</v>
          </cell>
          <cell r="I1213">
            <v>1761573.97</v>
          </cell>
        </row>
        <row r="1214">
          <cell r="A1214" t="str">
            <v>403368OR</v>
          </cell>
          <cell r="B1214" t="str">
            <v>403368</v>
          </cell>
          <cell r="C1214" t="str">
            <v>OR</v>
          </cell>
          <cell r="D1214">
            <v>10132303.220000001</v>
          </cell>
          <cell r="F1214" t="str">
            <v>403368OR</v>
          </cell>
          <cell r="G1214" t="str">
            <v>403368</v>
          </cell>
          <cell r="H1214" t="str">
            <v>OR</v>
          </cell>
          <cell r="I1214">
            <v>10132303.220000001</v>
          </cell>
        </row>
        <row r="1215">
          <cell r="A1215" t="str">
            <v>403368UT</v>
          </cell>
          <cell r="B1215" t="str">
            <v>403368</v>
          </cell>
          <cell r="C1215" t="str">
            <v>UT</v>
          </cell>
          <cell r="D1215">
            <v>10986267.220000001</v>
          </cell>
          <cell r="F1215" t="str">
            <v>403368UT</v>
          </cell>
          <cell r="G1215" t="str">
            <v>403368</v>
          </cell>
          <cell r="H1215" t="str">
            <v>UT</v>
          </cell>
          <cell r="I1215">
            <v>10986267.220000001</v>
          </cell>
        </row>
        <row r="1216">
          <cell r="A1216" t="str">
            <v>403368WA</v>
          </cell>
          <cell r="B1216" t="str">
            <v>403368</v>
          </cell>
          <cell r="C1216" t="str">
            <v>WA</v>
          </cell>
          <cell r="D1216">
            <v>2769933.87</v>
          </cell>
          <cell r="F1216" t="str">
            <v>403368WA</v>
          </cell>
          <cell r="G1216" t="str">
            <v>403368</v>
          </cell>
          <cell r="H1216" t="str">
            <v>WA</v>
          </cell>
          <cell r="I1216">
            <v>2769933.87</v>
          </cell>
        </row>
        <row r="1217">
          <cell r="A1217" t="str">
            <v>403368WYP</v>
          </cell>
          <cell r="B1217" t="str">
            <v>403368</v>
          </cell>
          <cell r="C1217" t="str">
            <v>WYP</v>
          </cell>
          <cell r="D1217">
            <v>3052948.86</v>
          </cell>
          <cell r="F1217" t="str">
            <v>403368WYP</v>
          </cell>
          <cell r="G1217" t="str">
            <v>403368</v>
          </cell>
          <cell r="H1217" t="str">
            <v>WYP</v>
          </cell>
          <cell r="I1217">
            <v>3052948.86</v>
          </cell>
        </row>
        <row r="1218">
          <cell r="A1218" t="str">
            <v>403368WYU</v>
          </cell>
          <cell r="B1218" t="str">
            <v>403368</v>
          </cell>
          <cell r="C1218" t="str">
            <v>WYU</v>
          </cell>
          <cell r="D1218">
            <v>465451.29</v>
          </cell>
          <cell r="F1218" t="str">
            <v>403368WYU</v>
          </cell>
          <cell r="G1218" t="str">
            <v>403368</v>
          </cell>
          <cell r="H1218" t="str">
            <v>WYU</v>
          </cell>
          <cell r="I1218">
            <v>465451.29</v>
          </cell>
        </row>
        <row r="1219">
          <cell r="A1219" t="str">
            <v>403369CA</v>
          </cell>
          <cell r="B1219" t="str">
            <v>403369</v>
          </cell>
          <cell r="C1219" t="str">
            <v>CA</v>
          </cell>
          <cell r="D1219">
            <v>442506.42</v>
          </cell>
          <cell r="F1219" t="str">
            <v>403369CA</v>
          </cell>
          <cell r="G1219" t="str">
            <v>403369</v>
          </cell>
          <cell r="H1219" t="str">
            <v>CA</v>
          </cell>
          <cell r="I1219">
            <v>442506.42</v>
          </cell>
        </row>
        <row r="1220">
          <cell r="A1220" t="str">
            <v>403369ID</v>
          </cell>
          <cell r="B1220" t="str">
            <v>403369</v>
          </cell>
          <cell r="C1220" t="str">
            <v>ID</v>
          </cell>
          <cell r="D1220">
            <v>793972.08</v>
          </cell>
          <cell r="F1220" t="str">
            <v>403369ID</v>
          </cell>
          <cell r="G1220" t="str">
            <v>403369</v>
          </cell>
          <cell r="H1220" t="str">
            <v>ID</v>
          </cell>
          <cell r="I1220">
            <v>793972.08</v>
          </cell>
        </row>
        <row r="1221">
          <cell r="A1221" t="str">
            <v>403369OR</v>
          </cell>
          <cell r="B1221" t="str">
            <v>403369</v>
          </cell>
          <cell r="C1221" t="str">
            <v>OR</v>
          </cell>
          <cell r="D1221">
            <v>5763875.4900000002</v>
          </cell>
          <cell r="F1221" t="str">
            <v>403369OR</v>
          </cell>
          <cell r="G1221" t="str">
            <v>403369</v>
          </cell>
          <cell r="H1221" t="str">
            <v>OR</v>
          </cell>
          <cell r="I1221">
            <v>5763875.4900000002</v>
          </cell>
        </row>
        <row r="1222">
          <cell r="A1222" t="str">
            <v>403369UT</v>
          </cell>
          <cell r="B1222" t="str">
            <v>403369</v>
          </cell>
          <cell r="C1222" t="str">
            <v>UT</v>
          </cell>
          <cell r="D1222">
            <v>5846390.5800000001</v>
          </cell>
          <cell r="F1222" t="str">
            <v>403369UT</v>
          </cell>
          <cell r="G1222" t="str">
            <v>403369</v>
          </cell>
          <cell r="H1222" t="str">
            <v>UT</v>
          </cell>
          <cell r="I1222">
            <v>5846390.5800000001</v>
          </cell>
        </row>
        <row r="1223">
          <cell r="A1223" t="str">
            <v>403369WA</v>
          </cell>
          <cell r="B1223" t="str">
            <v>403369</v>
          </cell>
          <cell r="C1223" t="str">
            <v>WA</v>
          </cell>
          <cell r="D1223">
            <v>1416718.4</v>
          </cell>
          <cell r="F1223" t="str">
            <v>403369WA</v>
          </cell>
          <cell r="G1223" t="str">
            <v>403369</v>
          </cell>
          <cell r="H1223" t="str">
            <v>WA</v>
          </cell>
          <cell r="I1223">
            <v>1416718.4</v>
          </cell>
        </row>
        <row r="1224">
          <cell r="A1224" t="str">
            <v>403369WYP</v>
          </cell>
          <cell r="B1224" t="str">
            <v>403369</v>
          </cell>
          <cell r="C1224" t="str">
            <v>WYP</v>
          </cell>
          <cell r="D1224">
            <v>1130364.07</v>
          </cell>
          <cell r="F1224" t="str">
            <v>403369WYP</v>
          </cell>
          <cell r="G1224" t="str">
            <v>403369</v>
          </cell>
          <cell r="H1224" t="str">
            <v>WYP</v>
          </cell>
          <cell r="I1224">
            <v>1130364.07</v>
          </cell>
        </row>
        <row r="1225">
          <cell r="A1225" t="str">
            <v>403369WYU</v>
          </cell>
          <cell r="B1225" t="str">
            <v>403369</v>
          </cell>
          <cell r="C1225" t="str">
            <v>WYU</v>
          </cell>
          <cell r="D1225">
            <v>314735.34000000003</v>
          </cell>
          <cell r="F1225" t="str">
            <v>403369WYU</v>
          </cell>
          <cell r="G1225" t="str">
            <v>403369</v>
          </cell>
          <cell r="H1225" t="str">
            <v>WYU</v>
          </cell>
          <cell r="I1225">
            <v>314735.34000000003</v>
          </cell>
        </row>
        <row r="1226">
          <cell r="A1226" t="str">
            <v>403370CA</v>
          </cell>
          <cell r="B1226" t="str">
            <v>403370</v>
          </cell>
          <cell r="C1226" t="str">
            <v>CA</v>
          </cell>
          <cell r="D1226">
            <v>186856.36</v>
          </cell>
          <cell r="F1226" t="str">
            <v>403370CA</v>
          </cell>
          <cell r="G1226" t="str">
            <v>403370</v>
          </cell>
          <cell r="H1226" t="str">
            <v>CA</v>
          </cell>
          <cell r="I1226">
            <v>186856.36</v>
          </cell>
        </row>
        <row r="1227">
          <cell r="A1227" t="str">
            <v>403370ID</v>
          </cell>
          <cell r="B1227" t="str">
            <v>403370</v>
          </cell>
          <cell r="C1227" t="str">
            <v>ID</v>
          </cell>
          <cell r="D1227">
            <v>548091.27</v>
          </cell>
          <cell r="F1227" t="str">
            <v>403370ID</v>
          </cell>
          <cell r="G1227" t="str">
            <v>403370</v>
          </cell>
          <cell r="H1227" t="str">
            <v>ID</v>
          </cell>
          <cell r="I1227">
            <v>548091.27</v>
          </cell>
        </row>
        <row r="1228">
          <cell r="A1228" t="str">
            <v>403370OR</v>
          </cell>
          <cell r="B1228" t="str">
            <v>403370</v>
          </cell>
          <cell r="C1228" t="str">
            <v>OR</v>
          </cell>
          <cell r="D1228">
            <v>2177003.5299999998</v>
          </cell>
          <cell r="F1228" t="str">
            <v>403370OR</v>
          </cell>
          <cell r="G1228" t="str">
            <v>403370</v>
          </cell>
          <cell r="H1228" t="str">
            <v>OR</v>
          </cell>
          <cell r="I1228">
            <v>2177003.5299999998</v>
          </cell>
        </row>
        <row r="1229">
          <cell r="A1229" t="str">
            <v>403370UT</v>
          </cell>
          <cell r="B1229" t="str">
            <v>403370</v>
          </cell>
          <cell r="C1229" t="str">
            <v>UT</v>
          </cell>
          <cell r="D1229">
            <v>2976933.44</v>
          </cell>
          <cell r="F1229" t="str">
            <v>403370UT</v>
          </cell>
          <cell r="G1229" t="str">
            <v>403370</v>
          </cell>
          <cell r="H1229" t="str">
            <v>UT</v>
          </cell>
          <cell r="I1229">
            <v>2976933.44</v>
          </cell>
        </row>
        <row r="1230">
          <cell r="A1230" t="str">
            <v>403370WA</v>
          </cell>
          <cell r="B1230" t="str">
            <v>403370</v>
          </cell>
          <cell r="C1230" t="str">
            <v>WA</v>
          </cell>
          <cell r="D1230">
            <v>459952</v>
          </cell>
          <cell r="F1230" t="str">
            <v>403370WA</v>
          </cell>
          <cell r="G1230" t="str">
            <v>403370</v>
          </cell>
          <cell r="H1230" t="str">
            <v>WA</v>
          </cell>
          <cell r="I1230">
            <v>459952</v>
          </cell>
        </row>
        <row r="1231">
          <cell r="A1231" t="str">
            <v>403370WYP</v>
          </cell>
          <cell r="B1231" t="str">
            <v>403370</v>
          </cell>
          <cell r="C1231" t="str">
            <v>WYP</v>
          </cell>
          <cell r="D1231">
            <v>499070.1</v>
          </cell>
          <cell r="F1231" t="str">
            <v>403370WYP</v>
          </cell>
          <cell r="G1231" t="str">
            <v>403370</v>
          </cell>
          <cell r="H1231" t="str">
            <v>WYP</v>
          </cell>
          <cell r="I1231">
            <v>499070.1</v>
          </cell>
        </row>
        <row r="1232">
          <cell r="A1232" t="str">
            <v>403370WYU</v>
          </cell>
          <cell r="B1232" t="str">
            <v>403370</v>
          </cell>
          <cell r="C1232" t="str">
            <v>WYU</v>
          </cell>
          <cell r="D1232">
            <v>87769.81</v>
          </cell>
          <cell r="F1232" t="str">
            <v>403370WYU</v>
          </cell>
          <cell r="G1232" t="str">
            <v>403370</v>
          </cell>
          <cell r="H1232" t="str">
            <v>WYU</v>
          </cell>
          <cell r="I1232">
            <v>87769.81</v>
          </cell>
        </row>
        <row r="1233">
          <cell r="A1233" t="str">
            <v>403371CA</v>
          </cell>
          <cell r="B1233" t="str">
            <v>403371</v>
          </cell>
          <cell r="C1233" t="str">
            <v>CA</v>
          </cell>
          <cell r="D1233">
            <v>12993.74</v>
          </cell>
          <cell r="F1233" t="str">
            <v>403371CA</v>
          </cell>
          <cell r="G1233" t="str">
            <v>403371</v>
          </cell>
          <cell r="H1233" t="str">
            <v>CA</v>
          </cell>
          <cell r="I1233">
            <v>12993.74</v>
          </cell>
        </row>
        <row r="1234">
          <cell r="A1234" t="str">
            <v>403371ID</v>
          </cell>
          <cell r="B1234" t="str">
            <v>403371</v>
          </cell>
          <cell r="C1234" t="str">
            <v>ID</v>
          </cell>
          <cell r="D1234">
            <v>9750.9699999999993</v>
          </cell>
          <cell r="F1234" t="str">
            <v>403371ID</v>
          </cell>
          <cell r="G1234" t="str">
            <v>403371</v>
          </cell>
          <cell r="H1234" t="str">
            <v>ID</v>
          </cell>
          <cell r="I1234">
            <v>9750.9699999999993</v>
          </cell>
        </row>
        <row r="1235">
          <cell r="A1235" t="str">
            <v>403371OR</v>
          </cell>
          <cell r="B1235" t="str">
            <v>403371</v>
          </cell>
          <cell r="C1235" t="str">
            <v>OR</v>
          </cell>
          <cell r="D1235">
            <v>122981.98</v>
          </cell>
          <cell r="F1235" t="str">
            <v>403371OR</v>
          </cell>
          <cell r="G1235" t="str">
            <v>403371</v>
          </cell>
          <cell r="H1235" t="str">
            <v>OR</v>
          </cell>
          <cell r="I1235">
            <v>122981.98</v>
          </cell>
        </row>
        <row r="1236">
          <cell r="A1236" t="str">
            <v>403371UT</v>
          </cell>
          <cell r="B1236" t="str">
            <v>403371</v>
          </cell>
          <cell r="C1236" t="str">
            <v>UT</v>
          </cell>
          <cell r="D1236">
            <v>277669.59000000003</v>
          </cell>
          <cell r="F1236" t="str">
            <v>403371UT</v>
          </cell>
          <cell r="G1236" t="str">
            <v>403371</v>
          </cell>
          <cell r="H1236" t="str">
            <v>UT</v>
          </cell>
          <cell r="I1236">
            <v>277669.59000000003</v>
          </cell>
        </row>
        <row r="1237">
          <cell r="A1237" t="str">
            <v>403371WA</v>
          </cell>
          <cell r="B1237" t="str">
            <v>403371</v>
          </cell>
          <cell r="C1237" t="str">
            <v>WA</v>
          </cell>
          <cell r="D1237">
            <v>17796.13</v>
          </cell>
          <cell r="F1237" t="str">
            <v>403371WA</v>
          </cell>
          <cell r="G1237" t="str">
            <v>403371</v>
          </cell>
          <cell r="H1237" t="str">
            <v>WA</v>
          </cell>
          <cell r="I1237">
            <v>17796.13</v>
          </cell>
        </row>
        <row r="1238">
          <cell r="A1238" t="str">
            <v>403371WYP</v>
          </cell>
          <cell r="B1238" t="str">
            <v>403371</v>
          </cell>
          <cell r="C1238" t="str">
            <v>WYP</v>
          </cell>
          <cell r="D1238">
            <v>49440.63</v>
          </cell>
          <cell r="F1238" t="str">
            <v>403371WYP</v>
          </cell>
          <cell r="G1238" t="str">
            <v>403371</v>
          </cell>
          <cell r="H1238" t="str">
            <v>WYP</v>
          </cell>
          <cell r="I1238">
            <v>49440.63</v>
          </cell>
        </row>
        <row r="1239">
          <cell r="A1239" t="str">
            <v>403371WYU</v>
          </cell>
          <cell r="B1239" t="str">
            <v>403371</v>
          </cell>
          <cell r="C1239" t="str">
            <v>WYU</v>
          </cell>
          <cell r="D1239">
            <v>9263.49</v>
          </cell>
          <cell r="F1239" t="str">
            <v>403371WYU</v>
          </cell>
          <cell r="G1239" t="str">
            <v>403371</v>
          </cell>
          <cell r="H1239" t="str">
            <v>WYU</v>
          </cell>
          <cell r="I1239">
            <v>9263.49</v>
          </cell>
        </row>
        <row r="1240">
          <cell r="A1240" t="str">
            <v>403373CA</v>
          </cell>
          <cell r="B1240" t="str">
            <v>403373</v>
          </cell>
          <cell r="C1240" t="str">
            <v>CA</v>
          </cell>
          <cell r="D1240">
            <v>21253.67</v>
          </cell>
          <cell r="F1240" t="str">
            <v>403373CA</v>
          </cell>
          <cell r="G1240" t="str">
            <v>403373</v>
          </cell>
          <cell r="H1240" t="str">
            <v>CA</v>
          </cell>
          <cell r="I1240">
            <v>21253.67</v>
          </cell>
        </row>
        <row r="1241">
          <cell r="A1241" t="str">
            <v>403373ID</v>
          </cell>
          <cell r="B1241" t="str">
            <v>403373</v>
          </cell>
          <cell r="C1241" t="str">
            <v>ID</v>
          </cell>
          <cell r="D1241">
            <v>31881.91</v>
          </cell>
          <cell r="F1241" t="str">
            <v>403373ID</v>
          </cell>
          <cell r="G1241" t="str">
            <v>403373</v>
          </cell>
          <cell r="H1241" t="str">
            <v>ID</v>
          </cell>
          <cell r="I1241">
            <v>31881.91</v>
          </cell>
        </row>
        <row r="1242">
          <cell r="A1242" t="str">
            <v>403373OR</v>
          </cell>
          <cell r="B1242" t="str">
            <v>403373</v>
          </cell>
          <cell r="C1242" t="str">
            <v>OR</v>
          </cell>
          <cell r="D1242">
            <v>668411.41</v>
          </cell>
          <cell r="F1242" t="str">
            <v>403373OR</v>
          </cell>
          <cell r="G1242" t="str">
            <v>403373</v>
          </cell>
          <cell r="H1242" t="str">
            <v>OR</v>
          </cell>
          <cell r="I1242">
            <v>668411.41</v>
          </cell>
        </row>
        <row r="1243">
          <cell r="A1243" t="str">
            <v>403373UT</v>
          </cell>
          <cell r="B1243" t="str">
            <v>403373</v>
          </cell>
          <cell r="C1243" t="str">
            <v>UT</v>
          </cell>
          <cell r="D1243">
            <v>1068574.68</v>
          </cell>
          <cell r="F1243" t="str">
            <v>403373UT</v>
          </cell>
          <cell r="G1243" t="str">
            <v>403373</v>
          </cell>
          <cell r="H1243" t="str">
            <v>UT</v>
          </cell>
          <cell r="I1243">
            <v>1068574.68</v>
          </cell>
        </row>
        <row r="1244">
          <cell r="A1244" t="str">
            <v>403373WA</v>
          </cell>
          <cell r="B1244" t="str">
            <v>403373</v>
          </cell>
          <cell r="C1244" t="str">
            <v>WA</v>
          </cell>
          <cell r="D1244">
            <v>111621.44</v>
          </cell>
          <cell r="F1244" t="str">
            <v>403373WA</v>
          </cell>
          <cell r="G1244" t="str">
            <v>403373</v>
          </cell>
          <cell r="H1244" t="str">
            <v>WA</v>
          </cell>
          <cell r="I1244">
            <v>111621.44</v>
          </cell>
        </row>
        <row r="1245">
          <cell r="A1245" t="str">
            <v>403373WYP</v>
          </cell>
          <cell r="B1245" t="str">
            <v>403373</v>
          </cell>
          <cell r="C1245" t="str">
            <v>WYP</v>
          </cell>
          <cell r="D1245">
            <v>238534.71</v>
          </cell>
          <cell r="F1245" t="str">
            <v>403373WYP</v>
          </cell>
          <cell r="G1245" t="str">
            <v>403373</v>
          </cell>
          <cell r="H1245" t="str">
            <v>WYP</v>
          </cell>
          <cell r="I1245">
            <v>238534.71</v>
          </cell>
        </row>
        <row r="1246">
          <cell r="A1246" t="str">
            <v>403373WYU</v>
          </cell>
          <cell r="B1246" t="str">
            <v>403373</v>
          </cell>
          <cell r="C1246" t="str">
            <v>WYU</v>
          </cell>
          <cell r="D1246">
            <v>64924.9</v>
          </cell>
          <cell r="F1246" t="str">
            <v>403373WYU</v>
          </cell>
          <cell r="G1246" t="str">
            <v>403373</v>
          </cell>
          <cell r="H1246" t="str">
            <v>WYU</v>
          </cell>
          <cell r="I1246">
            <v>64924.9</v>
          </cell>
        </row>
        <row r="1247">
          <cell r="A1247" t="str">
            <v>403GPCA</v>
          </cell>
          <cell r="B1247" t="str">
            <v>403GP</v>
          </cell>
          <cell r="C1247" t="str">
            <v>CA</v>
          </cell>
          <cell r="D1247">
            <v>370970.04</v>
          </cell>
          <cell r="F1247" t="str">
            <v>403GPCA</v>
          </cell>
          <cell r="G1247" t="str">
            <v>403GP</v>
          </cell>
          <cell r="H1247" t="str">
            <v>CA</v>
          </cell>
          <cell r="I1247">
            <v>370970.04</v>
          </cell>
        </row>
        <row r="1248">
          <cell r="A1248" t="str">
            <v>403GPCAEE</v>
          </cell>
          <cell r="B1248" t="str">
            <v>403GP</v>
          </cell>
          <cell r="C1248" t="str">
            <v>CAEE</v>
          </cell>
          <cell r="D1248">
            <v>28335.78</v>
          </cell>
          <cell r="F1248" t="str">
            <v>403GPCAEE</v>
          </cell>
          <cell r="G1248" t="str">
            <v>403GP</v>
          </cell>
          <cell r="H1248" t="str">
            <v>CAEE</v>
          </cell>
          <cell r="I1248">
            <v>28335.78</v>
          </cell>
        </row>
        <row r="1249">
          <cell r="A1249" t="str">
            <v>403GPCAGE</v>
          </cell>
          <cell r="B1249" t="str">
            <v>403GP</v>
          </cell>
          <cell r="C1249" t="str">
            <v>CAGE</v>
          </cell>
          <cell r="D1249">
            <v>6034739.0100000007</v>
          </cell>
          <cell r="F1249" t="str">
            <v>403GPCAGE</v>
          </cell>
          <cell r="G1249" t="str">
            <v>403GP</v>
          </cell>
          <cell r="H1249" t="str">
            <v>CAGE</v>
          </cell>
          <cell r="I1249">
            <v>6034739.0100000007</v>
          </cell>
        </row>
        <row r="1250">
          <cell r="A1250" t="str">
            <v>403GPCAGW</v>
          </cell>
          <cell r="B1250" t="str">
            <v>403GP</v>
          </cell>
          <cell r="C1250" t="str">
            <v>CAGW</v>
          </cell>
          <cell r="D1250">
            <v>2396076.3199999998</v>
          </cell>
          <cell r="F1250" t="str">
            <v>403GPCAGW</v>
          </cell>
          <cell r="G1250" t="str">
            <v>403GP</v>
          </cell>
          <cell r="H1250" t="str">
            <v>CAGW</v>
          </cell>
          <cell r="I1250">
            <v>2396076.3199999998</v>
          </cell>
        </row>
        <row r="1251">
          <cell r="A1251" t="str">
            <v>403GPCN</v>
          </cell>
          <cell r="B1251" t="str">
            <v>403GP</v>
          </cell>
          <cell r="C1251" t="str">
            <v>CN</v>
          </cell>
          <cell r="D1251">
            <v>1206857.3500000001</v>
          </cell>
          <cell r="F1251" t="str">
            <v>403GPCN</v>
          </cell>
          <cell r="G1251" t="str">
            <v>403GP</v>
          </cell>
          <cell r="H1251" t="str">
            <v>CN</v>
          </cell>
          <cell r="I1251">
            <v>1206857.3500000001</v>
          </cell>
        </row>
        <row r="1252">
          <cell r="A1252" t="str">
            <v>403GPID</v>
          </cell>
          <cell r="B1252" t="str">
            <v>403GP</v>
          </cell>
          <cell r="C1252" t="str">
            <v>ID</v>
          </cell>
          <cell r="D1252">
            <v>921215.45</v>
          </cell>
          <cell r="F1252" t="str">
            <v>403GPID</v>
          </cell>
          <cell r="G1252" t="str">
            <v>403GP</v>
          </cell>
          <cell r="H1252" t="str">
            <v>ID</v>
          </cell>
          <cell r="I1252">
            <v>921215.45</v>
          </cell>
        </row>
        <row r="1253">
          <cell r="A1253" t="str">
            <v>403GPJBE</v>
          </cell>
          <cell r="B1253" t="str">
            <v>403GP</v>
          </cell>
          <cell r="C1253" t="str">
            <v>JBE</v>
          </cell>
          <cell r="D1253">
            <v>213.94</v>
          </cell>
          <cell r="F1253" t="str">
            <v>403GPJBE</v>
          </cell>
          <cell r="G1253" t="str">
            <v>403GP</v>
          </cell>
          <cell r="H1253" t="str">
            <v>JBE</v>
          </cell>
          <cell r="I1253">
            <v>213.94</v>
          </cell>
        </row>
        <row r="1254">
          <cell r="A1254" t="str">
            <v>403GPJBG</v>
          </cell>
          <cell r="B1254" t="str">
            <v>403GP</v>
          </cell>
          <cell r="C1254" t="str">
            <v>JBG</v>
          </cell>
          <cell r="D1254">
            <v>418530.18</v>
          </cell>
          <cell r="F1254" t="str">
            <v>403GPJBG</v>
          </cell>
          <cell r="G1254" t="str">
            <v>403GP</v>
          </cell>
          <cell r="H1254" t="str">
            <v>JBG</v>
          </cell>
          <cell r="I1254">
            <v>418530.18</v>
          </cell>
        </row>
        <row r="1255">
          <cell r="A1255" t="str">
            <v>403GPOR</v>
          </cell>
          <cell r="B1255" t="str">
            <v>403GP</v>
          </cell>
          <cell r="C1255" t="str">
            <v>OR</v>
          </cell>
          <cell r="D1255">
            <v>4553875.97</v>
          </cell>
          <cell r="F1255" t="str">
            <v>403GPOR</v>
          </cell>
          <cell r="G1255" t="str">
            <v>403GP</v>
          </cell>
          <cell r="H1255" t="str">
            <v>OR</v>
          </cell>
          <cell r="I1255">
            <v>4553875.97</v>
          </cell>
        </row>
        <row r="1256">
          <cell r="A1256" t="str">
            <v>403GPSG</v>
          </cell>
          <cell r="B1256" t="str">
            <v>403GP</v>
          </cell>
          <cell r="C1256" t="str">
            <v>SG</v>
          </cell>
          <cell r="D1256">
            <v>1452.4</v>
          </cell>
          <cell r="F1256" t="str">
            <v>403GPSG</v>
          </cell>
          <cell r="G1256" t="str">
            <v>403GP</v>
          </cell>
          <cell r="H1256" t="str">
            <v>SG</v>
          </cell>
          <cell r="I1256">
            <v>1452.4</v>
          </cell>
        </row>
        <row r="1257">
          <cell r="A1257" t="str">
            <v>403GPSO</v>
          </cell>
          <cell r="B1257" t="str">
            <v>403GP</v>
          </cell>
          <cell r="C1257" t="str">
            <v>SO</v>
          </cell>
          <cell r="D1257">
            <v>14829598.369999999</v>
          </cell>
          <cell r="F1257" t="str">
            <v>403GPSO</v>
          </cell>
          <cell r="G1257" t="str">
            <v>403GP</v>
          </cell>
          <cell r="H1257" t="str">
            <v>SO</v>
          </cell>
          <cell r="I1257">
            <v>14829598.369999999</v>
          </cell>
        </row>
        <row r="1258">
          <cell r="A1258" t="str">
            <v>403GPUT</v>
          </cell>
          <cell r="B1258" t="str">
            <v>403GP</v>
          </cell>
          <cell r="C1258" t="str">
            <v>UT</v>
          </cell>
          <cell r="D1258">
            <v>4697797.6100000003</v>
          </cell>
          <cell r="F1258" t="str">
            <v>403GPUT</v>
          </cell>
          <cell r="G1258" t="str">
            <v>403GP</v>
          </cell>
          <cell r="H1258" t="str">
            <v>UT</v>
          </cell>
          <cell r="I1258">
            <v>4697797.6100000003</v>
          </cell>
        </row>
        <row r="1259">
          <cell r="A1259" t="str">
            <v>403GPWA</v>
          </cell>
          <cell r="B1259" t="str">
            <v>403GP</v>
          </cell>
          <cell r="C1259" t="str">
            <v>WA</v>
          </cell>
          <cell r="D1259">
            <v>1216673.4099999999</v>
          </cell>
          <cell r="F1259" t="str">
            <v>403GPWA</v>
          </cell>
          <cell r="G1259" t="str">
            <v>403GP</v>
          </cell>
          <cell r="H1259" t="str">
            <v>WA</v>
          </cell>
          <cell r="I1259">
            <v>1216673.4099999999</v>
          </cell>
        </row>
        <row r="1260">
          <cell r="A1260" t="str">
            <v>403GPWYP</v>
          </cell>
          <cell r="B1260" t="str">
            <v>403GP</v>
          </cell>
          <cell r="C1260" t="str">
            <v>WYP</v>
          </cell>
          <cell r="D1260">
            <v>2064853.78</v>
          </cell>
          <cell r="F1260" t="str">
            <v>403GPWYP</v>
          </cell>
          <cell r="G1260" t="str">
            <v>403GP</v>
          </cell>
          <cell r="H1260" t="str">
            <v>WYP</v>
          </cell>
          <cell r="I1260">
            <v>2064853.78</v>
          </cell>
        </row>
        <row r="1261">
          <cell r="A1261" t="str">
            <v>403GPWYU</v>
          </cell>
          <cell r="B1261" t="str">
            <v>403GP</v>
          </cell>
          <cell r="C1261" t="str">
            <v>WYU</v>
          </cell>
          <cell r="D1261">
            <v>367515.72</v>
          </cell>
          <cell r="F1261" t="str">
            <v>403GPWYU</v>
          </cell>
          <cell r="G1261" t="str">
            <v>403GP</v>
          </cell>
          <cell r="H1261" t="str">
            <v>WYU</v>
          </cell>
          <cell r="I1261">
            <v>367515.72</v>
          </cell>
        </row>
        <row r="1262">
          <cell r="A1262" t="str">
            <v>403HPCAGE</v>
          </cell>
          <cell r="B1262" t="str">
            <v>403HP</v>
          </cell>
          <cell r="C1262" t="str">
            <v>CAGE</v>
          </cell>
          <cell r="D1262">
            <v>6728862.2000000002</v>
          </cell>
          <cell r="F1262" t="str">
            <v>403HPCAGE</v>
          </cell>
          <cell r="G1262" t="str">
            <v>403HP</v>
          </cell>
          <cell r="H1262" t="str">
            <v>CAGE</v>
          </cell>
          <cell r="I1262">
            <v>6728862.2000000002</v>
          </cell>
        </row>
        <row r="1263">
          <cell r="A1263" t="str">
            <v>403HPCAGW</v>
          </cell>
          <cell r="B1263" t="str">
            <v>403HP</v>
          </cell>
          <cell r="C1263" t="str">
            <v>CAGW</v>
          </cell>
          <cell r="D1263">
            <v>27060160.030000001</v>
          </cell>
          <cell r="F1263" t="str">
            <v>403HPCAGW</v>
          </cell>
          <cell r="G1263" t="str">
            <v>403HP</v>
          </cell>
          <cell r="H1263" t="str">
            <v>CAGW</v>
          </cell>
          <cell r="I1263">
            <v>27060160.030000001</v>
          </cell>
        </row>
        <row r="1264">
          <cell r="A1264" t="str">
            <v>403OPCAGE</v>
          </cell>
          <cell r="B1264" t="str">
            <v>403OP</v>
          </cell>
          <cell r="C1264" t="str">
            <v>CAGE</v>
          </cell>
          <cell r="D1264">
            <v>86287507.829999998</v>
          </cell>
          <cell r="F1264" t="str">
            <v>403OPCAGE</v>
          </cell>
          <cell r="G1264" t="str">
            <v>403OP</v>
          </cell>
          <cell r="H1264" t="str">
            <v>CAGE</v>
          </cell>
          <cell r="I1264">
            <v>86287507.829999998</v>
          </cell>
        </row>
        <row r="1265">
          <cell r="A1265" t="str">
            <v>403OPCAGW</v>
          </cell>
          <cell r="B1265" t="str">
            <v>403OP</v>
          </cell>
          <cell r="C1265" t="str">
            <v>CAGW</v>
          </cell>
          <cell r="D1265">
            <v>39776270.539999999</v>
          </cell>
          <cell r="F1265" t="str">
            <v>403OPCAGW</v>
          </cell>
          <cell r="G1265" t="str">
            <v>403OP</v>
          </cell>
          <cell r="H1265" t="str">
            <v>CAGW</v>
          </cell>
          <cell r="I1265">
            <v>39776270.539999999</v>
          </cell>
        </row>
        <row r="1266">
          <cell r="A1266" t="str">
            <v>403SPCAGE</v>
          </cell>
          <cell r="B1266" t="str">
            <v>403SP</v>
          </cell>
          <cell r="C1266" t="str">
            <v>CAGE</v>
          </cell>
          <cell r="D1266">
            <v>200258381.12</v>
          </cell>
          <cell r="F1266" t="str">
            <v>403SPCAGE</v>
          </cell>
          <cell r="G1266" t="str">
            <v>403SP</v>
          </cell>
          <cell r="H1266" t="str">
            <v>CAGE</v>
          </cell>
          <cell r="I1266">
            <v>200258381.12</v>
          </cell>
        </row>
        <row r="1267">
          <cell r="A1267" t="str">
            <v>403SPCAGW</v>
          </cell>
          <cell r="B1267" t="str">
            <v>403SP</v>
          </cell>
          <cell r="C1267" t="str">
            <v>CAGW</v>
          </cell>
          <cell r="D1267">
            <v>5514313.3300000001</v>
          </cell>
          <cell r="F1267" t="str">
            <v>403SPCAGW</v>
          </cell>
          <cell r="G1267" t="str">
            <v>403SP</v>
          </cell>
          <cell r="H1267" t="str">
            <v>CAGW</v>
          </cell>
          <cell r="I1267">
            <v>5514313.3300000001</v>
          </cell>
        </row>
        <row r="1268">
          <cell r="A1268" t="str">
            <v>403SPJBG</v>
          </cell>
          <cell r="B1268" t="str">
            <v>403SP</v>
          </cell>
          <cell r="C1268" t="str">
            <v>JBG</v>
          </cell>
          <cell r="D1268">
            <v>30771637.84</v>
          </cell>
          <cell r="F1268" t="str">
            <v>403SPJBG</v>
          </cell>
          <cell r="G1268" t="str">
            <v>403SP</v>
          </cell>
          <cell r="H1268" t="str">
            <v>JBG</v>
          </cell>
          <cell r="I1268">
            <v>30771637.84</v>
          </cell>
        </row>
        <row r="1269">
          <cell r="A1269" t="str">
            <v>403TPCAGE</v>
          </cell>
          <cell r="B1269" t="str">
            <v>403TP</v>
          </cell>
          <cell r="C1269" t="str">
            <v>CAGE</v>
          </cell>
          <cell r="D1269">
            <v>68901059.118636206</v>
          </cell>
          <cell r="F1269" t="str">
            <v>403TPCAGE</v>
          </cell>
          <cell r="G1269" t="str">
            <v>403TP</v>
          </cell>
          <cell r="H1269" t="str">
            <v>CAGE</v>
          </cell>
          <cell r="I1269">
            <v>68901059.118636206</v>
          </cell>
        </row>
        <row r="1270">
          <cell r="A1270" t="str">
            <v>403TPCAGW</v>
          </cell>
          <cell r="B1270" t="str">
            <v>403TP</v>
          </cell>
          <cell r="C1270" t="str">
            <v>CAGW</v>
          </cell>
          <cell r="D1270">
            <v>23531279.851363793</v>
          </cell>
          <cell r="F1270" t="str">
            <v>403TPCAGW</v>
          </cell>
          <cell r="G1270" t="str">
            <v>403TP</v>
          </cell>
          <cell r="H1270" t="str">
            <v>CAGW</v>
          </cell>
          <cell r="I1270">
            <v>23531279.851363793</v>
          </cell>
        </row>
        <row r="1271">
          <cell r="A1271" t="str">
            <v>403TPJBG</v>
          </cell>
          <cell r="B1271" t="str">
            <v>403TP</v>
          </cell>
          <cell r="C1271" t="str">
            <v>JBG</v>
          </cell>
          <cell r="D1271">
            <v>1469701.99</v>
          </cell>
          <cell r="F1271" t="str">
            <v>403TPJBG</v>
          </cell>
          <cell r="G1271" t="str">
            <v>403TP</v>
          </cell>
          <cell r="H1271" t="str">
            <v>JBG</v>
          </cell>
          <cell r="I1271">
            <v>1469701.99</v>
          </cell>
        </row>
        <row r="1272">
          <cell r="A1272" t="str">
            <v>403TPSG</v>
          </cell>
          <cell r="B1272" t="str">
            <v>403TP</v>
          </cell>
          <cell r="C1272" t="str">
            <v>SG</v>
          </cell>
          <cell r="D1272">
            <v>32238.46</v>
          </cell>
          <cell r="F1272" t="str">
            <v>403TPSG</v>
          </cell>
          <cell r="G1272" t="str">
            <v>403TP</v>
          </cell>
          <cell r="H1272" t="str">
            <v>SG</v>
          </cell>
          <cell r="I1272">
            <v>32238.46</v>
          </cell>
        </row>
        <row r="1273">
          <cell r="A1273" t="str">
            <v>404GPCA</v>
          </cell>
          <cell r="B1273" t="str">
            <v>404GP</v>
          </cell>
          <cell r="C1273" t="str">
            <v>CA</v>
          </cell>
          <cell r="D1273">
            <v>93538.95</v>
          </cell>
          <cell r="F1273" t="str">
            <v>404GPCA</v>
          </cell>
          <cell r="G1273" t="str">
            <v>404GP</v>
          </cell>
          <cell r="H1273" t="str">
            <v>CA</v>
          </cell>
          <cell r="I1273">
            <v>93538.95</v>
          </cell>
        </row>
        <row r="1274">
          <cell r="A1274" t="str">
            <v>404GPCN</v>
          </cell>
          <cell r="B1274" t="str">
            <v>404GP</v>
          </cell>
          <cell r="C1274" t="str">
            <v>CN</v>
          </cell>
          <cell r="D1274">
            <v>29321.06</v>
          </cell>
          <cell r="F1274" t="str">
            <v>404GPCN</v>
          </cell>
          <cell r="G1274" t="str">
            <v>404GP</v>
          </cell>
          <cell r="H1274" t="str">
            <v>CN</v>
          </cell>
          <cell r="I1274">
            <v>29321.06</v>
          </cell>
        </row>
        <row r="1275">
          <cell r="A1275" t="str">
            <v>404GPID</v>
          </cell>
          <cell r="B1275" t="str">
            <v>404GP</v>
          </cell>
          <cell r="C1275" t="str">
            <v>ID</v>
          </cell>
          <cell r="D1275">
            <v>94416.320000000007</v>
          </cell>
          <cell r="F1275" t="str">
            <v>404GPID</v>
          </cell>
          <cell r="G1275" t="str">
            <v>404GP</v>
          </cell>
          <cell r="H1275" t="str">
            <v>ID</v>
          </cell>
          <cell r="I1275">
            <v>94416.320000000007</v>
          </cell>
        </row>
        <row r="1276">
          <cell r="A1276" t="str">
            <v>404GPOR</v>
          </cell>
          <cell r="B1276" t="str">
            <v>404GP</v>
          </cell>
          <cell r="C1276" t="str">
            <v>OR</v>
          </cell>
          <cell r="D1276">
            <v>373678.8</v>
          </cell>
          <cell r="F1276" t="str">
            <v>404GPOR</v>
          </cell>
          <cell r="G1276" t="str">
            <v>404GP</v>
          </cell>
          <cell r="H1276" t="str">
            <v>OR</v>
          </cell>
          <cell r="I1276">
            <v>373678.8</v>
          </cell>
        </row>
        <row r="1277">
          <cell r="A1277" t="str">
            <v>404GPSO</v>
          </cell>
          <cell r="B1277" t="str">
            <v>404GP</v>
          </cell>
          <cell r="C1277" t="str">
            <v>SO</v>
          </cell>
          <cell r="D1277">
            <v>523558.69</v>
          </cell>
          <cell r="F1277" t="str">
            <v>404GPSO</v>
          </cell>
          <cell r="G1277" t="str">
            <v>404GP</v>
          </cell>
          <cell r="H1277" t="str">
            <v>SO</v>
          </cell>
          <cell r="I1277">
            <v>523558.69</v>
          </cell>
        </row>
        <row r="1278">
          <cell r="A1278" t="str">
            <v>404GPUT</v>
          </cell>
          <cell r="B1278" t="str">
            <v>404GP</v>
          </cell>
          <cell r="C1278" t="str">
            <v>UT</v>
          </cell>
          <cell r="D1278">
            <v>727.89</v>
          </cell>
          <cell r="F1278" t="str">
            <v>404GPUT</v>
          </cell>
          <cell r="G1278" t="str">
            <v>404GP</v>
          </cell>
          <cell r="H1278" t="str">
            <v>UT</v>
          </cell>
          <cell r="I1278">
            <v>727.89</v>
          </cell>
        </row>
        <row r="1279">
          <cell r="A1279" t="str">
            <v>404GPWA</v>
          </cell>
          <cell r="B1279" t="str">
            <v>404GP</v>
          </cell>
          <cell r="C1279" t="str">
            <v>WA</v>
          </cell>
          <cell r="D1279">
            <v>73036.25</v>
          </cell>
          <cell r="F1279" t="str">
            <v>404GPWA</v>
          </cell>
          <cell r="G1279" t="str">
            <v>404GP</v>
          </cell>
          <cell r="H1279" t="str">
            <v>WA</v>
          </cell>
          <cell r="I1279">
            <v>73036.25</v>
          </cell>
        </row>
        <row r="1280">
          <cell r="A1280" t="str">
            <v>404GPWYP</v>
          </cell>
          <cell r="B1280" t="str">
            <v>404GP</v>
          </cell>
          <cell r="C1280" t="str">
            <v>WYP</v>
          </cell>
          <cell r="D1280">
            <v>44632.54</v>
          </cell>
          <cell r="F1280" t="str">
            <v>404GPWYP</v>
          </cell>
          <cell r="G1280" t="str">
            <v>404GP</v>
          </cell>
          <cell r="H1280" t="str">
            <v>WYP</v>
          </cell>
          <cell r="I1280">
            <v>44632.54</v>
          </cell>
        </row>
        <row r="1281">
          <cell r="A1281" t="str">
            <v>404GPWYU</v>
          </cell>
          <cell r="B1281" t="str">
            <v>404GP</v>
          </cell>
          <cell r="C1281" t="str">
            <v>WYU</v>
          </cell>
          <cell r="D1281">
            <v>633.15</v>
          </cell>
          <cell r="F1281" t="str">
            <v>404GPWYU</v>
          </cell>
          <cell r="G1281" t="str">
            <v>404GP</v>
          </cell>
          <cell r="H1281" t="str">
            <v>WYU</v>
          </cell>
          <cell r="I1281">
            <v>633.15</v>
          </cell>
        </row>
        <row r="1282">
          <cell r="A1282" t="str">
            <v>404HPCAGW</v>
          </cell>
          <cell r="B1282" t="str">
            <v>404HP</v>
          </cell>
          <cell r="C1282" t="str">
            <v>CAGW</v>
          </cell>
          <cell r="D1282">
            <v>274726.51</v>
          </cell>
          <cell r="F1282" t="str">
            <v>404HPCAGW</v>
          </cell>
          <cell r="G1282" t="str">
            <v>404HP</v>
          </cell>
          <cell r="H1282" t="str">
            <v>CAGW</v>
          </cell>
          <cell r="I1282">
            <v>274726.51</v>
          </cell>
        </row>
        <row r="1283">
          <cell r="A1283" t="str">
            <v>404IPCAEE</v>
          </cell>
          <cell r="B1283" t="str">
            <v>404IP</v>
          </cell>
          <cell r="C1283" t="str">
            <v>CAEE</v>
          </cell>
          <cell r="D1283">
            <v>48952.66</v>
          </cell>
          <cell r="F1283" t="str">
            <v>404IPCAEE</v>
          </cell>
          <cell r="G1283" t="str">
            <v>404IP</v>
          </cell>
          <cell r="H1283" t="str">
            <v>CAEE</v>
          </cell>
          <cell r="I1283">
            <v>48952.66</v>
          </cell>
        </row>
        <row r="1284">
          <cell r="A1284" t="str">
            <v>404IPCAGE</v>
          </cell>
          <cell r="B1284" t="str">
            <v>404IP</v>
          </cell>
          <cell r="C1284" t="str">
            <v>CAGE</v>
          </cell>
          <cell r="D1284">
            <v>4035396.4899999998</v>
          </cell>
          <cell r="F1284" t="str">
            <v>404IPCAGE</v>
          </cell>
          <cell r="G1284" t="str">
            <v>404IP</v>
          </cell>
          <cell r="H1284" t="str">
            <v>CAGE</v>
          </cell>
          <cell r="I1284">
            <v>4035396.4899999998</v>
          </cell>
        </row>
        <row r="1285">
          <cell r="A1285" t="str">
            <v>404IPCAGW</v>
          </cell>
          <cell r="B1285" t="str">
            <v>404IP</v>
          </cell>
          <cell r="C1285" t="str">
            <v>CAGW</v>
          </cell>
          <cell r="D1285">
            <v>13760743.989190761</v>
          </cell>
          <cell r="F1285" t="str">
            <v>404IPCAGW</v>
          </cell>
          <cell r="G1285" t="str">
            <v>404IP</v>
          </cell>
          <cell r="H1285" t="str">
            <v>CAGW</v>
          </cell>
          <cell r="I1285">
            <v>13760743.989190761</v>
          </cell>
        </row>
        <row r="1286">
          <cell r="A1286" t="str">
            <v>404IPCN</v>
          </cell>
          <cell r="B1286" t="str">
            <v>404IP</v>
          </cell>
          <cell r="C1286" t="str">
            <v>CN</v>
          </cell>
          <cell r="D1286">
            <v>2824355.58</v>
          </cell>
          <cell r="F1286" t="str">
            <v>404IPCN</v>
          </cell>
          <cell r="G1286" t="str">
            <v>404IP</v>
          </cell>
          <cell r="H1286" t="str">
            <v>CN</v>
          </cell>
          <cell r="I1286">
            <v>2824355.58</v>
          </cell>
        </row>
        <row r="1287">
          <cell r="A1287" t="str">
            <v>404IPID</v>
          </cell>
          <cell r="B1287" t="str">
            <v>404IP</v>
          </cell>
          <cell r="C1287" t="str">
            <v>ID</v>
          </cell>
          <cell r="D1287">
            <v>21165.68</v>
          </cell>
          <cell r="F1287" t="str">
            <v>404IPID</v>
          </cell>
          <cell r="G1287" t="str">
            <v>404IP</v>
          </cell>
          <cell r="H1287" t="str">
            <v>ID</v>
          </cell>
          <cell r="I1287">
            <v>21165.68</v>
          </cell>
        </row>
        <row r="1288">
          <cell r="A1288" t="str">
            <v>404IPJBG</v>
          </cell>
          <cell r="B1288" t="str">
            <v>404IP</v>
          </cell>
          <cell r="C1288" t="str">
            <v>JBG</v>
          </cell>
          <cell r="D1288">
            <v>276436.03999999998</v>
          </cell>
          <cell r="F1288" t="str">
            <v>404IPJBG</v>
          </cell>
          <cell r="G1288" t="str">
            <v>404IP</v>
          </cell>
          <cell r="H1288" t="str">
            <v>JBG</v>
          </cell>
          <cell r="I1288">
            <v>276436.03999999998</v>
          </cell>
        </row>
        <row r="1289">
          <cell r="A1289" t="str">
            <v>404IPOR</v>
          </cell>
          <cell r="B1289" t="str">
            <v>404IP</v>
          </cell>
          <cell r="C1289" t="str">
            <v>OR</v>
          </cell>
          <cell r="D1289">
            <v>15261.19</v>
          </cell>
          <cell r="F1289" t="str">
            <v>404IPOR</v>
          </cell>
          <cell r="G1289" t="str">
            <v>404IP</v>
          </cell>
          <cell r="H1289" t="str">
            <v>OR</v>
          </cell>
          <cell r="I1289">
            <v>15261.19</v>
          </cell>
        </row>
        <row r="1290">
          <cell r="A1290" t="str">
            <v>404IPOTHER</v>
          </cell>
          <cell r="B1290" t="str">
            <v>404IP</v>
          </cell>
          <cell r="C1290" t="str">
            <v>OTHER</v>
          </cell>
          <cell r="D1290">
            <v>4483442.4000000004</v>
          </cell>
          <cell r="F1290" t="str">
            <v>404IPOTHER</v>
          </cell>
          <cell r="G1290" t="str">
            <v>404IP</v>
          </cell>
          <cell r="H1290" t="str">
            <v>OTHER</v>
          </cell>
          <cell r="I1290">
            <v>4483442.4000000004</v>
          </cell>
        </row>
        <row r="1291">
          <cell r="A1291" t="str">
            <v>404IPSG</v>
          </cell>
          <cell r="B1291" t="str">
            <v>404IP</v>
          </cell>
          <cell r="C1291" t="str">
            <v>SG</v>
          </cell>
          <cell r="D1291">
            <v>4780254.05</v>
          </cell>
          <cell r="F1291" t="str">
            <v>404IPSG</v>
          </cell>
          <cell r="G1291" t="str">
            <v>404IP</v>
          </cell>
          <cell r="H1291" t="str">
            <v>SG</v>
          </cell>
          <cell r="I1291">
            <v>4780254.05</v>
          </cell>
        </row>
        <row r="1292">
          <cell r="A1292" t="str">
            <v>404IPSO</v>
          </cell>
          <cell r="B1292" t="str">
            <v>404IP</v>
          </cell>
          <cell r="C1292" t="str">
            <v>SO</v>
          </cell>
          <cell r="D1292">
            <v>11833400.18</v>
          </cell>
          <cell r="F1292" t="str">
            <v>404IPSO</v>
          </cell>
          <cell r="G1292" t="str">
            <v>404IP</v>
          </cell>
          <cell r="H1292" t="str">
            <v>SO</v>
          </cell>
          <cell r="I1292">
            <v>11833400.18</v>
          </cell>
        </row>
        <row r="1293">
          <cell r="A1293" t="str">
            <v>404IPUT</v>
          </cell>
          <cell r="B1293" t="str">
            <v>404IP</v>
          </cell>
          <cell r="C1293" t="str">
            <v>UT</v>
          </cell>
          <cell r="D1293">
            <v>-3594422.1091907616</v>
          </cell>
          <cell r="F1293" t="str">
            <v>404IPUT</v>
          </cell>
          <cell r="G1293" t="str">
            <v>404IP</v>
          </cell>
          <cell r="H1293" t="str">
            <v>UT</v>
          </cell>
          <cell r="I1293">
            <v>-3594422.1091907616</v>
          </cell>
        </row>
        <row r="1294">
          <cell r="A1294" t="str">
            <v>404IPWYP</v>
          </cell>
          <cell r="B1294" t="str">
            <v>404IP</v>
          </cell>
          <cell r="C1294" t="str">
            <v>WYP</v>
          </cell>
          <cell r="D1294">
            <v>133729.4</v>
          </cell>
          <cell r="F1294" t="str">
            <v>404IPWYP</v>
          </cell>
          <cell r="G1294" t="str">
            <v>404IP</v>
          </cell>
          <cell r="H1294" t="str">
            <v>WYP</v>
          </cell>
          <cell r="I1294">
            <v>133729.4</v>
          </cell>
        </row>
        <row r="1295">
          <cell r="A1295" t="str">
            <v>447NPCCAGW</v>
          </cell>
          <cell r="B1295" t="str">
            <v>447NPC</v>
          </cell>
          <cell r="C1295" t="str">
            <v>CAGW</v>
          </cell>
          <cell r="D1295">
            <v>59484831.289999999</v>
          </cell>
          <cell r="F1295" t="str">
            <v>447NPCCAGW</v>
          </cell>
          <cell r="G1295" t="str">
            <v>447NPC</v>
          </cell>
          <cell r="H1295" t="str">
            <v>CAGW</v>
          </cell>
          <cell r="I1295">
            <v>59484831.289999999</v>
          </cell>
        </row>
        <row r="1296">
          <cell r="A1296" t="str">
            <v>555NPCCAEW</v>
          </cell>
          <cell r="B1296" t="str">
            <v>555NPC</v>
          </cell>
          <cell r="C1296" t="str">
            <v>CAEW</v>
          </cell>
          <cell r="D1296">
            <v>1206580.3228843722</v>
          </cell>
          <cell r="F1296" t="str">
            <v>555NPCCAEW</v>
          </cell>
          <cell r="G1296" t="str">
            <v>555NPC</v>
          </cell>
          <cell r="H1296" t="str">
            <v>CAEW</v>
          </cell>
          <cell r="I1296">
            <v>1206580.3228843722</v>
          </cell>
        </row>
        <row r="1297">
          <cell r="A1297" t="str">
            <v>555NPCWA</v>
          </cell>
          <cell r="B1297" t="str">
            <v>555NPC</v>
          </cell>
          <cell r="C1297" t="str">
            <v>WA</v>
          </cell>
          <cell r="D1297">
            <v>421590.99</v>
          </cell>
          <cell r="F1297" t="str">
            <v>555NPCWA</v>
          </cell>
          <cell r="G1297" t="str">
            <v>555NPC</v>
          </cell>
          <cell r="H1297" t="str">
            <v>WA</v>
          </cell>
          <cell r="I1297">
            <v>421590.99</v>
          </cell>
        </row>
        <row r="1298">
          <cell r="A1298" t="str">
            <v>555NPCCAGW</v>
          </cell>
          <cell r="B1298" t="str">
            <v>555NPC</v>
          </cell>
          <cell r="C1298" t="str">
            <v>CAGW</v>
          </cell>
          <cell r="D1298">
            <v>216065772.73711565</v>
          </cell>
          <cell r="F1298" t="str">
            <v>555NPCCAGW</v>
          </cell>
          <cell r="G1298" t="str">
            <v>555NPC</v>
          </cell>
          <cell r="H1298" t="str">
            <v>CAGW</v>
          </cell>
          <cell r="I1298">
            <v>216065772.73711565</v>
          </cell>
        </row>
        <row r="1299">
          <cell r="A1299" t="str">
            <v>565NPCCAGW</v>
          </cell>
          <cell r="B1299" t="str">
            <v>565NPC</v>
          </cell>
          <cell r="C1299" t="str">
            <v>CAGW</v>
          </cell>
          <cell r="D1299">
            <v>112279968.70999999</v>
          </cell>
          <cell r="F1299" t="str">
            <v>565NPCCAGW</v>
          </cell>
          <cell r="G1299" t="str">
            <v>565NPC</v>
          </cell>
          <cell r="H1299" t="str">
            <v>CAGW</v>
          </cell>
          <cell r="I1299">
            <v>112279968.70999999</v>
          </cell>
        </row>
        <row r="1300">
          <cell r="A1300" t="str">
            <v>501NPCCAEW</v>
          </cell>
          <cell r="B1300" t="str">
            <v>501NPC</v>
          </cell>
          <cell r="C1300" t="str">
            <v>CAEW</v>
          </cell>
          <cell r="D1300">
            <v>233870200.23999998</v>
          </cell>
          <cell r="F1300" t="str">
            <v>501NPCCAEW</v>
          </cell>
          <cell r="G1300" t="str">
            <v>501NPC</v>
          </cell>
          <cell r="H1300" t="str">
            <v>CAEW</v>
          </cell>
          <cell r="I1300">
            <v>233870200.23999998</v>
          </cell>
        </row>
        <row r="1301">
          <cell r="A1301" t="str">
            <v>547NPCCAEW</v>
          </cell>
          <cell r="B1301" t="str">
            <v>547NPC</v>
          </cell>
          <cell r="C1301" t="str">
            <v>CAEW</v>
          </cell>
          <cell r="D1301">
            <v>98096982.909999996</v>
          </cell>
          <cell r="F1301" t="str">
            <v>547NPCCAEW</v>
          </cell>
          <cell r="G1301" t="str">
            <v>547NPC</v>
          </cell>
          <cell r="H1301" t="str">
            <v>CAEW</v>
          </cell>
          <cell r="I1301">
            <v>98096982.909999996</v>
          </cell>
        </row>
        <row r="1302">
          <cell r="A1302" t="str">
            <v>40910SE</v>
          </cell>
          <cell r="B1302" t="str">
            <v>40910</v>
          </cell>
          <cell r="C1302" t="str">
            <v>SE</v>
          </cell>
          <cell r="D1302">
            <v>-16758</v>
          </cell>
          <cell r="F1302" t="str">
            <v>40910SE</v>
          </cell>
          <cell r="G1302" t="str">
            <v>40910</v>
          </cell>
          <cell r="H1302" t="str">
            <v>SE</v>
          </cell>
          <cell r="I1302">
            <v>-16758</v>
          </cell>
        </row>
        <row r="1303">
          <cell r="A1303" t="str">
            <v>40910SG</v>
          </cell>
          <cell r="B1303" t="str">
            <v>40910</v>
          </cell>
          <cell r="C1303" t="str">
            <v>SG</v>
          </cell>
          <cell r="D1303">
            <v>-60157557.009999998</v>
          </cell>
          <cell r="F1303" t="str">
            <v>40910SG</v>
          </cell>
          <cell r="G1303" t="str">
            <v>40910</v>
          </cell>
          <cell r="H1303" t="str">
            <v>SG</v>
          </cell>
          <cell r="I1303">
            <v>-60157557.009999998</v>
          </cell>
        </row>
        <row r="1304">
          <cell r="A1304" t="str">
            <v>40910SO</v>
          </cell>
          <cell r="B1304" t="str">
            <v>40910</v>
          </cell>
          <cell r="C1304" t="str">
            <v>SO</v>
          </cell>
          <cell r="D1304">
            <v>-406</v>
          </cell>
          <cell r="F1304" t="str">
            <v>40910SO</v>
          </cell>
          <cell r="G1304" t="str">
            <v>40910</v>
          </cell>
          <cell r="H1304" t="str">
            <v>SO</v>
          </cell>
          <cell r="I1304">
            <v>-406</v>
          </cell>
        </row>
        <row r="1305">
          <cell r="A1305" t="str">
            <v>SCHMAPBADDEBT</v>
          </cell>
          <cell r="B1305" t="str">
            <v>SCHMAP</v>
          </cell>
          <cell r="C1305" t="str">
            <v>BADDEBT</v>
          </cell>
          <cell r="D1305">
            <v>0</v>
          </cell>
          <cell r="F1305" t="str">
            <v>SCHMAPBADDEBT</v>
          </cell>
          <cell r="G1305" t="str">
            <v>SCHMAP</v>
          </cell>
          <cell r="H1305" t="str">
            <v>BADDEBT</v>
          </cell>
          <cell r="I1305">
            <v>0</v>
          </cell>
        </row>
        <row r="1306">
          <cell r="A1306" t="str">
            <v>SCHMAPSCHMDEXP</v>
          </cell>
          <cell r="B1306" t="str">
            <v>SCHMAP</v>
          </cell>
          <cell r="C1306" t="str">
            <v>SCHMDEXP</v>
          </cell>
          <cell r="D1306">
            <v>56931.5</v>
          </cell>
          <cell r="F1306" t="str">
            <v>SCHMAPSCHMDEXP</v>
          </cell>
          <cell r="G1306" t="str">
            <v>SCHMAP</v>
          </cell>
          <cell r="H1306" t="str">
            <v>SCHMDEXP</v>
          </cell>
          <cell r="I1306">
            <v>56931.5</v>
          </cell>
        </row>
        <row r="1307">
          <cell r="A1307" t="str">
            <v>SCHMAPSO</v>
          </cell>
          <cell r="B1307" t="str">
            <v>SCHMAP</v>
          </cell>
          <cell r="C1307" t="str">
            <v>SO</v>
          </cell>
          <cell r="D1307">
            <v>877382.16</v>
          </cell>
          <cell r="F1307" t="str">
            <v>SCHMAPSO</v>
          </cell>
          <cell r="G1307" t="str">
            <v>SCHMAP</v>
          </cell>
          <cell r="H1307" t="str">
            <v>SO</v>
          </cell>
          <cell r="I1307">
            <v>877382.16</v>
          </cell>
        </row>
        <row r="1308">
          <cell r="A1308" t="str">
            <v>SCHMATBADDEBT</v>
          </cell>
          <cell r="B1308" t="str">
            <v>SCHMAT</v>
          </cell>
          <cell r="C1308" t="str">
            <v>BADDEBT</v>
          </cell>
          <cell r="D1308">
            <v>-2318038.33</v>
          </cell>
          <cell r="F1308" t="str">
            <v>SCHMATBADDEBT</v>
          </cell>
          <cell r="G1308" t="str">
            <v>SCHMAT</v>
          </cell>
          <cell r="H1308" t="str">
            <v>BADDEBT</v>
          </cell>
          <cell r="I1308">
            <v>-2318038.33</v>
          </cell>
        </row>
        <row r="1309">
          <cell r="A1309" t="str">
            <v>SCHMATCA</v>
          </cell>
          <cell r="B1309" t="str">
            <v>SCHMAT</v>
          </cell>
          <cell r="C1309" t="str">
            <v>CA</v>
          </cell>
          <cell r="D1309">
            <v>0</v>
          </cell>
          <cell r="F1309" t="str">
            <v>SCHMATCA</v>
          </cell>
          <cell r="G1309" t="str">
            <v>SCHMAT</v>
          </cell>
          <cell r="H1309" t="str">
            <v>CA</v>
          </cell>
          <cell r="I1309">
            <v>0</v>
          </cell>
        </row>
        <row r="1310">
          <cell r="A1310" t="str">
            <v>SCHMATCIAC</v>
          </cell>
          <cell r="B1310" t="str">
            <v>SCHMAT</v>
          </cell>
          <cell r="C1310" t="str">
            <v>CIAC</v>
          </cell>
          <cell r="D1310">
            <v>93135560.093135595</v>
          </cell>
          <cell r="F1310" t="str">
            <v>SCHMATCIAC</v>
          </cell>
          <cell r="G1310" t="str">
            <v>SCHMAT</v>
          </cell>
          <cell r="H1310" t="str">
            <v>CIAC</v>
          </cell>
          <cell r="I1310">
            <v>93135560.093135595</v>
          </cell>
        </row>
        <row r="1311">
          <cell r="A1311" t="str">
            <v>SCHMATGPS</v>
          </cell>
          <cell r="B1311" t="str">
            <v>SCHMAT</v>
          </cell>
          <cell r="C1311" t="str">
            <v>GPS</v>
          </cell>
          <cell r="D1311">
            <v>-250505.39</v>
          </cell>
          <cell r="F1311" t="str">
            <v>SCHMATGPS</v>
          </cell>
          <cell r="G1311" t="str">
            <v>SCHMAT</v>
          </cell>
          <cell r="H1311" t="str">
            <v>GPS</v>
          </cell>
          <cell r="I1311">
            <v>-250505.39</v>
          </cell>
        </row>
        <row r="1312">
          <cell r="A1312" t="str">
            <v>SCHMATID</v>
          </cell>
          <cell r="B1312" t="str">
            <v>SCHMAT</v>
          </cell>
          <cell r="C1312" t="str">
            <v>ID</v>
          </cell>
          <cell r="D1312">
            <v>138536.35999999999</v>
          </cell>
          <cell r="F1312" t="str">
            <v>SCHMATID</v>
          </cell>
          <cell r="G1312" t="str">
            <v>SCHMAT</v>
          </cell>
          <cell r="H1312" t="str">
            <v>ID</v>
          </cell>
          <cell r="I1312">
            <v>138536.35999999999</v>
          </cell>
        </row>
        <row r="1313">
          <cell r="A1313" t="str">
            <v>SCHMATOR</v>
          </cell>
          <cell r="B1313" t="str">
            <v>SCHMAT</v>
          </cell>
          <cell r="C1313" t="str">
            <v>OR</v>
          </cell>
          <cell r="D1313">
            <v>5826150.4499999993</v>
          </cell>
          <cell r="F1313" t="str">
            <v>SCHMATOR</v>
          </cell>
          <cell r="G1313" t="str">
            <v>SCHMAT</v>
          </cell>
          <cell r="H1313" t="str">
            <v>OR</v>
          </cell>
          <cell r="I1313">
            <v>5826150.4499999993</v>
          </cell>
        </row>
        <row r="1314">
          <cell r="A1314" t="str">
            <v>SCHMATOTHER</v>
          </cell>
          <cell r="B1314" t="str">
            <v>SCHMAT</v>
          </cell>
          <cell r="C1314" t="str">
            <v>OTHER</v>
          </cell>
          <cell r="D1314">
            <v>21048536.199999996</v>
          </cell>
          <cell r="F1314" t="str">
            <v>SCHMATOTHER</v>
          </cell>
          <cell r="G1314" t="str">
            <v>SCHMAT</v>
          </cell>
          <cell r="H1314" t="str">
            <v>OTHER</v>
          </cell>
          <cell r="I1314">
            <v>21048536.199999996</v>
          </cell>
        </row>
        <row r="1315">
          <cell r="A1315" t="str">
            <v>SCHMATSCHMDEXP</v>
          </cell>
          <cell r="B1315" t="str">
            <v>SCHMAT</v>
          </cell>
          <cell r="C1315" t="str">
            <v>SCHMDEXP</v>
          </cell>
          <cell r="D1315">
            <v>784319741</v>
          </cell>
          <cell r="F1315" t="str">
            <v>SCHMATSCHMDEXP</v>
          </cell>
          <cell r="G1315" t="str">
            <v>SCHMAT</v>
          </cell>
          <cell r="H1315" t="str">
            <v>SCHMDEXP</v>
          </cell>
          <cell r="I1315">
            <v>784319741</v>
          </cell>
        </row>
        <row r="1316">
          <cell r="A1316" t="str">
            <v>SCHMATSE</v>
          </cell>
          <cell r="B1316" t="str">
            <v>SCHMAT</v>
          </cell>
          <cell r="C1316" t="str">
            <v>SE</v>
          </cell>
          <cell r="D1316">
            <v>0</v>
          </cell>
          <cell r="F1316" t="str">
            <v>SCHMATSE</v>
          </cell>
          <cell r="G1316" t="str">
            <v>SCHMAT</v>
          </cell>
          <cell r="H1316" t="str">
            <v>SE</v>
          </cell>
          <cell r="I1316">
            <v>0</v>
          </cell>
        </row>
        <row r="1317">
          <cell r="A1317" t="str">
            <v>SCHMATSG</v>
          </cell>
          <cell r="B1317" t="str">
            <v>SCHMAT</v>
          </cell>
          <cell r="C1317" t="str">
            <v>SG</v>
          </cell>
          <cell r="D1317">
            <v>-33361501</v>
          </cell>
          <cell r="F1317" t="str">
            <v>SCHMATSG</v>
          </cell>
          <cell r="G1317" t="str">
            <v>SCHMAT</v>
          </cell>
          <cell r="H1317" t="str">
            <v>SG</v>
          </cell>
          <cell r="I1317">
            <v>-33361501</v>
          </cell>
        </row>
        <row r="1318">
          <cell r="A1318" t="str">
            <v>SCHMATSNP</v>
          </cell>
          <cell r="B1318" t="str">
            <v>SCHMAT</v>
          </cell>
          <cell r="C1318" t="str">
            <v>SNP</v>
          </cell>
          <cell r="D1318">
            <v>28735702.48</v>
          </cell>
          <cell r="F1318" t="str">
            <v>SCHMATSNP</v>
          </cell>
          <cell r="G1318" t="str">
            <v>SCHMAT</v>
          </cell>
          <cell r="H1318" t="str">
            <v>SNP</v>
          </cell>
          <cell r="I1318">
            <v>28735702.48</v>
          </cell>
        </row>
        <row r="1319">
          <cell r="A1319" t="str">
            <v>SCHMATSNPD</v>
          </cell>
          <cell r="B1319" t="str">
            <v>SCHMAT</v>
          </cell>
          <cell r="C1319" t="str">
            <v>SNPD</v>
          </cell>
          <cell r="D1319">
            <v>1879476.00187948</v>
          </cell>
          <cell r="F1319" t="str">
            <v>SCHMATSNPD</v>
          </cell>
          <cell r="G1319" t="str">
            <v>SCHMAT</v>
          </cell>
          <cell r="H1319" t="str">
            <v>SNPD</v>
          </cell>
          <cell r="I1319">
            <v>1879476.00187948</v>
          </cell>
        </row>
        <row r="1320">
          <cell r="A1320" t="str">
            <v>SCHMATSO</v>
          </cell>
          <cell r="B1320" t="str">
            <v>SCHMAT</v>
          </cell>
          <cell r="C1320" t="str">
            <v>SO</v>
          </cell>
          <cell r="D1320">
            <v>-7900608.2700000014</v>
          </cell>
          <cell r="F1320" t="str">
            <v>SCHMATSO</v>
          </cell>
          <cell r="G1320" t="str">
            <v>SCHMAT</v>
          </cell>
          <cell r="H1320" t="str">
            <v>SO</v>
          </cell>
          <cell r="I1320">
            <v>-7900608.2700000014</v>
          </cell>
        </row>
        <row r="1321">
          <cell r="A1321" t="str">
            <v>SCHMATUT</v>
          </cell>
          <cell r="B1321" t="str">
            <v>SCHMAT</v>
          </cell>
          <cell r="C1321" t="str">
            <v>UT</v>
          </cell>
          <cell r="D1321">
            <v>863178</v>
          </cell>
          <cell r="F1321" t="str">
            <v>SCHMATUT</v>
          </cell>
          <cell r="G1321" t="str">
            <v>SCHMAT</v>
          </cell>
          <cell r="H1321" t="str">
            <v>UT</v>
          </cell>
          <cell r="I1321">
            <v>863178</v>
          </cell>
        </row>
        <row r="1322">
          <cell r="A1322" t="str">
            <v>SCHMATWA</v>
          </cell>
          <cell r="B1322" t="str">
            <v>SCHMAT</v>
          </cell>
          <cell r="C1322" t="str">
            <v>WA</v>
          </cell>
          <cell r="D1322">
            <v>3948859.79</v>
          </cell>
          <cell r="F1322" t="str">
            <v>SCHMATWA</v>
          </cell>
          <cell r="G1322" t="str">
            <v>SCHMAT</v>
          </cell>
          <cell r="H1322" t="str">
            <v>WA</v>
          </cell>
          <cell r="I1322">
            <v>3948859.79</v>
          </cell>
        </row>
        <row r="1323">
          <cell r="A1323" t="str">
            <v>SCHMATWYP</v>
          </cell>
          <cell r="B1323" t="str">
            <v>SCHMAT</v>
          </cell>
          <cell r="C1323" t="str">
            <v>WYP</v>
          </cell>
          <cell r="D1323">
            <v>455271.92</v>
          </cell>
          <cell r="F1323" t="str">
            <v>SCHMATWYP</v>
          </cell>
          <cell r="G1323" t="str">
            <v>SCHMAT</v>
          </cell>
          <cell r="H1323" t="str">
            <v>WYP</v>
          </cell>
          <cell r="I1323">
            <v>455271.92</v>
          </cell>
        </row>
        <row r="1324">
          <cell r="A1324" t="str">
            <v>SCHMATWYU</v>
          </cell>
          <cell r="B1324" t="str">
            <v>SCHMAT</v>
          </cell>
          <cell r="C1324" t="str">
            <v>WYU</v>
          </cell>
          <cell r="D1324">
            <v>0</v>
          </cell>
          <cell r="F1324" t="str">
            <v>SCHMATWYU</v>
          </cell>
          <cell r="G1324" t="str">
            <v>SCHMAT</v>
          </cell>
          <cell r="H1324" t="str">
            <v>WYU</v>
          </cell>
          <cell r="I1324">
            <v>0</v>
          </cell>
        </row>
        <row r="1325">
          <cell r="A1325" t="str">
            <v>SCHMDPCA</v>
          </cell>
          <cell r="B1325" t="str">
            <v>SCHMDP</v>
          </cell>
          <cell r="C1325" t="str">
            <v>CA</v>
          </cell>
          <cell r="D1325">
            <v>0</v>
          </cell>
          <cell r="F1325" t="str">
            <v>SCHMDPCA</v>
          </cell>
          <cell r="G1325" t="str">
            <v>SCHMDP</v>
          </cell>
          <cell r="H1325" t="str">
            <v>CA</v>
          </cell>
          <cell r="I1325">
            <v>0</v>
          </cell>
        </row>
        <row r="1326">
          <cell r="A1326" t="str">
            <v>SCHMDPSCHMDEXP</v>
          </cell>
          <cell r="B1326" t="str">
            <v>SCHMDP</v>
          </cell>
          <cell r="C1326" t="str">
            <v>SCHMDEXP</v>
          </cell>
          <cell r="D1326">
            <v>-10910</v>
          </cell>
          <cell r="F1326" t="str">
            <v>SCHMDPSCHMDEXP</v>
          </cell>
          <cell r="G1326" t="str">
            <v>SCHMDP</v>
          </cell>
          <cell r="H1326" t="str">
            <v>SCHMDEXP</v>
          </cell>
          <cell r="I1326">
            <v>-10910</v>
          </cell>
        </row>
        <row r="1327">
          <cell r="A1327" t="str">
            <v>SCHMDPSG</v>
          </cell>
          <cell r="B1327" t="str">
            <v>SCHMDP</v>
          </cell>
          <cell r="C1327" t="str">
            <v>SG</v>
          </cell>
          <cell r="D1327">
            <v>11907723.73</v>
          </cell>
          <cell r="F1327" t="str">
            <v>SCHMDPSG</v>
          </cell>
          <cell r="G1327" t="str">
            <v>SCHMDP</v>
          </cell>
          <cell r="H1327" t="str">
            <v>SG</v>
          </cell>
          <cell r="I1327">
            <v>11907723.73</v>
          </cell>
        </row>
        <row r="1328">
          <cell r="A1328" t="str">
            <v>SCHMDPSNP</v>
          </cell>
          <cell r="B1328" t="str">
            <v>SCHMDP</v>
          </cell>
          <cell r="C1328" t="str">
            <v>SNP</v>
          </cell>
          <cell r="D1328">
            <v>61707.199999999997</v>
          </cell>
          <cell r="F1328" t="str">
            <v>SCHMDPSNP</v>
          </cell>
          <cell r="G1328" t="str">
            <v>SCHMDP</v>
          </cell>
          <cell r="H1328" t="str">
            <v>SNP</v>
          </cell>
          <cell r="I1328">
            <v>61707.199999999997</v>
          </cell>
        </row>
        <row r="1329">
          <cell r="A1329" t="str">
            <v>SCHMDPSO</v>
          </cell>
          <cell r="B1329" t="str">
            <v>SCHMDP</v>
          </cell>
          <cell r="C1329" t="str">
            <v>SO</v>
          </cell>
          <cell r="D1329">
            <v>46485.24</v>
          </cell>
          <cell r="F1329" t="str">
            <v>SCHMDPSO</v>
          </cell>
          <cell r="G1329" t="str">
            <v>SCHMDP</v>
          </cell>
          <cell r="H1329" t="str">
            <v>SO</v>
          </cell>
          <cell r="I1329">
            <v>46485.24</v>
          </cell>
        </row>
        <row r="1330">
          <cell r="A1330" t="str">
            <v>SCHMDTBADDEBT</v>
          </cell>
          <cell r="B1330" t="str">
            <v>SCHMDT</v>
          </cell>
          <cell r="C1330" t="str">
            <v>BADDEBT</v>
          </cell>
          <cell r="D1330">
            <v>0</v>
          </cell>
          <cell r="F1330" t="str">
            <v>SCHMDTBADDEBT</v>
          </cell>
          <cell r="G1330" t="str">
            <v>SCHMDT</v>
          </cell>
          <cell r="H1330" t="str">
            <v>BADDEBT</v>
          </cell>
          <cell r="I1330">
            <v>0</v>
          </cell>
        </row>
        <row r="1331">
          <cell r="A1331" t="str">
            <v>SCHMDTCA</v>
          </cell>
          <cell r="B1331" t="str">
            <v>SCHMDT</v>
          </cell>
          <cell r="C1331" t="str">
            <v>CA</v>
          </cell>
          <cell r="D1331">
            <v>-2441947.25</v>
          </cell>
          <cell r="F1331" t="str">
            <v>SCHMDTCA</v>
          </cell>
          <cell r="G1331" t="str">
            <v>SCHMDT</v>
          </cell>
          <cell r="H1331" t="str">
            <v>CA</v>
          </cell>
          <cell r="I1331">
            <v>-2441947.25</v>
          </cell>
        </row>
        <row r="1332">
          <cell r="A1332" t="str">
            <v>SCHMDTCIAC</v>
          </cell>
          <cell r="B1332" t="str">
            <v>SCHMDT</v>
          </cell>
          <cell r="C1332" t="str">
            <v>CIAC</v>
          </cell>
          <cell r="D1332">
            <v>0</v>
          </cell>
          <cell r="F1332" t="str">
            <v>SCHMDTCIAC</v>
          </cell>
          <cell r="G1332" t="str">
            <v>SCHMDT</v>
          </cell>
          <cell r="H1332" t="str">
            <v>CIAC</v>
          </cell>
          <cell r="I1332">
            <v>0</v>
          </cell>
        </row>
        <row r="1333">
          <cell r="A1333" t="str">
            <v>SCHMDTDGP</v>
          </cell>
          <cell r="B1333" t="str">
            <v>SCHMDT</v>
          </cell>
          <cell r="C1333" t="str">
            <v>DGP</v>
          </cell>
          <cell r="D1333">
            <v>0</v>
          </cell>
          <cell r="F1333" t="str">
            <v>SCHMDTDGP</v>
          </cell>
          <cell r="G1333" t="str">
            <v>SCHMDT</v>
          </cell>
          <cell r="H1333" t="str">
            <v>DGP</v>
          </cell>
          <cell r="I1333">
            <v>0</v>
          </cell>
        </row>
        <row r="1334">
          <cell r="A1334" t="str">
            <v>SCHMDTGPS</v>
          </cell>
          <cell r="B1334" t="str">
            <v>SCHMDT</v>
          </cell>
          <cell r="C1334" t="str">
            <v>GPS</v>
          </cell>
          <cell r="D1334">
            <v>-54526770.5</v>
          </cell>
          <cell r="F1334" t="str">
            <v>SCHMDTGPS</v>
          </cell>
          <cell r="G1334" t="str">
            <v>SCHMDT</v>
          </cell>
          <cell r="H1334" t="str">
            <v>GPS</v>
          </cell>
          <cell r="I1334">
            <v>-54526770.5</v>
          </cell>
        </row>
        <row r="1335">
          <cell r="A1335" t="str">
            <v>SCHMDTID</v>
          </cell>
          <cell r="B1335" t="str">
            <v>SCHMDT</v>
          </cell>
          <cell r="C1335" t="str">
            <v>ID</v>
          </cell>
          <cell r="D1335">
            <v>3983789.4600000004</v>
          </cell>
          <cell r="F1335" t="str">
            <v>SCHMDTID</v>
          </cell>
          <cell r="G1335" t="str">
            <v>SCHMDT</v>
          </cell>
          <cell r="H1335" t="str">
            <v>ID</v>
          </cell>
          <cell r="I1335">
            <v>3983789.4600000004</v>
          </cell>
        </row>
        <row r="1336">
          <cell r="A1336" t="str">
            <v>SCHMDTOR</v>
          </cell>
          <cell r="B1336" t="str">
            <v>SCHMDT</v>
          </cell>
          <cell r="C1336" t="str">
            <v>OR</v>
          </cell>
          <cell r="D1336">
            <v>-1758653.9100000001</v>
          </cell>
          <cell r="F1336" t="str">
            <v>SCHMDTOR</v>
          </cell>
          <cell r="G1336" t="str">
            <v>SCHMDT</v>
          </cell>
          <cell r="H1336" t="str">
            <v>OR</v>
          </cell>
          <cell r="I1336">
            <v>-1758653.9100000001</v>
          </cell>
        </row>
        <row r="1337">
          <cell r="A1337" t="str">
            <v>SCHMDTOTHER</v>
          </cell>
          <cell r="B1337" t="str">
            <v>SCHMDT</v>
          </cell>
          <cell r="C1337" t="str">
            <v>OTHER</v>
          </cell>
          <cell r="D1337">
            <v>-34644893.649999999</v>
          </cell>
          <cell r="F1337" t="str">
            <v>SCHMDTOTHER</v>
          </cell>
          <cell r="G1337" t="str">
            <v>SCHMDT</v>
          </cell>
          <cell r="H1337" t="str">
            <v>OTHER</v>
          </cell>
          <cell r="I1337">
            <v>-34644893.649999999</v>
          </cell>
        </row>
        <row r="1338">
          <cell r="A1338" t="str">
            <v>SCHMDTSE</v>
          </cell>
          <cell r="B1338" t="str">
            <v>SCHMDT</v>
          </cell>
          <cell r="C1338" t="str">
            <v>SE</v>
          </cell>
          <cell r="D1338">
            <v>0</v>
          </cell>
          <cell r="F1338" t="str">
            <v>SCHMDTSE</v>
          </cell>
          <cell r="G1338" t="str">
            <v>SCHMDT</v>
          </cell>
          <cell r="H1338" t="str">
            <v>SE</v>
          </cell>
          <cell r="I1338">
            <v>0</v>
          </cell>
        </row>
        <row r="1339">
          <cell r="A1339" t="str">
            <v>SCHMDTSG</v>
          </cell>
          <cell r="B1339" t="str">
            <v>SCHMDT</v>
          </cell>
          <cell r="C1339" t="str">
            <v>SG</v>
          </cell>
          <cell r="D1339">
            <v>155883359.91</v>
          </cell>
          <cell r="F1339" t="str">
            <v>SCHMDTSG</v>
          </cell>
          <cell r="G1339" t="str">
            <v>SCHMDT</v>
          </cell>
          <cell r="H1339" t="str">
            <v>SG</v>
          </cell>
          <cell r="I1339">
            <v>155883359.91</v>
          </cell>
        </row>
        <row r="1340">
          <cell r="A1340" t="str">
            <v>SCHMDTSNP</v>
          </cell>
          <cell r="B1340" t="str">
            <v>SCHMDT</v>
          </cell>
          <cell r="C1340" t="str">
            <v>SNP</v>
          </cell>
          <cell r="D1340">
            <v>60103111</v>
          </cell>
          <cell r="F1340" t="str">
            <v>SCHMDTSNP</v>
          </cell>
          <cell r="G1340" t="str">
            <v>SCHMDT</v>
          </cell>
          <cell r="H1340" t="str">
            <v>SNP</v>
          </cell>
          <cell r="I1340">
            <v>60103111</v>
          </cell>
        </row>
        <row r="1341">
          <cell r="A1341" t="str">
            <v>SCHMDTSNPD</v>
          </cell>
          <cell r="B1341" t="str">
            <v>SCHMDT</v>
          </cell>
          <cell r="C1341" t="str">
            <v>SNPD</v>
          </cell>
          <cell r="D1341">
            <v>63291.430063291999</v>
          </cell>
          <cell r="F1341" t="str">
            <v>SCHMDTSNPD</v>
          </cell>
          <cell r="G1341" t="str">
            <v>SCHMDT</v>
          </cell>
          <cell r="H1341" t="str">
            <v>SNPD</v>
          </cell>
          <cell r="I1341">
            <v>63291.430063291999</v>
          </cell>
        </row>
        <row r="1342">
          <cell r="A1342" t="str">
            <v>SCHMDTSO</v>
          </cell>
          <cell r="B1342" t="str">
            <v>SCHMDT</v>
          </cell>
          <cell r="C1342" t="str">
            <v>SO</v>
          </cell>
          <cell r="D1342">
            <v>8260474.4600000009</v>
          </cell>
          <cell r="F1342" t="str">
            <v>SCHMDTSO</v>
          </cell>
          <cell r="G1342" t="str">
            <v>SCHMDT</v>
          </cell>
          <cell r="H1342" t="str">
            <v>SO</v>
          </cell>
          <cell r="I1342">
            <v>8260474.4600000009</v>
          </cell>
        </row>
        <row r="1343">
          <cell r="A1343" t="str">
            <v>SCHMDTTAXDEPR</v>
          </cell>
          <cell r="B1343" t="str">
            <v>SCHMDT</v>
          </cell>
          <cell r="C1343" t="str">
            <v>TAXDEPR</v>
          </cell>
          <cell r="D1343">
            <v>1189780153</v>
          </cell>
          <cell r="F1343" t="str">
            <v>SCHMDTTAXDEPR</v>
          </cell>
          <cell r="G1343" t="str">
            <v>SCHMDT</v>
          </cell>
          <cell r="H1343" t="str">
            <v>TAXDEPR</v>
          </cell>
          <cell r="I1343">
            <v>1189780153</v>
          </cell>
        </row>
        <row r="1344">
          <cell r="A1344" t="str">
            <v>SCHMDTTROJD</v>
          </cell>
          <cell r="B1344" t="str">
            <v>SCHMDT</v>
          </cell>
          <cell r="C1344" t="str">
            <v>TROJD</v>
          </cell>
          <cell r="D1344">
            <v>0</v>
          </cell>
          <cell r="F1344" t="str">
            <v>SCHMDTTROJD</v>
          </cell>
          <cell r="G1344" t="str">
            <v>SCHMDT</v>
          </cell>
          <cell r="H1344" t="str">
            <v>TROJD</v>
          </cell>
          <cell r="I1344">
            <v>0</v>
          </cell>
        </row>
        <row r="1345">
          <cell r="A1345" t="str">
            <v>SCHMDTUT</v>
          </cell>
          <cell r="B1345" t="str">
            <v>SCHMDT</v>
          </cell>
          <cell r="C1345" t="str">
            <v>UT</v>
          </cell>
          <cell r="D1345">
            <v>16544651.890000001</v>
          </cell>
          <cell r="F1345" t="str">
            <v>SCHMDTUT</v>
          </cell>
          <cell r="G1345" t="str">
            <v>SCHMDT</v>
          </cell>
          <cell r="H1345" t="str">
            <v>UT</v>
          </cell>
          <cell r="I1345">
            <v>16544651.890000001</v>
          </cell>
        </row>
        <row r="1346">
          <cell r="A1346" t="str">
            <v>SCHMDTWA</v>
          </cell>
          <cell r="B1346" t="str">
            <v>SCHMDT</v>
          </cell>
          <cell r="C1346" t="str">
            <v>WA</v>
          </cell>
          <cell r="D1346">
            <v>-8289.08</v>
          </cell>
          <cell r="F1346" t="str">
            <v>SCHMDTWA</v>
          </cell>
          <cell r="G1346" t="str">
            <v>SCHMDT</v>
          </cell>
          <cell r="H1346" t="str">
            <v>WA</v>
          </cell>
          <cell r="I1346">
            <v>-8289.08</v>
          </cell>
        </row>
        <row r="1347">
          <cell r="A1347" t="str">
            <v>SCHMDTWYP</v>
          </cell>
          <cell r="B1347" t="str">
            <v>SCHMDT</v>
          </cell>
          <cell r="C1347" t="str">
            <v>WYP</v>
          </cell>
          <cell r="D1347">
            <v>8805133.5199999996</v>
          </cell>
          <cell r="F1347" t="str">
            <v>SCHMDTWYP</v>
          </cell>
          <cell r="G1347" t="str">
            <v>SCHMDT</v>
          </cell>
          <cell r="H1347" t="str">
            <v>WYP</v>
          </cell>
          <cell r="I1347">
            <v>8805133.5199999996</v>
          </cell>
        </row>
        <row r="1348">
          <cell r="A1348" t="str">
            <v>SCHMDTWYU</v>
          </cell>
          <cell r="B1348" t="str">
            <v>SCHMDT</v>
          </cell>
          <cell r="C1348" t="str">
            <v>WYU</v>
          </cell>
          <cell r="D1348">
            <v>-375681</v>
          </cell>
          <cell r="F1348" t="str">
            <v>SCHMDTWYU</v>
          </cell>
          <cell r="G1348" t="str">
            <v>SCHMDT</v>
          </cell>
          <cell r="H1348" t="str">
            <v>WYU</v>
          </cell>
          <cell r="I1348">
            <v>-375681</v>
          </cell>
        </row>
        <row r="1349">
          <cell r="A1349" t="str">
            <v>40910CAEE</v>
          </cell>
          <cell r="B1349" t="str">
            <v>40910</v>
          </cell>
          <cell r="C1349" t="str">
            <v>CAEE</v>
          </cell>
          <cell r="D1349">
            <v>-38764</v>
          </cell>
          <cell r="F1349" t="str">
            <v>40910CAEE</v>
          </cell>
          <cell r="G1349" t="str">
            <v>40910</v>
          </cell>
          <cell r="H1349" t="str">
            <v>CAEE</v>
          </cell>
          <cell r="I1349">
            <v>-38764</v>
          </cell>
        </row>
        <row r="1350">
          <cell r="A1350" t="str">
            <v>40910JBE</v>
          </cell>
          <cell r="B1350" t="str">
            <v>40910</v>
          </cell>
          <cell r="C1350" t="str">
            <v>JBE</v>
          </cell>
          <cell r="D1350">
            <v>-17815</v>
          </cell>
          <cell r="F1350" t="str">
            <v>40910JBE</v>
          </cell>
          <cell r="G1350" t="str">
            <v>40910</v>
          </cell>
          <cell r="H1350" t="str">
            <v>JBE</v>
          </cell>
          <cell r="I1350">
            <v>-17815</v>
          </cell>
        </row>
        <row r="1351">
          <cell r="A1351" t="str">
            <v>40910CAGW</v>
          </cell>
          <cell r="B1351" t="str">
            <v>40910</v>
          </cell>
          <cell r="C1351" t="str">
            <v>CAGW</v>
          </cell>
          <cell r="D1351">
            <v>0</v>
          </cell>
          <cell r="F1351" t="str">
            <v>40910CAGW</v>
          </cell>
          <cell r="G1351" t="str">
            <v>40910</v>
          </cell>
          <cell r="H1351" t="str">
            <v>CAGW</v>
          </cell>
          <cell r="I1351">
            <v>0</v>
          </cell>
        </row>
        <row r="1352">
          <cell r="A1352" t="str">
            <v>40911CAGE</v>
          </cell>
          <cell r="B1352" t="str">
            <v>40911</v>
          </cell>
          <cell r="C1352" t="str">
            <v>CAGE</v>
          </cell>
          <cell r="D1352">
            <v>0</v>
          </cell>
          <cell r="F1352" t="str">
            <v>40911CAGE</v>
          </cell>
          <cell r="G1352" t="str">
            <v>40911</v>
          </cell>
          <cell r="H1352" t="str">
            <v>CAGE</v>
          </cell>
          <cell r="I1352">
            <v>0</v>
          </cell>
        </row>
        <row r="1353">
          <cell r="A1353" t="str">
            <v>SCHMAPCAEE</v>
          </cell>
          <cell r="B1353" t="str">
            <v>SCHMAP</v>
          </cell>
          <cell r="C1353" t="str">
            <v>CAEE</v>
          </cell>
          <cell r="D1353">
            <v>-4871152</v>
          </cell>
          <cell r="F1353" t="str">
            <v>SCHMAPCAEE</v>
          </cell>
          <cell r="G1353" t="str">
            <v>SCHMAP</v>
          </cell>
          <cell r="H1353" t="str">
            <v>CAEE</v>
          </cell>
          <cell r="I1353">
            <v>-4871152</v>
          </cell>
        </row>
        <row r="1354">
          <cell r="A1354" t="str">
            <v>SCHMAPJBE</v>
          </cell>
          <cell r="B1354" t="str">
            <v>SCHMAP</v>
          </cell>
          <cell r="C1354" t="str">
            <v>JBE</v>
          </cell>
          <cell r="D1354">
            <v>53516</v>
          </cell>
          <cell r="F1354" t="str">
            <v>SCHMAPJBE</v>
          </cell>
          <cell r="G1354" t="str">
            <v>SCHMAP</v>
          </cell>
          <cell r="H1354" t="str">
            <v>JBE</v>
          </cell>
          <cell r="I1354">
            <v>53516</v>
          </cell>
        </row>
        <row r="1355">
          <cell r="A1355" t="str">
            <v>SCHMATJBE</v>
          </cell>
          <cell r="B1355" t="str">
            <v>SCHMAT</v>
          </cell>
          <cell r="C1355" t="str">
            <v>JBE</v>
          </cell>
          <cell r="D1355">
            <v>17432509.940000001</v>
          </cell>
          <cell r="F1355" t="str">
            <v>SCHMATJBE</v>
          </cell>
          <cell r="G1355" t="str">
            <v>SCHMAT</v>
          </cell>
          <cell r="H1355" t="str">
            <v>JBE</v>
          </cell>
          <cell r="I1355">
            <v>17432509.940000001</v>
          </cell>
        </row>
        <row r="1356">
          <cell r="A1356" t="str">
            <v>SCHMATCAGE</v>
          </cell>
          <cell r="B1356" t="str">
            <v>SCHMAT</v>
          </cell>
          <cell r="C1356" t="str">
            <v>CAGE</v>
          </cell>
          <cell r="D1356">
            <v>1137898.28</v>
          </cell>
          <cell r="F1356" t="str">
            <v>SCHMATCAGE</v>
          </cell>
          <cell r="G1356" t="str">
            <v>SCHMAT</v>
          </cell>
          <cell r="H1356" t="str">
            <v>CAGE</v>
          </cell>
          <cell r="I1356">
            <v>1137898.28</v>
          </cell>
        </row>
        <row r="1357">
          <cell r="A1357" t="str">
            <v>SCHMATCAEE</v>
          </cell>
          <cell r="B1357" t="str">
            <v>SCHMAT</v>
          </cell>
          <cell r="C1357" t="str">
            <v>CAEE</v>
          </cell>
          <cell r="D1357">
            <v>135845658.61000001</v>
          </cell>
          <cell r="F1357" t="str">
            <v>SCHMATCAEE</v>
          </cell>
          <cell r="G1357" t="str">
            <v>SCHMAT</v>
          </cell>
          <cell r="H1357" t="str">
            <v>CAEE</v>
          </cell>
          <cell r="I1357">
            <v>135845658.61000001</v>
          </cell>
        </row>
        <row r="1358">
          <cell r="A1358" t="str">
            <v>SCHMATCAGW</v>
          </cell>
          <cell r="B1358" t="str">
            <v>SCHMAT</v>
          </cell>
          <cell r="C1358" t="str">
            <v>CAGW</v>
          </cell>
          <cell r="D1358">
            <v>1648153.2300000002</v>
          </cell>
          <cell r="F1358" t="str">
            <v>SCHMATCAGW</v>
          </cell>
          <cell r="G1358" t="str">
            <v>SCHMAT</v>
          </cell>
          <cell r="H1358" t="str">
            <v>CAGW</v>
          </cell>
          <cell r="I1358">
            <v>1648153.2300000002</v>
          </cell>
        </row>
        <row r="1359">
          <cell r="A1359" t="str">
            <v>SCHMDPCAEE</v>
          </cell>
          <cell r="B1359" t="str">
            <v>SCHMDP</v>
          </cell>
          <cell r="C1359" t="str">
            <v>CAEE</v>
          </cell>
          <cell r="D1359">
            <v>471815</v>
          </cell>
          <cell r="F1359" t="str">
            <v>SCHMDPCAEE</v>
          </cell>
          <cell r="G1359" t="str">
            <v>SCHMDP</v>
          </cell>
          <cell r="H1359" t="str">
            <v>CAEE</v>
          </cell>
          <cell r="I1359">
            <v>471815</v>
          </cell>
        </row>
        <row r="1360">
          <cell r="A1360" t="str">
            <v>SCHMDPCAGW</v>
          </cell>
          <cell r="B1360" t="str">
            <v>SCHMDP</v>
          </cell>
          <cell r="C1360" t="str">
            <v>CAGW</v>
          </cell>
          <cell r="D1360">
            <v>0</v>
          </cell>
          <cell r="F1360" t="str">
            <v>SCHMDPCAGW</v>
          </cell>
          <cell r="G1360" t="str">
            <v>SCHMDP</v>
          </cell>
          <cell r="H1360" t="str">
            <v>CAGW</v>
          </cell>
          <cell r="I1360">
            <v>0</v>
          </cell>
        </row>
        <row r="1361">
          <cell r="A1361" t="str">
            <v>SCHMDPJBE</v>
          </cell>
          <cell r="B1361" t="str">
            <v>SCHMDP</v>
          </cell>
          <cell r="C1361" t="str">
            <v>JBE</v>
          </cell>
          <cell r="D1361">
            <v>0</v>
          </cell>
          <cell r="F1361" t="str">
            <v>SCHMDPJBE</v>
          </cell>
          <cell r="G1361" t="str">
            <v>SCHMDP</v>
          </cell>
          <cell r="H1361" t="str">
            <v>JBE</v>
          </cell>
          <cell r="I1361">
            <v>0</v>
          </cell>
        </row>
        <row r="1362">
          <cell r="A1362" t="str">
            <v>SCHMDTJBE</v>
          </cell>
          <cell r="B1362" t="str">
            <v>SCHMDT</v>
          </cell>
          <cell r="C1362" t="str">
            <v>JBE</v>
          </cell>
          <cell r="D1362">
            <v>16648500</v>
          </cell>
          <cell r="F1362" t="str">
            <v>SCHMDTJBE</v>
          </cell>
          <cell r="G1362" t="str">
            <v>SCHMDT</v>
          </cell>
          <cell r="H1362" t="str">
            <v>JBE</v>
          </cell>
          <cell r="I1362">
            <v>16648500</v>
          </cell>
        </row>
        <row r="1363">
          <cell r="A1363" t="str">
            <v>SCHMDTCAEE</v>
          </cell>
          <cell r="B1363" t="str">
            <v>SCHMDT</v>
          </cell>
          <cell r="C1363" t="str">
            <v>CAEE</v>
          </cell>
          <cell r="D1363">
            <v>236463100.72999999</v>
          </cell>
          <cell r="F1363" t="str">
            <v>SCHMDTCAEE</v>
          </cell>
          <cell r="G1363" t="str">
            <v>SCHMDT</v>
          </cell>
          <cell r="H1363" t="str">
            <v>CAEE</v>
          </cell>
          <cell r="I1363">
            <v>236463100.72999999</v>
          </cell>
        </row>
        <row r="1364">
          <cell r="A1364" t="str">
            <v>SCHMDTCAGW</v>
          </cell>
          <cell r="B1364" t="str">
            <v>SCHMDT</v>
          </cell>
          <cell r="C1364" t="str">
            <v>CAGW</v>
          </cell>
          <cell r="D1364">
            <v>1889075</v>
          </cell>
          <cell r="F1364" t="str">
            <v>SCHMDTCAGW</v>
          </cell>
          <cell r="G1364" t="str">
            <v>SCHMDT</v>
          </cell>
          <cell r="H1364" t="str">
            <v>CAGW</v>
          </cell>
          <cell r="I1364">
            <v>1889075</v>
          </cell>
        </row>
        <row r="1365">
          <cell r="A1365" t="str">
            <v>SCHMDTCAGE</v>
          </cell>
          <cell r="B1365" t="str">
            <v>SCHMDT</v>
          </cell>
          <cell r="C1365" t="str">
            <v>CAGE</v>
          </cell>
          <cell r="D1365">
            <v>651074.85</v>
          </cell>
          <cell r="F1365" t="str">
            <v>SCHMDTCAGE</v>
          </cell>
          <cell r="G1365" t="str">
            <v>SCHMDT</v>
          </cell>
          <cell r="H1365" t="str">
            <v>CAGE</v>
          </cell>
          <cell r="I1365">
            <v>651074.85</v>
          </cell>
        </row>
        <row r="1366">
          <cell r="A1366" t="str">
            <v>41010CA</v>
          </cell>
          <cell r="B1366" t="str">
            <v>41010</v>
          </cell>
          <cell r="C1366" t="str">
            <v>CA</v>
          </cell>
          <cell r="D1366">
            <v>-926744</v>
          </cell>
          <cell r="F1366" t="str">
            <v>41010CA</v>
          </cell>
          <cell r="G1366" t="str">
            <v>41010</v>
          </cell>
          <cell r="H1366" t="str">
            <v>CA</v>
          </cell>
          <cell r="I1366">
            <v>-926744</v>
          </cell>
        </row>
        <row r="1367">
          <cell r="A1367" t="str">
            <v>41010GPS</v>
          </cell>
          <cell r="B1367" t="str">
            <v>41010</v>
          </cell>
          <cell r="C1367" t="str">
            <v>GPS</v>
          </cell>
          <cell r="D1367">
            <v>-20693454</v>
          </cell>
          <cell r="F1367" t="str">
            <v>41010GPS</v>
          </cell>
          <cell r="G1367" t="str">
            <v>41010</v>
          </cell>
          <cell r="H1367" t="str">
            <v>GPS</v>
          </cell>
          <cell r="I1367">
            <v>-20693454</v>
          </cell>
        </row>
        <row r="1368">
          <cell r="A1368" t="str">
            <v>41010ID</v>
          </cell>
          <cell r="B1368" t="str">
            <v>41010</v>
          </cell>
          <cell r="C1368" t="str">
            <v>ID</v>
          </cell>
          <cell r="D1368">
            <v>1511885</v>
          </cell>
          <cell r="F1368" t="str">
            <v>41010ID</v>
          </cell>
          <cell r="G1368" t="str">
            <v>41010</v>
          </cell>
          <cell r="H1368" t="str">
            <v>ID</v>
          </cell>
          <cell r="I1368">
            <v>1511885</v>
          </cell>
        </row>
        <row r="1369">
          <cell r="A1369" t="str">
            <v>41010OR</v>
          </cell>
          <cell r="B1369" t="str">
            <v>41010</v>
          </cell>
          <cell r="C1369" t="str">
            <v>OR</v>
          </cell>
          <cell r="D1369">
            <v>-667426</v>
          </cell>
          <cell r="F1369" t="str">
            <v>41010OR</v>
          </cell>
          <cell r="G1369" t="str">
            <v>41010</v>
          </cell>
          <cell r="H1369" t="str">
            <v>OR</v>
          </cell>
          <cell r="I1369">
            <v>-667426</v>
          </cell>
        </row>
        <row r="1370">
          <cell r="A1370" t="str">
            <v>41010OTHER</v>
          </cell>
          <cell r="B1370" t="str">
            <v>41010</v>
          </cell>
          <cell r="C1370" t="str">
            <v>OTHER</v>
          </cell>
          <cell r="D1370">
            <v>-13148084</v>
          </cell>
          <cell r="F1370" t="str">
            <v>41010OTHER</v>
          </cell>
          <cell r="G1370" t="str">
            <v>41010</v>
          </cell>
          <cell r="H1370" t="str">
            <v>OTHER</v>
          </cell>
          <cell r="I1370">
            <v>-13148084</v>
          </cell>
        </row>
        <row r="1371">
          <cell r="A1371" t="str">
            <v>41010SE</v>
          </cell>
          <cell r="B1371" t="str">
            <v>41010</v>
          </cell>
          <cell r="C1371" t="str">
            <v>SE</v>
          </cell>
          <cell r="D1371">
            <v>0</v>
          </cell>
          <cell r="F1371" t="str">
            <v>41010SE</v>
          </cell>
          <cell r="G1371" t="str">
            <v>41010</v>
          </cell>
          <cell r="H1371" t="str">
            <v>SE</v>
          </cell>
          <cell r="I1371">
            <v>0</v>
          </cell>
        </row>
        <row r="1372">
          <cell r="A1372" t="str">
            <v>41010SG</v>
          </cell>
          <cell r="B1372" t="str">
            <v>41010</v>
          </cell>
          <cell r="C1372" t="str">
            <v>SG</v>
          </cell>
          <cell r="D1372">
            <v>59159294</v>
          </cell>
          <cell r="F1372" t="str">
            <v>41010SG</v>
          </cell>
          <cell r="G1372" t="str">
            <v>41010</v>
          </cell>
          <cell r="H1372" t="str">
            <v>SG</v>
          </cell>
          <cell r="I1372">
            <v>59159294</v>
          </cell>
        </row>
        <row r="1373">
          <cell r="A1373" t="str">
            <v>41010SNP</v>
          </cell>
          <cell r="B1373" t="str">
            <v>41010</v>
          </cell>
          <cell r="C1373" t="str">
            <v>SNP</v>
          </cell>
          <cell r="D1373">
            <v>22809733</v>
          </cell>
          <cell r="F1373" t="str">
            <v>41010SNP</v>
          </cell>
          <cell r="G1373" t="str">
            <v>41010</v>
          </cell>
          <cell r="H1373" t="str">
            <v>SNP</v>
          </cell>
          <cell r="I1373">
            <v>22809733</v>
          </cell>
        </row>
        <row r="1374">
          <cell r="A1374" t="str">
            <v>41010SNPD</v>
          </cell>
          <cell r="B1374" t="str">
            <v>41010</v>
          </cell>
          <cell r="C1374" t="str">
            <v>SNPD</v>
          </cell>
          <cell r="D1374">
            <v>24019.000024022185</v>
          </cell>
          <cell r="F1374" t="str">
            <v>41010SNPD</v>
          </cell>
          <cell r="G1374" t="str">
            <v>41010</v>
          </cell>
          <cell r="H1374" t="str">
            <v>SNPD</v>
          </cell>
          <cell r="I1374">
            <v>24019.000024022185</v>
          </cell>
        </row>
        <row r="1375">
          <cell r="A1375" t="str">
            <v>41010SO</v>
          </cell>
          <cell r="B1375" t="str">
            <v>41010</v>
          </cell>
          <cell r="C1375" t="str">
            <v>SO</v>
          </cell>
          <cell r="D1375">
            <v>3134927</v>
          </cell>
          <cell r="F1375" t="str">
            <v>41010SO</v>
          </cell>
          <cell r="G1375" t="str">
            <v>41010</v>
          </cell>
          <cell r="H1375" t="str">
            <v>SO</v>
          </cell>
          <cell r="I1375">
            <v>3134927</v>
          </cell>
        </row>
        <row r="1376">
          <cell r="A1376" t="str">
            <v>41010TAXDEPR</v>
          </cell>
          <cell r="B1376" t="str">
            <v>41010</v>
          </cell>
          <cell r="C1376" t="str">
            <v>TAXDEPR</v>
          </cell>
          <cell r="D1376">
            <v>451533466</v>
          </cell>
          <cell r="F1376" t="str">
            <v>41010TAXDEPR</v>
          </cell>
          <cell r="G1376" t="str">
            <v>41010</v>
          </cell>
          <cell r="H1376" t="str">
            <v>TAXDEPR</v>
          </cell>
          <cell r="I1376">
            <v>451533466</v>
          </cell>
        </row>
        <row r="1377">
          <cell r="A1377" t="str">
            <v>41010UT</v>
          </cell>
          <cell r="B1377" t="str">
            <v>41010</v>
          </cell>
          <cell r="C1377" t="str">
            <v>UT</v>
          </cell>
          <cell r="D1377">
            <v>6278860</v>
          </cell>
          <cell r="F1377" t="str">
            <v>41010UT</v>
          </cell>
          <cell r="G1377" t="str">
            <v>41010</v>
          </cell>
          <cell r="H1377" t="str">
            <v>UT</v>
          </cell>
          <cell r="I1377">
            <v>6278860</v>
          </cell>
        </row>
        <row r="1378">
          <cell r="A1378" t="str">
            <v>41010WA</v>
          </cell>
          <cell r="B1378" t="str">
            <v>41010</v>
          </cell>
          <cell r="C1378" t="str">
            <v>WA</v>
          </cell>
          <cell r="D1378">
            <v>-3146</v>
          </cell>
          <cell r="F1378" t="str">
            <v>41010WA</v>
          </cell>
          <cell r="G1378" t="str">
            <v>41010</v>
          </cell>
          <cell r="H1378" t="str">
            <v>WA</v>
          </cell>
          <cell r="I1378">
            <v>-3146</v>
          </cell>
        </row>
        <row r="1379">
          <cell r="A1379" t="str">
            <v>41010WYP</v>
          </cell>
          <cell r="B1379" t="str">
            <v>41010</v>
          </cell>
          <cell r="C1379" t="str">
            <v>WYP</v>
          </cell>
          <cell r="D1379">
            <v>3341635</v>
          </cell>
          <cell r="F1379" t="str">
            <v>41010WYP</v>
          </cell>
          <cell r="G1379" t="str">
            <v>41010</v>
          </cell>
          <cell r="H1379" t="str">
            <v>WYP</v>
          </cell>
          <cell r="I1379">
            <v>3341635</v>
          </cell>
        </row>
        <row r="1380">
          <cell r="A1380" t="str">
            <v>41110BADDEBT</v>
          </cell>
          <cell r="B1380" t="str">
            <v>41110</v>
          </cell>
          <cell r="C1380" t="str">
            <v>BADDEBT</v>
          </cell>
          <cell r="D1380">
            <v>879718</v>
          </cell>
          <cell r="F1380" t="str">
            <v>41110BADDEBT</v>
          </cell>
          <cell r="G1380" t="str">
            <v>41110</v>
          </cell>
          <cell r="H1380" t="str">
            <v>BADDEBT</v>
          </cell>
          <cell r="I1380">
            <v>879718</v>
          </cell>
        </row>
        <row r="1381">
          <cell r="A1381" t="str">
            <v>41110CA</v>
          </cell>
          <cell r="B1381" t="str">
            <v>41110</v>
          </cell>
          <cell r="C1381" t="str">
            <v>CA</v>
          </cell>
          <cell r="D1381">
            <v>-104338</v>
          </cell>
          <cell r="F1381" t="str">
            <v>41110CA</v>
          </cell>
          <cell r="G1381" t="str">
            <v>41110</v>
          </cell>
          <cell r="H1381" t="str">
            <v>CA</v>
          </cell>
          <cell r="I1381">
            <v>-104338</v>
          </cell>
        </row>
        <row r="1382">
          <cell r="A1382" t="str">
            <v>41110CIAC</v>
          </cell>
          <cell r="B1382" t="str">
            <v>41110</v>
          </cell>
          <cell r="C1382" t="str">
            <v>CIAC</v>
          </cell>
          <cell r="D1382">
            <v>-35345875.035345867</v>
          </cell>
          <cell r="F1382" t="str">
            <v>41110CIAC</v>
          </cell>
          <cell r="G1382" t="str">
            <v>41110</v>
          </cell>
          <cell r="H1382" t="str">
            <v>CIAC</v>
          </cell>
          <cell r="I1382">
            <v>-35345875.035345867</v>
          </cell>
        </row>
        <row r="1383">
          <cell r="A1383" t="str">
            <v>41110FERC</v>
          </cell>
          <cell r="B1383" t="str">
            <v>41110</v>
          </cell>
          <cell r="C1383" t="str">
            <v>FERC</v>
          </cell>
          <cell r="D1383">
            <v>21634</v>
          </cell>
          <cell r="F1383" t="str">
            <v>41110FERC</v>
          </cell>
          <cell r="G1383" t="str">
            <v>41110</v>
          </cell>
          <cell r="H1383" t="str">
            <v>FERC</v>
          </cell>
          <cell r="I1383">
            <v>21634</v>
          </cell>
        </row>
        <row r="1384">
          <cell r="A1384" t="str">
            <v>41110GPS</v>
          </cell>
          <cell r="B1384" t="str">
            <v>41110</v>
          </cell>
          <cell r="C1384" t="str">
            <v>GPS</v>
          </cell>
          <cell r="D1384">
            <v>95070</v>
          </cell>
          <cell r="F1384" t="str">
            <v>41110GPS</v>
          </cell>
          <cell r="G1384" t="str">
            <v>41110</v>
          </cell>
          <cell r="H1384" t="str">
            <v>GPS</v>
          </cell>
          <cell r="I1384">
            <v>95070</v>
          </cell>
        </row>
        <row r="1385">
          <cell r="A1385" t="str">
            <v>41110ID</v>
          </cell>
          <cell r="B1385" t="str">
            <v>41110</v>
          </cell>
          <cell r="C1385" t="str">
            <v>ID</v>
          </cell>
          <cell r="D1385">
            <v>93509</v>
          </cell>
          <cell r="F1385" t="str">
            <v>41110ID</v>
          </cell>
          <cell r="G1385" t="str">
            <v>41110</v>
          </cell>
          <cell r="H1385" t="str">
            <v>ID</v>
          </cell>
          <cell r="I1385">
            <v>93509</v>
          </cell>
        </row>
        <row r="1386">
          <cell r="A1386" t="str">
            <v>41110OR</v>
          </cell>
          <cell r="B1386" t="str">
            <v>41110</v>
          </cell>
          <cell r="C1386" t="str">
            <v>OR</v>
          </cell>
          <cell r="D1386">
            <v>-1190795</v>
          </cell>
          <cell r="F1386" t="str">
            <v>41110OR</v>
          </cell>
          <cell r="G1386" t="str">
            <v>41110</v>
          </cell>
          <cell r="H1386" t="str">
            <v>OR</v>
          </cell>
          <cell r="I1386">
            <v>-1190795</v>
          </cell>
        </row>
        <row r="1387">
          <cell r="A1387" t="str">
            <v>41110OTHER</v>
          </cell>
          <cell r="B1387" t="str">
            <v>41110</v>
          </cell>
          <cell r="C1387" t="str">
            <v>OTHER</v>
          </cell>
          <cell r="D1387">
            <v>-8135762</v>
          </cell>
          <cell r="F1387" t="str">
            <v>41110OTHER</v>
          </cell>
          <cell r="G1387" t="str">
            <v>41110</v>
          </cell>
          <cell r="H1387" t="str">
            <v>OTHER</v>
          </cell>
          <cell r="I1387">
            <v>-8135762</v>
          </cell>
        </row>
        <row r="1388">
          <cell r="A1388" t="str">
            <v>41110SCHMDEXP</v>
          </cell>
          <cell r="B1388" t="str">
            <v>41110</v>
          </cell>
          <cell r="C1388" t="str">
            <v>SCHMDEXP</v>
          </cell>
          <cell r="D1388">
            <v>-297657185</v>
          </cell>
          <cell r="F1388" t="str">
            <v>41110SCHMDEXP</v>
          </cell>
          <cell r="G1388" t="str">
            <v>41110</v>
          </cell>
          <cell r="H1388" t="str">
            <v>SCHMDEXP</v>
          </cell>
          <cell r="I1388">
            <v>-297657185</v>
          </cell>
        </row>
        <row r="1389">
          <cell r="A1389" t="str">
            <v>41110SG</v>
          </cell>
          <cell r="B1389" t="str">
            <v>41110</v>
          </cell>
          <cell r="C1389" t="str">
            <v>SG</v>
          </cell>
          <cell r="D1389">
            <v>12661024</v>
          </cell>
          <cell r="F1389" t="str">
            <v>41110SG</v>
          </cell>
          <cell r="G1389" t="str">
            <v>41110</v>
          </cell>
          <cell r="H1389" t="str">
            <v>SG</v>
          </cell>
          <cell r="I1389">
            <v>12661024</v>
          </cell>
        </row>
        <row r="1390">
          <cell r="A1390" t="str">
            <v>41110SNP</v>
          </cell>
          <cell r="B1390" t="str">
            <v>41110</v>
          </cell>
          <cell r="C1390" t="str">
            <v>SNP</v>
          </cell>
          <cell r="D1390">
            <v>-10905486</v>
          </cell>
          <cell r="F1390" t="str">
            <v>41110SNP</v>
          </cell>
          <cell r="G1390" t="str">
            <v>41110</v>
          </cell>
          <cell r="H1390" t="str">
            <v>SNP</v>
          </cell>
          <cell r="I1390">
            <v>-10905486</v>
          </cell>
        </row>
        <row r="1391">
          <cell r="A1391" t="str">
            <v>41110SNPD</v>
          </cell>
          <cell r="B1391" t="str">
            <v>41110</v>
          </cell>
          <cell r="C1391" t="str">
            <v>SNPD</v>
          </cell>
          <cell r="D1391">
            <v>-713280.00071327994</v>
          </cell>
          <cell r="F1391" t="str">
            <v>41110SNPD</v>
          </cell>
          <cell r="G1391" t="str">
            <v>41110</v>
          </cell>
          <cell r="H1391" t="str">
            <v>SNPD</v>
          </cell>
          <cell r="I1391">
            <v>-713280.00071327994</v>
          </cell>
        </row>
        <row r="1392">
          <cell r="A1392" t="str">
            <v>41110SO</v>
          </cell>
          <cell r="B1392" t="str">
            <v>41110</v>
          </cell>
          <cell r="C1392" t="str">
            <v>SO</v>
          </cell>
          <cell r="D1392">
            <v>2998361</v>
          </cell>
          <cell r="F1392" t="str">
            <v>41110SO</v>
          </cell>
          <cell r="G1392" t="str">
            <v>41110</v>
          </cell>
          <cell r="H1392" t="str">
            <v>SO</v>
          </cell>
          <cell r="I1392">
            <v>2998361</v>
          </cell>
        </row>
        <row r="1393">
          <cell r="A1393" t="str">
            <v>41110UT</v>
          </cell>
          <cell r="B1393" t="str">
            <v>41110</v>
          </cell>
          <cell r="C1393" t="str">
            <v>UT</v>
          </cell>
          <cell r="D1393">
            <v>4696886</v>
          </cell>
          <cell r="F1393" t="str">
            <v>41110UT</v>
          </cell>
          <cell r="G1393" t="str">
            <v>41110</v>
          </cell>
          <cell r="H1393" t="str">
            <v>UT</v>
          </cell>
          <cell r="I1393">
            <v>4696886</v>
          </cell>
        </row>
        <row r="1394">
          <cell r="A1394" t="str">
            <v>41110WA</v>
          </cell>
          <cell r="B1394" t="str">
            <v>41110</v>
          </cell>
          <cell r="C1394" t="str">
            <v>WA</v>
          </cell>
          <cell r="D1394">
            <v>-1532282</v>
          </cell>
          <cell r="F1394" t="str">
            <v>41110WA</v>
          </cell>
          <cell r="G1394" t="str">
            <v>41110</v>
          </cell>
          <cell r="H1394" t="str">
            <v>WA</v>
          </cell>
          <cell r="I1394">
            <v>-1532282</v>
          </cell>
        </row>
        <row r="1395">
          <cell r="A1395" t="str">
            <v>41110WYP</v>
          </cell>
          <cell r="B1395" t="str">
            <v>41110</v>
          </cell>
          <cell r="C1395" t="str">
            <v>WYP</v>
          </cell>
          <cell r="D1395">
            <v>1171727</v>
          </cell>
          <cell r="F1395" t="str">
            <v>41110WYP</v>
          </cell>
          <cell r="G1395" t="str">
            <v>41110</v>
          </cell>
          <cell r="H1395" t="str">
            <v>WYP</v>
          </cell>
          <cell r="I1395">
            <v>1171727</v>
          </cell>
        </row>
        <row r="1396">
          <cell r="A1396" t="str">
            <v>41110WYU</v>
          </cell>
          <cell r="B1396" t="str">
            <v>41110</v>
          </cell>
          <cell r="C1396" t="str">
            <v>WYU</v>
          </cell>
          <cell r="D1396">
            <v>282279</v>
          </cell>
          <cell r="F1396" t="str">
            <v>41110WYU</v>
          </cell>
          <cell r="G1396" t="str">
            <v>41110</v>
          </cell>
          <cell r="H1396" t="str">
            <v>WYU</v>
          </cell>
          <cell r="I1396">
            <v>282279</v>
          </cell>
        </row>
        <row r="1397">
          <cell r="A1397" t="str">
            <v>41010WYU</v>
          </cell>
          <cell r="B1397" t="str">
            <v>41010</v>
          </cell>
          <cell r="C1397" t="str">
            <v>WYU</v>
          </cell>
          <cell r="D1397">
            <v>-142575</v>
          </cell>
          <cell r="F1397" t="str">
            <v>41010WYU</v>
          </cell>
          <cell r="G1397" t="str">
            <v>41010</v>
          </cell>
          <cell r="H1397" t="str">
            <v>WYU</v>
          </cell>
          <cell r="I1397">
            <v>-142575</v>
          </cell>
        </row>
        <row r="1398">
          <cell r="A1398" t="str">
            <v>41010CAEW</v>
          </cell>
          <cell r="B1398" t="str">
            <v>41010</v>
          </cell>
          <cell r="C1398" t="str">
            <v>CAEW</v>
          </cell>
          <cell r="D1398">
            <v>0</v>
          </cell>
          <cell r="F1398" t="str">
            <v>41010CAEW</v>
          </cell>
          <cell r="G1398" t="str">
            <v>41010</v>
          </cell>
          <cell r="H1398" t="str">
            <v>CAEW</v>
          </cell>
          <cell r="I1398">
            <v>0</v>
          </cell>
        </row>
        <row r="1399">
          <cell r="A1399" t="str">
            <v>41010JBE</v>
          </cell>
          <cell r="B1399" t="str">
            <v>41010</v>
          </cell>
          <cell r="C1399" t="str">
            <v>JBE</v>
          </cell>
          <cell r="D1399">
            <v>6318274</v>
          </cell>
          <cell r="F1399" t="str">
            <v>41010JBE</v>
          </cell>
          <cell r="G1399" t="str">
            <v>41010</v>
          </cell>
          <cell r="H1399" t="str">
            <v>JBE</v>
          </cell>
          <cell r="I1399">
            <v>6318274</v>
          </cell>
        </row>
        <row r="1400">
          <cell r="A1400" t="str">
            <v>41010CAEE</v>
          </cell>
          <cell r="B1400" t="str">
            <v>41010</v>
          </cell>
          <cell r="C1400" t="str">
            <v>CAEE</v>
          </cell>
          <cell r="D1400">
            <v>89740112</v>
          </cell>
          <cell r="F1400" t="str">
            <v>41010CAEE</v>
          </cell>
          <cell r="G1400" t="str">
            <v>41010</v>
          </cell>
          <cell r="H1400" t="str">
            <v>CAEE</v>
          </cell>
          <cell r="I1400">
            <v>89740112</v>
          </cell>
        </row>
        <row r="1401">
          <cell r="A1401" t="str">
            <v>41010CAGW</v>
          </cell>
          <cell r="B1401" t="str">
            <v>41010</v>
          </cell>
          <cell r="C1401" t="str">
            <v>CAGW</v>
          </cell>
          <cell r="D1401">
            <v>716922</v>
          </cell>
          <cell r="F1401" t="str">
            <v>41010CAGW</v>
          </cell>
          <cell r="G1401" t="str">
            <v>41010</v>
          </cell>
          <cell r="H1401" t="str">
            <v>CAGW</v>
          </cell>
          <cell r="I1401">
            <v>716922</v>
          </cell>
        </row>
        <row r="1402">
          <cell r="A1402" t="str">
            <v>41010CAGE</v>
          </cell>
          <cell r="B1402" t="str">
            <v>41010</v>
          </cell>
          <cell r="C1402" t="str">
            <v>CAGE</v>
          </cell>
          <cell r="D1402">
            <v>247089</v>
          </cell>
          <cell r="F1402" t="str">
            <v>41010CAGE</v>
          </cell>
          <cell r="G1402" t="str">
            <v>41010</v>
          </cell>
          <cell r="H1402" t="str">
            <v>CAGE</v>
          </cell>
          <cell r="I1402">
            <v>247089</v>
          </cell>
        </row>
        <row r="1403">
          <cell r="A1403" t="str">
            <v>41110JBE</v>
          </cell>
          <cell r="B1403" t="str">
            <v>41110</v>
          </cell>
          <cell r="C1403" t="str">
            <v>JBE</v>
          </cell>
          <cell r="D1403">
            <v>-6615812</v>
          </cell>
          <cell r="F1403" t="str">
            <v>41110JBE</v>
          </cell>
          <cell r="G1403" t="str">
            <v>41110</v>
          </cell>
          <cell r="H1403" t="str">
            <v>JBE</v>
          </cell>
          <cell r="I1403">
            <v>-6615812</v>
          </cell>
        </row>
        <row r="1404">
          <cell r="A1404" t="str">
            <v>41110CAGE</v>
          </cell>
          <cell r="B1404" t="str">
            <v>41110</v>
          </cell>
          <cell r="C1404" t="str">
            <v>CAGE</v>
          </cell>
          <cell r="D1404">
            <v>-944836</v>
          </cell>
          <cell r="F1404" t="str">
            <v>41110CAGE</v>
          </cell>
          <cell r="G1404" t="str">
            <v>41110</v>
          </cell>
          <cell r="H1404" t="str">
            <v>CAGE</v>
          </cell>
          <cell r="I1404">
            <v>-944836</v>
          </cell>
        </row>
        <row r="1405">
          <cell r="A1405" t="str">
            <v>41110CAEE</v>
          </cell>
          <cell r="B1405" t="str">
            <v>41110</v>
          </cell>
          <cell r="C1405" t="str">
            <v>CAEE</v>
          </cell>
          <cell r="D1405">
            <v>-51554786</v>
          </cell>
          <cell r="F1405" t="str">
            <v>41110CAEE</v>
          </cell>
          <cell r="G1405" t="str">
            <v>41110</v>
          </cell>
          <cell r="H1405" t="str">
            <v>CAEE</v>
          </cell>
          <cell r="I1405">
            <v>-51554786</v>
          </cell>
        </row>
        <row r="1406">
          <cell r="A1406" t="str">
            <v>41110CAGW</v>
          </cell>
          <cell r="B1406" t="str">
            <v>41110</v>
          </cell>
          <cell r="C1406" t="str">
            <v>CAGW</v>
          </cell>
          <cell r="D1406">
            <v>-558395</v>
          </cell>
          <cell r="F1406" t="str">
            <v>41110CAGW</v>
          </cell>
          <cell r="G1406" t="str">
            <v>41110</v>
          </cell>
          <cell r="H1406" t="str">
            <v>CAGW</v>
          </cell>
          <cell r="I1406">
            <v>-558395</v>
          </cell>
        </row>
        <row r="1407">
          <cell r="A1407" t="str">
            <v>143SO</v>
          </cell>
          <cell r="B1407" t="str">
            <v>143</v>
          </cell>
          <cell r="C1407" t="str">
            <v>SO</v>
          </cell>
          <cell r="D1407">
            <v>39731804.604167916</v>
          </cell>
          <cell r="F1407" t="str">
            <v>143SO</v>
          </cell>
          <cell r="G1407" t="str">
            <v>143</v>
          </cell>
          <cell r="H1407" t="str">
            <v>SO</v>
          </cell>
          <cell r="I1407">
            <v>39731804.604167916</v>
          </cell>
        </row>
        <row r="1408">
          <cell r="A1408" t="str">
            <v>230OTHER</v>
          </cell>
          <cell r="B1408" t="str">
            <v>230</v>
          </cell>
          <cell r="C1408" t="str">
            <v>OTHER</v>
          </cell>
          <cell r="D1408">
            <v>-8518261.4441666696</v>
          </cell>
          <cell r="F1408" t="str">
            <v>230OTHER</v>
          </cell>
          <cell r="G1408" t="str">
            <v>230</v>
          </cell>
          <cell r="H1408" t="str">
            <v>OTHER</v>
          </cell>
          <cell r="I1408">
            <v>-8518261.4441666696</v>
          </cell>
        </row>
        <row r="1409">
          <cell r="A1409" t="str">
            <v>232OR</v>
          </cell>
          <cell r="B1409" t="str">
            <v>232</v>
          </cell>
          <cell r="C1409" t="str">
            <v>OR</v>
          </cell>
          <cell r="D1409">
            <v>-159099</v>
          </cell>
          <cell r="F1409" t="str">
            <v>232OR</v>
          </cell>
          <cell r="G1409" t="str">
            <v>232</v>
          </cell>
          <cell r="H1409" t="str">
            <v>OR</v>
          </cell>
          <cell r="I1409">
            <v>-159099</v>
          </cell>
        </row>
        <row r="1410">
          <cell r="A1410" t="str">
            <v>232OTHER</v>
          </cell>
          <cell r="B1410" t="str">
            <v>232</v>
          </cell>
          <cell r="C1410" t="str">
            <v>OTHER</v>
          </cell>
          <cell r="D1410">
            <v>-10538</v>
          </cell>
          <cell r="F1410" t="str">
            <v>232OTHER</v>
          </cell>
          <cell r="G1410" t="str">
            <v>232</v>
          </cell>
          <cell r="H1410" t="str">
            <v>OTHER</v>
          </cell>
          <cell r="I1410">
            <v>-10538</v>
          </cell>
        </row>
        <row r="1411">
          <cell r="A1411" t="str">
            <v>232SE</v>
          </cell>
          <cell r="B1411" t="str">
            <v>232</v>
          </cell>
          <cell r="C1411" t="str">
            <v>SE</v>
          </cell>
          <cell r="D1411">
            <v>6E-10</v>
          </cell>
          <cell r="F1411" t="str">
            <v>232SE</v>
          </cell>
          <cell r="G1411" t="str">
            <v>232</v>
          </cell>
          <cell r="H1411" t="str">
            <v>SE</v>
          </cell>
          <cell r="I1411">
            <v>6E-10</v>
          </cell>
        </row>
        <row r="1412">
          <cell r="A1412" t="str">
            <v>232SO</v>
          </cell>
          <cell r="B1412" t="str">
            <v>232</v>
          </cell>
          <cell r="C1412" t="str">
            <v>SO</v>
          </cell>
          <cell r="D1412">
            <v>-7409889.3258333737</v>
          </cell>
          <cell r="F1412" t="str">
            <v>232SO</v>
          </cell>
          <cell r="G1412" t="str">
            <v>232</v>
          </cell>
          <cell r="H1412" t="str">
            <v>SO</v>
          </cell>
          <cell r="I1412">
            <v>-7409889.3258333737</v>
          </cell>
        </row>
        <row r="1413">
          <cell r="A1413" t="str">
            <v>2533OTHER</v>
          </cell>
          <cell r="B1413" t="str">
            <v>2533</v>
          </cell>
          <cell r="C1413" t="str">
            <v>OTHER</v>
          </cell>
          <cell r="D1413">
            <v>-5825456.5466666669</v>
          </cell>
          <cell r="F1413" t="str">
            <v>2533OTHER</v>
          </cell>
          <cell r="G1413" t="str">
            <v>2533</v>
          </cell>
          <cell r="H1413" t="str">
            <v>OTHER</v>
          </cell>
          <cell r="I1413">
            <v>-5825456.5466666669</v>
          </cell>
        </row>
        <row r="1414">
          <cell r="A1414" t="str">
            <v>232CAEE</v>
          </cell>
          <cell r="B1414" t="str">
            <v>232</v>
          </cell>
          <cell r="C1414" t="str">
            <v>CAEE</v>
          </cell>
          <cell r="D1414">
            <v>-2376333.7633333402</v>
          </cell>
          <cell r="F1414" t="str">
            <v>232CAEE</v>
          </cell>
          <cell r="G1414" t="str">
            <v>232</v>
          </cell>
          <cell r="H1414" t="str">
            <v>CAEE</v>
          </cell>
          <cell r="I1414">
            <v>-2376333.7633333402</v>
          </cell>
        </row>
        <row r="1415">
          <cell r="A1415" t="str">
            <v>232CAGE</v>
          </cell>
          <cell r="B1415" t="str">
            <v>232</v>
          </cell>
          <cell r="C1415" t="str">
            <v>CAGE</v>
          </cell>
          <cell r="D1415">
            <v>-83069.000000001688</v>
          </cell>
          <cell r="F1415" t="str">
            <v>232CAGE</v>
          </cell>
          <cell r="G1415" t="str">
            <v>232</v>
          </cell>
          <cell r="H1415" t="str">
            <v>CAGE</v>
          </cell>
          <cell r="I1415">
            <v>-83069.000000001688</v>
          </cell>
        </row>
        <row r="1416">
          <cell r="A1416" t="str">
            <v>2533CAEE</v>
          </cell>
          <cell r="B1416" t="str">
            <v>2533</v>
          </cell>
          <cell r="C1416" t="str">
            <v>CAEE</v>
          </cell>
          <cell r="D1416">
            <v>5.8333333333333308E-10</v>
          </cell>
          <cell r="F1416" t="str">
            <v>2533CAEE</v>
          </cell>
          <cell r="G1416" t="str">
            <v>2533</v>
          </cell>
          <cell r="H1416" t="str">
            <v>CAEE</v>
          </cell>
          <cell r="I1416">
            <v>5.8333333333333308E-10</v>
          </cell>
        </row>
        <row r="1417">
          <cell r="A1417" t="str">
            <v>254105CAGE</v>
          </cell>
          <cell r="B1417" t="str">
            <v>254105</v>
          </cell>
          <cell r="C1417" t="str">
            <v>CAGE</v>
          </cell>
          <cell r="D1417">
            <v>-19802.830000000002</v>
          </cell>
          <cell r="F1417" t="str">
            <v>254105CAGE</v>
          </cell>
          <cell r="G1417" t="str">
            <v>254105</v>
          </cell>
          <cell r="H1417" t="str">
            <v>CAGE</v>
          </cell>
          <cell r="I1417">
            <v>-19802.830000000002</v>
          </cell>
        </row>
        <row r="1418">
          <cell r="A1418" t="str">
            <v>254105CAEE</v>
          </cell>
          <cell r="B1418" t="str">
            <v>254105</v>
          </cell>
          <cell r="C1418" t="str">
            <v>CAEE</v>
          </cell>
          <cell r="D1418">
            <v>19802.830000000034</v>
          </cell>
          <cell r="F1418" t="str">
            <v>254105CAEE</v>
          </cell>
          <cell r="G1418" t="str">
            <v>254105</v>
          </cell>
          <cell r="H1418" t="str">
            <v>CAEE</v>
          </cell>
          <cell r="I1418">
            <v>19802.830000000034</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sheetData>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tabSelected="1" view="pageBreakPreview" topLeftCell="A16" zoomScale="60" zoomScaleNormal="100" workbookViewId="0">
      <selection activeCell="P49" sqref="P49"/>
    </sheetView>
  </sheetViews>
  <sheetFormatPr defaultRowHeight="12.75" x14ac:dyDescent="0.2"/>
  <cols>
    <col min="1" max="1" width="2.7109375" bestFit="1" customWidth="1"/>
    <col min="2" max="2" width="22.5703125" bestFit="1" customWidth="1"/>
    <col min="3" max="3" width="12" bestFit="1" customWidth="1"/>
    <col min="4" max="4" width="11.28515625" bestFit="1" customWidth="1"/>
    <col min="5" max="5" width="12" bestFit="1" customWidth="1"/>
    <col min="6" max="6" width="10.42578125" bestFit="1" customWidth="1"/>
    <col min="7" max="7" width="12.5703125" bestFit="1" customWidth="1"/>
    <col min="8" max="8" width="10.140625" bestFit="1" customWidth="1"/>
    <col min="9" max="9" width="12.5703125" bestFit="1" customWidth="1"/>
  </cols>
  <sheetData>
    <row r="1" spans="1:9" x14ac:dyDescent="0.2">
      <c r="A1" s="233" t="s">
        <v>2</v>
      </c>
      <c r="B1" s="233" t="s">
        <v>2</v>
      </c>
      <c r="C1" s="233" t="s">
        <v>2</v>
      </c>
      <c r="D1" s="233"/>
      <c r="E1" s="233"/>
      <c r="F1" s="233"/>
      <c r="G1" s="233"/>
      <c r="I1" s="234" t="s">
        <v>688</v>
      </c>
    </row>
    <row r="2" spans="1:9" x14ac:dyDescent="0.2">
      <c r="A2" s="233" t="s">
        <v>0</v>
      </c>
      <c r="B2" s="233"/>
      <c r="C2" s="233"/>
      <c r="D2" s="233"/>
      <c r="E2" s="233"/>
      <c r="F2" s="233"/>
      <c r="G2" s="233"/>
      <c r="H2" s="54"/>
      <c r="I2" s="54"/>
    </row>
    <row r="3" spans="1:9" x14ac:dyDescent="0.2">
      <c r="A3" s="233" t="s">
        <v>689</v>
      </c>
      <c r="B3" s="233"/>
      <c r="C3" s="233"/>
      <c r="D3" s="233"/>
      <c r="E3" s="233"/>
      <c r="F3" s="233"/>
      <c r="G3" s="233"/>
      <c r="H3" s="54"/>
      <c r="I3" s="54"/>
    </row>
    <row r="4" spans="1:9" x14ac:dyDescent="0.2">
      <c r="A4" s="233" t="s">
        <v>690</v>
      </c>
      <c r="B4" s="233"/>
      <c r="C4" s="233"/>
      <c r="D4" s="233"/>
      <c r="E4" s="233"/>
      <c r="F4" s="233"/>
      <c r="G4" s="233"/>
      <c r="H4" s="54"/>
      <c r="I4" s="54"/>
    </row>
    <row r="5" spans="1:9" x14ac:dyDescent="0.2">
      <c r="A5" s="233" t="s">
        <v>691</v>
      </c>
      <c r="B5" s="233"/>
      <c r="C5" s="233"/>
      <c r="D5" s="233"/>
      <c r="E5" s="233"/>
      <c r="F5" s="233"/>
      <c r="G5" s="233"/>
      <c r="H5" s="54"/>
      <c r="I5" s="54"/>
    </row>
    <row r="6" spans="1:9" x14ac:dyDescent="0.2">
      <c r="A6" s="14"/>
      <c r="B6" s="14"/>
      <c r="C6" s="14"/>
      <c r="D6" s="13"/>
      <c r="E6" s="14"/>
      <c r="F6" s="14"/>
      <c r="G6" s="14"/>
    </row>
    <row r="7" spans="1:9" x14ac:dyDescent="0.2">
      <c r="A7" s="14"/>
      <c r="B7" s="14"/>
      <c r="C7" s="11" t="s">
        <v>3</v>
      </c>
      <c r="D7" s="11" t="s">
        <v>4</v>
      </c>
      <c r="E7" s="11" t="s">
        <v>5</v>
      </c>
      <c r="F7" s="11" t="s">
        <v>692</v>
      </c>
      <c r="G7" s="11" t="s">
        <v>693</v>
      </c>
      <c r="H7" s="11" t="s">
        <v>694</v>
      </c>
      <c r="I7" s="11" t="s">
        <v>695</v>
      </c>
    </row>
    <row r="8" spans="1:9" x14ac:dyDescent="0.2">
      <c r="A8" s="14"/>
      <c r="B8" s="14"/>
      <c r="C8" s="13" t="s">
        <v>696</v>
      </c>
      <c r="D8" s="13" t="s">
        <v>697</v>
      </c>
      <c r="E8" s="13" t="s">
        <v>6</v>
      </c>
      <c r="F8" s="13" t="s">
        <v>698</v>
      </c>
      <c r="G8" s="13" t="s">
        <v>699</v>
      </c>
      <c r="H8" s="14"/>
      <c r="I8" s="11" t="s">
        <v>7</v>
      </c>
    </row>
    <row r="9" spans="1:9" x14ac:dyDescent="0.2">
      <c r="A9" s="14"/>
      <c r="B9" s="14"/>
      <c r="C9" s="13" t="s">
        <v>8</v>
      </c>
      <c r="D9" s="13" t="s">
        <v>700</v>
      </c>
      <c r="E9" s="13" t="s">
        <v>701</v>
      </c>
      <c r="F9" s="13" t="s">
        <v>700</v>
      </c>
      <c r="G9" s="13" t="s">
        <v>8</v>
      </c>
      <c r="H9" s="13" t="s">
        <v>9</v>
      </c>
      <c r="I9" s="11" t="s">
        <v>9</v>
      </c>
    </row>
    <row r="10" spans="1:9" x14ac:dyDescent="0.2">
      <c r="A10" s="19">
        <v>1</v>
      </c>
      <c r="B10" s="19" t="s">
        <v>10</v>
      </c>
      <c r="C10" s="14"/>
      <c r="D10" s="14"/>
      <c r="E10" s="14"/>
      <c r="F10" s="14"/>
      <c r="G10" s="14"/>
      <c r="H10" s="14"/>
      <c r="I10" s="14"/>
    </row>
    <row r="11" spans="1:9" x14ac:dyDescent="0.2">
      <c r="A11" s="19">
        <v>2</v>
      </c>
      <c r="B11" s="19" t="s">
        <v>12</v>
      </c>
      <c r="C11" s="52">
        <v>336867108.14000005</v>
      </c>
      <c r="D11" s="52">
        <v>-139051635.61050224</v>
      </c>
      <c r="E11" s="52">
        <v>197815472.5294978</v>
      </c>
      <c r="F11" s="52">
        <v>8112496.4755207952</v>
      </c>
      <c r="G11" s="52">
        <v>205927969.00501859</v>
      </c>
      <c r="H11" s="52">
        <v>8466819.4196179602</v>
      </c>
      <c r="I11" s="52">
        <v>214394788.42463654</v>
      </c>
    </row>
    <row r="12" spans="1:9" x14ac:dyDescent="0.2">
      <c r="A12" s="19">
        <v>3</v>
      </c>
      <c r="B12" s="19" t="s">
        <v>13</v>
      </c>
      <c r="C12" s="52">
        <v>0</v>
      </c>
      <c r="D12" s="52">
        <v>0</v>
      </c>
      <c r="E12" s="52">
        <v>0</v>
      </c>
      <c r="F12" s="52">
        <v>0</v>
      </c>
      <c r="G12" s="52">
        <v>0</v>
      </c>
      <c r="H12" s="15"/>
      <c r="I12" s="52"/>
    </row>
    <row r="13" spans="1:9" x14ac:dyDescent="0.2">
      <c r="A13" s="19">
        <v>4</v>
      </c>
      <c r="B13" s="19" t="s">
        <v>14</v>
      </c>
      <c r="C13" s="52">
        <v>13422783.349006347</v>
      </c>
      <c r="D13" s="52">
        <v>-13422783.349006347</v>
      </c>
      <c r="E13" s="52">
        <v>0</v>
      </c>
      <c r="F13" s="52">
        <v>0</v>
      </c>
      <c r="G13" s="52">
        <v>0</v>
      </c>
      <c r="H13" s="52"/>
      <c r="I13" s="52"/>
    </row>
    <row r="14" spans="1:9" x14ac:dyDescent="0.2">
      <c r="A14" s="19">
        <v>5</v>
      </c>
      <c r="B14" s="19" t="s">
        <v>15</v>
      </c>
      <c r="C14" s="52">
        <v>9740154.9270746019</v>
      </c>
      <c r="D14" s="52">
        <v>-419728.67229536857</v>
      </c>
      <c r="E14" s="52">
        <v>9320426.2547792327</v>
      </c>
      <c r="F14" s="52">
        <v>0</v>
      </c>
      <c r="G14" s="52">
        <v>9320426.2547792327</v>
      </c>
      <c r="H14" s="52"/>
      <c r="I14" s="52"/>
    </row>
    <row r="15" spans="1:9" x14ac:dyDescent="0.2">
      <c r="A15" s="19">
        <v>6</v>
      </c>
      <c r="B15" s="19" t="s">
        <v>16</v>
      </c>
      <c r="C15" s="235">
        <f>SUM(C11:C14)</f>
        <v>360030046.41608101</v>
      </c>
      <c r="D15" s="235">
        <f>SUM(D11:D14)</f>
        <v>-152894147.63180396</v>
      </c>
      <c r="E15" s="235">
        <f>SUM(E11:E14)</f>
        <v>207135898.78427702</v>
      </c>
      <c r="F15" s="235">
        <f>SUM(F11:F14)</f>
        <v>8112496.4755207952</v>
      </c>
      <c r="G15" s="235">
        <f>SUM(G11:G14)</f>
        <v>215248395.25979781</v>
      </c>
      <c r="H15" s="235"/>
      <c r="I15" s="235"/>
    </row>
    <row r="16" spans="1:9" x14ac:dyDescent="0.2">
      <c r="A16" s="19">
        <v>7</v>
      </c>
      <c r="B16" s="19"/>
      <c r="C16" s="52"/>
      <c r="D16" s="52"/>
      <c r="E16" s="52"/>
      <c r="F16" s="52"/>
      <c r="G16" s="52"/>
      <c r="H16" s="52"/>
      <c r="I16" s="52"/>
    </row>
    <row r="17" spans="1:9" x14ac:dyDescent="0.2">
      <c r="A17" s="19">
        <v>8</v>
      </c>
      <c r="B17" s="19" t="s">
        <v>17</v>
      </c>
      <c r="C17" s="52"/>
      <c r="D17" s="52"/>
      <c r="E17" s="52"/>
      <c r="F17" s="52"/>
      <c r="G17" s="52"/>
      <c r="H17" s="52"/>
      <c r="I17" s="52"/>
    </row>
    <row r="18" spans="1:9" x14ac:dyDescent="0.2">
      <c r="A18" s="19">
        <v>9</v>
      </c>
      <c r="B18" s="19" t="s">
        <v>18</v>
      </c>
      <c r="C18" s="52">
        <v>67493069.625004739</v>
      </c>
      <c r="D18" s="52">
        <v>-54252963.378233701</v>
      </c>
      <c r="E18" s="52">
        <v>13240106.246771038</v>
      </c>
      <c r="F18" s="52">
        <v>-44771.998078540928</v>
      </c>
      <c r="G18" s="52">
        <v>13195334.248692496</v>
      </c>
      <c r="H18" s="52"/>
      <c r="I18" s="52"/>
    </row>
    <row r="19" spans="1:9" x14ac:dyDescent="0.2">
      <c r="A19" s="19">
        <v>10</v>
      </c>
      <c r="B19" s="19" t="s">
        <v>19</v>
      </c>
      <c r="C19" s="52">
        <v>0</v>
      </c>
      <c r="D19" s="52">
        <v>0</v>
      </c>
      <c r="E19" s="52">
        <v>0</v>
      </c>
      <c r="F19" s="52">
        <v>0</v>
      </c>
      <c r="G19" s="52">
        <v>0</v>
      </c>
      <c r="H19" s="52"/>
      <c r="I19" s="52"/>
    </row>
    <row r="20" spans="1:9" x14ac:dyDescent="0.2">
      <c r="A20" s="19">
        <v>11</v>
      </c>
      <c r="B20" s="19" t="s">
        <v>20</v>
      </c>
      <c r="C20" s="52">
        <v>6641501.9046256552</v>
      </c>
      <c r="D20" s="52">
        <v>0</v>
      </c>
      <c r="E20" s="52">
        <v>6641501.9046256552</v>
      </c>
      <c r="F20" s="52">
        <v>-18302.303785975622</v>
      </c>
      <c r="G20" s="52">
        <v>6623199.6008396791</v>
      </c>
      <c r="H20" s="52"/>
      <c r="I20" s="52"/>
    </row>
    <row r="21" spans="1:9" x14ac:dyDescent="0.2">
      <c r="A21" s="19">
        <v>12</v>
      </c>
      <c r="B21" s="19" t="s">
        <v>21</v>
      </c>
      <c r="C21" s="52">
        <v>81408338.64987421</v>
      </c>
      <c r="D21" s="52">
        <v>-71608388.97164309</v>
      </c>
      <c r="E21" s="52">
        <v>9799949.6782311201</v>
      </c>
      <c r="F21" s="52">
        <v>-25500.892749995342</v>
      </c>
      <c r="G21" s="52">
        <v>9774448.7854811251</v>
      </c>
      <c r="H21" s="52"/>
      <c r="I21" s="52"/>
    </row>
    <row r="22" spans="1:9" x14ac:dyDescent="0.2">
      <c r="A22" s="19">
        <v>13</v>
      </c>
      <c r="B22" s="19" t="s">
        <v>22</v>
      </c>
      <c r="C22" s="52">
        <v>31030201.420223527</v>
      </c>
      <c r="D22" s="52">
        <v>-25599221.05113674</v>
      </c>
      <c r="E22" s="52">
        <v>5430980.3690867871</v>
      </c>
      <c r="F22" s="52">
        <v>-12428.497391320801</v>
      </c>
      <c r="G22" s="52">
        <v>5418551.8716954663</v>
      </c>
      <c r="H22" s="52"/>
      <c r="I22" s="52"/>
    </row>
    <row r="23" spans="1:9" x14ac:dyDescent="0.2">
      <c r="A23" s="19">
        <v>14</v>
      </c>
      <c r="B23" s="19" t="s">
        <v>23</v>
      </c>
      <c r="C23" s="52">
        <v>11025297.23046569</v>
      </c>
      <c r="D23" s="52">
        <v>71497.970245233242</v>
      </c>
      <c r="E23" s="52">
        <v>11096795.200710922</v>
      </c>
      <c r="F23" s="52">
        <v>-40774.803193248314</v>
      </c>
      <c r="G23" s="52">
        <v>11056020.397517674</v>
      </c>
      <c r="H23" s="52"/>
      <c r="I23" s="52"/>
    </row>
    <row r="24" spans="1:9" x14ac:dyDescent="0.2">
      <c r="A24" s="19">
        <v>15</v>
      </c>
      <c r="B24" s="19" t="s">
        <v>24</v>
      </c>
      <c r="C24" s="52">
        <v>5916883.6419783672</v>
      </c>
      <c r="D24" s="52">
        <v>414741.49021104584</v>
      </c>
      <c r="E24" s="52">
        <v>6331625.1321894135</v>
      </c>
      <c r="F24" s="52">
        <v>-25640.157700045253</v>
      </c>
      <c r="G24" s="52">
        <v>6305984.9744893685</v>
      </c>
      <c r="H24" s="52">
        <v>44095.434715834235</v>
      </c>
      <c r="I24" s="52">
        <v>6350080.4092052029</v>
      </c>
    </row>
    <row r="25" spans="1:9" x14ac:dyDescent="0.2">
      <c r="A25" s="19">
        <v>16</v>
      </c>
      <c r="B25" s="19" t="s">
        <v>25</v>
      </c>
      <c r="C25" s="52">
        <v>12294037.056910256</v>
      </c>
      <c r="D25" s="52">
        <v>-11534533.929684982</v>
      </c>
      <c r="E25" s="52">
        <v>759503.12722527422</v>
      </c>
      <c r="F25" s="52">
        <v>-4022.6364214425084</v>
      </c>
      <c r="G25" s="52">
        <v>755480.49080383172</v>
      </c>
      <c r="H25" s="52"/>
      <c r="I25" s="52"/>
    </row>
    <row r="26" spans="1:9" x14ac:dyDescent="0.2">
      <c r="A26" s="19">
        <v>17</v>
      </c>
      <c r="B26" s="19" t="s">
        <v>26</v>
      </c>
      <c r="C26" s="52">
        <v>0</v>
      </c>
      <c r="D26" s="52">
        <v>0</v>
      </c>
      <c r="E26" s="52">
        <v>0</v>
      </c>
      <c r="F26" s="52">
        <v>0</v>
      </c>
      <c r="G26" s="52">
        <v>0</v>
      </c>
      <c r="H26" s="52"/>
      <c r="I26" s="52"/>
    </row>
    <row r="27" spans="1:9" x14ac:dyDescent="0.2">
      <c r="A27" s="19">
        <v>18</v>
      </c>
      <c r="B27" s="19" t="s">
        <v>27</v>
      </c>
      <c r="C27" s="236">
        <v>9604907.8661111332</v>
      </c>
      <c r="D27" s="236">
        <v>521610.69097827392</v>
      </c>
      <c r="E27" s="236">
        <v>10126518.557089407</v>
      </c>
      <c r="F27" s="236">
        <v>-54440.50680937001</v>
      </c>
      <c r="G27" s="236">
        <v>10072078.050280036</v>
      </c>
      <c r="H27" s="236"/>
      <c r="I27" s="236"/>
    </row>
    <row r="28" spans="1:9" x14ac:dyDescent="0.2">
      <c r="A28" s="19">
        <v>19</v>
      </c>
      <c r="B28" s="19" t="s">
        <v>28</v>
      </c>
      <c r="C28" s="52">
        <f>SUM(C18:C27)</f>
        <v>225414237.39519355</v>
      </c>
      <c r="D28" s="52">
        <f>SUM(D18:D27)</f>
        <v>-161987257.17926395</v>
      </c>
      <c r="E28" s="52">
        <f>SUM(E18:E27)</f>
        <v>63426980.215929613</v>
      </c>
      <c r="F28" s="52">
        <f>SUM(F18:F27)</f>
        <v>-225881.79612993874</v>
      </c>
      <c r="G28" s="52">
        <f>SUM(G18:G27)</f>
        <v>63201098.419799678</v>
      </c>
      <c r="H28" s="52"/>
      <c r="I28" s="52"/>
    </row>
    <row r="29" spans="1:9" x14ac:dyDescent="0.2">
      <c r="A29" s="19">
        <v>20</v>
      </c>
      <c r="B29" s="19" t="s">
        <v>29</v>
      </c>
      <c r="C29" s="52">
        <v>44144438.237186469</v>
      </c>
      <c r="D29" s="52">
        <v>-417303.43912808644</v>
      </c>
      <c r="E29" s="52">
        <v>43727134.798058383</v>
      </c>
      <c r="F29" s="52">
        <v>11936949.122338705</v>
      </c>
      <c r="G29" s="52">
        <v>55664083.920397088</v>
      </c>
      <c r="H29" s="52"/>
      <c r="I29" s="52"/>
    </row>
    <row r="30" spans="1:9" x14ac:dyDescent="0.2">
      <c r="A30" s="19">
        <v>21</v>
      </c>
      <c r="B30" s="19" t="s">
        <v>30</v>
      </c>
      <c r="C30" s="52">
        <v>4714285.0619194498</v>
      </c>
      <c r="D30" s="52">
        <v>-170844.55360814399</v>
      </c>
      <c r="E30" s="52">
        <v>4543440.5083113061</v>
      </c>
      <c r="F30" s="52">
        <v>0</v>
      </c>
      <c r="G30" s="52">
        <v>4543440.5083113061</v>
      </c>
      <c r="H30" s="52"/>
      <c r="I30" s="52"/>
    </row>
    <row r="31" spans="1:9" x14ac:dyDescent="0.2">
      <c r="A31" s="19">
        <v>22</v>
      </c>
      <c r="B31" s="19" t="s">
        <v>31</v>
      </c>
      <c r="C31" s="52">
        <v>21184678.272723794</v>
      </c>
      <c r="D31" s="52">
        <v>712603.72546149674</v>
      </c>
      <c r="E31" s="52">
        <v>21897281.998185292</v>
      </c>
      <c r="F31" s="52">
        <v>-18906</v>
      </c>
      <c r="G31" s="52">
        <v>21878375.998185292</v>
      </c>
      <c r="H31" s="52">
        <v>344887.42223871796</v>
      </c>
      <c r="I31" s="52">
        <v>22223263.420424011</v>
      </c>
    </row>
    <row r="32" spans="1:9" x14ac:dyDescent="0.2">
      <c r="A32" s="19">
        <v>23</v>
      </c>
      <c r="B32" s="19" t="s">
        <v>32</v>
      </c>
      <c r="C32" s="52">
        <v>8322674.5350748543</v>
      </c>
      <c r="D32" s="52">
        <v>4034725.6397857713</v>
      </c>
      <c r="E32" s="52">
        <v>12357400.174860626</v>
      </c>
      <c r="F32" s="52">
        <v>858644.33561531291</v>
      </c>
      <c r="G32" s="52">
        <v>13216044.510475939</v>
      </c>
      <c r="H32" s="52">
        <v>2827242.796932193</v>
      </c>
      <c r="I32" s="52">
        <v>16043287.307408132</v>
      </c>
    </row>
    <row r="33" spans="1:9" x14ac:dyDescent="0.2">
      <c r="A33" s="19">
        <v>24</v>
      </c>
      <c r="B33" s="19" t="s">
        <v>33</v>
      </c>
      <c r="C33" s="52">
        <v>0</v>
      </c>
      <c r="D33" s="52">
        <v>0</v>
      </c>
      <c r="E33" s="52">
        <v>0</v>
      </c>
      <c r="F33" s="52">
        <v>0</v>
      </c>
      <c r="G33" s="52">
        <v>0</v>
      </c>
      <c r="H33" s="52">
        <v>0</v>
      </c>
      <c r="I33" s="52">
        <v>0</v>
      </c>
    </row>
    <row r="34" spans="1:9" x14ac:dyDescent="0.2">
      <c r="A34" s="19">
        <v>25</v>
      </c>
      <c r="B34" s="19" t="s">
        <v>34</v>
      </c>
      <c r="C34" s="52">
        <v>2604140.9961164803</v>
      </c>
      <c r="D34" s="52">
        <v>2056643.3578307682</v>
      </c>
      <c r="E34" s="52">
        <v>4660784.3539472483</v>
      </c>
      <c r="F34" s="52">
        <v>-3010935.0804916732</v>
      </c>
      <c r="G34" s="52">
        <v>1649849.2734555751</v>
      </c>
      <c r="H34" s="52"/>
      <c r="I34" s="52"/>
    </row>
    <row r="35" spans="1:9" x14ac:dyDescent="0.2">
      <c r="A35" s="19">
        <v>26</v>
      </c>
      <c r="B35" s="19" t="s">
        <v>35</v>
      </c>
      <c r="C35" s="52">
        <v>0</v>
      </c>
      <c r="D35" s="52">
        <v>0</v>
      </c>
      <c r="E35" s="52">
        <v>0</v>
      </c>
      <c r="F35" s="52">
        <v>0</v>
      </c>
      <c r="G35" s="52">
        <v>0</v>
      </c>
      <c r="H35" s="52"/>
      <c r="I35" s="52"/>
    </row>
    <row r="36" spans="1:9" x14ac:dyDescent="0.2">
      <c r="A36" s="19">
        <v>27</v>
      </c>
      <c r="B36" s="19" t="s">
        <v>36</v>
      </c>
      <c r="C36" s="52">
        <v>-5364.6304304254782</v>
      </c>
      <c r="D36" s="52">
        <v>12633.594148833636</v>
      </c>
      <c r="E36" s="52">
        <v>7268.9637184081575</v>
      </c>
      <c r="F36" s="52">
        <v>0</v>
      </c>
      <c r="G36" s="52">
        <v>7268.9637184081575</v>
      </c>
      <c r="H36" s="52"/>
      <c r="I36" s="52"/>
    </row>
    <row r="37" spans="1:9" x14ac:dyDescent="0.2">
      <c r="A37" s="19">
        <v>28</v>
      </c>
      <c r="B37" s="19" t="s">
        <v>37</v>
      </c>
      <c r="C37" s="235">
        <f>SUM(C28:C36)</f>
        <v>306379089.86778414</v>
      </c>
      <c r="D37" s="235">
        <f>SUM(D28:D36)</f>
        <v>-155758798.85477334</v>
      </c>
      <c r="E37" s="235">
        <f>SUM(E28:E36)</f>
        <v>150620291.01301089</v>
      </c>
      <c r="F37" s="235">
        <f>SUM(F28:F36)</f>
        <v>9539870.581332406</v>
      </c>
      <c r="G37" s="235">
        <f>SUM(G28:G36)</f>
        <v>160160161.59434325</v>
      </c>
      <c r="H37" s="235">
        <f>H24+H31+H32+H33</f>
        <v>3216225.6538867452</v>
      </c>
      <c r="I37" s="235">
        <f>G37+H37</f>
        <v>163376387.24822998</v>
      </c>
    </row>
    <row r="38" spans="1:9" x14ac:dyDescent="0.2">
      <c r="A38" s="19">
        <v>29</v>
      </c>
      <c r="B38" s="19"/>
      <c r="C38" s="52"/>
      <c r="D38" s="52"/>
      <c r="E38" s="52"/>
      <c r="F38" s="52"/>
      <c r="G38" s="52"/>
      <c r="H38" s="52"/>
      <c r="I38" s="52"/>
    </row>
    <row r="39" spans="1:9" ht="13.5" thickBot="1" x14ac:dyDescent="0.25">
      <c r="A39" s="19">
        <v>30</v>
      </c>
      <c r="B39" s="237" t="s">
        <v>38</v>
      </c>
      <c r="C39" s="238">
        <f>C15-C37</f>
        <v>53650956.548296869</v>
      </c>
      <c r="D39" s="238">
        <f>D15-D37</f>
        <v>2864651.222969383</v>
      </c>
      <c r="E39" s="238">
        <f>E15-E37</f>
        <v>56515607.771266133</v>
      </c>
      <c r="F39" s="238">
        <f>F15-F37</f>
        <v>-1427374.1058116108</v>
      </c>
      <c r="G39" s="238">
        <f>G15-G37</f>
        <v>55088233.665454566</v>
      </c>
      <c r="H39" s="238">
        <f>H11-H37</f>
        <v>5250593.7657312155</v>
      </c>
      <c r="I39" s="238">
        <f>G39+H11-H24-H31-H32-H33</f>
        <v>60338827.431185782</v>
      </c>
    </row>
    <row r="40" spans="1:9" ht="13.5" thickTop="1" x14ac:dyDescent="0.2">
      <c r="A40" s="19">
        <v>31</v>
      </c>
      <c r="B40" s="19"/>
      <c r="C40" s="52"/>
      <c r="D40" s="52"/>
      <c r="E40" s="52"/>
      <c r="F40" s="52"/>
      <c r="G40" s="52"/>
      <c r="H40" s="52"/>
      <c r="I40" s="52"/>
    </row>
    <row r="41" spans="1:9" x14ac:dyDescent="0.2">
      <c r="A41" s="19">
        <v>32</v>
      </c>
      <c r="B41" s="19" t="s">
        <v>39</v>
      </c>
      <c r="C41" s="52"/>
      <c r="D41" s="52"/>
      <c r="E41" s="52"/>
      <c r="F41" s="52"/>
      <c r="G41" s="52"/>
      <c r="H41" s="52"/>
      <c r="I41" s="52"/>
    </row>
    <row r="42" spans="1:9" x14ac:dyDescent="0.2">
      <c r="A42" s="19">
        <v>33</v>
      </c>
      <c r="B42" s="19" t="s">
        <v>40</v>
      </c>
      <c r="C42" s="52">
        <v>1711240085.3938811</v>
      </c>
      <c r="D42" s="52">
        <v>69415688.742773756</v>
      </c>
      <c r="E42" s="52">
        <v>1780655774.1366549</v>
      </c>
      <c r="F42" s="52">
        <v>27186168.945109561</v>
      </c>
      <c r="G42" s="52">
        <v>1807841943.0817645</v>
      </c>
      <c r="H42" s="52"/>
      <c r="I42" s="52"/>
    </row>
    <row r="43" spans="1:9" x14ac:dyDescent="0.2">
      <c r="A43" s="19">
        <v>34</v>
      </c>
      <c r="B43" s="19" t="s">
        <v>41</v>
      </c>
      <c r="C43" s="52">
        <v>424723.12068458879</v>
      </c>
      <c r="D43" s="52">
        <v>0</v>
      </c>
      <c r="E43" s="52">
        <v>424723.12068458879</v>
      </c>
      <c r="F43" s="52">
        <v>0</v>
      </c>
      <c r="G43" s="52">
        <v>424723.12068458879</v>
      </c>
      <c r="H43" s="52"/>
      <c r="I43" s="52"/>
    </row>
    <row r="44" spans="1:9" x14ac:dyDescent="0.2">
      <c r="A44" s="19">
        <v>35</v>
      </c>
      <c r="B44" s="19" t="s">
        <v>42</v>
      </c>
      <c r="C44" s="52">
        <v>10635420.854123365</v>
      </c>
      <c r="D44" s="52">
        <v>-10238299.843564505</v>
      </c>
      <c r="E44" s="52">
        <v>397121.01055886038</v>
      </c>
      <c r="F44" s="52">
        <v>0</v>
      </c>
      <c r="G44" s="52">
        <v>397121.01055886038</v>
      </c>
      <c r="H44" s="52"/>
      <c r="I44" s="52"/>
    </row>
    <row r="45" spans="1:9" x14ac:dyDescent="0.2">
      <c r="A45" s="19">
        <v>36</v>
      </c>
      <c r="B45" s="19" t="s">
        <v>43</v>
      </c>
      <c r="C45" s="52">
        <v>0</v>
      </c>
      <c r="D45" s="52">
        <v>0</v>
      </c>
      <c r="E45" s="52">
        <v>0</v>
      </c>
      <c r="F45" s="52">
        <v>0</v>
      </c>
      <c r="G45" s="52">
        <v>0</v>
      </c>
      <c r="H45" s="52"/>
      <c r="I45" s="52"/>
    </row>
    <row r="46" spans="1:9" x14ac:dyDescent="0.2">
      <c r="A46" s="19">
        <v>37</v>
      </c>
      <c r="B46" s="19" t="s">
        <v>44</v>
      </c>
      <c r="C46" s="52">
        <v>0</v>
      </c>
      <c r="D46" s="52">
        <v>0</v>
      </c>
      <c r="E46" s="52">
        <v>0</v>
      </c>
      <c r="F46" s="52">
        <v>0</v>
      </c>
      <c r="G46" s="52">
        <v>0</v>
      </c>
      <c r="H46" s="52"/>
      <c r="I46" s="52"/>
    </row>
    <row r="47" spans="1:9" x14ac:dyDescent="0.2">
      <c r="A47" s="19">
        <v>38</v>
      </c>
      <c r="B47" s="19" t="s">
        <v>45</v>
      </c>
      <c r="C47" s="52">
        <v>1753736.5702900267</v>
      </c>
      <c r="D47" s="52">
        <v>-1753737.2398077487</v>
      </c>
      <c r="E47" s="52">
        <v>-0.66951772198081017</v>
      </c>
      <c r="F47" s="52">
        <v>0</v>
      </c>
      <c r="G47" s="52">
        <v>-0.66951772198081017</v>
      </c>
      <c r="H47" s="52"/>
      <c r="I47" s="52"/>
    </row>
    <row r="48" spans="1:9" x14ac:dyDescent="0.2">
      <c r="A48" s="19">
        <v>39</v>
      </c>
      <c r="B48" s="19" t="s">
        <v>46</v>
      </c>
      <c r="C48" s="52">
        <v>6572936.1934076017</v>
      </c>
      <c r="D48" s="52">
        <v>-6572936.1934075933</v>
      </c>
      <c r="E48" s="52">
        <v>8.3819031715393066E-9</v>
      </c>
      <c r="F48" s="52">
        <v>0</v>
      </c>
      <c r="G48" s="52">
        <v>8.3819031715393066E-9</v>
      </c>
      <c r="H48" s="52"/>
      <c r="I48" s="52"/>
    </row>
    <row r="49" spans="1:9" x14ac:dyDescent="0.2">
      <c r="A49" s="19">
        <v>40</v>
      </c>
      <c r="B49" s="19" t="s">
        <v>47</v>
      </c>
      <c r="C49" s="52">
        <v>7344633.7670999551</v>
      </c>
      <c r="D49" s="52">
        <v>-7344633.7711797543</v>
      </c>
      <c r="E49" s="52">
        <v>-4.0797991678118706E-3</v>
      </c>
      <c r="F49" s="52">
        <v>0</v>
      </c>
      <c r="G49" s="52">
        <v>-4.0797991678118706E-3</v>
      </c>
      <c r="H49" s="52"/>
      <c r="I49" s="52"/>
    </row>
    <row r="50" spans="1:9" x14ac:dyDescent="0.2">
      <c r="A50" s="19">
        <v>41</v>
      </c>
      <c r="B50" s="19" t="s">
        <v>48</v>
      </c>
      <c r="C50" s="52">
        <v>2150960.3261214476</v>
      </c>
      <c r="D50" s="52">
        <v>21811242.77316656</v>
      </c>
      <c r="E50" s="52">
        <v>23962203.099288009</v>
      </c>
      <c r="F50" s="52">
        <v>0</v>
      </c>
      <c r="G50" s="52">
        <v>23962203.099288009</v>
      </c>
      <c r="H50" s="52"/>
      <c r="I50" s="52"/>
    </row>
    <row r="51" spans="1:9" x14ac:dyDescent="0.2">
      <c r="A51" s="19">
        <v>42</v>
      </c>
      <c r="B51" s="19" t="s">
        <v>49</v>
      </c>
      <c r="C51" s="52">
        <v>1840889.6506300655</v>
      </c>
      <c r="D51" s="52">
        <v>0</v>
      </c>
      <c r="E51" s="52">
        <v>1840889.6506300655</v>
      </c>
      <c r="F51" s="52">
        <v>0</v>
      </c>
      <c r="G51" s="52">
        <v>1840889.6506300655</v>
      </c>
      <c r="H51" s="52"/>
      <c r="I51" s="52"/>
    </row>
    <row r="52" spans="1:9" x14ac:dyDescent="0.2">
      <c r="A52" s="19">
        <v>43</v>
      </c>
      <c r="B52" s="19" t="s">
        <v>50</v>
      </c>
      <c r="C52" s="52">
        <v>0</v>
      </c>
      <c r="D52" s="52">
        <v>0</v>
      </c>
      <c r="E52" s="52">
        <v>0</v>
      </c>
      <c r="F52" s="52">
        <v>0</v>
      </c>
      <c r="G52" s="52">
        <v>0</v>
      </c>
      <c r="H52" s="52"/>
      <c r="I52" s="52"/>
    </row>
    <row r="53" spans="1:9" x14ac:dyDescent="0.2">
      <c r="A53" s="19">
        <v>44</v>
      </c>
      <c r="B53" s="19" t="s">
        <v>51</v>
      </c>
      <c r="C53" s="235">
        <f>SUM(C42:C52)</f>
        <v>1741963385.8762379</v>
      </c>
      <c r="D53" s="235">
        <f>SUM(D42:D52)</f>
        <v>65317324.46798072</v>
      </c>
      <c r="E53" s="235">
        <f>SUM(E42:E52)</f>
        <v>1807280710.3442187</v>
      </c>
      <c r="F53" s="235">
        <f>SUM(F42:F52)</f>
        <v>27186168.945109561</v>
      </c>
      <c r="G53" s="235">
        <f>SUM(G42:G52)</f>
        <v>1834466879.2893283</v>
      </c>
      <c r="H53" s="235">
        <v>0</v>
      </c>
      <c r="I53" s="235">
        <f>G53+H53</f>
        <v>1834466879.2893283</v>
      </c>
    </row>
    <row r="54" spans="1:9" x14ac:dyDescent="0.2">
      <c r="A54" s="19">
        <v>45</v>
      </c>
      <c r="B54" s="19"/>
      <c r="C54" s="52"/>
      <c r="D54" s="52"/>
      <c r="E54" s="52"/>
      <c r="F54" s="52"/>
      <c r="G54" s="52"/>
      <c r="H54" s="52"/>
      <c r="I54" s="52"/>
    </row>
    <row r="55" spans="1:9" x14ac:dyDescent="0.2">
      <c r="A55" s="19">
        <v>46</v>
      </c>
      <c r="B55" s="19" t="s">
        <v>52</v>
      </c>
      <c r="C55" s="52"/>
      <c r="D55" s="52"/>
      <c r="E55" s="52"/>
      <c r="F55" s="52"/>
      <c r="G55" s="52"/>
      <c r="H55" s="52"/>
      <c r="I55" s="52"/>
    </row>
    <row r="56" spans="1:9" x14ac:dyDescent="0.2">
      <c r="A56" s="19">
        <v>47</v>
      </c>
      <c r="B56" s="19" t="s">
        <v>53</v>
      </c>
      <c r="C56" s="52">
        <v>-650698308.82029295</v>
      </c>
      <c r="D56" s="52">
        <v>-38913246.494579986</v>
      </c>
      <c r="E56" s="52">
        <v>-689611555.31487298</v>
      </c>
      <c r="F56" s="52">
        <v>-11143220.548261078</v>
      </c>
      <c r="G56" s="52">
        <v>-700754775.86313403</v>
      </c>
      <c r="H56" s="52"/>
      <c r="I56" s="52"/>
    </row>
    <row r="57" spans="1:9" x14ac:dyDescent="0.2">
      <c r="A57" s="19">
        <v>48</v>
      </c>
      <c r="B57" s="19" t="s">
        <v>54</v>
      </c>
      <c r="C57" s="52">
        <v>-51041926.793432266</v>
      </c>
      <c r="D57" s="52">
        <v>-1700273.7819967964</v>
      </c>
      <c r="E57" s="52">
        <v>-52742200.57542906</v>
      </c>
      <c r="F57" s="52">
        <v>0</v>
      </c>
      <c r="G57" s="52">
        <v>-52742200.57542906</v>
      </c>
      <c r="H57" s="52"/>
      <c r="I57" s="52"/>
    </row>
    <row r="58" spans="1:9" x14ac:dyDescent="0.2">
      <c r="A58" s="19">
        <v>49</v>
      </c>
      <c r="B58" s="19" t="s">
        <v>55</v>
      </c>
      <c r="C58" s="52">
        <v>-254566534.07067332</v>
      </c>
      <c r="D58" s="52">
        <v>10143998.007069649</v>
      </c>
      <c r="E58" s="52">
        <v>-244422536.06360367</v>
      </c>
      <c r="F58" s="52">
        <v>-2284129.8716390668</v>
      </c>
      <c r="G58" s="52">
        <v>-246706665.93524274</v>
      </c>
      <c r="H58" s="52"/>
      <c r="I58" s="52"/>
    </row>
    <row r="59" spans="1:9" x14ac:dyDescent="0.2">
      <c r="A59" s="19">
        <v>50</v>
      </c>
      <c r="B59" s="19" t="s">
        <v>56</v>
      </c>
      <c r="C59" s="52">
        <v>-107191.8185347151</v>
      </c>
      <c r="D59" s="52">
        <v>411.4212</v>
      </c>
      <c r="E59" s="52">
        <v>-106780.3973347151</v>
      </c>
      <c r="F59" s="52">
        <v>0</v>
      </c>
      <c r="G59" s="52">
        <v>-106780.3973347151</v>
      </c>
      <c r="H59" s="52"/>
      <c r="I59" s="52"/>
    </row>
    <row r="60" spans="1:9" x14ac:dyDescent="0.2">
      <c r="A60" s="19">
        <v>51</v>
      </c>
      <c r="B60" s="19" t="s">
        <v>57</v>
      </c>
      <c r="C60" s="52">
        <v>25234.829429069712</v>
      </c>
      <c r="D60" s="52">
        <v>-997744.69040887489</v>
      </c>
      <c r="E60" s="52">
        <v>-972509.86097980512</v>
      </c>
      <c r="F60" s="52">
        <v>0</v>
      </c>
      <c r="G60" s="52">
        <v>-972509.86097980512</v>
      </c>
      <c r="H60" s="52"/>
      <c r="I60" s="52"/>
    </row>
    <row r="61" spans="1:9" x14ac:dyDescent="0.2">
      <c r="A61" s="19">
        <v>52</v>
      </c>
      <c r="B61" s="19" t="s">
        <v>58</v>
      </c>
      <c r="C61" s="52">
        <v>0</v>
      </c>
      <c r="D61" s="52">
        <v>-3272582.9608333334</v>
      </c>
      <c r="E61" s="52">
        <v>-3272582.9608333334</v>
      </c>
      <c r="F61" s="52">
        <v>0</v>
      </c>
      <c r="G61" s="52">
        <v>-3272582.9608333334</v>
      </c>
      <c r="H61" s="52"/>
      <c r="I61" s="52"/>
    </row>
    <row r="62" spans="1:9" x14ac:dyDescent="0.2">
      <c r="A62" s="19">
        <v>53</v>
      </c>
      <c r="B62" s="19" t="s">
        <v>59</v>
      </c>
      <c r="C62" s="52">
        <v>-4253592.7154492997</v>
      </c>
      <c r="D62" s="52">
        <v>901777.79080685205</v>
      </c>
      <c r="E62" s="52">
        <v>-3351814.9246424474</v>
      </c>
      <c r="F62" s="52">
        <v>0</v>
      </c>
      <c r="G62" s="52">
        <v>-3351814.9246424474</v>
      </c>
      <c r="H62" s="52"/>
      <c r="I62" s="52"/>
    </row>
    <row r="63" spans="1:9" x14ac:dyDescent="0.2">
      <c r="A63" s="19">
        <v>54</v>
      </c>
      <c r="B63" s="19"/>
      <c r="C63" s="52"/>
      <c r="D63" s="52"/>
      <c r="E63" s="52"/>
      <c r="F63" s="52"/>
      <c r="G63" s="52"/>
      <c r="H63" s="52"/>
      <c r="I63" s="52"/>
    </row>
    <row r="64" spans="1:9" x14ac:dyDescent="0.2">
      <c r="A64" s="19">
        <v>55</v>
      </c>
      <c r="B64" s="19" t="s">
        <v>60</v>
      </c>
      <c r="C64" s="235">
        <f>SUM(C56:C62)</f>
        <v>-960642319.38895357</v>
      </c>
      <c r="D64" s="235">
        <f>SUM(D56:D62)</f>
        <v>-33837660.708742492</v>
      </c>
      <c r="E64" s="235">
        <f>SUM(E56:E62)</f>
        <v>-994479980.09769595</v>
      </c>
      <c r="F64" s="235">
        <f>SUM(F56:F62)</f>
        <v>-13427350.419900145</v>
      </c>
      <c r="G64" s="235">
        <f>SUM(G56:G62)</f>
        <v>-1007907330.5175961</v>
      </c>
      <c r="H64" s="235">
        <v>0</v>
      </c>
      <c r="I64" s="235">
        <f>G64+H64</f>
        <v>-1007907330.5175961</v>
      </c>
    </row>
    <row r="65" spans="1:9" x14ac:dyDescent="0.2">
      <c r="A65" s="19">
        <v>56</v>
      </c>
      <c r="B65" s="19"/>
      <c r="C65" s="52"/>
      <c r="D65" s="52"/>
      <c r="E65" s="52"/>
      <c r="F65" s="52"/>
      <c r="G65" s="52"/>
      <c r="H65" s="52"/>
      <c r="I65" s="52"/>
    </row>
    <row r="66" spans="1:9" ht="13.5" thickBot="1" x14ac:dyDescent="0.25">
      <c r="A66" s="19">
        <v>57</v>
      </c>
      <c r="B66" s="19" t="s">
        <v>61</v>
      </c>
      <c r="C66" s="239">
        <f>C53+C64</f>
        <v>781321066.4872843</v>
      </c>
      <c r="D66" s="239">
        <f>D53+D64</f>
        <v>31479663.759238228</v>
      </c>
      <c r="E66" s="239">
        <f>E53+E64</f>
        <v>812800730.24652278</v>
      </c>
      <c r="F66" s="239">
        <f>F53+F64</f>
        <v>13758818.525209416</v>
      </c>
      <c r="G66" s="239">
        <f>G53+G64</f>
        <v>826559548.77173221</v>
      </c>
      <c r="H66" s="239">
        <v>0</v>
      </c>
      <c r="I66" s="239">
        <f>G66+H66</f>
        <v>826559548.77173221</v>
      </c>
    </row>
    <row r="67" spans="1:9" ht="13.5" thickTop="1" x14ac:dyDescent="0.2">
      <c r="A67" s="19">
        <v>58</v>
      </c>
      <c r="B67" s="19"/>
      <c r="C67" s="14"/>
      <c r="D67" s="14"/>
      <c r="E67" s="14"/>
      <c r="F67" s="14"/>
      <c r="G67" s="14"/>
      <c r="H67" s="14"/>
      <c r="I67" s="14"/>
    </row>
    <row r="68" spans="1:9" x14ac:dyDescent="0.2">
      <c r="A68" s="19">
        <v>59</v>
      </c>
      <c r="B68" s="19" t="s">
        <v>62</v>
      </c>
      <c r="C68" s="240">
        <v>6.8666978083036262E-2</v>
      </c>
      <c r="D68" s="240"/>
      <c r="E68" s="240">
        <v>6.9531935280280718E-2</v>
      </c>
      <c r="F68" s="240"/>
      <c r="G68" s="240">
        <v>6.6647628410216417E-2</v>
      </c>
      <c r="H68" s="240"/>
      <c r="I68" s="240">
        <v>7.2999976251982457E-2</v>
      </c>
    </row>
    <row r="69" spans="1:9" x14ac:dyDescent="0.2">
      <c r="A69" s="19">
        <v>60</v>
      </c>
      <c r="B69" s="19" t="s">
        <v>63</v>
      </c>
      <c r="C69" s="240">
        <v>8.6176167175226609E-2</v>
      </c>
      <c r="D69" s="241">
        <v>1.7616236196428131E-3</v>
      </c>
      <c r="E69" s="240">
        <v>8.7937790794869089E-2</v>
      </c>
      <c r="F69" s="241">
        <v>-5.8743520775241254E-3</v>
      </c>
      <c r="G69" s="240">
        <v>8.2063438717345047E-2</v>
      </c>
      <c r="H69" s="240"/>
      <c r="I69" s="240">
        <v>9.5000000000000001E-2</v>
      </c>
    </row>
    <row r="70" spans="1:9" x14ac:dyDescent="0.2">
      <c r="A70" s="19">
        <v>61</v>
      </c>
      <c r="B70" s="84"/>
      <c r="C70" s="14"/>
      <c r="D70" s="14"/>
      <c r="E70" s="14"/>
      <c r="F70" s="14"/>
      <c r="G70" s="14"/>
      <c r="H70" s="14"/>
      <c r="I70" s="14"/>
    </row>
    <row r="71" spans="1:9" x14ac:dyDescent="0.2">
      <c r="A71" s="19">
        <v>62</v>
      </c>
      <c r="B71" s="19" t="s">
        <v>64</v>
      </c>
      <c r="C71" s="14"/>
      <c r="D71" s="14"/>
      <c r="E71" s="14"/>
      <c r="F71" s="14"/>
      <c r="G71" s="14"/>
      <c r="H71" s="14"/>
      <c r="I71" s="14"/>
    </row>
    <row r="72" spans="1:9" x14ac:dyDescent="0.2">
      <c r="A72" s="19">
        <v>63</v>
      </c>
      <c r="B72" s="19" t="s">
        <v>65</v>
      </c>
      <c r="C72" s="52">
        <v>64577772.079488181</v>
      </c>
      <c r="D72" s="52">
        <v>8956020.2205859125</v>
      </c>
      <c r="E72" s="52">
        <v>73533792.300073996</v>
      </c>
      <c r="F72" s="52">
        <v>-3579664.8506879695</v>
      </c>
      <c r="G72" s="52">
        <v>69954127.44938603</v>
      </c>
      <c r="H72" s="52">
        <v>8077836.5626634089</v>
      </c>
      <c r="I72" s="52">
        <v>78031964.012049437</v>
      </c>
    </row>
    <row r="73" spans="1:9" x14ac:dyDescent="0.2">
      <c r="A73" s="19">
        <v>64</v>
      </c>
      <c r="B73" s="19" t="s">
        <v>66</v>
      </c>
      <c r="C73" s="52"/>
      <c r="D73" s="52"/>
      <c r="E73" s="52"/>
      <c r="F73" s="52"/>
      <c r="G73" s="52"/>
      <c r="H73" s="52"/>
      <c r="I73" s="52"/>
    </row>
    <row r="74" spans="1:9" x14ac:dyDescent="0.2">
      <c r="A74" s="19">
        <v>65</v>
      </c>
      <c r="B74" s="19" t="s">
        <v>67</v>
      </c>
      <c r="C74" s="52">
        <v>-2382085.3672120855</v>
      </c>
      <c r="D74" s="52">
        <v>-3867.0810949092079</v>
      </c>
      <c r="E74" s="52">
        <v>-2385952.4483069945</v>
      </c>
      <c r="F74" s="52">
        <v>0</v>
      </c>
      <c r="G74" s="52">
        <v>-2385952.4483069945</v>
      </c>
      <c r="H74" s="52"/>
      <c r="I74" s="52">
        <v>-2385952.4483069945</v>
      </c>
    </row>
    <row r="75" spans="1:9" x14ac:dyDescent="0.2">
      <c r="A75" s="19">
        <v>66</v>
      </c>
      <c r="B75" s="19" t="s">
        <v>68</v>
      </c>
      <c r="C75" s="52">
        <v>21200190.921984371</v>
      </c>
      <c r="D75" s="52">
        <v>209776.85742468014</v>
      </c>
      <c r="E75" s="52">
        <v>21409967.779409051</v>
      </c>
      <c r="F75" s="52">
        <v>362420.76359617338</v>
      </c>
      <c r="G75" s="52">
        <v>21772388.543005224</v>
      </c>
      <c r="H75" s="52"/>
      <c r="I75" s="52">
        <v>21772388.543005224</v>
      </c>
    </row>
    <row r="76" spans="1:9" x14ac:dyDescent="0.2">
      <c r="A76" s="19">
        <v>67</v>
      </c>
      <c r="B76" s="19" t="s">
        <v>702</v>
      </c>
      <c r="C76" s="236">
        <v>-7822191.3101147264</v>
      </c>
      <c r="D76" s="236">
        <v>93885.450722516456</v>
      </c>
      <c r="E76" s="236">
        <v>-7728305.8593922099</v>
      </c>
      <c r="F76" s="236">
        <v>8768790.1068602875</v>
      </c>
      <c r="G76" s="236">
        <v>1040484.2474680692</v>
      </c>
      <c r="H76" s="236"/>
      <c r="I76" s="236">
        <v>1040484.2474680692</v>
      </c>
    </row>
    <row r="77" spans="1:9" x14ac:dyDescent="0.2">
      <c r="A77" s="19">
        <v>68</v>
      </c>
      <c r="B77" s="19" t="s">
        <v>71</v>
      </c>
      <c r="C77" s="52">
        <f t="shared" ref="C77:I77" si="0">C72-C74-C75+C76</f>
        <v>37937475.214601174</v>
      </c>
      <c r="D77" s="52">
        <f t="shared" si="0"/>
        <v>8843995.8949786574</v>
      </c>
      <c r="E77" s="52">
        <f t="shared" si="0"/>
        <v>46781471.109579727</v>
      </c>
      <c r="F77" s="52">
        <f t="shared" si="0"/>
        <v>4826704.4925761446</v>
      </c>
      <c r="G77" s="52">
        <f t="shared" si="0"/>
        <v>51608175.602155864</v>
      </c>
      <c r="H77" s="52">
        <f t="shared" si="0"/>
        <v>8077836.5626634089</v>
      </c>
      <c r="I77" s="52">
        <f t="shared" si="0"/>
        <v>59686012.16481927</v>
      </c>
    </row>
    <row r="78" spans="1:9" x14ac:dyDescent="0.2">
      <c r="A78" s="19">
        <v>69</v>
      </c>
      <c r="B78" s="19"/>
      <c r="C78" s="52"/>
      <c r="D78" s="52"/>
      <c r="E78" s="52"/>
      <c r="F78" s="52"/>
      <c r="G78" s="52"/>
      <c r="H78" s="52"/>
      <c r="I78" s="52"/>
    </row>
    <row r="79" spans="1:9" x14ac:dyDescent="0.2">
      <c r="A79" s="19">
        <v>70</v>
      </c>
      <c r="B79" s="19" t="s">
        <v>72</v>
      </c>
      <c r="C79" s="242">
        <v>0</v>
      </c>
      <c r="D79" s="242">
        <v>0</v>
      </c>
      <c r="E79" s="242">
        <v>0</v>
      </c>
      <c r="F79" s="242">
        <v>0</v>
      </c>
      <c r="G79" s="242">
        <v>0</v>
      </c>
      <c r="H79" s="242">
        <v>0</v>
      </c>
      <c r="I79" s="242">
        <v>0</v>
      </c>
    </row>
    <row r="80" spans="1:9" ht="13.5" thickBot="1" x14ac:dyDescent="0.25">
      <c r="A80" s="19">
        <v>71</v>
      </c>
      <c r="B80" s="19" t="s">
        <v>73</v>
      </c>
      <c r="C80" s="243">
        <f t="shared" ref="C80:I80" si="1">C77-C79</f>
        <v>37937475.214601174</v>
      </c>
      <c r="D80" s="243">
        <f t="shared" si="1"/>
        <v>8843995.8949786574</v>
      </c>
      <c r="E80" s="243">
        <f t="shared" si="1"/>
        <v>46781471.109579727</v>
      </c>
      <c r="F80" s="243">
        <f t="shared" si="1"/>
        <v>4826704.4925761446</v>
      </c>
      <c r="G80" s="243">
        <f t="shared" si="1"/>
        <v>51608175.602155864</v>
      </c>
      <c r="H80" s="243">
        <f t="shared" si="1"/>
        <v>8077836.5626634089</v>
      </c>
      <c r="I80" s="243">
        <f t="shared" si="1"/>
        <v>59686012.16481927</v>
      </c>
    </row>
    <row r="81" spans="1:9" ht="13.5" thickTop="1" x14ac:dyDescent="0.2">
      <c r="A81" s="19">
        <v>72</v>
      </c>
      <c r="B81" s="19"/>
      <c r="C81" s="52"/>
      <c r="D81" s="52"/>
      <c r="E81" s="52"/>
      <c r="F81" s="52"/>
      <c r="G81" s="52"/>
      <c r="H81" s="52"/>
      <c r="I81" s="52"/>
    </row>
    <row r="82" spans="1:9" ht="13.5" thickBot="1" x14ac:dyDescent="0.25">
      <c r="A82" s="19">
        <v>73</v>
      </c>
      <c r="B82" s="51" t="s">
        <v>74</v>
      </c>
      <c r="C82" s="239">
        <v>8322674.5350748543</v>
      </c>
      <c r="D82" s="244">
        <v>4034725.6397857713</v>
      </c>
      <c r="E82" s="239">
        <v>12357400.174860626</v>
      </c>
      <c r="F82" s="239">
        <v>858644.33561531291</v>
      </c>
      <c r="G82" s="239">
        <v>13216044.510475939</v>
      </c>
      <c r="H82" s="239">
        <v>2827242.796932193</v>
      </c>
      <c r="I82" s="239">
        <v>16043287.307408132</v>
      </c>
    </row>
    <row r="83" spans="1:9" ht="13.5" thickTop="1" x14ac:dyDescent="0.2"/>
  </sheetData>
  <pageMargins left="0.7" right="0.7" top="0.75" bottom="0.75" header="0.3" footer="0.3"/>
  <pageSetup scale="67"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72"/>
  <sheetViews>
    <sheetView view="pageBreakPreview" zoomScale="80" zoomScaleNormal="100" zoomScaleSheetLayoutView="80" workbookViewId="0">
      <selection activeCell="A9" sqref="A9"/>
    </sheetView>
  </sheetViews>
  <sheetFormatPr defaultRowHeight="12.75" x14ac:dyDescent="0.2"/>
  <cols>
    <col min="1" max="1" width="3.42578125" customWidth="1"/>
    <col min="2" max="2" width="26" customWidth="1"/>
    <col min="3" max="3" width="14.7109375" customWidth="1"/>
    <col min="4" max="4" width="17.5703125" bestFit="1" customWidth="1"/>
    <col min="5" max="5" width="16" customWidth="1"/>
    <col min="6" max="6" width="16.5703125" bestFit="1" customWidth="1"/>
    <col min="7" max="7" width="14" bestFit="1" customWidth="1"/>
    <col min="8" max="8" width="3.28515625" customWidth="1"/>
    <col min="9" max="9" width="14.140625" customWidth="1"/>
    <col min="10" max="10" width="14.140625" style="4" customWidth="1"/>
    <col min="11" max="11" width="11.28515625" bestFit="1" customWidth="1"/>
    <col min="12" max="12" width="9.85546875" bestFit="1" customWidth="1"/>
    <col min="15" max="15" width="13.28515625" customWidth="1"/>
  </cols>
  <sheetData>
    <row r="1" spans="1:16" x14ac:dyDescent="0.2">
      <c r="A1" s="1" t="s">
        <v>0</v>
      </c>
      <c r="B1" s="1"/>
      <c r="C1" s="1"/>
      <c r="D1" s="1"/>
      <c r="E1" s="1"/>
      <c r="F1" s="2"/>
      <c r="G1" s="2" t="s">
        <v>1</v>
      </c>
      <c r="H1" s="2" t="s">
        <v>2</v>
      </c>
      <c r="I1" s="3"/>
    </row>
    <row r="2" spans="1:16" x14ac:dyDescent="0.2">
      <c r="A2" s="1" t="str">
        <f>'Tab 2'!I56</f>
        <v>WASHINGTON</v>
      </c>
      <c r="B2" s="1"/>
      <c r="C2" s="1"/>
      <c r="D2" s="1"/>
      <c r="E2" s="1"/>
    </row>
    <row r="3" spans="1:16" x14ac:dyDescent="0.2">
      <c r="A3" s="1" t="s">
        <v>703</v>
      </c>
      <c r="B3" s="1"/>
      <c r="C3" s="1"/>
      <c r="D3" s="1"/>
      <c r="E3" s="1"/>
      <c r="J3" s="5"/>
      <c r="K3" s="6"/>
      <c r="L3" s="6"/>
      <c r="M3" s="6"/>
      <c r="N3" s="6"/>
      <c r="O3" s="6"/>
    </row>
    <row r="4" spans="1:16" x14ac:dyDescent="0.2">
      <c r="A4" s="7" t="str">
        <f>"12 Months Ended "&amp;'Tab 2'!I57</f>
        <v>12 Months Ended JUNE 2015</v>
      </c>
      <c r="B4" s="1"/>
      <c r="C4" s="1"/>
      <c r="D4" s="1"/>
      <c r="E4" s="1"/>
      <c r="J4" s="8"/>
      <c r="K4" s="9"/>
      <c r="L4" s="9"/>
      <c r="M4" s="9"/>
      <c r="N4" s="9"/>
      <c r="O4" s="9"/>
    </row>
    <row r="5" spans="1:16" ht="10.35" customHeight="1" x14ac:dyDescent="0.2">
      <c r="A5" s="10"/>
      <c r="B5" s="10"/>
      <c r="C5" s="10"/>
      <c r="D5" s="10"/>
      <c r="E5" s="10"/>
      <c r="J5" s="8"/>
      <c r="K5" s="9"/>
      <c r="L5" s="9"/>
      <c r="M5" s="9"/>
      <c r="N5" s="9"/>
      <c r="O5" s="9"/>
    </row>
    <row r="6" spans="1:16" ht="10.35" customHeight="1" x14ac:dyDescent="0.2">
      <c r="A6" s="10"/>
      <c r="B6" s="10"/>
      <c r="C6" s="11" t="s">
        <v>3</v>
      </c>
      <c r="D6" s="11" t="s">
        <v>4</v>
      </c>
      <c r="E6" s="11" t="s">
        <v>5</v>
      </c>
      <c r="F6" s="12"/>
      <c r="G6" s="12"/>
      <c r="J6" s="8"/>
      <c r="K6" s="9"/>
      <c r="L6" s="9"/>
      <c r="M6" s="9"/>
      <c r="N6" s="9"/>
      <c r="O6" s="9"/>
    </row>
    <row r="7" spans="1:16" ht="10.35" customHeight="1" x14ac:dyDescent="0.2">
      <c r="A7" s="10"/>
      <c r="B7" s="10"/>
      <c r="C7" s="13" t="s">
        <v>6</v>
      </c>
      <c r="D7" s="14"/>
      <c r="E7" s="11" t="s">
        <v>7</v>
      </c>
      <c r="F7" s="12"/>
      <c r="G7" s="11"/>
      <c r="I7" s="15"/>
      <c r="J7" s="8"/>
      <c r="K7" s="9"/>
      <c r="L7" s="9"/>
      <c r="M7" s="9"/>
      <c r="N7" s="9"/>
      <c r="O7" s="9"/>
    </row>
    <row r="8" spans="1:16" ht="10.35" customHeight="1" x14ac:dyDescent="0.2">
      <c r="A8" s="16"/>
      <c r="B8" s="17"/>
      <c r="C8" s="13" t="s">
        <v>8</v>
      </c>
      <c r="D8" s="13" t="s">
        <v>9</v>
      </c>
      <c r="E8" s="11" t="s">
        <v>9</v>
      </c>
      <c r="F8" s="12"/>
      <c r="G8" s="11"/>
      <c r="J8" s="247"/>
      <c r="K8" s="248"/>
      <c r="L8" s="9"/>
      <c r="M8" s="9"/>
      <c r="N8" s="9"/>
      <c r="O8" s="9"/>
      <c r="P8" s="18"/>
    </row>
    <row r="9" spans="1:16" ht="10.35" customHeight="1" x14ac:dyDescent="0.2">
      <c r="A9" s="19">
        <v>1</v>
      </c>
      <c r="B9" s="19" t="s">
        <v>10</v>
      </c>
      <c r="C9" s="6"/>
      <c r="D9" s="6"/>
      <c r="E9" s="6"/>
      <c r="F9" s="12"/>
      <c r="G9" s="6"/>
      <c r="I9" s="20" t="s">
        <v>11</v>
      </c>
      <c r="J9" s="247"/>
      <c r="K9" s="248"/>
      <c r="L9" s="21"/>
      <c r="M9" s="9"/>
      <c r="N9" s="9"/>
      <c r="O9" s="9"/>
      <c r="P9" s="18"/>
    </row>
    <row r="10" spans="1:16" ht="10.35" customHeight="1" x14ac:dyDescent="0.2">
      <c r="A10" s="19">
        <v>2</v>
      </c>
      <c r="B10" s="19" t="s">
        <v>12</v>
      </c>
      <c r="C10" s="15">
        <f>'Tab 2'!M118</f>
        <v>205927969.00501856</v>
      </c>
      <c r="D10" s="15">
        <v>8466819.4196180198</v>
      </c>
      <c r="E10" s="15">
        <f>SUM(C10:D10)</f>
        <v>214394788.42463657</v>
      </c>
      <c r="F10" s="22"/>
      <c r="G10" s="23"/>
      <c r="H10" s="24"/>
      <c r="I10" s="21">
        <v>0</v>
      </c>
      <c r="J10" s="21"/>
      <c r="K10" s="21"/>
      <c r="L10" s="21"/>
      <c r="M10" s="21"/>
      <c r="N10" s="9"/>
      <c r="O10" s="9"/>
      <c r="P10" s="18"/>
    </row>
    <row r="11" spans="1:16" ht="10.35" customHeight="1" x14ac:dyDescent="0.2">
      <c r="A11" s="19">
        <v>3</v>
      </c>
      <c r="B11" s="19" t="s">
        <v>13</v>
      </c>
      <c r="C11" s="15">
        <f>'Tab 2'!M119</f>
        <v>0</v>
      </c>
      <c r="D11" s="15"/>
      <c r="E11" s="15"/>
      <c r="F11" s="25"/>
      <c r="G11" s="23"/>
      <c r="H11" s="26"/>
      <c r="I11" s="21">
        <v>0</v>
      </c>
      <c r="J11" s="21"/>
      <c r="K11" s="21"/>
      <c r="L11" s="21"/>
      <c r="M11" s="21"/>
      <c r="N11" s="9"/>
      <c r="O11" s="9"/>
      <c r="P11" s="18"/>
    </row>
    <row r="12" spans="1:16" ht="10.35" customHeight="1" x14ac:dyDescent="0.2">
      <c r="A12" s="19">
        <v>4</v>
      </c>
      <c r="B12" s="19" t="s">
        <v>14</v>
      </c>
      <c r="C12" s="15">
        <f>'Tab 2'!M120</f>
        <v>0</v>
      </c>
      <c r="D12" s="15"/>
      <c r="E12" s="15"/>
      <c r="F12" s="25"/>
      <c r="G12" s="25"/>
      <c r="H12" s="24"/>
      <c r="I12" s="21">
        <v>0</v>
      </c>
      <c r="J12" s="21"/>
      <c r="K12" s="21"/>
      <c r="L12" s="21"/>
      <c r="M12" s="21"/>
      <c r="N12" s="9"/>
      <c r="O12" s="9"/>
      <c r="P12" s="18"/>
    </row>
    <row r="13" spans="1:16" ht="10.35" customHeight="1" x14ac:dyDescent="0.2">
      <c r="A13" s="19">
        <v>5</v>
      </c>
      <c r="B13" s="19" t="s">
        <v>15</v>
      </c>
      <c r="C13" s="15">
        <f>'Tab 2'!M121</f>
        <v>9320426.2547792345</v>
      </c>
      <c r="D13" s="15"/>
      <c r="E13" s="15"/>
      <c r="F13" s="25"/>
      <c r="G13" s="25"/>
      <c r="H13" s="24"/>
      <c r="I13" s="21">
        <v>0</v>
      </c>
      <c r="J13" s="21"/>
      <c r="K13" s="21"/>
      <c r="L13" s="21"/>
      <c r="M13" s="21"/>
      <c r="N13" s="9"/>
      <c r="O13" s="9"/>
      <c r="P13" s="18"/>
    </row>
    <row r="14" spans="1:16" ht="10.35" customHeight="1" x14ac:dyDescent="0.2">
      <c r="A14" s="19">
        <v>6</v>
      </c>
      <c r="B14" s="19" t="s">
        <v>16</v>
      </c>
      <c r="C14" s="27">
        <f>SUM(C10:C13)</f>
        <v>215248395.25979781</v>
      </c>
      <c r="D14" s="27"/>
      <c r="E14" s="27"/>
      <c r="F14" s="25"/>
      <c r="G14" s="25"/>
      <c r="H14" s="24"/>
      <c r="I14" s="21">
        <v>0</v>
      </c>
      <c r="J14" s="21"/>
      <c r="K14" s="21"/>
      <c r="L14" s="21"/>
      <c r="M14" s="9"/>
      <c r="N14" s="9"/>
      <c r="O14" s="9"/>
      <c r="P14" s="18"/>
    </row>
    <row r="15" spans="1:16" ht="10.35" customHeight="1" x14ac:dyDescent="0.2">
      <c r="A15" s="19">
        <v>7</v>
      </c>
      <c r="B15" s="19"/>
      <c r="C15" s="15"/>
      <c r="D15" s="15"/>
      <c r="E15" s="15"/>
      <c r="F15" s="25"/>
      <c r="G15" s="25"/>
      <c r="H15" s="28"/>
      <c r="I15" s="21">
        <v>0</v>
      </c>
      <c r="J15" s="21"/>
      <c r="K15" s="21"/>
      <c r="L15" s="21"/>
      <c r="M15" s="9"/>
      <c r="N15" s="9"/>
      <c r="O15" s="9"/>
      <c r="P15" s="18"/>
    </row>
    <row r="16" spans="1:16" ht="10.35" customHeight="1" x14ac:dyDescent="0.2">
      <c r="A16" s="19">
        <v>8</v>
      </c>
      <c r="B16" s="19" t="s">
        <v>17</v>
      </c>
      <c r="C16" s="15"/>
      <c r="D16" s="15"/>
      <c r="E16" s="15"/>
      <c r="F16" s="25"/>
      <c r="G16" s="29"/>
      <c r="H16" s="28"/>
      <c r="I16" s="21">
        <v>0</v>
      </c>
      <c r="J16" s="21"/>
      <c r="K16" s="21"/>
      <c r="L16" s="21"/>
      <c r="M16" s="30"/>
      <c r="N16" s="30"/>
      <c r="O16" s="9"/>
      <c r="P16" s="18"/>
    </row>
    <row r="17" spans="1:16" ht="10.35" customHeight="1" x14ac:dyDescent="0.2">
      <c r="A17" s="19">
        <v>9</v>
      </c>
      <c r="B17" s="19" t="s">
        <v>18</v>
      </c>
      <c r="C17" s="15">
        <f>'Tab 2'!M125</f>
        <v>13195334.248692475</v>
      </c>
      <c r="D17" s="15"/>
      <c r="E17" s="15"/>
      <c r="F17" s="25"/>
      <c r="G17" s="31"/>
      <c r="H17" s="24"/>
      <c r="I17" s="21">
        <v>-2.0489096641540527E-8</v>
      </c>
      <c r="J17" s="21"/>
      <c r="K17" s="21"/>
      <c r="L17" s="21"/>
      <c r="M17" s="9"/>
      <c r="N17" s="9"/>
      <c r="O17" s="9"/>
      <c r="P17" s="18"/>
    </row>
    <row r="18" spans="1:16" ht="10.35" customHeight="1" x14ac:dyDescent="0.2">
      <c r="A18" s="19">
        <v>10</v>
      </c>
      <c r="B18" s="19" t="s">
        <v>19</v>
      </c>
      <c r="C18" s="15">
        <f>'Tab 2'!M126</f>
        <v>0</v>
      </c>
      <c r="D18" s="15"/>
      <c r="E18" s="15"/>
      <c r="F18" s="25"/>
      <c r="G18" s="15"/>
      <c r="H18" s="28"/>
      <c r="I18" s="21">
        <v>0</v>
      </c>
      <c r="J18" s="21"/>
      <c r="K18" s="21"/>
      <c r="L18" s="21"/>
      <c r="M18" s="30"/>
      <c r="N18" s="30"/>
      <c r="O18" s="30"/>
      <c r="P18" s="32"/>
    </row>
    <row r="19" spans="1:16" ht="10.35" customHeight="1" x14ac:dyDescent="0.2">
      <c r="A19" s="19">
        <v>11</v>
      </c>
      <c r="B19" s="19" t="s">
        <v>20</v>
      </c>
      <c r="C19" s="15">
        <f>'Tab 2'!M127</f>
        <v>6623199.600839681</v>
      </c>
      <c r="D19" s="15"/>
      <c r="E19" s="15"/>
      <c r="F19" s="25"/>
      <c r="G19" s="15"/>
      <c r="H19" s="28"/>
      <c r="I19" s="21">
        <v>0</v>
      </c>
      <c r="J19" s="21"/>
      <c r="K19" s="21"/>
      <c r="L19" s="21"/>
      <c r="M19" s="9"/>
      <c r="N19" s="9"/>
      <c r="O19" s="9"/>
      <c r="P19" s="18"/>
    </row>
    <row r="20" spans="1:16" ht="10.35" customHeight="1" x14ac:dyDescent="0.2">
      <c r="A20" s="19">
        <v>12</v>
      </c>
      <c r="B20" s="19" t="s">
        <v>21</v>
      </c>
      <c r="C20" s="15">
        <f>'Tab 2'!M128</f>
        <v>9774448.7854811344</v>
      </c>
      <c r="D20" s="15"/>
      <c r="E20" s="15"/>
      <c r="F20" s="25"/>
      <c r="G20" s="15"/>
      <c r="H20" s="28"/>
      <c r="I20" s="21">
        <v>0</v>
      </c>
      <c r="J20" s="21"/>
      <c r="K20" s="21"/>
      <c r="L20" s="21"/>
      <c r="M20" s="9"/>
      <c r="N20" s="9"/>
      <c r="O20" s="9"/>
      <c r="P20" s="18"/>
    </row>
    <row r="21" spans="1:16" s="37" customFormat="1" ht="10.35" customHeight="1" x14ac:dyDescent="0.2">
      <c r="A21" s="33">
        <v>13</v>
      </c>
      <c r="B21" s="33" t="s">
        <v>22</v>
      </c>
      <c r="C21" s="34">
        <f>'Tab 2'!M129</f>
        <v>5418551.8716954645</v>
      </c>
      <c r="D21" s="34"/>
      <c r="E21" s="34"/>
      <c r="F21" s="35"/>
      <c r="G21" s="36"/>
      <c r="I21" s="21">
        <v>0</v>
      </c>
      <c r="J21" s="21"/>
      <c r="K21" s="21"/>
      <c r="L21" s="21"/>
      <c r="M21" s="9"/>
      <c r="N21" s="9"/>
      <c r="O21" s="9"/>
      <c r="P21" s="18"/>
    </row>
    <row r="22" spans="1:16" ht="10.35" customHeight="1" x14ac:dyDescent="0.2">
      <c r="A22" s="19">
        <v>14</v>
      </c>
      <c r="B22" s="19" t="s">
        <v>23</v>
      </c>
      <c r="C22" s="15">
        <f>'Tab 2'!M130</f>
        <v>11056020.397517674</v>
      </c>
      <c r="D22" s="15"/>
      <c r="E22" s="15"/>
      <c r="F22" s="25"/>
      <c r="G22" s="12"/>
      <c r="I22" s="21">
        <v>0</v>
      </c>
      <c r="J22" s="21"/>
      <c r="K22" s="21"/>
      <c r="L22" s="21"/>
      <c r="M22" s="9"/>
      <c r="N22" s="9"/>
      <c r="O22" s="9"/>
      <c r="P22" s="18"/>
    </row>
    <row r="23" spans="1:16" ht="10.35" customHeight="1" x14ac:dyDescent="0.2">
      <c r="A23" s="19">
        <v>15</v>
      </c>
      <c r="B23" s="19" t="s">
        <v>24</v>
      </c>
      <c r="C23" s="15">
        <f>'Tab 2'!M131</f>
        <v>6305984.9744893676</v>
      </c>
      <c r="D23" s="15">
        <v>44095.434715834548</v>
      </c>
      <c r="E23" s="15">
        <f>SUM(C23:D23)</f>
        <v>6350080.409205202</v>
      </c>
      <c r="F23" s="25"/>
      <c r="G23" s="38"/>
      <c r="I23" s="21">
        <v>0</v>
      </c>
      <c r="J23" s="21"/>
      <c r="K23" s="21"/>
      <c r="L23" s="21"/>
      <c r="M23" s="9"/>
      <c r="N23" s="9"/>
      <c r="O23" s="9"/>
      <c r="P23" s="39"/>
    </row>
    <row r="24" spans="1:16" ht="10.35" customHeight="1" x14ac:dyDescent="0.2">
      <c r="A24" s="19">
        <v>16</v>
      </c>
      <c r="B24" s="19" t="s">
        <v>25</v>
      </c>
      <c r="C24" s="15">
        <f>'Tab 2'!M132</f>
        <v>755480.49080383114</v>
      </c>
      <c r="D24" s="15"/>
      <c r="E24" s="15"/>
      <c r="F24" s="25"/>
      <c r="G24" s="12"/>
      <c r="I24" s="21">
        <v>0</v>
      </c>
      <c r="J24" s="21"/>
      <c r="K24" s="21"/>
      <c r="L24" s="21"/>
      <c r="M24" s="9"/>
      <c r="N24" s="9"/>
      <c r="O24" s="8"/>
      <c r="P24" s="39"/>
    </row>
    <row r="25" spans="1:16" ht="10.35" customHeight="1" x14ac:dyDescent="0.2">
      <c r="A25" s="19">
        <v>17</v>
      </c>
      <c r="B25" s="19" t="s">
        <v>26</v>
      </c>
      <c r="C25" s="15">
        <f>'Tab 2'!M133</f>
        <v>0</v>
      </c>
      <c r="D25" s="15"/>
      <c r="E25" s="15"/>
      <c r="F25" s="25"/>
      <c r="G25" s="12"/>
      <c r="I25" s="21">
        <v>0</v>
      </c>
      <c r="J25" s="21"/>
      <c r="K25" s="21"/>
      <c r="L25" s="21"/>
      <c r="M25" s="9"/>
      <c r="N25" s="9"/>
      <c r="O25" s="9"/>
      <c r="P25" s="39"/>
    </row>
    <row r="26" spans="1:16" ht="10.35" customHeight="1" x14ac:dyDescent="0.2">
      <c r="A26" s="19">
        <v>18</v>
      </c>
      <c r="B26" s="19" t="s">
        <v>27</v>
      </c>
      <c r="C26" s="40">
        <f>'Tab 2'!M134</f>
        <v>10072078.050280036</v>
      </c>
      <c r="D26" s="40"/>
      <c r="E26" s="40"/>
      <c r="F26" s="25"/>
      <c r="G26" s="12"/>
      <c r="I26" s="21">
        <v>0</v>
      </c>
      <c r="J26" s="21"/>
      <c r="K26" s="21"/>
      <c r="L26" s="21"/>
      <c r="M26" s="9"/>
      <c r="N26" s="9"/>
      <c r="O26" s="9"/>
    </row>
    <row r="27" spans="1:16" ht="10.35" customHeight="1" x14ac:dyDescent="0.2">
      <c r="A27" s="19">
        <v>19</v>
      </c>
      <c r="B27" s="19" t="s">
        <v>28</v>
      </c>
      <c r="C27" s="15">
        <f>'Tab 2'!M136</f>
        <v>63201098.419799663</v>
      </c>
      <c r="D27" s="15"/>
      <c r="E27" s="15"/>
      <c r="F27" s="25"/>
      <c r="G27" s="12"/>
      <c r="I27" s="21">
        <v>0</v>
      </c>
      <c r="J27" s="21"/>
      <c r="K27" s="21"/>
      <c r="L27" s="21"/>
      <c r="M27" s="9"/>
      <c r="N27" s="9"/>
      <c r="O27" s="9"/>
    </row>
    <row r="28" spans="1:16" ht="10.35" customHeight="1" x14ac:dyDescent="0.2">
      <c r="A28" s="19">
        <v>20</v>
      </c>
      <c r="B28" s="19" t="s">
        <v>29</v>
      </c>
      <c r="C28" s="15">
        <f>'Tab 2'!M138</f>
        <v>55664083.92039711</v>
      </c>
      <c r="D28" s="15"/>
      <c r="E28" s="15"/>
      <c r="F28" s="25"/>
      <c r="G28" s="12"/>
      <c r="I28" s="21">
        <v>0</v>
      </c>
      <c r="J28" s="21"/>
      <c r="K28" s="21"/>
      <c r="L28" s="21"/>
      <c r="M28" s="9"/>
      <c r="N28" s="9"/>
      <c r="O28" s="9"/>
    </row>
    <row r="29" spans="1:16" ht="10.35" customHeight="1" x14ac:dyDescent="0.2">
      <c r="A29" s="19">
        <v>21</v>
      </c>
      <c r="B29" s="19" t="s">
        <v>30</v>
      </c>
      <c r="C29" s="15">
        <f>'Tab 2'!M139</f>
        <v>4543440.5083113061</v>
      </c>
      <c r="D29" s="15"/>
      <c r="E29" s="15"/>
      <c r="F29" s="25"/>
      <c r="G29" s="12"/>
      <c r="I29" s="21">
        <v>0</v>
      </c>
      <c r="J29" s="21"/>
      <c r="K29" s="21"/>
      <c r="L29" s="21"/>
      <c r="M29" s="9"/>
      <c r="N29" s="9"/>
      <c r="O29" s="9"/>
    </row>
    <row r="30" spans="1:16" ht="10.35" customHeight="1" x14ac:dyDescent="0.2">
      <c r="A30" s="19">
        <v>22</v>
      </c>
      <c r="B30" s="19" t="s">
        <v>31</v>
      </c>
      <c r="C30" s="15">
        <f>'Tab 2'!M140</f>
        <v>21878375.998185288</v>
      </c>
      <c r="D30" s="15">
        <v>344887.42223872041</v>
      </c>
      <c r="E30" s="15">
        <f>SUM(C30:D30)</f>
        <v>22223263.420424007</v>
      </c>
      <c r="F30" s="25"/>
      <c r="G30" s="12"/>
      <c r="I30" s="21">
        <v>0</v>
      </c>
      <c r="J30" s="21"/>
      <c r="K30" s="41"/>
      <c r="L30" s="21"/>
      <c r="M30" s="9"/>
      <c r="N30" s="9"/>
      <c r="O30" s="9"/>
    </row>
    <row r="31" spans="1:16" ht="10.35" customHeight="1" x14ac:dyDescent="0.2">
      <c r="A31" s="19">
        <v>23</v>
      </c>
      <c r="B31" s="19" t="s">
        <v>32</v>
      </c>
      <c r="C31" s="15">
        <f>'Tab 2'!M141</f>
        <v>13216044.510475945</v>
      </c>
      <c r="D31" s="15">
        <f>(D10-D23-D30-D32)*0.35</f>
        <v>2827242.7969322121</v>
      </c>
      <c r="E31" s="15">
        <f>SUM(C31:D31)</f>
        <v>16043287.307408158</v>
      </c>
      <c r="F31" s="25"/>
      <c r="G31" s="12"/>
      <c r="I31" s="21">
        <v>0</v>
      </c>
      <c r="J31" s="21"/>
      <c r="K31" s="42"/>
      <c r="L31" s="21"/>
      <c r="M31" s="9"/>
      <c r="N31" s="9"/>
      <c r="O31" s="9"/>
    </row>
    <row r="32" spans="1:16" ht="10.35" customHeight="1" x14ac:dyDescent="0.2">
      <c r="A32" s="19">
        <v>24</v>
      </c>
      <c r="B32" s="19" t="s">
        <v>33</v>
      </c>
      <c r="C32" s="15">
        <f>'Tab 2'!M142</f>
        <v>0</v>
      </c>
      <c r="D32" s="15">
        <v>0</v>
      </c>
      <c r="E32" s="15">
        <f>SUM(C32:D32)</f>
        <v>0</v>
      </c>
      <c r="F32" s="25"/>
      <c r="G32" s="12"/>
      <c r="I32" s="21">
        <v>0</v>
      </c>
      <c r="J32" s="21"/>
      <c r="K32" s="41"/>
      <c r="L32" s="21"/>
      <c r="M32" s="9"/>
      <c r="N32" s="9"/>
      <c r="O32" s="9"/>
    </row>
    <row r="33" spans="1:15" ht="10.35" customHeight="1" x14ac:dyDescent="0.2">
      <c r="A33" s="19">
        <v>25</v>
      </c>
      <c r="B33" s="19" t="s">
        <v>34</v>
      </c>
      <c r="C33" s="15">
        <f>'Tab 2'!M143</f>
        <v>1649849.2734555749</v>
      </c>
      <c r="D33" s="15"/>
      <c r="E33" s="15"/>
      <c r="F33" s="25"/>
      <c r="G33" s="12"/>
      <c r="I33" s="21">
        <v>0</v>
      </c>
      <c r="J33" s="21"/>
      <c r="K33" s="43"/>
      <c r="L33" s="21"/>
      <c r="M33" s="9"/>
      <c r="N33" s="9"/>
      <c r="O33" s="9"/>
    </row>
    <row r="34" spans="1:15" ht="10.35" customHeight="1" x14ac:dyDescent="0.2">
      <c r="A34" s="19">
        <v>26</v>
      </c>
      <c r="B34" s="19" t="s">
        <v>35</v>
      </c>
      <c r="C34" s="15">
        <f>'Tab 2'!M144</f>
        <v>0</v>
      </c>
      <c r="D34" s="15"/>
      <c r="E34" s="15"/>
      <c r="F34" s="25"/>
      <c r="G34" s="12"/>
      <c r="I34" s="21">
        <v>0</v>
      </c>
      <c r="J34" s="21"/>
      <c r="K34" s="21"/>
      <c r="L34" s="21"/>
      <c r="M34" s="9"/>
      <c r="N34" s="9"/>
      <c r="O34" s="9"/>
    </row>
    <row r="35" spans="1:15" ht="10.35" customHeight="1" x14ac:dyDescent="0.2">
      <c r="A35" s="19">
        <v>27</v>
      </c>
      <c r="B35" s="19" t="s">
        <v>36</v>
      </c>
      <c r="C35" s="15">
        <f>'Tab 2'!M145</f>
        <v>7268.9637184081585</v>
      </c>
      <c r="D35" s="15"/>
      <c r="E35" s="15"/>
      <c r="F35" s="25"/>
      <c r="G35" s="12"/>
      <c r="I35" s="21">
        <v>0</v>
      </c>
      <c r="J35" s="21"/>
      <c r="K35" s="21"/>
      <c r="L35" s="37"/>
      <c r="M35" s="37"/>
      <c r="N35" s="37"/>
      <c r="O35" s="37"/>
    </row>
    <row r="36" spans="1:15" ht="10.35" customHeight="1" x14ac:dyDescent="0.2">
      <c r="A36" s="19">
        <v>28</v>
      </c>
      <c r="B36" s="19" t="s">
        <v>37</v>
      </c>
      <c r="C36" s="27">
        <f>'Tab 2'!M147</f>
        <v>160160161.59434327</v>
      </c>
      <c r="D36" s="27">
        <f>SUM(D23,D30:D32)</f>
        <v>3216225.6538867671</v>
      </c>
      <c r="E36" s="27">
        <f>C36+D36</f>
        <v>163376387.24823004</v>
      </c>
      <c r="F36" s="25"/>
      <c r="G36" s="12"/>
      <c r="I36" s="21">
        <v>0</v>
      </c>
      <c r="J36" s="21"/>
      <c r="K36" s="21"/>
      <c r="L36" s="37"/>
      <c r="M36" s="37"/>
      <c r="N36" s="37"/>
      <c r="O36" s="37"/>
    </row>
    <row r="37" spans="1:15" ht="10.35" customHeight="1" x14ac:dyDescent="0.2">
      <c r="A37" s="19">
        <v>29</v>
      </c>
      <c r="B37" s="19"/>
      <c r="C37" s="15"/>
      <c r="D37" s="15"/>
      <c r="E37" s="15"/>
      <c r="F37" s="25"/>
      <c r="G37" s="12"/>
      <c r="I37" s="21">
        <v>0</v>
      </c>
      <c r="J37" s="21"/>
      <c r="K37" s="21"/>
      <c r="L37" s="37"/>
      <c r="M37" s="37"/>
      <c r="N37" s="37"/>
      <c r="O37" s="37"/>
    </row>
    <row r="38" spans="1:15" ht="10.35" customHeight="1" thickBot="1" x14ac:dyDescent="0.25">
      <c r="A38" s="19">
        <v>30</v>
      </c>
      <c r="B38" s="19" t="s">
        <v>38</v>
      </c>
      <c r="C38" s="44">
        <f>C14-C36</f>
        <v>55088233.665454537</v>
      </c>
      <c r="D38" s="44">
        <f>D10-D36</f>
        <v>5250593.7657312527</v>
      </c>
      <c r="E38" s="44">
        <f>(C38+D10-D23-D30-D31-D32)</f>
        <v>60338827.431185782</v>
      </c>
      <c r="F38" s="25"/>
      <c r="G38" s="12"/>
      <c r="I38" s="21">
        <v>0</v>
      </c>
      <c r="J38" s="21"/>
      <c r="K38" s="21"/>
      <c r="L38" s="37"/>
      <c r="M38" s="37"/>
      <c r="N38" s="37"/>
      <c r="O38" s="37"/>
    </row>
    <row r="39" spans="1:15" ht="10.35" customHeight="1" thickTop="1" x14ac:dyDescent="0.2">
      <c r="A39" s="19">
        <v>31</v>
      </c>
      <c r="B39" s="19"/>
      <c r="C39" s="15"/>
      <c r="D39" s="15"/>
      <c r="E39" s="15"/>
      <c r="F39" s="25"/>
      <c r="G39" s="12"/>
      <c r="I39" s="21">
        <v>0</v>
      </c>
      <c r="J39" s="21"/>
      <c r="K39" s="21"/>
      <c r="L39" s="37"/>
      <c r="M39" s="37"/>
      <c r="N39" s="37"/>
      <c r="O39" s="37"/>
    </row>
    <row r="40" spans="1:15" ht="10.35" customHeight="1" x14ac:dyDescent="0.2">
      <c r="A40" s="19">
        <v>32</v>
      </c>
      <c r="B40" s="19" t="s">
        <v>39</v>
      </c>
      <c r="C40" s="15"/>
      <c r="D40" s="15"/>
      <c r="E40" s="15"/>
      <c r="F40" s="25"/>
      <c r="G40" s="12"/>
      <c r="I40" s="21">
        <v>0</v>
      </c>
      <c r="J40" s="21"/>
      <c r="K40" s="21"/>
      <c r="L40" s="37"/>
      <c r="M40" s="37"/>
      <c r="N40" s="37"/>
      <c r="O40" s="37"/>
    </row>
    <row r="41" spans="1:15" ht="10.35" customHeight="1" x14ac:dyDescent="0.2">
      <c r="A41" s="19">
        <v>33</v>
      </c>
      <c r="B41" s="19" t="s">
        <v>40</v>
      </c>
      <c r="C41" s="15">
        <f>'Tab 2'!M152</f>
        <v>1807841943.0817645</v>
      </c>
      <c r="D41" s="15"/>
      <c r="E41" s="15"/>
      <c r="F41" s="25"/>
      <c r="G41" s="38"/>
      <c r="I41" s="21">
        <v>0</v>
      </c>
      <c r="J41" s="21"/>
      <c r="K41" s="21"/>
      <c r="L41" s="37"/>
      <c r="M41" s="37"/>
      <c r="N41" s="37"/>
      <c r="O41" s="37"/>
    </row>
    <row r="42" spans="1:15" ht="10.35" customHeight="1" x14ac:dyDescent="0.2">
      <c r="A42" s="19">
        <v>34</v>
      </c>
      <c r="B42" s="19" t="s">
        <v>41</v>
      </c>
      <c r="C42" s="15">
        <f>'Tab 2'!M153</f>
        <v>424723.12068458879</v>
      </c>
      <c r="D42" s="15"/>
      <c r="E42" s="15"/>
      <c r="F42" s="25"/>
      <c r="G42" s="12"/>
      <c r="I42" s="21">
        <v>0</v>
      </c>
      <c r="J42" s="21"/>
      <c r="K42" s="21"/>
      <c r="L42" s="37"/>
      <c r="M42" s="37"/>
      <c r="N42" s="37"/>
      <c r="O42" s="37"/>
    </row>
    <row r="43" spans="1:15" ht="10.35" customHeight="1" x14ac:dyDescent="0.2">
      <c r="A43" s="19">
        <v>35</v>
      </c>
      <c r="B43" s="19" t="s">
        <v>42</v>
      </c>
      <c r="C43" s="15">
        <f>'Tab 2'!M154</f>
        <v>397121.01055886137</v>
      </c>
      <c r="D43" s="15"/>
      <c r="E43" s="15"/>
      <c r="F43" s="25"/>
      <c r="G43" s="12"/>
      <c r="I43" s="21">
        <v>9.8953023552894592E-10</v>
      </c>
      <c r="J43" s="21"/>
      <c r="K43" s="21"/>
      <c r="L43" s="37"/>
      <c r="M43" s="37"/>
      <c r="N43" s="37"/>
      <c r="O43" s="37"/>
    </row>
    <row r="44" spans="1:15" ht="10.35" customHeight="1" x14ac:dyDescent="0.2">
      <c r="A44" s="19">
        <v>36</v>
      </c>
      <c r="B44" s="19" t="s">
        <v>43</v>
      </c>
      <c r="C44" s="15">
        <f>'Tab 2'!M155</f>
        <v>0</v>
      </c>
      <c r="D44" s="15"/>
      <c r="E44" s="15"/>
      <c r="F44" s="25"/>
      <c r="G44" s="12"/>
      <c r="I44" s="21">
        <v>0</v>
      </c>
      <c r="J44" s="21"/>
      <c r="K44" s="21"/>
      <c r="L44" s="37"/>
      <c r="M44" s="37"/>
      <c r="N44" s="37"/>
      <c r="O44" s="37"/>
    </row>
    <row r="45" spans="1:15" ht="10.35" customHeight="1" x14ac:dyDescent="0.2">
      <c r="A45" s="19">
        <v>37</v>
      </c>
      <c r="B45" s="19" t="s">
        <v>44</v>
      </c>
      <c r="C45" s="15">
        <f>'Tab 2'!M156</f>
        <v>0</v>
      </c>
      <c r="D45" s="15"/>
      <c r="E45" s="15"/>
      <c r="F45" s="25"/>
      <c r="G45" s="12"/>
      <c r="I45" s="21">
        <v>0</v>
      </c>
      <c r="J45" s="21"/>
      <c r="K45" s="21"/>
      <c r="L45" s="37"/>
      <c r="M45" s="37"/>
      <c r="N45" s="37"/>
      <c r="O45" s="37"/>
    </row>
    <row r="46" spans="1:15" ht="10.35" customHeight="1" x14ac:dyDescent="0.2">
      <c r="A46" s="19">
        <v>38</v>
      </c>
      <c r="B46" s="19" t="s">
        <v>45</v>
      </c>
      <c r="C46" s="15">
        <f>'Tab 2'!M157</f>
        <v>-0.66951772186439484</v>
      </c>
      <c r="D46" s="15"/>
      <c r="E46" s="15"/>
      <c r="F46" s="25"/>
      <c r="G46" s="12"/>
      <c r="I46" s="21">
        <v>1.1641532182693481E-10</v>
      </c>
      <c r="J46" s="21"/>
      <c r="K46" s="21"/>
    </row>
    <row r="47" spans="1:15" ht="10.35" customHeight="1" x14ac:dyDescent="0.2">
      <c r="A47" s="19">
        <v>39</v>
      </c>
      <c r="B47" s="19" t="s">
        <v>46</v>
      </c>
      <c r="C47" s="15">
        <f>'Tab 2'!M158</f>
        <v>4.1327439248561859E-9</v>
      </c>
      <c r="D47" s="15"/>
      <c r="E47" s="15"/>
      <c r="F47" s="25"/>
      <c r="G47" s="12"/>
      <c r="I47" s="21">
        <v>-4.2491592466831207E-9</v>
      </c>
      <c r="J47" s="21"/>
    </row>
    <row r="48" spans="1:15" ht="10.35" customHeight="1" x14ac:dyDescent="0.2">
      <c r="A48" s="19">
        <v>40</v>
      </c>
      <c r="B48" s="19" t="s">
        <v>47</v>
      </c>
      <c r="C48" s="15">
        <f>'Tab 2'!M159</f>
        <v>-4.0798004974931246E-3</v>
      </c>
      <c r="D48" s="15"/>
      <c r="E48" s="15"/>
      <c r="F48" s="25"/>
      <c r="G48" s="12"/>
      <c r="I48" s="21">
        <v>-1.3296812539920211E-9</v>
      </c>
      <c r="J48" s="21"/>
    </row>
    <row r="49" spans="1:11" ht="10.35" customHeight="1" x14ac:dyDescent="0.2">
      <c r="A49" s="19">
        <v>41</v>
      </c>
      <c r="B49" s="19" t="s">
        <v>48</v>
      </c>
      <c r="C49" s="15">
        <f>'Tab 2'!M160</f>
        <v>23962203.099288005</v>
      </c>
      <c r="D49" s="15"/>
      <c r="E49" s="15"/>
      <c r="F49" s="25"/>
      <c r="G49" s="12"/>
      <c r="I49" s="21">
        <v>0</v>
      </c>
      <c r="J49" s="21"/>
    </row>
    <row r="50" spans="1:11" ht="10.35" customHeight="1" x14ac:dyDescent="0.2">
      <c r="A50" s="19">
        <v>42</v>
      </c>
      <c r="B50" s="19" t="s">
        <v>49</v>
      </c>
      <c r="C50" s="15">
        <f>'Tab 2'!M161</f>
        <v>1840889.6506300655</v>
      </c>
      <c r="D50" s="15"/>
      <c r="E50" s="15"/>
      <c r="F50" s="25"/>
      <c r="G50" s="12"/>
      <c r="I50" s="21">
        <v>0</v>
      </c>
      <c r="J50" s="21"/>
    </row>
    <row r="51" spans="1:11" ht="10.35" customHeight="1" x14ac:dyDescent="0.2">
      <c r="A51" s="19">
        <v>43</v>
      </c>
      <c r="B51" s="19" t="s">
        <v>50</v>
      </c>
      <c r="C51" s="15">
        <f>'Tab 2'!M162</f>
        <v>0</v>
      </c>
      <c r="D51" s="15"/>
      <c r="E51" s="15"/>
      <c r="F51" s="25"/>
      <c r="G51" s="12"/>
      <c r="I51" s="21">
        <v>0</v>
      </c>
      <c r="J51" s="21"/>
    </row>
    <row r="52" spans="1:11" ht="10.35" customHeight="1" x14ac:dyDescent="0.2">
      <c r="A52" s="19">
        <v>44</v>
      </c>
      <c r="B52" s="19" t="s">
        <v>51</v>
      </c>
      <c r="C52" s="27">
        <f>'Tab 2'!M164</f>
        <v>1834466879.2893283</v>
      </c>
      <c r="D52" s="27">
        <v>0</v>
      </c>
      <c r="E52" s="27">
        <f>SUM(C52:D52)</f>
        <v>1834466879.2893283</v>
      </c>
      <c r="F52" s="25"/>
      <c r="G52" s="12"/>
      <c r="I52" s="21">
        <v>0</v>
      </c>
      <c r="J52" s="21"/>
      <c r="K52" s="45"/>
    </row>
    <row r="53" spans="1:11" ht="10.35" customHeight="1" x14ac:dyDescent="0.2">
      <c r="A53" s="19">
        <v>45</v>
      </c>
      <c r="B53" s="19"/>
      <c r="C53" s="15"/>
      <c r="D53" s="15"/>
      <c r="E53" s="15"/>
      <c r="F53" s="25"/>
      <c r="G53" s="12"/>
      <c r="I53" s="21">
        <v>0</v>
      </c>
      <c r="J53" s="21"/>
    </row>
    <row r="54" spans="1:11" ht="10.35" customHeight="1" x14ac:dyDescent="0.2">
      <c r="A54" s="19">
        <v>46</v>
      </c>
      <c r="B54" s="19" t="s">
        <v>52</v>
      </c>
      <c r="C54" s="15"/>
      <c r="D54" s="15"/>
      <c r="E54" s="15"/>
      <c r="F54" s="25"/>
      <c r="G54" s="12"/>
      <c r="I54" s="21">
        <v>0</v>
      </c>
      <c r="J54" s="21"/>
    </row>
    <row r="55" spans="1:11" ht="10.35" customHeight="1" x14ac:dyDescent="0.2">
      <c r="A55" s="19">
        <v>47</v>
      </c>
      <c r="B55" s="19" t="s">
        <v>53</v>
      </c>
      <c r="C55" s="15">
        <f>'Tab 2'!M167</f>
        <v>-700754775.86313391</v>
      </c>
      <c r="D55" s="15"/>
      <c r="E55" s="15"/>
      <c r="F55" s="25"/>
      <c r="G55" s="12"/>
      <c r="I55" s="21">
        <v>0</v>
      </c>
      <c r="J55" s="21"/>
    </row>
    <row r="56" spans="1:11" ht="10.35" customHeight="1" x14ac:dyDescent="0.2">
      <c r="A56" s="19">
        <v>48</v>
      </c>
      <c r="B56" s="19" t="s">
        <v>54</v>
      </c>
      <c r="C56" s="15">
        <f>'Tab 2'!M168</f>
        <v>-52742200.575429067</v>
      </c>
      <c r="D56" s="15"/>
      <c r="E56" s="15"/>
      <c r="F56" s="25"/>
      <c r="G56" s="12"/>
      <c r="I56" s="21">
        <v>0</v>
      </c>
      <c r="J56" s="21"/>
    </row>
    <row r="57" spans="1:11" ht="10.35" customHeight="1" x14ac:dyDescent="0.2">
      <c r="A57" s="19">
        <v>49</v>
      </c>
      <c r="B57" s="19" t="s">
        <v>55</v>
      </c>
      <c r="C57" s="15">
        <f>'Tab 2'!M169</f>
        <v>-246706665.93524274</v>
      </c>
      <c r="D57" s="15"/>
      <c r="E57" s="15"/>
      <c r="F57" s="25"/>
      <c r="G57" s="12"/>
      <c r="I57" s="21">
        <v>0</v>
      </c>
      <c r="J57" s="21"/>
    </row>
    <row r="58" spans="1:11" ht="10.35" customHeight="1" x14ac:dyDescent="0.2">
      <c r="A58" s="19">
        <v>50</v>
      </c>
      <c r="B58" s="19" t="s">
        <v>56</v>
      </c>
      <c r="C58" s="15">
        <f>'Tab 2'!M170</f>
        <v>-106780.39733471509</v>
      </c>
      <c r="D58" s="15"/>
      <c r="E58" s="15"/>
      <c r="F58" s="25"/>
      <c r="G58" s="12"/>
      <c r="I58" s="21">
        <v>0</v>
      </c>
      <c r="J58" s="21"/>
    </row>
    <row r="59" spans="1:11" ht="10.35" customHeight="1" x14ac:dyDescent="0.2">
      <c r="A59" s="19">
        <v>51</v>
      </c>
      <c r="B59" s="19" t="s">
        <v>57</v>
      </c>
      <c r="C59" s="15">
        <f>'Tab 2'!M171</f>
        <v>-972509.86097980512</v>
      </c>
      <c r="D59" s="15"/>
      <c r="E59" s="15"/>
      <c r="F59" s="25"/>
      <c r="G59" s="12"/>
      <c r="I59" s="21">
        <v>0</v>
      </c>
      <c r="J59" s="21"/>
    </row>
    <row r="60" spans="1:11" ht="10.35" customHeight="1" x14ac:dyDescent="0.2">
      <c r="A60" s="19">
        <v>52</v>
      </c>
      <c r="B60" s="19" t="s">
        <v>58</v>
      </c>
      <c r="C60" s="15">
        <f>'Tab 2'!M172</f>
        <v>-3272582.9608333334</v>
      </c>
      <c r="D60" s="15"/>
      <c r="E60" s="15"/>
      <c r="F60" s="25"/>
      <c r="G60" s="12"/>
      <c r="I60" s="21">
        <v>0</v>
      </c>
      <c r="J60" s="21"/>
    </row>
    <row r="61" spans="1:11" s="37" customFormat="1" ht="10.35" customHeight="1" x14ac:dyDescent="0.2">
      <c r="A61" s="33">
        <v>53</v>
      </c>
      <c r="B61" s="33" t="s">
        <v>59</v>
      </c>
      <c r="C61" s="34">
        <f>'Tab 2'!M173</f>
        <v>-3351814.9246424474</v>
      </c>
      <c r="D61" s="34"/>
      <c r="E61" s="34"/>
      <c r="F61" s="35"/>
      <c r="G61" s="36"/>
      <c r="I61" s="21">
        <v>0</v>
      </c>
      <c r="J61" s="21"/>
    </row>
    <row r="62" spans="1:11" ht="10.35" customHeight="1" x14ac:dyDescent="0.2">
      <c r="A62" s="19">
        <v>54</v>
      </c>
      <c r="B62" s="19"/>
      <c r="C62" s="15"/>
      <c r="D62" s="15"/>
      <c r="E62" s="15"/>
      <c r="F62" s="25"/>
      <c r="G62" s="12"/>
      <c r="I62" s="21">
        <v>0</v>
      </c>
      <c r="J62" s="21"/>
    </row>
    <row r="63" spans="1:11" ht="10.35" customHeight="1" x14ac:dyDescent="0.2">
      <c r="A63" s="19">
        <v>55</v>
      </c>
      <c r="B63" s="19" t="s">
        <v>60</v>
      </c>
      <c r="C63" s="27">
        <f>'Tab 2'!M175</f>
        <v>-1007907330.517596</v>
      </c>
      <c r="D63" s="27">
        <v>0</v>
      </c>
      <c r="E63" s="27">
        <f>SUM(C63:D63)</f>
        <v>-1007907330.517596</v>
      </c>
      <c r="F63" s="25"/>
      <c r="G63" s="12"/>
      <c r="I63" s="21">
        <v>0</v>
      </c>
      <c r="J63" s="21"/>
    </row>
    <row r="64" spans="1:11" ht="10.35" customHeight="1" x14ac:dyDescent="0.2">
      <c r="A64" s="19">
        <v>56</v>
      </c>
      <c r="B64" s="19"/>
      <c r="C64" s="15"/>
      <c r="D64" s="15"/>
      <c r="E64" s="15"/>
      <c r="F64" s="25"/>
      <c r="G64" s="12"/>
      <c r="I64" s="21">
        <v>0</v>
      </c>
      <c r="J64" s="21"/>
    </row>
    <row r="65" spans="1:11" ht="10.35" customHeight="1" thickBot="1" x14ac:dyDescent="0.25">
      <c r="A65" s="19">
        <v>57</v>
      </c>
      <c r="B65" s="19" t="s">
        <v>61</v>
      </c>
      <c r="C65" s="44">
        <f>SUM(C52,C63)</f>
        <v>826559548.77173233</v>
      </c>
      <c r="D65" s="44">
        <v>0</v>
      </c>
      <c r="E65" s="44">
        <f>SUM(C65:D65)</f>
        <v>826559548.77173233</v>
      </c>
      <c r="F65" s="25"/>
      <c r="G65" s="12"/>
      <c r="I65" s="21">
        <v>0</v>
      </c>
      <c r="J65" s="21"/>
    </row>
    <row r="66" spans="1:11" ht="10.35" customHeight="1" thickTop="1" x14ac:dyDescent="0.2">
      <c r="A66" s="19">
        <v>58</v>
      </c>
      <c r="B66" s="19"/>
      <c r="C66" s="19"/>
      <c r="D66" s="19"/>
      <c r="E66" s="19"/>
      <c r="F66" s="25"/>
      <c r="G66" s="12"/>
      <c r="I66" s="21">
        <v>0</v>
      </c>
      <c r="J66" s="21"/>
    </row>
    <row r="67" spans="1:11" ht="10.35" customHeight="1" x14ac:dyDescent="0.2">
      <c r="A67" s="19">
        <v>59</v>
      </c>
      <c r="B67" s="19" t="s">
        <v>62</v>
      </c>
      <c r="C67" s="46">
        <f>C38/C65</f>
        <v>6.6647628410216375E-2</v>
      </c>
      <c r="D67" s="47"/>
      <c r="E67" s="47">
        <f>E38/E65</f>
        <v>7.2999976251982443E-2</v>
      </c>
      <c r="F67" s="25"/>
      <c r="G67" s="12"/>
      <c r="I67" s="21">
        <v>0</v>
      </c>
      <c r="J67" s="47"/>
      <c r="K67" s="48"/>
    </row>
    <row r="68" spans="1:11" ht="10.35" customHeight="1" x14ac:dyDescent="0.2">
      <c r="A68" s="19">
        <v>60</v>
      </c>
      <c r="B68" s="19" t="s">
        <v>63</v>
      </c>
      <c r="C68" s="46">
        <f>(+C67-[1]UTCR!L7-[1]UTCR!L12)/[1]UTCR!L15</f>
        <v>8.2063438717344964E-2</v>
      </c>
      <c r="D68" s="47"/>
      <c r="E68" s="49">
        <f>(+E67-[1]UTCR!L7-[1]UTCR!L12)/[1]UTCR!L15</f>
        <v>9.5001010696501922E-2</v>
      </c>
      <c r="F68" s="25"/>
      <c r="G68" s="12"/>
      <c r="I68" s="21">
        <v>0</v>
      </c>
      <c r="J68" s="49"/>
      <c r="K68" s="48"/>
    </row>
    <row r="69" spans="1:11" ht="10.35" customHeight="1" x14ac:dyDescent="0.2">
      <c r="A69" s="19">
        <v>61</v>
      </c>
      <c r="B69" s="19"/>
      <c r="C69" s="19"/>
      <c r="D69" s="19"/>
      <c r="E69" s="19"/>
      <c r="F69" s="25"/>
      <c r="G69" s="12"/>
      <c r="I69" s="21">
        <v>0</v>
      </c>
      <c r="J69" s="21"/>
    </row>
    <row r="70" spans="1:11" ht="10.35" customHeight="1" x14ac:dyDescent="0.2">
      <c r="A70" s="19">
        <v>62</v>
      </c>
      <c r="B70" s="19" t="s">
        <v>64</v>
      </c>
      <c r="C70" s="19"/>
      <c r="D70" s="19"/>
      <c r="E70" s="19"/>
      <c r="F70" s="25"/>
      <c r="G70" s="12"/>
      <c r="I70" s="21">
        <v>0</v>
      </c>
      <c r="J70" s="21"/>
    </row>
    <row r="71" spans="1:11" ht="10.35" customHeight="1" x14ac:dyDescent="0.2">
      <c r="A71" s="19">
        <v>63</v>
      </c>
      <c r="B71" s="19" t="s">
        <v>65</v>
      </c>
      <c r="C71" s="15">
        <f>C14-C27-C28-C29-C30-C35</f>
        <v>69954127.449386045</v>
      </c>
      <c r="D71" s="15">
        <f>D10-D23-D30</f>
        <v>8077836.5626634639</v>
      </c>
      <c r="E71" s="15">
        <f>SUM(C71:D71)</f>
        <v>78031964.012049511</v>
      </c>
      <c r="F71" s="25"/>
      <c r="G71" s="12"/>
      <c r="I71" s="21">
        <v>0</v>
      </c>
      <c r="J71" s="21"/>
    </row>
    <row r="72" spans="1:11" ht="10.35" customHeight="1" x14ac:dyDescent="0.2">
      <c r="A72" s="19">
        <v>64</v>
      </c>
      <c r="B72" s="19" t="s">
        <v>66</v>
      </c>
      <c r="C72" s="15"/>
      <c r="D72" s="15"/>
      <c r="E72" s="15"/>
      <c r="F72" s="25"/>
      <c r="G72" s="12"/>
      <c r="I72" s="21">
        <v>0</v>
      </c>
      <c r="J72" s="21"/>
    </row>
    <row r="73" spans="1:11" ht="10.35" customHeight="1" x14ac:dyDescent="0.2">
      <c r="A73" s="19">
        <v>65</v>
      </c>
      <c r="B73" s="19" t="s">
        <v>67</v>
      </c>
      <c r="C73" s="15">
        <f>'Tab 2'!M1475</f>
        <v>-2385952.4483069945</v>
      </c>
      <c r="D73" s="15">
        <v>0</v>
      </c>
      <c r="E73" s="15">
        <f>SUM(C73:D73)</f>
        <v>-2385952.4483069945</v>
      </c>
      <c r="F73" s="25"/>
      <c r="G73" s="12"/>
      <c r="I73" s="21">
        <v>0</v>
      </c>
      <c r="J73" s="21"/>
    </row>
    <row r="74" spans="1:11" ht="10.35" customHeight="1" x14ac:dyDescent="0.2">
      <c r="A74" s="19">
        <v>66</v>
      </c>
      <c r="B74" s="19" t="s">
        <v>68</v>
      </c>
      <c r="C74" s="15">
        <f>'Tab 2'!M1459</f>
        <v>21772388.543005224</v>
      </c>
      <c r="D74" s="15">
        <v>0</v>
      </c>
      <c r="E74" s="15">
        <f>SUM(C74:D74)</f>
        <v>21772388.543005224</v>
      </c>
      <c r="F74" s="25"/>
      <c r="G74" s="12"/>
      <c r="I74" s="21">
        <v>0</v>
      </c>
      <c r="J74" s="21"/>
      <c r="K74" s="45"/>
    </row>
    <row r="75" spans="1:11" ht="10.35" customHeight="1" x14ac:dyDescent="0.2">
      <c r="A75" s="19">
        <v>67</v>
      </c>
      <c r="B75" s="19" t="s">
        <v>69</v>
      </c>
      <c r="C75" s="15">
        <f>'Tab 2'!M1564</f>
        <v>74696739.531146437</v>
      </c>
      <c r="D75" s="23">
        <v>0</v>
      </c>
      <c r="E75" s="23">
        <f>SUM(C75:D75)</f>
        <v>74696739.531146437</v>
      </c>
      <c r="F75" s="25"/>
      <c r="G75" s="12"/>
      <c r="I75" s="21">
        <v>0</v>
      </c>
      <c r="J75" s="21"/>
    </row>
    <row r="76" spans="1:11" ht="10.35" customHeight="1" x14ac:dyDescent="0.2">
      <c r="A76" s="19">
        <v>68</v>
      </c>
      <c r="B76" s="19" t="s">
        <v>70</v>
      </c>
      <c r="C76" s="40">
        <f>'Tab 2'!M1603</f>
        <v>73656255.283678368</v>
      </c>
      <c r="D76" s="40">
        <v>0</v>
      </c>
      <c r="E76" s="40">
        <f>SUM(C76:D76)</f>
        <v>73656255.283678368</v>
      </c>
      <c r="F76" s="25"/>
      <c r="G76" s="12"/>
      <c r="I76" s="21">
        <v>0</v>
      </c>
      <c r="J76" s="21"/>
    </row>
    <row r="77" spans="1:11" ht="10.35" customHeight="1" x14ac:dyDescent="0.2">
      <c r="A77" s="19">
        <v>69</v>
      </c>
      <c r="B77" s="19" t="s">
        <v>71</v>
      </c>
      <c r="C77" s="15">
        <f>C71-C73-C74+C75-C76</f>
        <v>51608175.602155879</v>
      </c>
      <c r="D77" s="15">
        <f>D71-D73-D74+D75-D76</f>
        <v>8077836.5626634639</v>
      </c>
      <c r="E77" s="15">
        <f>E71-E73-E74+E75-E76</f>
        <v>59686012.164819345</v>
      </c>
      <c r="F77" s="12"/>
      <c r="G77" s="12"/>
      <c r="I77" s="21">
        <v>-9.6857547760009766E-8</v>
      </c>
      <c r="J77" s="21"/>
    </row>
    <row r="78" spans="1:11" ht="10.35" customHeight="1" x14ac:dyDescent="0.2">
      <c r="A78" s="19">
        <v>70</v>
      </c>
      <c r="B78" s="19"/>
      <c r="C78" s="15"/>
      <c r="D78" s="15"/>
      <c r="E78" s="15"/>
      <c r="F78" s="12"/>
      <c r="G78" s="12"/>
      <c r="I78" s="21">
        <v>0</v>
      </c>
      <c r="J78" s="21"/>
    </row>
    <row r="79" spans="1:11" ht="10.35" customHeight="1" x14ac:dyDescent="0.2">
      <c r="A79" s="19">
        <v>71</v>
      </c>
      <c r="B79" s="19" t="s">
        <v>72</v>
      </c>
      <c r="C79" s="40">
        <f>C32</f>
        <v>0</v>
      </c>
      <c r="D79" s="40">
        <f>D32</f>
        <v>0</v>
      </c>
      <c r="E79" s="40">
        <f>SUM(C79:D79)</f>
        <v>0</v>
      </c>
      <c r="F79" s="12"/>
      <c r="G79" s="12"/>
      <c r="I79" s="21">
        <v>0</v>
      </c>
      <c r="J79" s="21"/>
    </row>
    <row r="80" spans="1:11" ht="10.35" customHeight="1" thickBot="1" x14ac:dyDescent="0.25">
      <c r="A80" s="19">
        <v>72</v>
      </c>
      <c r="B80" s="19" t="s">
        <v>73</v>
      </c>
      <c r="C80" s="50">
        <f>C77-C79</f>
        <v>51608175.602155879</v>
      </c>
      <c r="D80" s="50">
        <f>D77-D79</f>
        <v>8077836.5626634639</v>
      </c>
      <c r="E80" s="50">
        <f>E77-E79</f>
        <v>59686012.164819345</v>
      </c>
      <c r="F80" s="12"/>
      <c r="G80" s="12"/>
      <c r="I80" s="21">
        <v>-9.6857547760009766E-8</v>
      </c>
      <c r="J80" s="21"/>
    </row>
    <row r="81" spans="1:10" ht="10.35" customHeight="1" thickTop="1" x14ac:dyDescent="0.2">
      <c r="A81" s="19">
        <v>73</v>
      </c>
      <c r="B81" s="19"/>
      <c r="C81" s="15"/>
      <c r="D81" s="15"/>
      <c r="E81" s="15"/>
      <c r="F81" s="12"/>
      <c r="G81" s="12"/>
      <c r="I81" s="21">
        <v>0</v>
      </c>
      <c r="J81" s="21"/>
    </row>
    <row r="82" spans="1:10" ht="10.35" customHeight="1" thickBot="1" x14ac:dyDescent="0.25">
      <c r="A82" s="19">
        <v>74</v>
      </c>
      <c r="B82" s="51" t="s">
        <v>74</v>
      </c>
      <c r="C82" s="44">
        <f>C31</f>
        <v>13216044.510475945</v>
      </c>
      <c r="D82" s="44">
        <f>D31</f>
        <v>2827242.7969322121</v>
      </c>
      <c r="E82" s="44">
        <f>SUM(C82:D82)</f>
        <v>16043287.307408158</v>
      </c>
      <c r="F82" s="12"/>
      <c r="G82" s="12"/>
      <c r="I82" s="21">
        <v>0</v>
      </c>
      <c r="J82" s="21"/>
    </row>
    <row r="83" spans="1:10" ht="10.35" customHeight="1" thickTop="1" x14ac:dyDescent="0.2">
      <c r="F83" s="12"/>
      <c r="G83" s="12"/>
      <c r="I83" s="52"/>
      <c r="J83" s="52"/>
    </row>
    <row r="84" spans="1:10" ht="10.35" customHeight="1" x14ac:dyDescent="0.2">
      <c r="C84" s="13" t="s">
        <v>75</v>
      </c>
      <c r="D84" s="13" t="s">
        <v>76</v>
      </c>
      <c r="F84" s="12"/>
      <c r="G84" s="12"/>
      <c r="I84" s="52"/>
      <c r="J84" s="52"/>
    </row>
    <row r="85" spans="1:10" ht="10.35" customHeight="1" x14ac:dyDescent="0.2">
      <c r="I85" s="52"/>
      <c r="J85" s="52"/>
    </row>
    <row r="86" spans="1:10" ht="10.35" customHeight="1" x14ac:dyDescent="0.2">
      <c r="G86" s="2" t="s">
        <v>77</v>
      </c>
      <c r="I86" s="52"/>
      <c r="J86" s="52"/>
    </row>
    <row r="87" spans="1:10" ht="10.35" customHeight="1" x14ac:dyDescent="0.2">
      <c r="J87" s="53"/>
    </row>
    <row r="88" spans="1:10" ht="10.35" customHeight="1" x14ac:dyDescent="0.2">
      <c r="C88" s="53"/>
    </row>
    <row r="90" spans="1:10" ht="8.1" customHeight="1" x14ac:dyDescent="0.2"/>
    <row r="91" spans="1:10" x14ac:dyDescent="0.2">
      <c r="A91" s="1" t="str">
        <f>A1</f>
        <v>PACIFICORP</v>
      </c>
      <c r="B91" s="54"/>
      <c r="C91" s="54"/>
      <c r="D91" s="54"/>
      <c r="E91" s="54"/>
      <c r="H91" s="2"/>
    </row>
    <row r="92" spans="1:10" x14ac:dyDescent="0.2">
      <c r="A92" s="1" t="str">
        <f>+A2</f>
        <v>WASHINGTON</v>
      </c>
      <c r="B92" s="54"/>
      <c r="C92" s="54"/>
      <c r="D92" s="54"/>
      <c r="E92" s="54"/>
    </row>
    <row r="93" spans="1:10" x14ac:dyDescent="0.2">
      <c r="A93" s="1" t="str">
        <f>A3</f>
        <v>Normalized Results of Operations - West Control Area</v>
      </c>
      <c r="B93" s="54"/>
      <c r="C93" s="54"/>
      <c r="D93" s="54"/>
      <c r="E93" s="54"/>
    </row>
    <row r="94" spans="1:10" x14ac:dyDescent="0.2">
      <c r="A94" s="1" t="str">
        <f>A4</f>
        <v>12 Months Ended JUNE 2015</v>
      </c>
      <c r="B94" s="54"/>
      <c r="C94" s="54"/>
      <c r="D94" s="54"/>
      <c r="E94" s="54"/>
    </row>
    <row r="98" spans="2:5" x14ac:dyDescent="0.2">
      <c r="B98" t="s">
        <v>78</v>
      </c>
      <c r="D98" s="55">
        <f>C65</f>
        <v>826559548.77173233</v>
      </c>
      <c r="E98" s="56" t="s">
        <v>79</v>
      </c>
    </row>
    <row r="99" spans="2:5" x14ac:dyDescent="0.2">
      <c r="B99" t="s">
        <v>80</v>
      </c>
      <c r="D99" s="57">
        <f>'Tab 2'!J96</f>
        <v>7.2999999999999995E-2</v>
      </c>
      <c r="E99" s="56" t="s">
        <v>81</v>
      </c>
    </row>
    <row r="100" spans="2:5" x14ac:dyDescent="0.2">
      <c r="D100" s="58"/>
    </row>
    <row r="101" spans="2:5" x14ac:dyDescent="0.2">
      <c r="B101" t="s">
        <v>82</v>
      </c>
      <c r="D101" s="59">
        <f>E38</f>
        <v>60338827.431185782</v>
      </c>
    </row>
    <row r="102" spans="2:5" x14ac:dyDescent="0.2">
      <c r="B102" t="s">
        <v>83</v>
      </c>
      <c r="D102" s="60">
        <f>-C38</f>
        <v>-55088233.665454537</v>
      </c>
    </row>
    <row r="103" spans="2:5" x14ac:dyDescent="0.2">
      <c r="D103" s="58"/>
    </row>
    <row r="104" spans="2:5" x14ac:dyDescent="0.2">
      <c r="B104" t="s">
        <v>84</v>
      </c>
      <c r="D104" s="59">
        <f>D101+D102</f>
        <v>5250593.7657312453</v>
      </c>
    </row>
    <row r="105" spans="2:5" x14ac:dyDescent="0.2">
      <c r="B105" t="s">
        <v>85</v>
      </c>
      <c r="D105" s="57">
        <v>1.6125391040732737</v>
      </c>
      <c r="E105" s="56"/>
    </row>
    <row r="106" spans="2:5" x14ac:dyDescent="0.2">
      <c r="D106" s="58"/>
    </row>
    <row r="107" spans="2:5" ht="13.5" thickBot="1" x14ac:dyDescent="0.25">
      <c r="B107" t="s">
        <v>86</v>
      </c>
      <c r="D107" s="61">
        <f>D10</f>
        <v>8466819.4196180198</v>
      </c>
    </row>
    <row r="108" spans="2:5" ht="13.5" thickTop="1" x14ac:dyDescent="0.2">
      <c r="D108" s="58"/>
    </row>
    <row r="109" spans="2:5" x14ac:dyDescent="0.2">
      <c r="D109" s="14"/>
    </row>
    <row r="110" spans="2:5" x14ac:dyDescent="0.2">
      <c r="B110" t="s">
        <v>87</v>
      </c>
      <c r="D110" s="62">
        <f>D107</f>
        <v>8466819.4196180198</v>
      </c>
    </row>
    <row r="111" spans="2:5" x14ac:dyDescent="0.2">
      <c r="B111" t="s">
        <v>88</v>
      </c>
      <c r="D111" s="57">
        <v>5.2080282489152122E-3</v>
      </c>
      <c r="E111" s="56" t="s">
        <v>89</v>
      </c>
    </row>
    <row r="112" spans="2:5" x14ac:dyDescent="0.2">
      <c r="B112" t="s">
        <v>90</v>
      </c>
      <c r="D112" s="63">
        <f>D110*D111</f>
        <v>44095.434715834548</v>
      </c>
    </row>
    <row r="113" spans="2:5" x14ac:dyDescent="0.2">
      <c r="D113" s="58"/>
    </row>
    <row r="114" spans="2:5" x14ac:dyDescent="0.2">
      <c r="D114" s="58"/>
    </row>
    <row r="115" spans="2:5" x14ac:dyDescent="0.2">
      <c r="B115" t="s">
        <v>87</v>
      </c>
      <c r="D115" s="62">
        <f>D107</f>
        <v>8466819.4196180198</v>
      </c>
    </row>
    <row r="116" spans="2:5" x14ac:dyDescent="0.2">
      <c r="B116" t="s">
        <v>91</v>
      </c>
      <c r="D116" s="64">
        <v>2E-3</v>
      </c>
      <c r="E116" s="56" t="s">
        <v>89</v>
      </c>
    </row>
    <row r="117" spans="2:5" x14ac:dyDescent="0.2">
      <c r="B117" t="s">
        <v>92</v>
      </c>
      <c r="D117" s="64">
        <v>3.8733999999999998E-2</v>
      </c>
      <c r="E117" s="56" t="s">
        <v>89</v>
      </c>
    </row>
    <row r="118" spans="2:5" x14ac:dyDescent="0.2">
      <c r="B118" t="s">
        <v>93</v>
      </c>
      <c r="D118" s="64">
        <v>0</v>
      </c>
      <c r="E118" s="56" t="s">
        <v>89</v>
      </c>
    </row>
    <row r="119" spans="2:5" x14ac:dyDescent="0.2">
      <c r="B119" t="s">
        <v>94</v>
      </c>
      <c r="D119" s="64">
        <v>0</v>
      </c>
      <c r="E119" s="56" t="s">
        <v>89</v>
      </c>
    </row>
    <row r="120" spans="2:5" x14ac:dyDescent="0.2">
      <c r="B120" t="s">
        <v>95</v>
      </c>
      <c r="D120" s="63">
        <f>SUM(D116:D119)*D115</f>
        <v>344887.42223872041</v>
      </c>
    </row>
    <row r="121" spans="2:5" x14ac:dyDescent="0.2">
      <c r="D121" s="58"/>
    </row>
    <row r="122" spans="2:5" x14ac:dyDescent="0.2">
      <c r="D122" s="58"/>
    </row>
    <row r="123" spans="2:5" x14ac:dyDescent="0.2">
      <c r="B123" t="s">
        <v>87</v>
      </c>
      <c r="D123" s="62">
        <f>D107</f>
        <v>8466819.4196180198</v>
      </c>
    </row>
    <row r="124" spans="2:5" x14ac:dyDescent="0.2">
      <c r="B124" t="s">
        <v>96</v>
      </c>
      <c r="D124" s="65">
        <f>-D112</f>
        <v>-44095.434715834548</v>
      </c>
    </row>
    <row r="125" spans="2:5" x14ac:dyDescent="0.2">
      <c r="B125" t="s">
        <v>31</v>
      </c>
      <c r="D125" s="66">
        <f>-D120</f>
        <v>-344887.42223872041</v>
      </c>
    </row>
    <row r="126" spans="2:5" x14ac:dyDescent="0.2">
      <c r="B126" t="s">
        <v>97</v>
      </c>
      <c r="D126" s="67">
        <f>SUM(D123:D125)</f>
        <v>8077836.5626634639</v>
      </c>
    </row>
    <row r="127" spans="2:5" x14ac:dyDescent="0.2">
      <c r="D127" s="62"/>
    </row>
    <row r="128" spans="2:5" x14ac:dyDescent="0.2">
      <c r="B128" t="s">
        <v>98</v>
      </c>
      <c r="D128" s="68">
        <f>D161</f>
        <v>0</v>
      </c>
      <c r="E128" s="56" t="s">
        <v>81</v>
      </c>
    </row>
    <row r="129" spans="1:8" x14ac:dyDescent="0.2">
      <c r="B129" t="s">
        <v>72</v>
      </c>
      <c r="D129" s="63">
        <f>D126*D128</f>
        <v>0</v>
      </c>
    </row>
    <row r="130" spans="1:8" x14ac:dyDescent="0.2">
      <c r="D130" s="58"/>
    </row>
    <row r="131" spans="1:8" x14ac:dyDescent="0.2">
      <c r="B131" t="s">
        <v>73</v>
      </c>
      <c r="D131" s="62">
        <f>D126-D129</f>
        <v>8077836.5626634639</v>
      </c>
    </row>
    <row r="132" spans="1:8" x14ac:dyDescent="0.2">
      <c r="B132" t="s">
        <v>99</v>
      </c>
      <c r="D132" s="69">
        <v>0.35</v>
      </c>
      <c r="E132" s="56" t="s">
        <v>81</v>
      </c>
    </row>
    <row r="133" spans="1:8" x14ac:dyDescent="0.2">
      <c r="B133" t="s">
        <v>100</v>
      </c>
      <c r="D133" s="63">
        <f>D131*D132</f>
        <v>2827242.7969322121</v>
      </c>
    </row>
    <row r="134" spans="1:8" x14ac:dyDescent="0.2">
      <c r="D134" s="58"/>
    </row>
    <row r="135" spans="1:8" x14ac:dyDescent="0.2">
      <c r="D135" s="58"/>
    </row>
    <row r="136" spans="1:8" x14ac:dyDescent="0.2">
      <c r="B136" t="s">
        <v>101</v>
      </c>
      <c r="D136" s="64">
        <v>1</v>
      </c>
    </row>
    <row r="137" spans="1:8" x14ac:dyDescent="0.2">
      <c r="B137" t="s">
        <v>102</v>
      </c>
      <c r="D137" s="64">
        <f>D167</f>
        <v>0.62014000000000002</v>
      </c>
      <c r="E137" s="56" t="s">
        <v>89</v>
      </c>
    </row>
    <row r="138" spans="1:8" x14ac:dyDescent="0.2">
      <c r="B138" t="s">
        <v>103</v>
      </c>
      <c r="D138" s="70">
        <f>D136/D137</f>
        <v>1.6125391040732737</v>
      </c>
    </row>
    <row r="142" spans="1:8" x14ac:dyDescent="0.2">
      <c r="G142" s="2" t="s">
        <v>104</v>
      </c>
    </row>
    <row r="143" spans="1:8" x14ac:dyDescent="0.2">
      <c r="A143" s="245" t="str">
        <f>A$1</f>
        <v>PACIFICORP</v>
      </c>
      <c r="B143" s="246"/>
      <c r="C143" s="246"/>
      <c r="D143" s="246"/>
      <c r="E143" s="246"/>
      <c r="G143" s="2"/>
      <c r="H143" s="2"/>
    </row>
    <row r="144" spans="1:8" x14ac:dyDescent="0.2">
      <c r="A144" s="245" t="str">
        <f>A$2</f>
        <v>WASHINGTON</v>
      </c>
      <c r="B144" s="246"/>
      <c r="C144" s="246"/>
      <c r="D144" s="246"/>
      <c r="E144" s="246"/>
    </row>
    <row r="145" spans="1:5" x14ac:dyDescent="0.2">
      <c r="A145" s="245" t="str">
        <f>A$3</f>
        <v>Normalized Results of Operations - West Control Area</v>
      </c>
      <c r="B145" s="246"/>
      <c r="C145" s="246"/>
      <c r="D145" s="246"/>
      <c r="E145" s="246"/>
    </row>
    <row r="146" spans="1:5" x14ac:dyDescent="0.2">
      <c r="A146" s="245" t="str">
        <f>A$4</f>
        <v>12 Months Ended JUNE 2015</v>
      </c>
      <c r="B146" s="246"/>
      <c r="C146" s="246"/>
      <c r="D146" s="246"/>
      <c r="E146" s="246"/>
    </row>
    <row r="150" spans="1:5" x14ac:dyDescent="0.2">
      <c r="A150" t="s">
        <v>65</v>
      </c>
      <c r="D150" s="71">
        <v>1</v>
      </c>
    </row>
    <row r="151" spans="1:5" x14ac:dyDescent="0.2">
      <c r="D151" s="48"/>
    </row>
    <row r="152" spans="1:5" x14ac:dyDescent="0.2">
      <c r="A152" t="s">
        <v>105</v>
      </c>
      <c r="D152" s="48"/>
    </row>
    <row r="153" spans="1:5" x14ac:dyDescent="0.2">
      <c r="A153" s="45" t="s">
        <v>106</v>
      </c>
      <c r="D153" s="72">
        <v>5.2080282489152122E-3</v>
      </c>
      <c r="E153" s="73" t="s">
        <v>3</v>
      </c>
    </row>
    <row r="154" spans="1:5" x14ac:dyDescent="0.2">
      <c r="A154" t="s">
        <v>91</v>
      </c>
      <c r="D154" s="72">
        <v>2E-3</v>
      </c>
    </row>
    <row r="155" spans="1:5" x14ac:dyDescent="0.2">
      <c r="A155" t="s">
        <v>107</v>
      </c>
      <c r="D155" s="72">
        <v>3.8733999999999998E-2</v>
      </c>
    </row>
    <row r="156" spans="1:5" x14ac:dyDescent="0.2">
      <c r="A156" t="s">
        <v>108</v>
      </c>
      <c r="D156" s="74">
        <v>0</v>
      </c>
    </row>
    <row r="157" spans="1:5" x14ac:dyDescent="0.2">
      <c r="A157" t="s">
        <v>109</v>
      </c>
      <c r="D157" s="75">
        <v>0</v>
      </c>
    </row>
    <row r="158" spans="1:5" x14ac:dyDescent="0.2">
      <c r="D158" s="48"/>
    </row>
    <row r="159" spans="1:5" x14ac:dyDescent="0.2">
      <c r="A159" t="s">
        <v>110</v>
      </c>
      <c r="D159" s="76">
        <f>D150-SUM(D152:D157)</f>
        <v>0.95405797175108475</v>
      </c>
    </row>
    <row r="160" spans="1:5" x14ac:dyDescent="0.2">
      <c r="D160" s="48"/>
    </row>
    <row r="161" spans="1:5" x14ac:dyDescent="0.2">
      <c r="A161" t="s">
        <v>704</v>
      </c>
      <c r="D161" s="77">
        <v>0</v>
      </c>
    </row>
    <row r="162" spans="1:5" x14ac:dyDescent="0.2">
      <c r="D162" s="48"/>
    </row>
    <row r="163" spans="1:5" x14ac:dyDescent="0.2">
      <c r="A163" t="s">
        <v>110</v>
      </c>
      <c r="D163" s="76">
        <f>D159-D161</f>
        <v>0.95405797175108475</v>
      </c>
    </row>
    <row r="164" spans="1:5" x14ac:dyDescent="0.2">
      <c r="D164" s="48"/>
    </row>
    <row r="165" spans="1:5" x14ac:dyDescent="0.2">
      <c r="A165" t="s">
        <v>111</v>
      </c>
      <c r="D165" s="77">
        <v>0.33392029011287966</v>
      </c>
    </row>
    <row r="166" spans="1:5" x14ac:dyDescent="0.2">
      <c r="D166" s="78"/>
    </row>
    <row r="167" spans="1:5" ht="13.5" thickBot="1" x14ac:dyDescent="0.25">
      <c r="A167" t="s">
        <v>112</v>
      </c>
      <c r="D167" s="79">
        <f>ROUND(D163-D165,5)</f>
        <v>0.62014000000000002</v>
      </c>
    </row>
    <row r="168" spans="1:5" ht="13.5" thickTop="1" x14ac:dyDescent="0.2"/>
    <row r="169" spans="1:5" x14ac:dyDescent="0.2">
      <c r="A169">
        <v>1</v>
      </c>
      <c r="B169" t="s">
        <v>113</v>
      </c>
    </row>
    <row r="170" spans="1:5" x14ac:dyDescent="0.2">
      <c r="B170" s="80" t="s">
        <v>114</v>
      </c>
      <c r="D170" s="53">
        <v>1631116.8</v>
      </c>
      <c r="E170" s="45" t="s">
        <v>115</v>
      </c>
    </row>
    <row r="171" spans="1:5" x14ac:dyDescent="0.2">
      <c r="B171" s="80" t="s">
        <v>116</v>
      </c>
      <c r="D171" s="81">
        <v>313192771.245</v>
      </c>
      <c r="E171" t="s">
        <v>117</v>
      </c>
    </row>
    <row r="172" spans="1:5" x14ac:dyDescent="0.2">
      <c r="B172" s="82" t="s">
        <v>118</v>
      </c>
      <c r="D172" s="83">
        <f>D170/D171</f>
        <v>5.2080282489152122E-3</v>
      </c>
      <c r="E172" t="s">
        <v>119</v>
      </c>
    </row>
  </sheetData>
  <mergeCells count="6">
    <mergeCell ref="A146:E146"/>
    <mergeCell ref="J8:J9"/>
    <mergeCell ref="K8:K9"/>
    <mergeCell ref="A143:E143"/>
    <mergeCell ref="A144:E144"/>
    <mergeCell ref="A145:E145"/>
  </mergeCells>
  <printOptions horizontalCentered="1"/>
  <pageMargins left="0.25" right="0" top="0.5" bottom="0.75" header="0.5" footer="0.5"/>
  <pageSetup scale="81" fitToHeight="3" orientation="portrait" r:id="rId1"/>
  <headerFooter alignWithMargins="0"/>
  <rowBreaks count="2" manualBreakCount="2">
    <brk id="85" max="16383" man="1"/>
    <brk id="141" max="16383" man="1"/>
  </rowBreaks>
  <customProperties>
    <customPr name="_pios_id"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3394"/>
  <sheetViews>
    <sheetView view="pageBreakPreview" zoomScale="90" zoomScaleNormal="80" zoomScaleSheetLayoutView="90" workbookViewId="0">
      <selection activeCell="O10" sqref="O10"/>
    </sheetView>
  </sheetViews>
  <sheetFormatPr defaultRowHeight="12" x14ac:dyDescent="0.2"/>
  <cols>
    <col min="1" max="1" width="4.85546875" style="84" customWidth="1"/>
    <col min="2" max="2" width="1.42578125" style="84" customWidth="1"/>
    <col min="3" max="3" width="7.28515625" style="84" customWidth="1"/>
    <col min="4" max="4" width="1.5703125" style="84" customWidth="1"/>
    <col min="5" max="5" width="8.140625" style="84" customWidth="1"/>
    <col min="6" max="6" width="12.85546875" style="84" customWidth="1"/>
    <col min="7" max="7" width="10.28515625" style="84" customWidth="1"/>
    <col min="8" max="8" width="4.5703125" style="138" bestFit="1" customWidth="1"/>
    <col min="9" max="9" width="18.5703125" style="84" customWidth="1"/>
    <col min="10" max="10" width="16.7109375" style="84" customWidth="1"/>
    <col min="11" max="11" width="16" style="84" customWidth="1"/>
    <col min="12" max="12" width="14.7109375" style="84" customWidth="1"/>
    <col min="13" max="13" width="16" style="84" customWidth="1"/>
    <col min="14" max="14" width="16.140625" style="88" bestFit="1" customWidth="1"/>
    <col min="15" max="15" width="20.85546875" style="84" bestFit="1" customWidth="1"/>
    <col min="16" max="16" width="13" style="84" bestFit="1" customWidth="1"/>
    <col min="17" max="17" width="14.5703125" style="84" bestFit="1" customWidth="1"/>
    <col min="18" max="18" width="11.7109375" style="84" bestFit="1" customWidth="1"/>
    <col min="19" max="20" width="12.140625" style="84" bestFit="1" customWidth="1"/>
    <col min="21" max="21" width="5.28515625" style="84" customWidth="1"/>
    <col min="22" max="22" width="14" style="84" bestFit="1" customWidth="1"/>
    <col min="23" max="24" width="13" style="84" bestFit="1" customWidth="1"/>
    <col min="25" max="25" width="12.140625" style="84" bestFit="1" customWidth="1"/>
    <col min="26" max="27" width="11" style="84" bestFit="1" customWidth="1"/>
    <col min="28" max="28" width="7.5703125" style="84" bestFit="1" customWidth="1"/>
    <col min="29" max="16384" width="9.140625" style="84"/>
  </cols>
  <sheetData>
    <row r="1" spans="1:1" x14ac:dyDescent="0.2"/>
    <row r="50" spans="1:27" ht="15" x14ac:dyDescent="0.25">
      <c r="A50" s="85"/>
      <c r="B50" s="85"/>
      <c r="C50" s="85"/>
      <c r="D50" s="85"/>
      <c r="E50" s="85"/>
      <c r="F50" s="85"/>
      <c r="G50" s="85"/>
      <c r="H50" s="86"/>
      <c r="I50" s="87" t="s">
        <v>0</v>
      </c>
      <c r="J50" s="86"/>
      <c r="K50" s="85"/>
      <c r="L50" s="85"/>
      <c r="M50" s="85"/>
      <c r="O50" s="85"/>
      <c r="P50" s="85"/>
      <c r="Q50" s="85"/>
      <c r="R50" s="85"/>
      <c r="S50" s="85"/>
      <c r="T50" s="85"/>
      <c r="V50" s="85"/>
      <c r="W50" s="85"/>
      <c r="X50" s="85"/>
      <c r="Y50" s="85"/>
      <c r="Z50" s="85"/>
      <c r="AA50" s="85"/>
    </row>
    <row r="51" spans="1:27" ht="15" x14ac:dyDescent="0.25">
      <c r="A51" s="85"/>
      <c r="B51" s="85"/>
      <c r="C51" s="85"/>
      <c r="D51" s="85"/>
      <c r="E51" s="85"/>
      <c r="F51" s="85"/>
      <c r="G51" s="85"/>
      <c r="H51" s="86"/>
      <c r="I51" s="87" t="s">
        <v>120</v>
      </c>
      <c r="J51" s="86"/>
      <c r="K51" s="85"/>
      <c r="L51" s="85"/>
      <c r="M51" s="85"/>
      <c r="O51" s="85"/>
      <c r="P51" s="85"/>
      <c r="Q51" s="85"/>
      <c r="R51" s="85"/>
      <c r="S51" s="85"/>
      <c r="T51" s="85"/>
      <c r="V51" s="85"/>
      <c r="W51" s="85"/>
      <c r="X51" s="85"/>
      <c r="Y51" s="85"/>
      <c r="Z51" s="85"/>
      <c r="AA51" s="85"/>
    </row>
    <row r="52" spans="1:27" ht="12.75" x14ac:dyDescent="0.2">
      <c r="A52" s="85"/>
      <c r="B52" s="85"/>
      <c r="C52" s="85"/>
      <c r="D52" s="85"/>
      <c r="E52" s="85"/>
      <c r="F52" s="85"/>
      <c r="G52" s="85"/>
      <c r="H52" s="86"/>
      <c r="I52" s="85"/>
      <c r="J52" s="85"/>
      <c r="K52" s="85"/>
      <c r="L52" s="85"/>
      <c r="M52" s="85"/>
      <c r="O52" s="85"/>
      <c r="P52" s="85"/>
      <c r="Q52" s="85"/>
      <c r="R52" s="85"/>
      <c r="S52" s="85"/>
      <c r="T52" s="85"/>
      <c r="V52" s="85"/>
      <c r="W52" s="85"/>
      <c r="X52" s="85"/>
      <c r="Y52" s="85"/>
      <c r="Z52" s="85"/>
      <c r="AA52" s="85"/>
    </row>
    <row r="53" spans="1:27" ht="12.75" x14ac:dyDescent="0.2">
      <c r="A53" s="85"/>
      <c r="B53" s="85"/>
      <c r="C53" s="85"/>
      <c r="D53" s="85"/>
      <c r="E53" s="85"/>
      <c r="F53" s="85"/>
      <c r="G53" s="85"/>
      <c r="H53" s="86"/>
      <c r="I53" s="86" t="s">
        <v>121</v>
      </c>
      <c r="J53" s="85"/>
      <c r="K53" s="85"/>
      <c r="L53" s="85"/>
      <c r="M53" s="85"/>
      <c r="O53" s="85"/>
      <c r="P53" s="85"/>
      <c r="Q53" s="85"/>
      <c r="R53" s="85"/>
      <c r="S53" s="85"/>
      <c r="T53" s="85"/>
      <c r="V53" s="85"/>
      <c r="W53" s="85"/>
      <c r="X53" s="85"/>
      <c r="Y53" s="85"/>
      <c r="Z53" s="85"/>
      <c r="AA53" s="85"/>
    </row>
    <row r="54" spans="1:27" ht="13.5" thickBot="1" x14ac:dyDescent="0.25">
      <c r="A54" s="85"/>
      <c r="B54" s="85"/>
      <c r="C54" s="85"/>
      <c r="D54" s="85"/>
      <c r="E54" s="85"/>
      <c r="F54" s="85"/>
      <c r="G54" s="85"/>
      <c r="H54" s="86"/>
      <c r="I54" s="85"/>
      <c r="J54" s="85"/>
      <c r="K54" s="85"/>
      <c r="L54" s="85"/>
      <c r="M54" s="85"/>
      <c r="O54" s="85"/>
      <c r="P54" s="85"/>
      <c r="Q54" s="85"/>
      <c r="R54" s="85"/>
      <c r="S54" s="85"/>
      <c r="T54" s="85"/>
      <c r="V54" s="85"/>
      <c r="W54" s="85"/>
      <c r="X54" s="85"/>
      <c r="Y54" s="85"/>
      <c r="Z54" s="85"/>
      <c r="AA54" s="85"/>
    </row>
    <row r="55" spans="1:27" ht="12.75" x14ac:dyDescent="0.2">
      <c r="A55" s="85"/>
      <c r="B55" s="85"/>
      <c r="C55" s="89"/>
      <c r="D55" s="90"/>
      <c r="E55" s="90"/>
      <c r="F55" s="90"/>
      <c r="G55" s="90"/>
      <c r="H55" s="91"/>
      <c r="I55" s="90"/>
      <c r="J55" s="90"/>
      <c r="K55" s="90"/>
      <c r="L55" s="92"/>
      <c r="M55" s="85"/>
      <c r="O55" s="85"/>
      <c r="P55" s="85"/>
      <c r="Q55" s="85"/>
      <c r="R55" s="85"/>
      <c r="S55" s="85"/>
      <c r="T55" s="85"/>
      <c r="V55" s="85"/>
      <c r="W55" s="85"/>
      <c r="X55" s="85"/>
      <c r="Y55" s="85"/>
      <c r="Z55" s="85"/>
      <c r="AA55" s="85"/>
    </row>
    <row r="56" spans="1:27" ht="12.75" x14ac:dyDescent="0.2">
      <c r="A56" s="85"/>
      <c r="B56" s="85"/>
      <c r="C56" s="93"/>
      <c r="D56" s="30"/>
      <c r="E56" s="30"/>
      <c r="F56" s="30" t="s">
        <v>122</v>
      </c>
      <c r="G56" s="30"/>
      <c r="H56" s="94"/>
      <c r="I56" s="85" t="s">
        <v>705</v>
      </c>
      <c r="J56" s="30"/>
      <c r="K56" s="30"/>
      <c r="L56" s="95"/>
      <c r="M56" s="85"/>
      <c r="O56" s="85"/>
      <c r="P56" s="85"/>
      <c r="Q56" s="85"/>
      <c r="R56" s="85"/>
      <c r="S56" s="85"/>
      <c r="T56" s="85"/>
      <c r="V56" s="85"/>
      <c r="W56" s="85"/>
      <c r="X56" s="85"/>
      <c r="Y56" s="85"/>
      <c r="Z56" s="85"/>
      <c r="AA56" s="85"/>
    </row>
    <row r="57" spans="1:27" ht="12.75" x14ac:dyDescent="0.2">
      <c r="A57" s="85"/>
      <c r="B57" s="85"/>
      <c r="C57" s="93"/>
      <c r="D57" s="30"/>
      <c r="E57" s="30"/>
      <c r="F57" s="30" t="s">
        <v>123</v>
      </c>
      <c r="G57" s="96"/>
      <c r="H57" s="94"/>
      <c r="I57" s="85" t="s">
        <v>706</v>
      </c>
      <c r="J57" s="30"/>
      <c r="K57" s="30"/>
      <c r="L57" s="95"/>
      <c r="M57" s="85"/>
      <c r="O57" s="85"/>
      <c r="P57" s="85"/>
      <c r="Q57" s="85"/>
      <c r="R57" s="85"/>
      <c r="S57" s="85"/>
      <c r="T57" s="85"/>
      <c r="V57" s="85"/>
      <c r="W57" s="85"/>
      <c r="X57" s="85"/>
      <c r="Y57" s="85"/>
      <c r="Z57" s="85"/>
      <c r="AA57" s="85"/>
    </row>
    <row r="58" spans="1:27" ht="12.75" x14ac:dyDescent="0.2">
      <c r="A58" s="85"/>
      <c r="B58" s="85"/>
      <c r="C58" s="93"/>
      <c r="D58" s="30"/>
      <c r="E58" s="30"/>
      <c r="F58" s="30"/>
      <c r="G58" s="30"/>
      <c r="H58" s="94"/>
      <c r="I58" s="30"/>
      <c r="J58" s="30"/>
      <c r="K58" s="30"/>
      <c r="L58" s="95"/>
      <c r="M58" s="85"/>
      <c r="O58" s="85"/>
      <c r="P58" s="85"/>
      <c r="Q58" s="85"/>
      <c r="R58" s="85"/>
      <c r="S58" s="85"/>
      <c r="T58" s="85"/>
      <c r="V58" s="85"/>
      <c r="W58" s="85"/>
      <c r="X58" s="85"/>
      <c r="Y58" s="85"/>
      <c r="Z58" s="85"/>
      <c r="AA58" s="85"/>
    </row>
    <row r="59" spans="1:27" ht="12.75" x14ac:dyDescent="0.2">
      <c r="A59" s="85"/>
      <c r="B59" s="85"/>
      <c r="C59" s="93"/>
      <c r="D59" s="30"/>
      <c r="E59" s="30"/>
      <c r="F59" s="30" t="s">
        <v>124</v>
      </c>
      <c r="G59" s="30"/>
      <c r="H59" s="94"/>
      <c r="I59" s="97" t="s">
        <v>125</v>
      </c>
      <c r="J59" s="30"/>
      <c r="K59" s="30"/>
      <c r="L59" s="95"/>
      <c r="M59" s="85"/>
      <c r="O59" s="85"/>
      <c r="P59" s="85"/>
      <c r="Q59" s="85"/>
      <c r="R59" s="85"/>
      <c r="S59" s="85"/>
      <c r="T59" s="85"/>
      <c r="V59" s="85"/>
      <c r="W59" s="85"/>
      <c r="X59" s="85"/>
      <c r="Y59" s="85"/>
      <c r="Z59" s="85"/>
      <c r="AA59" s="85"/>
    </row>
    <row r="60" spans="1:27" ht="12.75" x14ac:dyDescent="0.2">
      <c r="A60" s="85"/>
      <c r="B60" s="85"/>
      <c r="C60" s="93"/>
      <c r="D60" s="30"/>
      <c r="E60" s="30"/>
      <c r="F60" s="30" t="s">
        <v>126</v>
      </c>
      <c r="G60" s="30"/>
      <c r="H60" s="94"/>
      <c r="I60" s="30" t="s">
        <v>127</v>
      </c>
      <c r="J60" s="30"/>
      <c r="K60" s="30"/>
      <c r="L60" s="95"/>
      <c r="M60" s="85"/>
      <c r="O60" s="85"/>
      <c r="P60" s="85"/>
      <c r="Q60" s="85"/>
      <c r="R60" s="85"/>
      <c r="S60" s="85"/>
      <c r="T60" s="85"/>
      <c r="V60" s="85"/>
      <c r="W60" s="85"/>
      <c r="X60" s="85"/>
      <c r="Y60" s="85"/>
      <c r="Z60" s="85"/>
      <c r="AA60" s="85"/>
    </row>
    <row r="61" spans="1:27" ht="12.75" x14ac:dyDescent="0.2">
      <c r="A61" s="85"/>
      <c r="B61" s="85"/>
      <c r="C61" s="93"/>
      <c r="D61" s="30"/>
      <c r="E61" s="30"/>
      <c r="F61" s="96" t="s">
        <v>128</v>
      </c>
      <c r="G61" s="30"/>
      <c r="H61" s="94"/>
      <c r="I61" s="98">
        <f ca="1">NOW()</f>
        <v>42510.541093981483</v>
      </c>
      <c r="J61" s="30"/>
      <c r="K61" s="30"/>
      <c r="L61" s="95"/>
      <c r="M61" s="85"/>
      <c r="O61" s="85"/>
      <c r="P61" s="85"/>
      <c r="Q61" s="85"/>
      <c r="R61" s="85"/>
      <c r="S61" s="85"/>
      <c r="T61" s="85"/>
      <c r="V61" s="85"/>
      <c r="W61" s="85"/>
      <c r="X61" s="85"/>
      <c r="Y61" s="85"/>
      <c r="Z61" s="85"/>
      <c r="AA61" s="85"/>
    </row>
    <row r="62" spans="1:27" ht="12.75" x14ac:dyDescent="0.2">
      <c r="A62" s="85"/>
      <c r="B62" s="85"/>
      <c r="C62" s="93"/>
      <c r="D62" s="30"/>
      <c r="E62" s="30"/>
      <c r="F62" s="30" t="s">
        <v>129</v>
      </c>
      <c r="G62" s="30"/>
      <c r="H62" s="94"/>
      <c r="I62" s="99">
        <f ca="1">NOW()</f>
        <v>42510.541093981483</v>
      </c>
      <c r="J62" s="30"/>
      <c r="K62" s="30"/>
      <c r="L62" s="95"/>
      <c r="M62" s="85"/>
      <c r="O62" s="85"/>
      <c r="P62" s="85"/>
      <c r="Q62" s="85"/>
      <c r="R62" s="85"/>
      <c r="S62" s="85"/>
      <c r="T62" s="85"/>
      <c r="V62" s="85"/>
      <c r="W62" s="85"/>
      <c r="X62" s="85"/>
      <c r="Y62" s="85"/>
      <c r="Z62" s="85"/>
      <c r="AA62" s="85"/>
    </row>
    <row r="63" spans="1:27" ht="12.75" x14ac:dyDescent="0.2">
      <c r="A63" s="85"/>
      <c r="B63" s="85"/>
      <c r="C63" s="93"/>
      <c r="D63" s="30"/>
      <c r="E63" s="30"/>
      <c r="F63" s="30"/>
      <c r="G63" s="30"/>
      <c r="H63" s="94"/>
      <c r="I63" s="30"/>
      <c r="J63" s="30"/>
      <c r="K63" s="30"/>
      <c r="L63" s="95"/>
      <c r="M63" s="85"/>
      <c r="O63" s="85"/>
      <c r="P63" s="85"/>
      <c r="Q63" s="85"/>
      <c r="R63" s="85"/>
      <c r="S63" s="85"/>
      <c r="T63" s="85"/>
      <c r="V63" s="85"/>
      <c r="W63" s="85"/>
      <c r="X63" s="85"/>
      <c r="Y63" s="85"/>
      <c r="Z63" s="85"/>
      <c r="AA63" s="85"/>
    </row>
    <row r="64" spans="1:27" ht="12.75" x14ac:dyDescent="0.2">
      <c r="A64" s="85"/>
      <c r="B64" s="85"/>
      <c r="C64" s="93"/>
      <c r="D64" s="30"/>
      <c r="E64" s="30"/>
      <c r="F64" s="96" t="s">
        <v>130</v>
      </c>
      <c r="G64" s="30"/>
      <c r="H64" s="94"/>
      <c r="I64" s="30" t="s">
        <v>707</v>
      </c>
      <c r="J64" s="30"/>
      <c r="K64" s="30"/>
      <c r="L64" s="95"/>
      <c r="M64" s="85"/>
      <c r="O64" s="85"/>
      <c r="P64" s="85"/>
      <c r="Q64" s="85"/>
      <c r="R64" s="85"/>
      <c r="S64" s="85"/>
      <c r="T64" s="85"/>
      <c r="V64" s="85"/>
      <c r="W64" s="85"/>
      <c r="X64" s="85"/>
      <c r="Y64" s="85"/>
      <c r="Z64" s="85"/>
      <c r="AA64" s="85"/>
    </row>
    <row r="65" spans="1:27" ht="12.75" x14ac:dyDescent="0.2">
      <c r="A65" s="85"/>
      <c r="B65" s="85"/>
      <c r="C65" s="93"/>
      <c r="D65" s="30"/>
      <c r="E65" s="30"/>
      <c r="F65" s="30" t="s">
        <v>131</v>
      </c>
      <c r="G65" s="30"/>
      <c r="H65" s="94"/>
      <c r="I65" s="85"/>
      <c r="J65" s="30"/>
      <c r="K65" s="30"/>
      <c r="L65" s="95"/>
      <c r="M65" s="85"/>
      <c r="O65" s="85"/>
      <c r="P65" s="85"/>
      <c r="Q65" s="85"/>
      <c r="R65" s="85"/>
      <c r="S65" s="85"/>
      <c r="T65" s="85"/>
      <c r="V65" s="85"/>
      <c r="W65" s="85"/>
      <c r="X65" s="85"/>
      <c r="Y65" s="85"/>
      <c r="Z65" s="85"/>
      <c r="AA65" s="85"/>
    </row>
    <row r="66" spans="1:27" ht="12.75" x14ac:dyDescent="0.2">
      <c r="A66" s="85"/>
      <c r="B66" s="85"/>
      <c r="C66" s="93"/>
      <c r="D66" s="30"/>
      <c r="E66" s="85"/>
      <c r="F66" s="96" t="s">
        <v>132</v>
      </c>
      <c r="G66" s="30"/>
      <c r="H66" s="94"/>
      <c r="I66" s="30" t="s">
        <v>708</v>
      </c>
      <c r="J66" s="30"/>
      <c r="K66" s="30"/>
      <c r="L66" s="95"/>
      <c r="M66" s="85"/>
      <c r="O66" s="85"/>
      <c r="P66" s="85"/>
      <c r="Q66" s="85"/>
      <c r="R66" s="85"/>
      <c r="S66" s="85"/>
      <c r="T66" s="85"/>
      <c r="V66" s="85"/>
      <c r="W66" s="85"/>
      <c r="X66" s="85"/>
      <c r="Y66" s="85"/>
      <c r="Z66" s="85"/>
      <c r="AA66" s="85"/>
    </row>
    <row r="67" spans="1:27" ht="12.75" x14ac:dyDescent="0.2">
      <c r="A67" s="85"/>
      <c r="B67" s="85"/>
      <c r="C67" s="93"/>
      <c r="D67" s="30"/>
      <c r="E67" s="30"/>
      <c r="F67" s="96" t="s">
        <v>133</v>
      </c>
      <c r="G67" s="30"/>
      <c r="H67" s="94"/>
      <c r="I67" s="30" t="s">
        <v>709</v>
      </c>
      <c r="J67" s="30"/>
      <c r="K67" s="30"/>
      <c r="L67" s="95"/>
      <c r="M67" s="85"/>
      <c r="O67" s="85"/>
      <c r="P67" s="85"/>
      <c r="Q67" s="85"/>
      <c r="R67" s="85"/>
      <c r="S67" s="85"/>
      <c r="T67" s="85"/>
      <c r="V67" s="85"/>
      <c r="W67" s="85"/>
      <c r="X67" s="85"/>
      <c r="Y67" s="85"/>
      <c r="Z67" s="85"/>
      <c r="AA67" s="85"/>
    </row>
    <row r="68" spans="1:27" ht="12.75" x14ac:dyDescent="0.2">
      <c r="A68" s="85"/>
      <c r="B68" s="85"/>
      <c r="C68" s="93"/>
      <c r="D68" s="30"/>
      <c r="E68" s="30"/>
      <c r="F68" s="30"/>
      <c r="G68" s="30"/>
      <c r="H68" s="94"/>
      <c r="I68" s="30"/>
      <c r="J68" s="30"/>
      <c r="K68" s="30"/>
      <c r="L68" s="95"/>
      <c r="M68" s="85"/>
      <c r="O68" s="85"/>
      <c r="P68" s="85"/>
      <c r="Q68" s="85"/>
      <c r="R68" s="85"/>
      <c r="S68" s="85"/>
      <c r="T68" s="85"/>
      <c r="V68" s="85"/>
      <c r="W68" s="85"/>
      <c r="X68" s="85"/>
      <c r="Y68" s="85"/>
      <c r="Z68" s="85"/>
      <c r="AA68" s="85"/>
    </row>
    <row r="69" spans="1:27" ht="12.75" x14ac:dyDescent="0.2">
      <c r="A69" s="85"/>
      <c r="B69" s="85"/>
      <c r="C69" s="93"/>
      <c r="D69" s="30"/>
      <c r="E69" s="30"/>
      <c r="F69" s="96" t="s">
        <v>134</v>
      </c>
      <c r="G69" s="30"/>
      <c r="H69" s="94"/>
      <c r="I69" s="30" t="s">
        <v>710</v>
      </c>
      <c r="J69" s="30"/>
      <c r="K69" s="30"/>
      <c r="L69" s="95"/>
      <c r="M69" s="85"/>
      <c r="O69" s="85"/>
      <c r="P69" s="85"/>
      <c r="Q69" s="85"/>
      <c r="R69" s="85"/>
      <c r="S69" s="85"/>
      <c r="T69" s="85"/>
      <c r="V69" s="85"/>
      <c r="W69" s="85"/>
      <c r="X69" s="85"/>
      <c r="Y69" s="85"/>
      <c r="Z69" s="85"/>
      <c r="AA69" s="85"/>
    </row>
    <row r="70" spans="1:27" ht="12.75" x14ac:dyDescent="0.2">
      <c r="A70" s="85"/>
      <c r="B70" s="85"/>
      <c r="C70" s="93"/>
      <c r="D70" s="30"/>
      <c r="E70" s="30"/>
      <c r="F70" s="30"/>
      <c r="G70" s="30"/>
      <c r="H70" s="94"/>
      <c r="I70" s="30"/>
      <c r="J70" s="30"/>
      <c r="K70" s="30"/>
      <c r="L70" s="95"/>
      <c r="M70" s="85"/>
      <c r="O70" s="85"/>
      <c r="P70" s="85"/>
      <c r="Q70" s="85"/>
      <c r="R70" s="85"/>
      <c r="S70" s="85"/>
      <c r="T70" s="85"/>
      <c r="V70" s="85"/>
      <c r="W70" s="85"/>
      <c r="X70" s="85"/>
      <c r="Y70" s="85"/>
      <c r="Z70" s="85"/>
      <c r="AA70" s="85"/>
    </row>
    <row r="71" spans="1:27" ht="12.75" x14ac:dyDescent="0.2">
      <c r="A71" s="85"/>
      <c r="B71" s="85"/>
      <c r="C71" s="93"/>
      <c r="D71" s="30"/>
      <c r="E71" s="30"/>
      <c r="F71" s="30" t="s">
        <v>135</v>
      </c>
      <c r="G71" s="30"/>
      <c r="H71" s="94"/>
      <c r="I71" s="100" t="s">
        <v>136</v>
      </c>
      <c r="J71" s="30"/>
      <c r="K71" s="30"/>
      <c r="L71" s="95"/>
      <c r="M71" s="85"/>
      <c r="O71" s="85"/>
      <c r="P71" s="85"/>
      <c r="Q71" s="85"/>
      <c r="R71" s="85"/>
      <c r="S71" s="85"/>
      <c r="T71" s="85"/>
      <c r="V71" s="85"/>
      <c r="W71" s="85"/>
      <c r="X71" s="85"/>
      <c r="Y71" s="85"/>
      <c r="Z71" s="85"/>
      <c r="AA71" s="85"/>
    </row>
    <row r="72" spans="1:27" ht="12.75" x14ac:dyDescent="0.2">
      <c r="A72" s="85"/>
      <c r="B72" s="85"/>
      <c r="C72" s="93"/>
      <c r="D72" s="30"/>
      <c r="E72" s="30"/>
      <c r="F72" s="30" t="s">
        <v>137</v>
      </c>
      <c r="G72" s="30"/>
      <c r="H72" s="94"/>
      <c r="I72" s="85" t="s">
        <v>138</v>
      </c>
      <c r="J72" s="30"/>
      <c r="K72" s="30"/>
      <c r="L72" s="95"/>
      <c r="M72" s="85"/>
      <c r="O72" s="85"/>
      <c r="P72" s="85"/>
      <c r="Q72" s="85"/>
      <c r="R72" s="85"/>
      <c r="S72" s="85"/>
      <c r="T72" s="85"/>
      <c r="V72" s="85"/>
      <c r="W72" s="85"/>
      <c r="X72" s="85"/>
      <c r="Y72" s="85"/>
      <c r="Z72" s="85"/>
      <c r="AA72" s="85"/>
    </row>
    <row r="73" spans="1:27" ht="13.5" thickBot="1" x14ac:dyDescent="0.25">
      <c r="A73" s="85"/>
      <c r="B73" s="85"/>
      <c r="C73" s="101"/>
      <c r="D73" s="102"/>
      <c r="E73" s="102"/>
      <c r="F73" s="102"/>
      <c r="G73" s="102"/>
      <c r="H73" s="103"/>
      <c r="I73" s="102"/>
      <c r="J73" s="102"/>
      <c r="K73" s="102"/>
      <c r="L73" s="104"/>
      <c r="M73" s="85"/>
      <c r="O73" s="85"/>
      <c r="P73" s="85"/>
      <c r="Q73" s="85"/>
      <c r="R73" s="85"/>
      <c r="S73" s="85"/>
      <c r="T73" s="85"/>
      <c r="V73" s="85"/>
      <c r="W73" s="85"/>
      <c r="X73" s="85"/>
      <c r="Y73" s="85"/>
      <c r="Z73" s="85"/>
      <c r="AA73" s="85"/>
    </row>
    <row r="74" spans="1:27" ht="12.75" x14ac:dyDescent="0.2">
      <c r="A74" s="85"/>
      <c r="B74" s="85"/>
      <c r="C74" s="85"/>
      <c r="D74" s="85"/>
      <c r="E74" s="85"/>
      <c r="F74" s="85"/>
      <c r="G74" s="85"/>
      <c r="H74" s="86"/>
      <c r="I74" s="85"/>
      <c r="J74" s="85"/>
      <c r="K74" s="85"/>
      <c r="L74" s="85"/>
      <c r="M74" s="85"/>
      <c r="O74" s="85"/>
      <c r="P74" s="85"/>
      <c r="Q74" s="85"/>
      <c r="R74" s="85"/>
      <c r="S74" s="85"/>
      <c r="T74" s="85"/>
      <c r="V74" s="85"/>
      <c r="W74" s="85"/>
      <c r="X74" s="85"/>
      <c r="Y74" s="85"/>
      <c r="Z74" s="85"/>
      <c r="AA74" s="85"/>
    </row>
    <row r="75" spans="1:27" ht="13.5" thickBot="1" x14ac:dyDescent="0.25">
      <c r="A75" s="85"/>
      <c r="B75" s="85"/>
      <c r="C75" s="85"/>
      <c r="D75" s="85"/>
      <c r="E75" s="85"/>
      <c r="F75" s="85"/>
      <c r="G75" s="85"/>
      <c r="H75" s="86"/>
      <c r="I75" s="86" t="s">
        <v>139</v>
      </c>
      <c r="J75" s="85"/>
      <c r="K75" s="85"/>
      <c r="L75" s="85" t="s">
        <v>2</v>
      </c>
      <c r="M75" s="85"/>
      <c r="O75" s="85"/>
      <c r="P75" s="85"/>
      <c r="Q75" s="85"/>
      <c r="R75" s="85"/>
      <c r="S75" s="85"/>
      <c r="T75" s="85"/>
      <c r="V75" s="85"/>
      <c r="W75" s="85"/>
      <c r="X75" s="85"/>
      <c r="Y75" s="85"/>
      <c r="Z75" s="85"/>
      <c r="AA75" s="85"/>
    </row>
    <row r="76" spans="1:27" ht="12.75" x14ac:dyDescent="0.2">
      <c r="A76" s="85"/>
      <c r="B76" s="85"/>
      <c r="C76" s="89"/>
      <c r="D76" s="90"/>
      <c r="E76" s="90"/>
      <c r="F76" s="90"/>
      <c r="G76" s="90"/>
      <c r="H76" s="91"/>
      <c r="I76" s="90"/>
      <c r="J76" s="90"/>
      <c r="K76" s="90"/>
      <c r="L76" s="92"/>
      <c r="M76" s="85"/>
      <c r="O76" s="85"/>
      <c r="P76" s="85"/>
      <c r="Q76" s="85"/>
      <c r="R76" s="85"/>
      <c r="S76" s="85"/>
      <c r="T76" s="85"/>
      <c r="V76" s="85"/>
      <c r="W76" s="85"/>
      <c r="X76" s="85"/>
      <c r="Y76" s="85"/>
      <c r="Z76" s="85"/>
      <c r="AA76" s="85"/>
    </row>
    <row r="77" spans="1:27" ht="12.75" x14ac:dyDescent="0.2">
      <c r="A77" s="85"/>
      <c r="B77" s="85"/>
      <c r="C77" s="93"/>
      <c r="D77" s="30"/>
      <c r="E77" s="30"/>
      <c r="F77" s="105" t="s">
        <v>140</v>
      </c>
      <c r="G77" s="30"/>
      <c r="H77" s="94"/>
      <c r="I77" s="30"/>
      <c r="J77" s="106" t="s">
        <v>141</v>
      </c>
      <c r="K77" s="30"/>
      <c r="L77" s="95"/>
      <c r="M77" s="85"/>
      <c r="O77" s="85"/>
      <c r="P77" s="85"/>
      <c r="Q77" s="85"/>
      <c r="R77" s="85"/>
      <c r="S77" s="85"/>
      <c r="T77" s="85"/>
      <c r="V77" s="85"/>
      <c r="W77" s="85"/>
      <c r="X77" s="85"/>
      <c r="Y77" s="85"/>
      <c r="Z77" s="85"/>
      <c r="AA77" s="85"/>
    </row>
    <row r="78" spans="1:27" ht="12.75" x14ac:dyDescent="0.2">
      <c r="A78" s="85"/>
      <c r="B78" s="85"/>
      <c r="C78" s="93"/>
      <c r="D78" s="30"/>
      <c r="E78" s="30"/>
      <c r="F78" s="107" t="s">
        <v>142</v>
      </c>
      <c r="G78" s="30"/>
      <c r="H78" s="94"/>
      <c r="I78" s="108"/>
      <c r="J78" s="109">
        <f>IF([1]Variables!AN3=12,INDEX([1]Variables!E12:M12,5),INDEX([1]Variables!E12:M12,[1]Variables!$AN$3))</f>
        <v>0.35</v>
      </c>
      <c r="K78" s="30"/>
      <c r="L78" s="95"/>
      <c r="M78" s="85"/>
      <c r="O78" s="85"/>
      <c r="P78" s="85"/>
      <c r="Q78" s="85"/>
      <c r="R78" s="85"/>
      <c r="S78" s="85"/>
      <c r="T78" s="85"/>
      <c r="V78" s="85"/>
      <c r="W78" s="85"/>
      <c r="X78" s="85"/>
      <c r="Y78" s="85"/>
      <c r="Z78" s="85"/>
      <c r="AA78" s="85"/>
    </row>
    <row r="79" spans="1:27" ht="12.75" x14ac:dyDescent="0.2">
      <c r="A79" s="85"/>
      <c r="B79" s="85"/>
      <c r="C79" s="93"/>
      <c r="D79" s="30"/>
      <c r="E79" s="30"/>
      <c r="F79" s="107" t="s">
        <v>143</v>
      </c>
      <c r="G79" s="30"/>
      <c r="H79" s="94"/>
      <c r="I79" s="30"/>
      <c r="J79" s="109">
        <f>IF([1]Variables!AN3=12,INDEX([1]Variables!E14:M14,5),INDEX([1]Variables!E14:M14,[1]Variables!$AN$3))</f>
        <v>0</v>
      </c>
      <c r="K79" s="30"/>
      <c r="L79" s="95"/>
      <c r="M79" s="85"/>
      <c r="O79" s="85"/>
      <c r="P79" s="85"/>
      <c r="Q79" s="85"/>
      <c r="R79" s="85"/>
      <c r="S79" s="85"/>
      <c r="T79" s="85"/>
      <c r="V79" s="85"/>
      <c r="W79" s="85"/>
      <c r="X79" s="85"/>
      <c r="Y79" s="85"/>
      <c r="Z79" s="85"/>
      <c r="AA79" s="85"/>
    </row>
    <row r="80" spans="1:27" ht="12.75" x14ac:dyDescent="0.2">
      <c r="A80" s="85"/>
      <c r="B80" s="85"/>
      <c r="C80" s="93"/>
      <c r="D80" s="30"/>
      <c r="E80" s="30"/>
      <c r="F80" s="30" t="s">
        <v>144</v>
      </c>
      <c r="G80" s="30"/>
      <c r="H80" s="94"/>
      <c r="I80" s="30"/>
      <c r="J80" s="110">
        <f>ROUND((1/(+'Tab 1 Pg 1.1 - 1.3'!D167)),3)</f>
        <v>1.613</v>
      </c>
      <c r="K80" s="111" t="s">
        <v>2</v>
      </c>
      <c r="L80" s="95"/>
      <c r="M80" s="85"/>
      <c r="O80" s="85"/>
      <c r="P80" s="85"/>
      <c r="Q80" s="85"/>
      <c r="R80" s="85"/>
      <c r="S80" s="85"/>
      <c r="T80" s="85"/>
      <c r="V80" s="85"/>
      <c r="W80" s="85"/>
      <c r="X80" s="85"/>
      <c r="Y80" s="85"/>
      <c r="Z80" s="85"/>
      <c r="AA80" s="85"/>
    </row>
    <row r="81" spans="1:27" ht="12.75" x14ac:dyDescent="0.2">
      <c r="A81" s="85"/>
      <c r="B81" s="85"/>
      <c r="C81" s="93"/>
      <c r="D81" s="30"/>
      <c r="E81" s="30"/>
      <c r="F81" s="30" t="s">
        <v>145</v>
      </c>
      <c r="G81" s="30"/>
      <c r="H81" s="94"/>
      <c r="I81" s="30"/>
      <c r="J81" s="112">
        <f>IF([1]Variables!AN3=12,INDEX([1]Variables!$E15:$M15,5),INDEX([1]Variables!$E15:$M15,[1]Variables!$AN$3))</f>
        <v>0.35</v>
      </c>
      <c r="K81" s="30"/>
      <c r="L81" s="95"/>
      <c r="M81" s="85"/>
      <c r="O81" s="85"/>
      <c r="P81" s="85"/>
      <c r="Q81" s="85"/>
      <c r="R81" s="85"/>
      <c r="S81" s="85"/>
      <c r="T81" s="85"/>
      <c r="V81" s="85"/>
      <c r="W81" s="85"/>
      <c r="X81" s="85"/>
      <c r="Y81" s="85"/>
      <c r="Z81" s="85"/>
      <c r="AA81" s="85"/>
    </row>
    <row r="82" spans="1:27" ht="12.75" x14ac:dyDescent="0.2">
      <c r="A82" s="85"/>
      <c r="B82" s="85"/>
      <c r="C82" s="93"/>
      <c r="D82" s="30"/>
      <c r="E82" s="30"/>
      <c r="F82" s="30"/>
      <c r="G82" s="30"/>
      <c r="H82" s="94"/>
      <c r="I82" s="30"/>
      <c r="J82" s="113"/>
      <c r="K82" s="30"/>
      <c r="L82" s="95"/>
      <c r="M82" s="85"/>
      <c r="O82" s="85"/>
      <c r="P82" s="85"/>
      <c r="Q82" s="85"/>
      <c r="R82" s="85"/>
      <c r="S82" s="85"/>
      <c r="T82" s="85"/>
      <c r="V82" s="85"/>
      <c r="W82" s="85"/>
      <c r="X82" s="85"/>
      <c r="Y82" s="85"/>
      <c r="Z82" s="85"/>
      <c r="AA82" s="85"/>
    </row>
    <row r="83" spans="1:27" ht="13.5" thickBot="1" x14ac:dyDescent="0.25">
      <c r="A83" s="85"/>
      <c r="B83" s="85"/>
      <c r="C83" s="101"/>
      <c r="D83" s="102"/>
      <c r="E83" s="102"/>
      <c r="F83" s="102"/>
      <c r="G83" s="102"/>
      <c r="H83" s="103"/>
      <c r="I83" s="102"/>
      <c r="J83" s="102"/>
      <c r="K83" s="102"/>
      <c r="L83" s="104"/>
      <c r="M83" s="85"/>
      <c r="O83" s="85"/>
      <c r="P83" s="85"/>
      <c r="Q83" s="85"/>
      <c r="R83" s="85"/>
      <c r="S83" s="85"/>
      <c r="T83" s="85"/>
      <c r="V83" s="85"/>
      <c r="W83" s="85"/>
      <c r="X83" s="85"/>
      <c r="Y83" s="85"/>
      <c r="Z83" s="85"/>
      <c r="AA83" s="85"/>
    </row>
    <row r="84" spans="1:27" ht="12.75" x14ac:dyDescent="0.2">
      <c r="A84" s="85"/>
      <c r="B84" s="85"/>
      <c r="C84" s="85"/>
      <c r="D84" s="85"/>
      <c r="E84" s="85"/>
      <c r="F84" s="85"/>
      <c r="G84" s="85"/>
      <c r="H84" s="86"/>
      <c r="I84" s="85"/>
      <c r="J84" s="85"/>
      <c r="K84" s="85"/>
      <c r="L84" s="85"/>
      <c r="M84" s="85"/>
      <c r="O84" s="85"/>
      <c r="P84" s="85"/>
      <c r="Q84" s="85"/>
      <c r="R84" s="85"/>
      <c r="S84" s="85"/>
      <c r="T84" s="85"/>
      <c r="V84" s="85"/>
      <c r="W84" s="85"/>
      <c r="X84" s="85"/>
      <c r="Y84" s="85"/>
      <c r="Z84" s="85"/>
      <c r="AA84" s="85"/>
    </row>
    <row r="85" spans="1:27" ht="13.5" thickBot="1" x14ac:dyDescent="0.25">
      <c r="A85" s="85"/>
      <c r="B85" s="85"/>
      <c r="C85" s="85"/>
      <c r="D85" s="85"/>
      <c r="E85" s="85"/>
      <c r="F85" s="85"/>
      <c r="G85" s="85"/>
      <c r="H85" s="86"/>
      <c r="I85" s="86" t="s">
        <v>146</v>
      </c>
      <c r="J85" s="85"/>
      <c r="K85" s="85"/>
      <c r="L85" s="85"/>
      <c r="M85" s="85"/>
      <c r="O85" s="85"/>
      <c r="P85" s="85"/>
      <c r="Q85" s="85"/>
      <c r="R85" s="85"/>
      <c r="S85" s="85"/>
      <c r="T85" s="85"/>
      <c r="V85" s="85"/>
      <c r="W85" s="85"/>
      <c r="X85" s="85"/>
      <c r="Y85" s="85"/>
      <c r="Z85" s="85"/>
      <c r="AA85" s="85"/>
    </row>
    <row r="86" spans="1:27" ht="12.75" x14ac:dyDescent="0.2">
      <c r="A86" s="85"/>
      <c r="B86" s="85"/>
      <c r="C86" s="89"/>
      <c r="D86" s="90"/>
      <c r="E86" s="90"/>
      <c r="F86" s="90"/>
      <c r="G86" s="90"/>
      <c r="H86" s="91"/>
      <c r="I86" s="90"/>
      <c r="J86" s="90"/>
      <c r="K86" s="90"/>
      <c r="L86" s="92"/>
      <c r="M86" s="85"/>
      <c r="O86" s="85"/>
      <c r="P86" s="85"/>
      <c r="Q86" s="85"/>
      <c r="R86" s="85"/>
      <c r="S86" s="85"/>
      <c r="T86" s="85"/>
      <c r="V86" s="85"/>
      <c r="W86" s="85"/>
      <c r="X86" s="85"/>
      <c r="Y86" s="85"/>
      <c r="Z86" s="85"/>
      <c r="AA86" s="85"/>
    </row>
    <row r="87" spans="1:27" ht="12.75" x14ac:dyDescent="0.2">
      <c r="A87" s="85"/>
      <c r="B87" s="85"/>
      <c r="C87" s="93"/>
      <c r="D87" s="30"/>
      <c r="E87" s="30"/>
      <c r="F87" s="105"/>
      <c r="G87" s="105" t="s">
        <v>147</v>
      </c>
      <c r="H87" s="94"/>
      <c r="I87" s="30"/>
      <c r="J87" s="30"/>
      <c r="K87" s="30"/>
      <c r="L87" s="95"/>
      <c r="M87" s="85"/>
      <c r="O87" s="85"/>
      <c r="P87" s="85"/>
      <c r="Q87" s="85"/>
      <c r="R87" s="85"/>
      <c r="S87" s="85"/>
      <c r="T87" s="85"/>
      <c r="V87" s="85"/>
      <c r="W87" s="85"/>
      <c r="X87" s="85"/>
      <c r="Y87" s="85"/>
      <c r="Z87" s="85"/>
      <c r="AA87" s="85"/>
    </row>
    <row r="88" spans="1:27" ht="12.75" x14ac:dyDescent="0.2">
      <c r="A88" s="85"/>
      <c r="B88" s="85"/>
      <c r="C88" s="93"/>
      <c r="D88" s="30"/>
      <c r="E88" s="30"/>
      <c r="F88" s="30"/>
      <c r="G88" s="30"/>
      <c r="H88" s="94"/>
      <c r="I88" s="30"/>
      <c r="J88" s="30"/>
      <c r="K88" s="30"/>
      <c r="L88" s="95"/>
      <c r="M88" s="85"/>
      <c r="O88" s="85"/>
      <c r="P88" s="85"/>
      <c r="Q88" s="85"/>
      <c r="R88" s="85"/>
      <c r="S88" s="85"/>
      <c r="T88" s="85"/>
      <c r="V88" s="85"/>
      <c r="W88" s="85"/>
      <c r="X88" s="85"/>
      <c r="Y88" s="85"/>
      <c r="Z88" s="85"/>
      <c r="AA88" s="85"/>
    </row>
    <row r="89" spans="1:27" ht="12.75" x14ac:dyDescent="0.2">
      <c r="A89" s="85"/>
      <c r="B89" s="85"/>
      <c r="C89" s="93"/>
      <c r="D89" s="30"/>
      <c r="E89" s="30"/>
      <c r="F89" s="30"/>
      <c r="G89" s="94" t="s">
        <v>148</v>
      </c>
      <c r="H89" s="94"/>
      <c r="I89" s="94" t="s">
        <v>149</v>
      </c>
      <c r="J89" s="94" t="s">
        <v>150</v>
      </c>
      <c r="K89" s="30"/>
      <c r="L89" s="95"/>
      <c r="M89" s="85"/>
      <c r="O89" s="85"/>
      <c r="P89" s="85"/>
      <c r="Q89" s="85"/>
      <c r="R89" s="85"/>
      <c r="S89" s="85"/>
      <c r="T89" s="85"/>
      <c r="V89" s="85"/>
      <c r="W89" s="85"/>
      <c r="X89" s="85"/>
      <c r="Y89" s="85"/>
      <c r="Z89" s="85"/>
      <c r="AA89" s="85"/>
    </row>
    <row r="90" spans="1:27" ht="12.75" x14ac:dyDescent="0.2">
      <c r="A90" s="85"/>
      <c r="B90" s="85"/>
      <c r="C90" s="93"/>
      <c r="D90" s="30"/>
      <c r="E90" s="30"/>
      <c r="F90" s="30"/>
      <c r="G90" s="106" t="s">
        <v>151</v>
      </c>
      <c r="H90" s="94"/>
      <c r="I90" s="106" t="s">
        <v>152</v>
      </c>
      <c r="J90" s="106" t="s">
        <v>152</v>
      </c>
      <c r="K90" s="30"/>
      <c r="L90" s="95"/>
      <c r="M90" s="85"/>
      <c r="O90" s="85"/>
      <c r="P90" s="85"/>
      <c r="Q90" s="85"/>
      <c r="R90" s="85"/>
      <c r="S90" s="85"/>
      <c r="T90" s="85"/>
      <c r="V90" s="85"/>
      <c r="W90" s="85"/>
      <c r="X90" s="85"/>
      <c r="Y90" s="85"/>
      <c r="Z90" s="85"/>
      <c r="AA90" s="85"/>
    </row>
    <row r="91" spans="1:27" ht="12.75" x14ac:dyDescent="0.2">
      <c r="A91" s="85"/>
      <c r="B91" s="85"/>
      <c r="C91" s="93"/>
      <c r="D91" s="30"/>
      <c r="E91" s="30"/>
      <c r="F91" s="30"/>
      <c r="G91" s="30"/>
      <c r="H91" s="94"/>
      <c r="I91" s="30"/>
      <c r="J91" s="30"/>
      <c r="K91" s="30"/>
      <c r="L91" s="95"/>
      <c r="M91" s="85"/>
      <c r="O91" s="85"/>
      <c r="P91" s="85"/>
      <c r="Q91" s="85"/>
      <c r="R91" s="85"/>
      <c r="S91" s="85"/>
      <c r="T91" s="85"/>
      <c r="V91" s="85"/>
      <c r="W91" s="85"/>
      <c r="X91" s="85"/>
      <c r="Y91" s="85"/>
      <c r="Z91" s="85"/>
      <c r="AA91" s="85"/>
    </row>
    <row r="92" spans="1:27" ht="12.75" x14ac:dyDescent="0.2">
      <c r="A92" s="85"/>
      <c r="B92" s="85"/>
      <c r="C92" s="93"/>
      <c r="D92" s="30"/>
      <c r="E92" s="30"/>
      <c r="F92" s="30"/>
      <c r="G92" s="30"/>
      <c r="H92" s="94"/>
      <c r="I92" s="30"/>
      <c r="J92" s="30"/>
      <c r="K92" s="30"/>
      <c r="L92" s="95"/>
      <c r="M92" s="85"/>
      <c r="O92" s="85"/>
      <c r="P92" s="85"/>
      <c r="Q92" s="85"/>
      <c r="R92" s="85"/>
      <c r="S92" s="85"/>
      <c r="T92" s="85"/>
      <c r="V92" s="85"/>
      <c r="W92" s="85"/>
      <c r="X92" s="85"/>
      <c r="Y92" s="85"/>
      <c r="Z92" s="85"/>
      <c r="AA92" s="85"/>
    </row>
    <row r="93" spans="1:27" ht="12.75" x14ac:dyDescent="0.2">
      <c r="A93" s="85"/>
      <c r="B93" s="85"/>
      <c r="C93" s="93"/>
      <c r="D93" s="30" t="s">
        <v>153</v>
      </c>
      <c r="E93" s="30"/>
      <c r="F93" s="30"/>
      <c r="G93" s="109">
        <f>IF([1]Variables!AN3=12,INDEX([1]Variables!E3:M3,5),INDEX([1]Variables!E3:M3,[1]Variables!$AN$3))</f>
        <v>0.50880000000000003</v>
      </c>
      <c r="H93" s="94"/>
      <c r="I93" s="109">
        <f>IF([1]Variables!AN3=12,INDEX([1]Variables!E7:M7,5),INDEX([1]Variables!E7:M7,[1]Variables!$AN$3))</f>
        <v>5.1770794025157232E-2</v>
      </c>
      <c r="J93" s="109">
        <f>G93*I93</f>
        <v>2.634098E-2</v>
      </c>
      <c r="K93" s="114"/>
      <c r="L93" s="95"/>
      <c r="M93" s="85"/>
      <c r="N93" s="115"/>
      <c r="O93" s="116"/>
      <c r="P93" s="85"/>
      <c r="Q93" s="85"/>
      <c r="R93" s="85"/>
      <c r="S93" s="85"/>
      <c r="T93" s="85"/>
      <c r="V93" s="85"/>
      <c r="W93" s="85"/>
      <c r="X93" s="85"/>
      <c r="Y93" s="85"/>
      <c r="Z93" s="85"/>
      <c r="AA93" s="85"/>
    </row>
    <row r="94" spans="1:27" ht="12.75" x14ac:dyDescent="0.2">
      <c r="A94" s="85"/>
      <c r="B94" s="85"/>
      <c r="C94" s="93"/>
      <c r="D94" s="30" t="s">
        <v>154</v>
      </c>
      <c r="E94" s="30"/>
      <c r="F94" s="30"/>
      <c r="G94" s="109">
        <f>IF([1]Variables!AN3=12,INDEX([1]Variables!E4:M4,5),INDEX([1]Variables!E4:M4,[1]Variables!$AN$3))</f>
        <v>2.0000000000000001E-4</v>
      </c>
      <c r="H94" s="94"/>
      <c r="I94" s="109">
        <f>IF([1]Variables!AN3=12,INDEX([1]Variables!E8:M8,5),INDEX([1]Variables!E8:M8,[1]Variables!$AN$3))</f>
        <v>6.7500000000000004E-2</v>
      </c>
      <c r="J94" s="109">
        <f>G94*I94</f>
        <v>1.3500000000000001E-5</v>
      </c>
      <c r="K94" s="30"/>
      <c r="L94" s="95"/>
      <c r="M94" s="85"/>
      <c r="N94" s="115"/>
      <c r="O94" s="116"/>
      <c r="P94" s="85"/>
      <c r="Q94" s="85"/>
      <c r="R94" s="85"/>
      <c r="S94" s="85"/>
      <c r="T94" s="85"/>
      <c r="V94" s="85"/>
      <c r="W94" s="85"/>
      <c r="X94" s="85"/>
      <c r="Y94" s="85"/>
      <c r="Z94" s="85"/>
      <c r="AA94" s="85"/>
    </row>
    <row r="95" spans="1:27" ht="12.75" x14ac:dyDescent="0.2">
      <c r="A95" s="85"/>
      <c r="B95" s="85"/>
      <c r="C95" s="93"/>
      <c r="D95" s="30" t="s">
        <v>155</v>
      </c>
      <c r="E95" s="30"/>
      <c r="F95" s="30"/>
      <c r="G95" s="109">
        <f>IF([1]Variables!AN3=12,INDEX([1]Variables!E5:M5,5),INDEX([1]Variables!E5:M5,[1]Variables!$AN$3))</f>
        <v>0.49099999999999999</v>
      </c>
      <c r="H95" s="94"/>
      <c r="I95" s="109">
        <f>IF([1]Variables!AN3=12,INDEX([1]Variables!E9:M9,5),INDEX([1]Variables!E9:M9,[1]Variables!$AN$3))</f>
        <v>9.5000000000000001E-2</v>
      </c>
      <c r="J95" s="109">
        <f>G95*I95</f>
        <v>4.6644999999999999E-2</v>
      </c>
      <c r="K95" s="30"/>
      <c r="L95" s="95"/>
      <c r="M95" s="85"/>
      <c r="N95" s="115"/>
      <c r="O95" s="116"/>
      <c r="P95" s="85"/>
      <c r="Q95" s="85"/>
      <c r="R95" s="85"/>
      <c r="S95" s="85"/>
      <c r="T95" s="85"/>
      <c r="V95" s="85"/>
      <c r="W95" s="85"/>
      <c r="X95" s="85"/>
      <c r="Y95" s="85"/>
      <c r="Z95" s="85"/>
      <c r="AA95" s="85"/>
    </row>
    <row r="96" spans="1:27" ht="13.5" thickBot="1" x14ac:dyDescent="0.25">
      <c r="A96" s="85"/>
      <c r="B96" s="85"/>
      <c r="C96" s="93"/>
      <c r="D96" s="30"/>
      <c r="E96" s="30"/>
      <c r="F96" s="30"/>
      <c r="G96" s="117">
        <f>SUM(G93:G95)</f>
        <v>1</v>
      </c>
      <c r="H96" s="94"/>
      <c r="I96" s="109"/>
      <c r="J96" s="117">
        <f>ROUND(SUM(J93:J95),4)</f>
        <v>7.2999999999999995E-2</v>
      </c>
      <c r="K96" s="118"/>
      <c r="L96" s="95"/>
      <c r="M96" s="85"/>
      <c r="O96" s="116"/>
      <c r="P96" s="85"/>
      <c r="Q96" s="85"/>
      <c r="R96" s="85"/>
      <c r="S96" s="85"/>
      <c r="T96" s="85"/>
      <c r="V96" s="85"/>
      <c r="W96" s="85"/>
      <c r="X96" s="85"/>
      <c r="Y96" s="85"/>
      <c r="Z96" s="85"/>
      <c r="AA96" s="85"/>
    </row>
    <row r="97" spans="1:27" ht="14.25" thickTop="1" thickBot="1" x14ac:dyDescent="0.25">
      <c r="A97" s="85"/>
      <c r="B97" s="85"/>
      <c r="C97" s="101"/>
      <c r="D97" s="102"/>
      <c r="E97" s="102"/>
      <c r="F97" s="102"/>
      <c r="G97" s="102"/>
      <c r="H97" s="103"/>
      <c r="I97" s="102"/>
      <c r="J97" s="102"/>
      <c r="K97" s="102"/>
      <c r="L97" s="104"/>
      <c r="M97" s="85"/>
      <c r="O97" s="85"/>
      <c r="P97" s="85"/>
      <c r="Q97" s="85"/>
      <c r="R97" s="85"/>
      <c r="S97" s="85"/>
      <c r="T97" s="85"/>
      <c r="V97" s="85"/>
      <c r="W97" s="85"/>
      <c r="X97" s="85"/>
      <c r="Y97" s="85"/>
      <c r="Z97" s="85"/>
      <c r="AA97" s="85"/>
    </row>
    <row r="98" spans="1:27" ht="12.75" x14ac:dyDescent="0.2">
      <c r="A98" s="85"/>
      <c r="B98" s="85"/>
      <c r="C98" s="85"/>
      <c r="D98" s="85"/>
      <c r="E98" s="85"/>
      <c r="F98" s="85"/>
      <c r="G98" s="85"/>
      <c r="H98" s="86"/>
      <c r="I98" s="85"/>
      <c r="J98" s="85"/>
      <c r="K98" s="85"/>
      <c r="L98" s="85"/>
      <c r="M98" s="85"/>
      <c r="O98" s="85"/>
      <c r="P98" s="85"/>
      <c r="Q98" s="85"/>
      <c r="R98" s="85"/>
      <c r="S98" s="85"/>
      <c r="T98" s="85"/>
      <c r="V98" s="85"/>
      <c r="W98" s="85"/>
      <c r="X98" s="85"/>
      <c r="Y98" s="85"/>
      <c r="Z98" s="85"/>
      <c r="AA98" s="85"/>
    </row>
    <row r="99" spans="1:27" ht="13.5" thickBot="1" x14ac:dyDescent="0.25">
      <c r="A99" s="85"/>
      <c r="B99" s="85"/>
      <c r="C99" s="85"/>
      <c r="D99" s="85"/>
      <c r="E99" s="85"/>
      <c r="F99" s="85"/>
      <c r="G99" s="85"/>
      <c r="H99" s="86"/>
      <c r="I99" s="85" t="s">
        <v>156</v>
      </c>
      <c r="J99" s="85"/>
      <c r="K99" s="85"/>
      <c r="L99" s="85"/>
      <c r="M99" s="85"/>
      <c r="O99" s="85"/>
      <c r="P99" s="85"/>
      <c r="Q99" s="85"/>
      <c r="R99" s="85"/>
      <c r="S99" s="85"/>
      <c r="T99" s="85"/>
      <c r="V99" s="85"/>
      <c r="W99" s="85"/>
      <c r="X99" s="85"/>
      <c r="Y99" s="85"/>
      <c r="Z99" s="85"/>
      <c r="AA99" s="85"/>
    </row>
    <row r="100" spans="1:27" ht="12.75" x14ac:dyDescent="0.2">
      <c r="A100" s="85"/>
      <c r="B100" s="85"/>
      <c r="C100" s="249" t="s">
        <v>157</v>
      </c>
      <c r="D100" s="250"/>
      <c r="E100" s="250"/>
      <c r="F100" s="250"/>
      <c r="G100" s="250"/>
      <c r="H100" s="250"/>
      <c r="I100" s="250"/>
      <c r="J100" s="250"/>
      <c r="K100" s="250"/>
      <c r="L100" s="251"/>
      <c r="M100" s="85"/>
      <c r="O100" s="85"/>
      <c r="P100" s="85"/>
      <c r="Q100" s="85"/>
      <c r="R100" s="85"/>
      <c r="S100" s="85"/>
      <c r="T100" s="85"/>
      <c r="V100" s="85"/>
      <c r="W100" s="85"/>
      <c r="X100" s="85"/>
      <c r="Y100" s="85"/>
      <c r="Z100" s="85"/>
      <c r="AA100" s="85"/>
    </row>
    <row r="101" spans="1:27" ht="12.75" x14ac:dyDescent="0.2">
      <c r="A101" s="85"/>
      <c r="B101" s="85"/>
      <c r="C101" s="252"/>
      <c r="D101" s="253"/>
      <c r="E101" s="253"/>
      <c r="F101" s="253"/>
      <c r="G101" s="253"/>
      <c r="H101" s="253"/>
      <c r="I101" s="253"/>
      <c r="J101" s="253"/>
      <c r="K101" s="253"/>
      <c r="L101" s="254"/>
      <c r="M101" s="85"/>
      <c r="O101" s="85"/>
      <c r="P101" s="85"/>
      <c r="Q101" s="85"/>
      <c r="R101" s="85"/>
      <c r="S101" s="85"/>
      <c r="T101" s="85"/>
      <c r="V101" s="85"/>
      <c r="W101" s="85"/>
      <c r="X101" s="85"/>
      <c r="Y101" s="85"/>
      <c r="Z101" s="85"/>
      <c r="AA101" s="85"/>
    </row>
    <row r="102" spans="1:27" ht="12.75" x14ac:dyDescent="0.2">
      <c r="A102" s="85"/>
      <c r="B102" s="85"/>
      <c r="C102" s="252"/>
      <c r="D102" s="253"/>
      <c r="E102" s="253"/>
      <c r="F102" s="253"/>
      <c r="G102" s="253"/>
      <c r="H102" s="253"/>
      <c r="I102" s="253"/>
      <c r="J102" s="253"/>
      <c r="K102" s="253"/>
      <c r="L102" s="254"/>
      <c r="M102" s="85"/>
      <c r="O102" s="85"/>
      <c r="P102" s="85"/>
      <c r="Q102" s="85"/>
      <c r="R102" s="85"/>
      <c r="S102" s="85"/>
      <c r="T102" s="85"/>
      <c r="V102" s="85"/>
      <c r="W102" s="85"/>
      <c r="X102" s="85"/>
      <c r="Y102" s="85"/>
      <c r="Z102" s="85"/>
      <c r="AA102" s="85"/>
    </row>
    <row r="103" spans="1:27" ht="12.75" x14ac:dyDescent="0.2">
      <c r="A103" s="85"/>
      <c r="B103" s="85"/>
      <c r="C103" s="252"/>
      <c r="D103" s="253"/>
      <c r="E103" s="253"/>
      <c r="F103" s="253"/>
      <c r="G103" s="253"/>
      <c r="H103" s="253"/>
      <c r="I103" s="253"/>
      <c r="J103" s="253"/>
      <c r="K103" s="253"/>
      <c r="L103" s="254"/>
      <c r="M103" s="85"/>
      <c r="O103" s="85"/>
      <c r="P103" s="85"/>
      <c r="Q103" s="85"/>
      <c r="R103" s="85"/>
      <c r="S103" s="85"/>
      <c r="T103" s="85"/>
      <c r="V103" s="85"/>
      <c r="W103" s="85"/>
      <c r="X103" s="85"/>
      <c r="Y103" s="85"/>
      <c r="Z103" s="85"/>
      <c r="AA103" s="85"/>
    </row>
    <row r="104" spans="1:27" ht="12.75" x14ac:dyDescent="0.2">
      <c r="A104" s="85"/>
      <c r="B104" s="85"/>
      <c r="C104" s="252"/>
      <c r="D104" s="253"/>
      <c r="E104" s="253"/>
      <c r="F104" s="253"/>
      <c r="G104" s="253"/>
      <c r="H104" s="253"/>
      <c r="I104" s="253"/>
      <c r="J104" s="253"/>
      <c r="K104" s="253"/>
      <c r="L104" s="254"/>
      <c r="M104" s="85"/>
      <c r="O104" s="85"/>
      <c r="P104" s="85"/>
      <c r="Q104" s="85"/>
      <c r="R104" s="85"/>
      <c r="S104" s="85"/>
      <c r="T104" s="85"/>
      <c r="V104" s="85"/>
      <c r="W104" s="85"/>
      <c r="X104" s="85"/>
      <c r="Y104" s="85"/>
      <c r="Z104" s="85"/>
      <c r="AA104" s="85"/>
    </row>
    <row r="105" spans="1:27" ht="12.75" x14ac:dyDescent="0.2">
      <c r="A105" s="85"/>
      <c r="B105" s="85"/>
      <c r="C105" s="252"/>
      <c r="D105" s="253"/>
      <c r="E105" s="253"/>
      <c r="F105" s="253"/>
      <c r="G105" s="253"/>
      <c r="H105" s="253"/>
      <c r="I105" s="253"/>
      <c r="J105" s="253"/>
      <c r="K105" s="253"/>
      <c r="L105" s="254"/>
      <c r="M105" s="85"/>
      <c r="O105" s="85"/>
      <c r="P105" s="85"/>
      <c r="Q105" s="85"/>
      <c r="R105" s="85"/>
      <c r="S105" s="85"/>
      <c r="T105" s="85"/>
      <c r="V105" s="85"/>
      <c r="W105" s="85"/>
      <c r="X105" s="85"/>
      <c r="Y105" s="85"/>
      <c r="Z105" s="85"/>
      <c r="AA105" s="85"/>
    </row>
    <row r="106" spans="1:27" ht="12.75" x14ac:dyDescent="0.2">
      <c r="A106" s="85"/>
      <c r="B106" s="85"/>
      <c r="C106" s="252"/>
      <c r="D106" s="253"/>
      <c r="E106" s="253"/>
      <c r="F106" s="253"/>
      <c r="G106" s="253"/>
      <c r="H106" s="253"/>
      <c r="I106" s="253"/>
      <c r="J106" s="253"/>
      <c r="K106" s="253"/>
      <c r="L106" s="254"/>
      <c r="M106" s="85"/>
      <c r="O106" s="85"/>
      <c r="P106" s="85"/>
      <c r="Q106" s="85"/>
      <c r="R106" s="85"/>
      <c r="S106" s="85"/>
      <c r="T106" s="85"/>
      <c r="V106" s="85"/>
      <c r="W106" s="85"/>
      <c r="X106" s="85"/>
      <c r="Y106" s="85"/>
      <c r="Z106" s="85"/>
      <c r="AA106" s="85"/>
    </row>
    <row r="107" spans="1:27" ht="13.5" thickBot="1" x14ac:dyDescent="0.25">
      <c r="A107" s="85"/>
      <c r="B107" s="85"/>
      <c r="C107" s="255"/>
      <c r="D107" s="256"/>
      <c r="E107" s="256"/>
      <c r="F107" s="256"/>
      <c r="G107" s="256"/>
      <c r="H107" s="256"/>
      <c r="I107" s="256"/>
      <c r="J107" s="256"/>
      <c r="K107" s="256"/>
      <c r="L107" s="257"/>
      <c r="M107" s="85"/>
      <c r="O107" s="85"/>
      <c r="P107" s="85"/>
      <c r="Q107" s="85"/>
      <c r="R107" s="85"/>
      <c r="S107" s="85"/>
      <c r="T107" s="85"/>
      <c r="V107" s="85"/>
      <c r="W107" s="85"/>
      <c r="X107" s="85"/>
      <c r="Y107" s="85"/>
      <c r="Z107" s="85"/>
      <c r="AA107" s="85"/>
    </row>
    <row r="108" spans="1:27" ht="12.75" x14ac:dyDescent="0.2">
      <c r="A108" s="85"/>
      <c r="B108" s="85"/>
      <c r="C108" s="85"/>
      <c r="D108" s="85"/>
      <c r="E108" s="85"/>
      <c r="F108" s="85"/>
      <c r="G108" s="85"/>
      <c r="H108" s="86"/>
      <c r="I108" s="119"/>
      <c r="J108" s="85"/>
      <c r="K108" s="85"/>
      <c r="L108" s="85"/>
      <c r="M108" s="85"/>
      <c r="O108" s="85"/>
      <c r="P108" s="85"/>
      <c r="Q108" s="85"/>
      <c r="R108" s="85"/>
      <c r="S108" s="85"/>
      <c r="T108" s="85"/>
      <c r="V108" s="85"/>
      <c r="W108" s="85"/>
      <c r="X108" s="85"/>
      <c r="Y108" s="85"/>
      <c r="Z108" s="85"/>
      <c r="AA108" s="85"/>
    </row>
    <row r="109" spans="1:27" ht="11.65" customHeight="1" x14ac:dyDescent="0.2">
      <c r="A109" s="85"/>
      <c r="B109" s="120" t="str">
        <f>[1]Variables!AD29</f>
        <v>JUNE 2015 West Control Area</v>
      </c>
      <c r="C109" s="85"/>
      <c r="D109" s="85"/>
      <c r="E109" s="85"/>
      <c r="F109" s="85"/>
      <c r="G109" s="85"/>
      <c r="H109" s="86"/>
      <c r="I109" s="85"/>
      <c r="J109" s="85"/>
      <c r="K109" s="85"/>
      <c r="L109" s="85"/>
      <c r="M109" s="121"/>
      <c r="O109" s="121"/>
      <c r="P109" s="121"/>
      <c r="Q109" s="121"/>
      <c r="R109" s="121"/>
      <c r="S109" s="121"/>
      <c r="T109" s="121"/>
      <c r="V109" s="121"/>
      <c r="W109" s="121"/>
      <c r="X109" s="121"/>
      <c r="Y109" s="121"/>
      <c r="Z109" s="121"/>
      <c r="AA109" s="121"/>
    </row>
    <row r="110" spans="1:27" ht="11.65" customHeight="1" x14ac:dyDescent="0.2">
      <c r="A110" s="85"/>
      <c r="B110" s="122" t="str">
        <f>[1]Variables!AN19</f>
        <v>AMA</v>
      </c>
      <c r="C110" s="123"/>
      <c r="D110" s="123"/>
      <c r="E110" s="123"/>
      <c r="F110" s="123"/>
      <c r="G110" s="85"/>
      <c r="H110" s="86"/>
      <c r="I110" s="85"/>
      <c r="J110" s="85"/>
      <c r="K110" s="85"/>
      <c r="L110" s="85"/>
      <c r="M110" s="85"/>
      <c r="O110" s="85"/>
      <c r="P110" s="85"/>
      <c r="Q110" s="85"/>
      <c r="R110" s="85"/>
      <c r="S110" s="85"/>
      <c r="T110" s="85"/>
      <c r="V110" s="85"/>
      <c r="W110" s="85"/>
      <c r="X110" s="85"/>
      <c r="Y110" s="85"/>
      <c r="Z110" s="85"/>
      <c r="AA110" s="85"/>
    </row>
    <row r="111" spans="1:27" ht="11.65" customHeight="1" x14ac:dyDescent="0.2">
      <c r="A111" s="85"/>
      <c r="B111" s="85"/>
      <c r="C111" s="85"/>
      <c r="D111" s="85"/>
      <c r="E111" s="85"/>
      <c r="F111" s="85"/>
      <c r="G111" s="85"/>
      <c r="H111" s="86"/>
      <c r="I111" s="85"/>
      <c r="J111" s="85"/>
      <c r="K111" s="85"/>
      <c r="L111" s="85"/>
      <c r="M111" s="85"/>
      <c r="O111" s="85"/>
      <c r="P111" s="85"/>
      <c r="Q111" s="85"/>
      <c r="R111" s="85"/>
      <c r="S111" s="85"/>
      <c r="T111" s="85"/>
      <c r="V111" s="85"/>
      <c r="W111" s="85"/>
      <c r="X111" s="85"/>
      <c r="Y111" s="85"/>
      <c r="Z111" s="85"/>
      <c r="AA111" s="85"/>
    </row>
    <row r="112" spans="1:27" ht="14.25" x14ac:dyDescent="0.2">
      <c r="A112" s="85"/>
      <c r="B112" s="124"/>
      <c r="C112" s="125" t="s">
        <v>158</v>
      </c>
      <c r="D112" s="125"/>
      <c r="E112" s="125"/>
      <c r="F112" s="125"/>
      <c r="G112" s="125"/>
      <c r="H112" s="126"/>
      <c r="I112" s="125"/>
      <c r="J112" s="125"/>
      <c r="K112" s="125"/>
      <c r="L112" s="125"/>
      <c r="M112" s="125"/>
      <c r="O112" s="125"/>
      <c r="P112" s="125"/>
      <c r="Q112" s="125"/>
      <c r="R112" s="125"/>
      <c r="S112" s="125"/>
      <c r="T112" s="125"/>
      <c r="V112" s="125"/>
      <c r="W112" s="125"/>
      <c r="X112" s="125"/>
      <c r="Y112" s="125"/>
      <c r="Z112" s="125"/>
      <c r="AA112" s="125"/>
    </row>
    <row r="113" spans="1:28" ht="11.65" customHeight="1" x14ac:dyDescent="0.2">
      <c r="A113" s="85"/>
      <c r="B113" s="85"/>
      <c r="C113" s="85"/>
      <c r="D113" s="85"/>
      <c r="E113" s="85"/>
      <c r="F113" s="85"/>
      <c r="G113" s="85"/>
      <c r="H113" s="86"/>
      <c r="I113" s="85"/>
      <c r="J113" s="85"/>
      <c r="K113" s="85"/>
      <c r="L113" s="85"/>
      <c r="M113" s="85"/>
      <c r="O113" s="85"/>
      <c r="P113" s="85"/>
      <c r="Q113" s="85"/>
      <c r="R113" s="85"/>
      <c r="S113" s="85"/>
      <c r="T113" s="85"/>
      <c r="V113" s="85"/>
      <c r="W113" s="85"/>
      <c r="X113" s="85"/>
      <c r="Y113" s="85"/>
      <c r="Z113" s="85"/>
      <c r="AA113" s="85"/>
    </row>
    <row r="114" spans="1:28" ht="11.65" customHeight="1" x14ac:dyDescent="0.2">
      <c r="A114" s="85"/>
      <c r="B114" s="85"/>
      <c r="C114" s="85"/>
      <c r="D114" s="85"/>
      <c r="E114" s="85"/>
      <c r="F114" s="85"/>
      <c r="G114" s="85"/>
      <c r="H114" s="94"/>
      <c r="I114" s="126" t="s">
        <v>159</v>
      </c>
      <c r="J114" s="126"/>
      <c r="K114" s="127"/>
      <c r="L114" s="126" t="str">
        <f>K115</f>
        <v>WASHINGTON</v>
      </c>
      <c r="M114" s="126"/>
      <c r="N114" s="128"/>
      <c r="O114" s="127"/>
      <c r="P114" s="127"/>
      <c r="Q114" s="127"/>
      <c r="R114" s="127"/>
      <c r="S114" s="127"/>
      <c r="T114" s="127"/>
      <c r="U114" s="129"/>
      <c r="V114" s="127"/>
      <c r="W114" s="127"/>
      <c r="X114" s="127"/>
      <c r="Y114" s="127"/>
      <c r="Z114" s="127"/>
      <c r="AA114" s="127"/>
      <c r="AB114" s="129"/>
    </row>
    <row r="115" spans="1:28" s="136" customFormat="1" ht="11.65" customHeight="1" x14ac:dyDescent="0.2">
      <c r="A115" s="130"/>
      <c r="B115" s="130"/>
      <c r="C115" s="131" t="s">
        <v>160</v>
      </c>
      <c r="D115" s="130"/>
      <c r="E115" s="130"/>
      <c r="F115" s="130"/>
      <c r="G115" s="130"/>
      <c r="H115" s="132" t="s">
        <v>161</v>
      </c>
      <c r="I115" s="132" t="s">
        <v>162</v>
      </c>
      <c r="J115" s="132" t="s">
        <v>163</v>
      </c>
      <c r="K115" s="132" t="str">
        <f>VLOOKUP([1]Variables!$AN$3,[1]Variables!$AK$3:$AL$14,2)</f>
        <v>WASHINGTON</v>
      </c>
      <c r="L115" s="133" t="s">
        <v>164</v>
      </c>
      <c r="M115" s="132" t="s">
        <v>165</v>
      </c>
      <c r="N115" s="134"/>
      <c r="O115" s="135"/>
      <c r="P115" s="135"/>
      <c r="Q115" s="135"/>
      <c r="R115" s="135"/>
      <c r="S115" s="135"/>
      <c r="T115" s="135"/>
      <c r="U115" s="129"/>
      <c r="V115" s="135"/>
      <c r="W115" s="135"/>
      <c r="X115" s="135"/>
      <c r="Y115" s="135"/>
      <c r="Z115" s="135"/>
      <c r="AA115" s="135"/>
      <c r="AB115" s="129"/>
    </row>
    <row r="116" spans="1:28" ht="11.65" customHeight="1" x14ac:dyDescent="0.2">
      <c r="H116" s="137"/>
      <c r="K116" s="129"/>
      <c r="N116" s="134"/>
      <c r="O116" s="129"/>
      <c r="P116" s="129"/>
      <c r="Q116" s="129"/>
      <c r="R116" s="129"/>
      <c r="S116" s="129"/>
      <c r="T116" s="129"/>
      <c r="U116" s="129"/>
      <c r="V116" s="129"/>
      <c r="W116" s="129"/>
      <c r="X116" s="129"/>
      <c r="Y116" s="129"/>
      <c r="Z116" s="129"/>
      <c r="AA116" s="129"/>
      <c r="AB116" s="129"/>
    </row>
    <row r="117" spans="1:28" ht="11.65" customHeight="1" x14ac:dyDescent="0.2">
      <c r="A117" s="138">
        <v>1</v>
      </c>
      <c r="C117" s="84" t="s">
        <v>166</v>
      </c>
      <c r="H117" s="137"/>
      <c r="I117" s="139"/>
      <c r="K117" s="129"/>
      <c r="N117" s="134"/>
      <c r="O117" s="140"/>
      <c r="P117" s="141"/>
      <c r="Q117" s="129"/>
      <c r="R117" s="129"/>
      <c r="S117" s="129"/>
      <c r="T117" s="129"/>
      <c r="U117" s="129"/>
      <c r="V117" s="129"/>
      <c r="W117" s="129"/>
      <c r="X117" s="129"/>
      <c r="Y117" s="129"/>
      <c r="Z117" s="129"/>
      <c r="AA117" s="129"/>
      <c r="AB117" s="129"/>
    </row>
    <row r="118" spans="1:28" ht="11.65" customHeight="1" x14ac:dyDescent="0.2">
      <c r="A118" s="138">
        <f ca="1">OFFSET(A118,-1,)+1</f>
        <v>2</v>
      </c>
      <c r="E118" s="142" t="s">
        <v>12</v>
      </c>
      <c r="G118" s="143"/>
      <c r="H118" s="144">
        <v>2.2999999999999998</v>
      </c>
      <c r="I118" s="139">
        <f>I219-I217</f>
        <v>4770458215.4499998</v>
      </c>
      <c r="J118" s="139">
        <f>J219-J217</f>
        <v>4433591107.3099995</v>
      </c>
      <c r="K118" s="145">
        <f>K219-K217</f>
        <v>336867108.14000005</v>
      </c>
      <c r="L118" s="139">
        <f>L219-L217</f>
        <v>-130939139.13498144</v>
      </c>
      <c r="M118" s="139">
        <f>M219-M217</f>
        <v>205927969.00501856</v>
      </c>
      <c r="N118" s="146"/>
      <c r="O118" s="147"/>
      <c r="P118" s="147"/>
      <c r="Q118" s="134"/>
      <c r="R118" s="134"/>
      <c r="S118" s="145"/>
      <c r="T118" s="145"/>
      <c r="U118" s="129"/>
      <c r="V118" s="145"/>
      <c r="W118" s="145"/>
      <c r="X118" s="145"/>
      <c r="Y118" s="145"/>
      <c r="Z118" s="145"/>
      <c r="AA118" s="145"/>
      <c r="AB118" s="148"/>
    </row>
    <row r="119" spans="1:28" ht="11.65" customHeight="1" x14ac:dyDescent="0.2">
      <c r="A119" s="138">
        <f ca="1">OFFSET(A119,-1,)+1</f>
        <v>3</v>
      </c>
      <c r="E119" s="142" t="s">
        <v>13</v>
      </c>
      <c r="G119" s="143"/>
      <c r="H119" s="144">
        <v>2.2999999999999998</v>
      </c>
      <c r="I119" s="139">
        <f>I217</f>
        <v>0</v>
      </c>
      <c r="J119" s="139">
        <f>J217</f>
        <v>0</v>
      </c>
      <c r="K119" s="145">
        <f>K217</f>
        <v>0</v>
      </c>
      <c r="L119" s="139">
        <f>L217</f>
        <v>0</v>
      </c>
      <c r="M119" s="139">
        <f>M217</f>
        <v>0</v>
      </c>
      <c r="N119" s="134"/>
      <c r="O119" s="147"/>
      <c r="P119" s="147"/>
      <c r="Q119" s="134"/>
      <c r="R119" s="134"/>
      <c r="S119" s="145"/>
      <c r="T119" s="145"/>
      <c r="U119" s="129"/>
      <c r="V119" s="145"/>
      <c r="W119" s="145"/>
      <c r="X119" s="145"/>
      <c r="Y119" s="145"/>
      <c r="Z119" s="145"/>
      <c r="AA119" s="145"/>
      <c r="AB119" s="148"/>
    </row>
    <row r="120" spans="1:28" ht="11.65" customHeight="1" x14ac:dyDescent="0.2">
      <c r="A120" s="138">
        <f t="shared" ref="A120:A183" ca="1" si="0">OFFSET(A120,-1,)+1</f>
        <v>4</v>
      </c>
      <c r="E120" s="142" t="s">
        <v>14</v>
      </c>
      <c r="G120" s="143"/>
      <c r="H120" s="144">
        <v>2.2999999999999998</v>
      </c>
      <c r="I120" s="139">
        <f>I239</f>
        <v>71368246.480000004</v>
      </c>
      <c r="J120" s="139">
        <f>J239</f>
        <v>57945463.130993649</v>
      </c>
      <c r="K120" s="145">
        <f>K239</f>
        <v>13422783.349006347</v>
      </c>
      <c r="L120" s="139">
        <f>L239</f>
        <v>-13422783.349006347</v>
      </c>
      <c r="M120" s="139">
        <f>M239</f>
        <v>0</v>
      </c>
      <c r="N120" s="134"/>
      <c r="O120" s="147"/>
      <c r="P120" s="147"/>
      <c r="Q120" s="134"/>
      <c r="R120" s="134"/>
      <c r="S120" s="145"/>
      <c r="T120" s="145"/>
      <c r="U120" s="129"/>
      <c r="V120" s="145"/>
      <c r="W120" s="149"/>
      <c r="X120" s="149"/>
      <c r="Y120" s="145"/>
      <c r="Z120" s="145"/>
      <c r="AA120" s="145"/>
      <c r="AB120" s="148"/>
    </row>
    <row r="121" spans="1:28" ht="11.65" customHeight="1" x14ac:dyDescent="0.2">
      <c r="A121" s="138">
        <f t="shared" ca="1" si="0"/>
        <v>5</v>
      </c>
      <c r="E121" s="142" t="s">
        <v>15</v>
      </c>
      <c r="G121" s="143"/>
      <c r="H121" s="144">
        <v>2.4</v>
      </c>
      <c r="I121" s="150">
        <f>I291+I246</f>
        <v>153518258.21000001</v>
      </c>
      <c r="J121" s="150">
        <f>J291+J246</f>
        <v>143778103.2829254</v>
      </c>
      <c r="K121" s="150">
        <f>K291+K246</f>
        <v>9740154.9270746019</v>
      </c>
      <c r="L121" s="150">
        <f>L291+L246</f>
        <v>-419728.67229536874</v>
      </c>
      <c r="M121" s="150">
        <f>M291+M246</f>
        <v>9320426.2547792345</v>
      </c>
      <c r="N121" s="134"/>
      <c r="O121" s="147"/>
      <c r="P121" s="147"/>
      <c r="Q121" s="134"/>
      <c r="R121" s="134"/>
      <c r="S121" s="145"/>
      <c r="T121" s="145"/>
      <c r="U121" s="129"/>
      <c r="V121" s="145"/>
      <c r="W121" s="145"/>
      <c r="X121" s="145"/>
      <c r="Y121" s="145"/>
      <c r="Z121" s="145"/>
      <c r="AA121" s="145"/>
      <c r="AB121" s="148"/>
    </row>
    <row r="122" spans="1:28" ht="11.65" customHeight="1" x14ac:dyDescent="0.2">
      <c r="A122" s="138">
        <f t="shared" ca="1" si="0"/>
        <v>6</v>
      </c>
      <c r="E122" s="142" t="s">
        <v>16</v>
      </c>
      <c r="G122" s="143"/>
      <c r="H122" s="151">
        <v>2.4</v>
      </c>
      <c r="I122" s="152">
        <f>SUM(I118:I121)</f>
        <v>4995344720.1399994</v>
      </c>
      <c r="J122" s="152">
        <f>SUM(J118:J121)</f>
        <v>4635314673.7239189</v>
      </c>
      <c r="K122" s="152">
        <f>SUM(K118:K121)</f>
        <v>360030046.41608101</v>
      </c>
      <c r="L122" s="152">
        <f>SUM(L118:L121)</f>
        <v>-144781651.15628314</v>
      </c>
      <c r="M122" s="152">
        <f>SUM(M118:M121)</f>
        <v>215248395.25979781</v>
      </c>
      <c r="N122" s="134"/>
      <c r="O122" s="147"/>
      <c r="P122" s="147"/>
      <c r="Q122" s="134"/>
      <c r="R122" s="134"/>
      <c r="S122" s="145"/>
      <c r="T122" s="145"/>
      <c r="U122" s="145"/>
      <c r="V122" s="145"/>
      <c r="W122" s="145"/>
      <c r="X122" s="145"/>
      <c r="Y122" s="145"/>
      <c r="Z122" s="145"/>
      <c r="AA122" s="145"/>
      <c r="AB122" s="148"/>
    </row>
    <row r="123" spans="1:28" ht="11.65" customHeight="1" x14ac:dyDescent="0.2">
      <c r="A123" s="138">
        <f t="shared" ca="1" si="0"/>
        <v>7</v>
      </c>
      <c r="G123" s="143"/>
      <c r="H123" s="151"/>
      <c r="N123" s="134"/>
      <c r="O123" s="147"/>
      <c r="P123" s="147"/>
      <c r="Q123" s="134"/>
      <c r="R123" s="134"/>
      <c r="S123" s="129"/>
      <c r="T123" s="129"/>
      <c r="U123" s="129"/>
      <c r="V123" s="129"/>
      <c r="W123" s="129"/>
      <c r="X123" s="129"/>
      <c r="Y123" s="129"/>
      <c r="Z123" s="129"/>
      <c r="AA123" s="129"/>
      <c r="AB123" s="129"/>
    </row>
    <row r="124" spans="1:28" ht="11.65" customHeight="1" x14ac:dyDescent="0.2">
      <c r="A124" s="138">
        <f t="shared" ca="1" si="0"/>
        <v>8</v>
      </c>
      <c r="C124" s="84" t="s">
        <v>167</v>
      </c>
      <c r="G124" s="143"/>
      <c r="H124" s="151"/>
      <c r="N124" s="134"/>
      <c r="O124" s="147"/>
      <c r="P124" s="147"/>
      <c r="Q124" s="134"/>
      <c r="R124" s="134"/>
      <c r="S124" s="129"/>
      <c r="T124" s="129"/>
      <c r="U124" s="129"/>
      <c r="V124" s="129"/>
      <c r="W124" s="129"/>
      <c r="X124" s="129"/>
      <c r="Y124" s="129"/>
      <c r="Z124" s="129"/>
      <c r="AA124" s="129"/>
      <c r="AB124" s="129"/>
    </row>
    <row r="125" spans="1:28" ht="11.65" customHeight="1" x14ac:dyDescent="0.2">
      <c r="A125" s="138">
        <f t="shared" ca="1" si="0"/>
        <v>9</v>
      </c>
      <c r="D125" s="142" t="s">
        <v>18</v>
      </c>
      <c r="E125" s="142"/>
      <c r="G125" s="143"/>
      <c r="H125" s="151">
        <v>2.6</v>
      </c>
      <c r="I125" s="139">
        <f>I483</f>
        <v>561185188.38000011</v>
      </c>
      <c r="J125" s="139">
        <f>J483</f>
        <v>493692118.75499517</v>
      </c>
      <c r="K125" s="139">
        <f>K483</f>
        <v>67493069.625004739</v>
      </c>
      <c r="L125" s="139">
        <f>L483</f>
        <v>-54297735.376312241</v>
      </c>
      <c r="M125" s="139">
        <f>M483</f>
        <v>13195334.248692475</v>
      </c>
      <c r="N125" s="134"/>
      <c r="O125" s="147"/>
      <c r="P125" s="147"/>
      <c r="Q125" s="134"/>
      <c r="R125" s="134"/>
      <c r="S125" s="145"/>
      <c r="T125" s="145"/>
      <c r="U125" s="145"/>
      <c r="V125" s="145"/>
      <c r="W125" s="145"/>
      <c r="X125" s="145"/>
      <c r="Y125" s="145"/>
      <c r="Z125" s="145"/>
      <c r="AA125" s="145"/>
      <c r="AB125" s="148"/>
    </row>
    <row r="126" spans="1:28" ht="11.65" customHeight="1" x14ac:dyDescent="0.2">
      <c r="A126" s="138">
        <f t="shared" ca="1" si="0"/>
        <v>10</v>
      </c>
      <c r="D126" s="142" t="s">
        <v>19</v>
      </c>
      <c r="E126" s="142"/>
      <c r="G126" s="143"/>
      <c r="H126" s="151">
        <v>2.7</v>
      </c>
      <c r="I126" s="139">
        <f>I531</f>
        <v>0</v>
      </c>
      <c r="J126" s="139">
        <f>J531</f>
        <v>0</v>
      </c>
      <c r="K126" s="139">
        <f>K531</f>
        <v>0</v>
      </c>
      <c r="L126" s="139">
        <f>L531</f>
        <v>0</v>
      </c>
      <c r="M126" s="139">
        <f>M531</f>
        <v>0</v>
      </c>
      <c r="N126" s="134"/>
      <c r="O126" s="147"/>
      <c r="P126" s="147"/>
      <c r="Q126" s="134"/>
      <c r="R126" s="134"/>
      <c r="S126" s="145"/>
      <c r="T126" s="145"/>
      <c r="U126" s="129"/>
      <c r="V126" s="145"/>
      <c r="W126" s="145"/>
      <c r="X126" s="145"/>
      <c r="Y126" s="145"/>
      <c r="Z126" s="145"/>
      <c r="AA126" s="145"/>
      <c r="AB126" s="148"/>
    </row>
    <row r="127" spans="1:28" ht="11.65" customHeight="1" x14ac:dyDescent="0.2">
      <c r="A127" s="138">
        <f t="shared" ca="1" si="0"/>
        <v>11</v>
      </c>
      <c r="D127" s="142" t="s">
        <v>20</v>
      </c>
      <c r="E127" s="142"/>
      <c r="G127" s="143"/>
      <c r="H127" s="151">
        <v>2.9</v>
      </c>
      <c r="I127" s="139">
        <f>I624</f>
        <v>40536867.00999999</v>
      </c>
      <c r="J127" s="139">
        <f>J624</f>
        <v>33895365.105374344</v>
      </c>
      <c r="K127" s="139">
        <f>K624</f>
        <v>6641501.9046256552</v>
      </c>
      <c r="L127" s="139">
        <f>L624</f>
        <v>-18302.303785975608</v>
      </c>
      <c r="M127" s="139">
        <f>M624</f>
        <v>6623199.600839681</v>
      </c>
      <c r="N127" s="134"/>
      <c r="O127" s="147"/>
      <c r="P127" s="147"/>
      <c r="Q127" s="134"/>
      <c r="R127" s="134"/>
      <c r="S127" s="145"/>
      <c r="T127" s="145"/>
      <c r="U127" s="129"/>
      <c r="V127" s="145"/>
      <c r="W127" s="145"/>
      <c r="X127" s="145"/>
      <c r="Y127" s="145"/>
      <c r="Z127" s="145"/>
      <c r="AA127" s="145"/>
      <c r="AB127" s="148"/>
    </row>
    <row r="128" spans="1:28" ht="11.65" customHeight="1" x14ac:dyDescent="0.2">
      <c r="A128" s="138">
        <f t="shared" ca="1" si="0"/>
        <v>12</v>
      </c>
      <c r="D128" s="142" t="s">
        <v>21</v>
      </c>
      <c r="E128" s="142"/>
      <c r="G128" s="143"/>
      <c r="H128" s="153">
        <v>2.1</v>
      </c>
      <c r="I128" s="139">
        <f>I701+I756</f>
        <v>432557299.9000001</v>
      </c>
      <c r="J128" s="139">
        <f>J701+J756</f>
        <v>351148961.25012583</v>
      </c>
      <c r="K128" s="139">
        <f>K701+K756</f>
        <v>81408338.64987421</v>
      </c>
      <c r="L128" s="139">
        <f>L701+L756</f>
        <v>-71633889.8643931</v>
      </c>
      <c r="M128" s="139">
        <f>M701+M756</f>
        <v>9774448.7854811344</v>
      </c>
      <c r="N128" s="134"/>
      <c r="O128" s="147"/>
      <c r="P128" s="147"/>
      <c r="Q128" s="134"/>
      <c r="R128" s="134"/>
      <c r="S128" s="145"/>
      <c r="T128" s="145"/>
      <c r="U128" s="129"/>
      <c r="V128" s="145"/>
      <c r="W128" s="149"/>
      <c r="X128" s="149"/>
      <c r="Y128" s="145"/>
      <c r="Z128" s="145"/>
      <c r="AA128" s="145"/>
      <c r="AB128" s="148"/>
    </row>
    <row r="129" spans="1:28" ht="11.65" customHeight="1" x14ac:dyDescent="0.2">
      <c r="A129" s="138">
        <f t="shared" ca="1" si="0"/>
        <v>13</v>
      </c>
      <c r="D129" s="84" t="s">
        <v>22</v>
      </c>
      <c r="G129" s="143"/>
      <c r="H129" s="153">
        <v>2.12</v>
      </c>
      <c r="I129" s="139">
        <f>I888</f>
        <v>178884632.63000003</v>
      </c>
      <c r="J129" s="139">
        <f>J888</f>
        <v>147854431.20977646</v>
      </c>
      <c r="K129" s="139">
        <f>K888</f>
        <v>31030201.420223527</v>
      </c>
      <c r="L129" s="139">
        <f>L888</f>
        <v>-25611649.548528064</v>
      </c>
      <c r="M129" s="139">
        <f>M888</f>
        <v>5418551.8716954645</v>
      </c>
      <c r="N129" s="134"/>
      <c r="O129" s="147"/>
      <c r="P129" s="147"/>
      <c r="Q129" s="134"/>
      <c r="R129" s="134"/>
      <c r="S129" s="145"/>
      <c r="T129" s="145"/>
      <c r="U129" s="129"/>
      <c r="V129" s="145"/>
      <c r="W129" s="145"/>
      <c r="X129" s="145"/>
      <c r="Y129" s="145"/>
      <c r="Z129" s="145"/>
      <c r="AA129" s="145"/>
      <c r="AB129" s="148"/>
    </row>
    <row r="130" spans="1:28" ht="11.65" customHeight="1" x14ac:dyDescent="0.2">
      <c r="A130" s="138">
        <f t="shared" ca="1" si="0"/>
        <v>14</v>
      </c>
      <c r="D130" s="84" t="s">
        <v>23</v>
      </c>
      <c r="G130" s="143"/>
      <c r="H130" s="153">
        <v>2.13</v>
      </c>
      <c r="I130" s="139">
        <f>I991</f>
        <v>206307379.39000002</v>
      </c>
      <c r="J130" s="139">
        <f>J991</f>
        <v>195282082.15953428</v>
      </c>
      <c r="K130" s="139">
        <f>K991</f>
        <v>11025297.23046569</v>
      </c>
      <c r="L130" s="139">
        <f>L991</f>
        <v>30723.167051984783</v>
      </c>
      <c r="M130" s="139">
        <f>M991</f>
        <v>11056020.397517674</v>
      </c>
      <c r="N130" s="134"/>
      <c r="O130" s="147"/>
      <c r="P130" s="147"/>
      <c r="Q130" s="134"/>
      <c r="R130" s="134"/>
      <c r="S130" s="145"/>
      <c r="T130" s="145"/>
      <c r="U130" s="145"/>
      <c r="V130" s="145"/>
      <c r="W130" s="145"/>
      <c r="X130" s="145"/>
      <c r="Y130" s="145"/>
      <c r="Z130" s="145"/>
      <c r="AA130" s="145"/>
      <c r="AB130" s="148"/>
    </row>
    <row r="131" spans="1:28" ht="11.65" customHeight="1" x14ac:dyDescent="0.2">
      <c r="A131" s="138">
        <f t="shared" ca="1" si="0"/>
        <v>15</v>
      </c>
      <c r="D131" s="84" t="s">
        <v>168</v>
      </c>
      <c r="G131" s="143"/>
      <c r="H131" s="153">
        <v>2.14</v>
      </c>
      <c r="I131" s="139">
        <f>I1026</f>
        <v>81177510.729999989</v>
      </c>
      <c r="J131" s="139">
        <f>J1026</f>
        <v>75260627.088021636</v>
      </c>
      <c r="K131" s="139">
        <f>K1026</f>
        <v>5916883.6419783672</v>
      </c>
      <c r="L131" s="139">
        <f>L1026</f>
        <v>389101.33251100063</v>
      </c>
      <c r="M131" s="139">
        <f>M1026</f>
        <v>6305984.9744893676</v>
      </c>
      <c r="N131" s="134"/>
      <c r="O131" s="147"/>
      <c r="P131" s="147"/>
      <c r="Q131" s="134"/>
      <c r="R131" s="134"/>
      <c r="S131" s="145"/>
      <c r="T131" s="145"/>
      <c r="U131" s="129"/>
      <c r="V131" s="145"/>
      <c r="W131" s="145"/>
      <c r="X131" s="145"/>
      <c r="Y131" s="145"/>
      <c r="Z131" s="145"/>
      <c r="AA131" s="145"/>
      <c r="AB131" s="148"/>
    </row>
    <row r="132" spans="1:28" ht="11.65" customHeight="1" x14ac:dyDescent="0.2">
      <c r="A132" s="138">
        <f t="shared" ca="1" si="0"/>
        <v>16</v>
      </c>
      <c r="D132" s="84" t="s">
        <v>169</v>
      </c>
      <c r="G132" s="143"/>
      <c r="H132" s="153">
        <v>2.14</v>
      </c>
      <c r="I132" s="139">
        <f>I1057</f>
        <v>132924903.53999999</v>
      </c>
      <c r="J132" s="139">
        <f>J1057</f>
        <v>120630866.48308975</v>
      </c>
      <c r="K132" s="139">
        <f>K1057</f>
        <v>12294037.056910256</v>
      </c>
      <c r="L132" s="139">
        <f>L1057</f>
        <v>-11538556.566106422</v>
      </c>
      <c r="M132" s="139">
        <f>M1057</f>
        <v>755480.49080383114</v>
      </c>
      <c r="N132" s="134"/>
      <c r="O132" s="147"/>
      <c r="P132" s="147"/>
      <c r="Q132" s="134"/>
      <c r="R132" s="134"/>
      <c r="S132" s="145"/>
      <c r="T132" s="145"/>
      <c r="U132" s="129"/>
      <c r="V132" s="145"/>
      <c r="W132" s="145"/>
      <c r="X132" s="145"/>
      <c r="Y132" s="145"/>
      <c r="Z132" s="145"/>
      <c r="AA132" s="145"/>
      <c r="AB132" s="148"/>
    </row>
    <row r="133" spans="1:28" ht="11.65" customHeight="1" x14ac:dyDescent="0.2">
      <c r="A133" s="138">
        <f t="shared" ca="1" si="0"/>
        <v>17</v>
      </c>
      <c r="D133" s="84" t="s">
        <v>26</v>
      </c>
      <c r="G133" s="143"/>
      <c r="H133" s="153">
        <v>2.15</v>
      </c>
      <c r="I133" s="139">
        <f>I1089</f>
        <v>0</v>
      </c>
      <c r="J133" s="139">
        <f>J1089</f>
        <v>0</v>
      </c>
      <c r="K133" s="139">
        <f>K1089</f>
        <v>0</v>
      </c>
      <c r="L133" s="139">
        <f>L1089</f>
        <v>0</v>
      </c>
      <c r="M133" s="139">
        <f>M1089</f>
        <v>0</v>
      </c>
      <c r="N133" s="134"/>
      <c r="O133" s="147"/>
      <c r="P133" s="147"/>
      <c r="Q133" s="134"/>
      <c r="R133" s="134"/>
      <c r="S133" s="145"/>
      <c r="T133" s="145"/>
      <c r="U133" s="129"/>
      <c r="V133" s="145"/>
      <c r="W133" s="145"/>
      <c r="X133" s="145"/>
      <c r="Y133" s="145"/>
      <c r="Z133" s="145"/>
      <c r="AA133" s="145"/>
      <c r="AB133" s="148"/>
    </row>
    <row r="134" spans="1:28" ht="11.65" customHeight="1" x14ac:dyDescent="0.2">
      <c r="A134" s="138">
        <f t="shared" ca="1" si="0"/>
        <v>18</v>
      </c>
      <c r="D134" s="84" t="s">
        <v>27</v>
      </c>
      <c r="G134" s="143"/>
      <c r="H134" s="153">
        <v>2.16</v>
      </c>
      <c r="I134" s="139">
        <f>I1181</f>
        <v>137779877.93000004</v>
      </c>
      <c r="J134" s="139">
        <f>J1181</f>
        <v>128174970.06388888</v>
      </c>
      <c r="K134" s="139">
        <f>K1181</f>
        <v>9604907.8661111332</v>
      </c>
      <c r="L134" s="139">
        <f>L1181</f>
        <v>467170.18416890362</v>
      </c>
      <c r="M134" s="139">
        <f>M1181</f>
        <v>10072078.050280036</v>
      </c>
      <c r="N134" s="134"/>
      <c r="O134" s="147"/>
      <c r="P134" s="147"/>
      <c r="Q134" s="134"/>
      <c r="R134" s="134"/>
      <c r="S134" s="145"/>
      <c r="T134" s="145"/>
      <c r="U134" s="145"/>
      <c r="V134" s="145"/>
      <c r="W134" s="145"/>
      <c r="X134" s="145"/>
      <c r="Y134" s="145"/>
      <c r="Z134" s="145"/>
      <c r="AA134" s="145"/>
      <c r="AB134" s="148"/>
    </row>
    <row r="135" spans="1:28" ht="11.65" customHeight="1" x14ac:dyDescent="0.2">
      <c r="A135" s="138">
        <f t="shared" ca="1" si="0"/>
        <v>19</v>
      </c>
      <c r="G135" s="143"/>
      <c r="H135" s="153"/>
      <c r="I135" s="154"/>
      <c r="J135" s="154"/>
      <c r="K135" s="154"/>
      <c r="L135" s="154"/>
      <c r="M135" s="154"/>
      <c r="P135" s="147"/>
      <c r="Q135" s="134"/>
      <c r="R135" s="134"/>
      <c r="S135" s="145"/>
      <c r="T135" s="145"/>
      <c r="U135" s="129"/>
      <c r="V135" s="145"/>
      <c r="W135" s="145"/>
      <c r="X135" s="145"/>
      <c r="Y135" s="145"/>
      <c r="Z135" s="145"/>
      <c r="AA135" s="145"/>
      <c r="AB135" s="129"/>
    </row>
    <row r="136" spans="1:28" ht="11.65" customHeight="1" x14ac:dyDescent="0.2">
      <c r="A136" s="138">
        <f t="shared" ca="1" si="0"/>
        <v>20</v>
      </c>
      <c r="D136" s="84" t="s">
        <v>170</v>
      </c>
      <c r="G136" s="143"/>
      <c r="H136" s="153">
        <v>2.16</v>
      </c>
      <c r="I136" s="145">
        <f>SUM(I125:I134)</f>
        <v>1771353659.5100005</v>
      </c>
      <c r="J136" s="145">
        <f>SUM(J125:J134)</f>
        <v>1545939422.1148062</v>
      </c>
      <c r="K136" s="145">
        <f>SUM(K125:K134)</f>
        <v>225414237.39519355</v>
      </c>
      <c r="L136" s="145">
        <f>SUM(L125:L134)</f>
        <v>-162213138.97539392</v>
      </c>
      <c r="M136" s="145">
        <f>SUM(M125:M134)</f>
        <v>63201098.419799663</v>
      </c>
      <c r="N136" s="134"/>
      <c r="O136" s="147"/>
      <c r="P136" s="147"/>
      <c r="Q136" s="134"/>
      <c r="R136" s="134"/>
      <c r="S136" s="145"/>
      <c r="T136" s="145"/>
      <c r="U136" s="145"/>
      <c r="V136" s="145"/>
      <c r="W136" s="145"/>
      <c r="X136" s="145"/>
      <c r="Y136" s="145"/>
      <c r="Z136" s="145"/>
      <c r="AA136" s="145"/>
      <c r="AB136" s="129"/>
    </row>
    <row r="137" spans="1:28" ht="11.65" customHeight="1" x14ac:dyDescent="0.2">
      <c r="A137" s="138">
        <f t="shared" ca="1" si="0"/>
        <v>21</v>
      </c>
      <c r="G137" s="143"/>
      <c r="H137" s="153"/>
      <c r="I137" s="145"/>
      <c r="O137" s="147"/>
      <c r="P137" s="147"/>
      <c r="Q137" s="134"/>
      <c r="R137" s="134"/>
      <c r="S137" s="129"/>
      <c r="T137" s="129"/>
      <c r="U137" s="129"/>
      <c r="V137" s="129"/>
      <c r="W137" s="129"/>
      <c r="X137" s="129"/>
      <c r="Y137" s="129"/>
      <c r="Z137" s="129"/>
      <c r="AA137" s="129"/>
      <c r="AB137" s="129"/>
    </row>
    <row r="138" spans="1:28" ht="11.65" customHeight="1" x14ac:dyDescent="0.2">
      <c r="A138" s="138">
        <f t="shared" ca="1" si="0"/>
        <v>22</v>
      </c>
      <c r="D138" s="84" t="s">
        <v>29</v>
      </c>
      <c r="G138" s="143"/>
      <c r="H138" s="153">
        <v>2.1800000000000002</v>
      </c>
      <c r="I138" s="139">
        <f>I1287</f>
        <v>665619214.01999998</v>
      </c>
      <c r="J138" s="139">
        <f>J1287</f>
        <v>621474775.78281331</v>
      </c>
      <c r="K138" s="139">
        <f>K1287</f>
        <v>44144438.237186469</v>
      </c>
      <c r="L138" s="139">
        <f>L1287</f>
        <v>11519645.683210621</v>
      </c>
      <c r="M138" s="139">
        <f>M1287</f>
        <v>55664083.92039711</v>
      </c>
      <c r="N138" s="134"/>
      <c r="O138" s="147"/>
      <c r="P138" s="147"/>
      <c r="Q138" s="134"/>
      <c r="R138" s="134"/>
      <c r="S138" s="145"/>
      <c r="T138" s="145"/>
      <c r="U138" s="129"/>
      <c r="V138" s="145"/>
      <c r="W138" s="145"/>
      <c r="X138" s="145"/>
      <c r="Y138" s="145"/>
      <c r="Z138" s="145"/>
      <c r="AA138" s="145"/>
      <c r="AB138" s="148"/>
    </row>
    <row r="139" spans="1:28" ht="11.65" customHeight="1" x14ac:dyDescent="0.2">
      <c r="A139" s="138">
        <f t="shared" ca="1" si="0"/>
        <v>23</v>
      </c>
      <c r="D139" s="84" t="s">
        <v>171</v>
      </c>
      <c r="G139" s="143"/>
      <c r="H139" s="153">
        <v>2.19</v>
      </c>
      <c r="I139" s="139">
        <f>I1388</f>
        <v>44693290.899999999</v>
      </c>
      <c r="J139" s="139">
        <f>J1388</f>
        <v>39979005.838080548</v>
      </c>
      <c r="K139" s="139">
        <f>K1388</f>
        <v>4714285.0619194498</v>
      </c>
      <c r="L139" s="139">
        <f>L1388</f>
        <v>-170844.55360814402</v>
      </c>
      <c r="M139" s="139">
        <f>M1388</f>
        <v>4543440.5083113061</v>
      </c>
      <c r="N139" s="134"/>
      <c r="O139" s="147"/>
      <c r="P139" s="147"/>
      <c r="Q139" s="134"/>
      <c r="R139" s="134"/>
      <c r="S139" s="145"/>
      <c r="T139" s="145"/>
      <c r="U139" s="129"/>
      <c r="V139" s="145"/>
      <c r="W139" s="145"/>
      <c r="X139" s="145"/>
      <c r="Y139" s="145"/>
      <c r="Z139" s="145"/>
      <c r="AA139" s="145"/>
      <c r="AB139" s="148"/>
    </row>
    <row r="140" spans="1:28" ht="11.65" customHeight="1" x14ac:dyDescent="0.2">
      <c r="A140" s="138">
        <f t="shared" ca="1" si="0"/>
        <v>24</v>
      </c>
      <c r="D140" s="84" t="s">
        <v>31</v>
      </c>
      <c r="G140" s="143"/>
      <c r="H140" s="153">
        <v>2.19</v>
      </c>
      <c r="I140" s="139">
        <f>I1420</f>
        <v>179333453.36999997</v>
      </c>
      <c r="J140" s="139">
        <f>J1420</f>
        <v>158148775.09727618</v>
      </c>
      <c r="K140" s="139">
        <f>K1420</f>
        <v>21184678.272723794</v>
      </c>
      <c r="L140" s="139">
        <f>L1420</f>
        <v>693697.72546149604</v>
      </c>
      <c r="M140" s="139">
        <f>M1420</f>
        <v>21878375.998185288</v>
      </c>
      <c r="N140" s="134"/>
      <c r="O140" s="147"/>
      <c r="P140" s="147"/>
      <c r="Q140" s="134"/>
      <c r="R140" s="134"/>
      <c r="S140" s="145"/>
      <c r="T140" s="145"/>
      <c r="U140" s="129"/>
      <c r="V140" s="145"/>
      <c r="W140" s="145"/>
      <c r="X140" s="145"/>
      <c r="Y140" s="145"/>
      <c r="Z140" s="145"/>
      <c r="AA140" s="145"/>
      <c r="AB140" s="148"/>
    </row>
    <row r="141" spans="1:28" ht="11.65" customHeight="1" x14ac:dyDescent="0.2">
      <c r="A141" s="138">
        <f t="shared" ca="1" si="0"/>
        <v>25</v>
      </c>
      <c r="D141" s="84" t="s">
        <v>32</v>
      </c>
      <c r="G141" s="143"/>
      <c r="H141" s="153">
        <v>2.2200000000000002</v>
      </c>
      <c r="I141" s="88">
        <f>I1648</f>
        <v>425267128.47559357</v>
      </c>
      <c r="J141" s="88">
        <f>J1648</f>
        <v>416944453.94051921</v>
      </c>
      <c r="K141" s="139">
        <f>K1648</f>
        <v>8322674.5350748543</v>
      </c>
      <c r="L141" s="139">
        <f>L1648</f>
        <v>4893369.9754011044</v>
      </c>
      <c r="M141" s="88">
        <f>M1648</f>
        <v>13216044.510475945</v>
      </c>
      <c r="N141" s="134"/>
      <c r="O141" s="147"/>
      <c r="P141" s="147"/>
      <c r="Q141" s="134"/>
      <c r="R141" s="134"/>
      <c r="S141" s="134"/>
      <c r="T141" s="134"/>
      <c r="U141" s="155"/>
      <c r="V141" s="134"/>
      <c r="W141" s="134"/>
      <c r="X141" s="134"/>
      <c r="Y141" s="134"/>
      <c r="Z141" s="134"/>
      <c r="AA141" s="134"/>
      <c r="AB141" s="129"/>
    </row>
    <row r="142" spans="1:28" ht="11.65" customHeight="1" x14ac:dyDescent="0.2">
      <c r="A142" s="138">
        <f t="shared" ca="1" si="0"/>
        <v>26</v>
      </c>
      <c r="D142" s="84" t="s">
        <v>33</v>
      </c>
      <c r="G142" s="143"/>
      <c r="H142" s="153">
        <v>2.2200000000000002</v>
      </c>
      <c r="I142" s="88">
        <f>I1613</f>
        <v>64167382.823254749</v>
      </c>
      <c r="J142" s="88">
        <f>J1613</f>
        <v>64167382.823254749</v>
      </c>
      <c r="K142" s="139">
        <f>K1613</f>
        <v>0</v>
      </c>
      <c r="L142" s="139">
        <f>L1613</f>
        <v>0</v>
      </c>
      <c r="M142" s="88">
        <f>M1613</f>
        <v>0</v>
      </c>
      <c r="N142" s="134"/>
      <c r="O142" s="147"/>
      <c r="P142" s="147"/>
      <c r="Q142" s="134"/>
      <c r="R142" s="134"/>
      <c r="S142" s="134"/>
      <c r="T142" s="134"/>
      <c r="U142" s="155"/>
      <c r="V142" s="134"/>
      <c r="W142" s="134"/>
      <c r="X142" s="134"/>
      <c r="Y142" s="134"/>
      <c r="Z142" s="134"/>
      <c r="AA142" s="134"/>
      <c r="AB142" s="129"/>
    </row>
    <row r="143" spans="1:28" ht="11.65" customHeight="1" x14ac:dyDescent="0.2">
      <c r="A143" s="138">
        <f t="shared" ca="1" si="0"/>
        <v>27</v>
      </c>
      <c r="D143" s="84" t="s">
        <v>34</v>
      </c>
      <c r="G143" s="143"/>
      <c r="H143" s="153">
        <v>2.21</v>
      </c>
      <c r="I143" s="139">
        <f>I1520</f>
        <v>216876162.96396488</v>
      </c>
      <c r="J143" s="139">
        <f>J1520</f>
        <v>214272021.96784845</v>
      </c>
      <c r="K143" s="139">
        <f>K1520</f>
        <v>2604140.9961164803</v>
      </c>
      <c r="L143" s="139">
        <f>L1520</f>
        <v>-954291.72266090452</v>
      </c>
      <c r="M143" s="139">
        <f>M1520</f>
        <v>1649849.2734555749</v>
      </c>
      <c r="N143" s="134"/>
      <c r="O143" s="147"/>
      <c r="P143" s="147"/>
      <c r="Q143" s="134"/>
      <c r="R143" s="134"/>
      <c r="S143" s="145"/>
      <c r="T143" s="145"/>
      <c r="U143" s="129"/>
      <c r="V143" s="145"/>
      <c r="W143" s="145"/>
      <c r="X143" s="145"/>
      <c r="Y143" s="145"/>
      <c r="Z143" s="145"/>
      <c r="AA143" s="145"/>
      <c r="AB143" s="148"/>
    </row>
    <row r="144" spans="1:28" ht="11.65" customHeight="1" x14ac:dyDescent="0.2">
      <c r="A144" s="138">
        <f t="shared" ca="1" si="0"/>
        <v>28</v>
      </c>
      <c r="D144" s="84" t="s">
        <v>35</v>
      </c>
      <c r="G144" s="143"/>
      <c r="H144" s="153">
        <v>2.2000000000000002</v>
      </c>
      <c r="I144" s="139">
        <f>I1433</f>
        <v>-4839941.72</v>
      </c>
      <c r="J144" s="139">
        <f>J1433</f>
        <v>-4839941.72</v>
      </c>
      <c r="K144" s="139">
        <f>K1433</f>
        <v>0</v>
      </c>
      <c r="L144" s="139">
        <f>L1433</f>
        <v>0</v>
      </c>
      <c r="M144" s="139">
        <f>M1433</f>
        <v>0</v>
      </c>
      <c r="N144" s="134"/>
      <c r="O144" s="147"/>
      <c r="P144" s="147"/>
      <c r="Q144" s="134"/>
      <c r="R144" s="134"/>
      <c r="S144" s="145"/>
      <c r="T144" s="145"/>
      <c r="U144" s="129"/>
      <c r="V144" s="145"/>
      <c r="W144" s="145"/>
      <c r="X144" s="145"/>
      <c r="Y144" s="145"/>
      <c r="Z144" s="145"/>
      <c r="AA144" s="145"/>
      <c r="AB144" s="129"/>
    </row>
    <row r="145" spans="1:28" ht="11.65" customHeight="1" x14ac:dyDescent="0.2">
      <c r="A145" s="138">
        <f t="shared" ca="1" si="0"/>
        <v>29</v>
      </c>
      <c r="D145" s="84" t="s">
        <v>172</v>
      </c>
      <c r="G145" s="143"/>
      <c r="H145" s="151">
        <v>2.6</v>
      </c>
      <c r="I145" s="139">
        <f>I357</f>
        <v>-287871.94999999995</v>
      </c>
      <c r="J145" s="139">
        <f>J357</f>
        <v>-282507.31956957449</v>
      </c>
      <c r="K145" s="139">
        <f>K357</f>
        <v>-5364.6304304254782</v>
      </c>
      <c r="L145" s="139">
        <f>L357</f>
        <v>12633.594148833636</v>
      </c>
      <c r="M145" s="139">
        <f>M357</f>
        <v>7268.9637184081585</v>
      </c>
      <c r="N145" s="134"/>
      <c r="O145" s="147"/>
      <c r="P145" s="147"/>
      <c r="Q145" s="134"/>
      <c r="R145" s="134"/>
      <c r="S145" s="145"/>
      <c r="T145" s="145"/>
      <c r="U145" s="129"/>
      <c r="V145" s="145"/>
      <c r="W145" s="145"/>
      <c r="X145" s="145"/>
      <c r="Y145" s="145"/>
      <c r="Z145" s="145"/>
      <c r="AA145" s="145"/>
      <c r="AB145" s="129"/>
    </row>
    <row r="146" spans="1:28" ht="11.65" customHeight="1" x14ac:dyDescent="0.2">
      <c r="A146" s="138">
        <f t="shared" ca="1" si="0"/>
        <v>30</v>
      </c>
      <c r="G146" s="143"/>
      <c r="H146" s="151"/>
      <c r="I146" s="154"/>
      <c r="J146" s="154"/>
      <c r="K146" s="154"/>
      <c r="L146" s="154"/>
      <c r="M146" s="154"/>
      <c r="O146" s="147"/>
      <c r="P146" s="147"/>
      <c r="Q146" s="134"/>
      <c r="R146" s="134"/>
      <c r="S146" s="145"/>
      <c r="T146" s="145"/>
      <c r="U146" s="129"/>
      <c r="V146" s="145"/>
      <c r="W146" s="145"/>
      <c r="X146" s="145"/>
      <c r="Y146" s="145"/>
      <c r="Z146" s="145"/>
      <c r="AA146" s="145"/>
      <c r="AB146" s="129"/>
    </row>
    <row r="147" spans="1:28" ht="11.65" customHeight="1" x14ac:dyDescent="0.2">
      <c r="A147" s="138">
        <f t="shared" ca="1" si="0"/>
        <v>31</v>
      </c>
      <c r="D147" s="84" t="s">
        <v>173</v>
      </c>
      <c r="G147" s="143"/>
      <c r="H147" s="153">
        <v>2.2200000000000002</v>
      </c>
      <c r="I147" s="145">
        <f>SUM(I136:I145)</f>
        <v>3362182478.3928142</v>
      </c>
      <c r="J147" s="145">
        <f>SUM(J136:J145)</f>
        <v>3055803388.5250287</v>
      </c>
      <c r="K147" s="145">
        <f>SUM(K136:K145)</f>
        <v>306379089.86778414</v>
      </c>
      <c r="L147" s="145">
        <f>SUM(L136:L145)</f>
        <v>-146218928.27344093</v>
      </c>
      <c r="M147" s="145">
        <f>SUM(M136:M145)</f>
        <v>160160161.59434327</v>
      </c>
      <c r="N147" s="134"/>
      <c r="O147" s="147"/>
      <c r="P147" s="147"/>
      <c r="Q147" s="134"/>
      <c r="R147" s="134"/>
      <c r="S147" s="145"/>
      <c r="T147" s="145"/>
      <c r="U147" s="145"/>
      <c r="V147" s="145"/>
      <c r="W147" s="145"/>
      <c r="X147" s="145"/>
      <c r="Y147" s="145"/>
      <c r="Z147" s="145"/>
      <c r="AA147" s="145"/>
      <c r="AB147" s="129"/>
    </row>
    <row r="148" spans="1:28" ht="11.65" customHeight="1" x14ac:dyDescent="0.2">
      <c r="A148" s="138">
        <f t="shared" ca="1" si="0"/>
        <v>32</v>
      </c>
      <c r="G148" s="143"/>
      <c r="H148" s="151"/>
      <c r="N148" s="134"/>
      <c r="O148" s="147"/>
      <c r="P148" s="147"/>
      <c r="Q148" s="134"/>
      <c r="R148" s="134"/>
      <c r="S148" s="129"/>
      <c r="T148" s="129"/>
      <c r="U148" s="129"/>
      <c r="V148" s="129"/>
      <c r="W148" s="129"/>
      <c r="X148" s="129"/>
      <c r="Y148" s="129"/>
      <c r="Z148" s="129"/>
      <c r="AA148" s="129"/>
      <c r="AB148" s="129"/>
    </row>
    <row r="149" spans="1:28" ht="11.65" customHeight="1" thickBot="1" x14ac:dyDescent="0.25">
      <c r="A149" s="138">
        <f t="shared" ca="1" si="0"/>
        <v>33</v>
      </c>
      <c r="C149" s="84" t="s">
        <v>174</v>
      </c>
      <c r="G149" s="143"/>
      <c r="H149" s="151"/>
      <c r="I149" s="156">
        <f>I122-I147</f>
        <v>1633162241.7471852</v>
      </c>
      <c r="J149" s="156">
        <f>J122-J147</f>
        <v>1579511285.1988902</v>
      </c>
      <c r="K149" s="156">
        <f>K122-K147</f>
        <v>53650956.548296869</v>
      </c>
      <c r="L149" s="156">
        <f>L122-L147</f>
        <v>1437277.1171577871</v>
      </c>
      <c r="M149" s="156">
        <f>M122-M147</f>
        <v>55088233.665454537</v>
      </c>
      <c r="N149" s="134"/>
      <c r="O149" s="147"/>
      <c r="P149" s="147"/>
      <c r="Q149" s="134"/>
      <c r="R149" s="134"/>
      <c r="S149" s="145"/>
      <c r="T149" s="145"/>
      <c r="U149" s="145"/>
      <c r="V149" s="145"/>
      <c r="W149" s="145"/>
      <c r="X149" s="145"/>
      <c r="Y149" s="145"/>
      <c r="Z149" s="145"/>
      <c r="AA149" s="145"/>
      <c r="AB149" s="129"/>
    </row>
    <row r="150" spans="1:28" ht="11.65" customHeight="1" thickTop="1" x14ac:dyDescent="0.2">
      <c r="A150" s="138">
        <f t="shared" ca="1" si="0"/>
        <v>34</v>
      </c>
      <c r="G150" s="143"/>
      <c r="H150" s="151"/>
      <c r="N150" s="134"/>
      <c r="O150" s="147"/>
      <c r="P150" s="147"/>
      <c r="Q150" s="134"/>
      <c r="R150" s="134"/>
      <c r="S150" s="129"/>
      <c r="T150" s="129"/>
      <c r="U150" s="129"/>
      <c r="V150" s="129"/>
      <c r="W150" s="129"/>
      <c r="X150" s="129"/>
      <c r="Y150" s="129"/>
      <c r="Z150" s="129"/>
      <c r="AA150" s="129"/>
      <c r="AB150" s="129"/>
    </row>
    <row r="151" spans="1:28" ht="11.65" customHeight="1" x14ac:dyDescent="0.2">
      <c r="A151" s="138">
        <f t="shared" ca="1" si="0"/>
        <v>35</v>
      </c>
      <c r="C151" s="84" t="s">
        <v>175</v>
      </c>
      <c r="G151" s="143"/>
      <c r="H151" s="153"/>
      <c r="N151" s="134"/>
      <c r="O151" s="147"/>
      <c r="P151" s="147"/>
      <c r="Q151" s="134"/>
      <c r="R151" s="134"/>
      <c r="S151" s="129"/>
      <c r="T151" s="129"/>
      <c r="U151" s="129"/>
      <c r="V151" s="129"/>
      <c r="W151" s="129"/>
      <c r="X151" s="129"/>
      <c r="Y151" s="129"/>
      <c r="Z151" s="129"/>
      <c r="AA151" s="129"/>
      <c r="AB151" s="129"/>
    </row>
    <row r="152" spans="1:28" ht="11.65" customHeight="1" x14ac:dyDescent="0.2">
      <c r="A152" s="138">
        <f t="shared" ca="1" si="0"/>
        <v>36</v>
      </c>
      <c r="D152" s="84" t="s">
        <v>176</v>
      </c>
      <c r="G152" s="143"/>
      <c r="H152" s="153">
        <v>2.33</v>
      </c>
      <c r="I152" s="139">
        <f>I2420</f>
        <v>25714343144.287086</v>
      </c>
      <c r="J152" s="139">
        <f>J2420</f>
        <v>24003103058.893196</v>
      </c>
      <c r="K152" s="139">
        <f>K2420</f>
        <v>1711240085.3938811</v>
      </c>
      <c r="L152" s="139">
        <f>L2420</f>
        <v>96601857.687883317</v>
      </c>
      <c r="M152" s="139">
        <f>M2420</f>
        <v>1807841943.0817645</v>
      </c>
      <c r="N152" s="134"/>
      <c r="O152" s="147"/>
      <c r="P152" s="147"/>
      <c r="Q152" s="134"/>
      <c r="R152" s="134"/>
      <c r="S152" s="145"/>
      <c r="T152" s="145"/>
      <c r="U152" s="129"/>
      <c r="V152" s="145"/>
      <c r="W152" s="145"/>
      <c r="X152" s="145"/>
      <c r="Y152" s="145"/>
      <c r="Z152" s="145"/>
      <c r="AA152" s="145"/>
      <c r="AB152" s="148"/>
    </row>
    <row r="153" spans="1:28" ht="11.65" customHeight="1" x14ac:dyDescent="0.2">
      <c r="A153" s="138">
        <f t="shared" ca="1" si="0"/>
        <v>37</v>
      </c>
      <c r="D153" s="84" t="s">
        <v>41</v>
      </c>
      <c r="G153" s="143"/>
      <c r="H153" s="153">
        <v>2.33</v>
      </c>
      <c r="I153" s="139">
        <f>I2449</f>
        <v>52729481.488750003</v>
      </c>
      <c r="J153" s="139">
        <f>J2449</f>
        <v>52304758.368065417</v>
      </c>
      <c r="K153" s="139">
        <f>K2449</f>
        <v>424723.12068458879</v>
      </c>
      <c r="L153" s="139">
        <f>L2449</f>
        <v>0</v>
      </c>
      <c r="M153" s="139">
        <f>M2449</f>
        <v>424723.12068458879</v>
      </c>
      <c r="N153" s="134"/>
      <c r="O153" s="147"/>
      <c r="P153" s="147"/>
      <c r="Q153" s="134"/>
      <c r="R153" s="134"/>
      <c r="S153" s="145"/>
      <c r="T153" s="145"/>
      <c r="U153" s="129"/>
      <c r="V153" s="145"/>
      <c r="W153" s="145"/>
      <c r="X153" s="145"/>
      <c r="Y153" s="145"/>
      <c r="Z153" s="145"/>
      <c r="AA153" s="145"/>
      <c r="AB153" s="148"/>
    </row>
    <row r="154" spans="1:28" ht="11.65" customHeight="1" x14ac:dyDescent="0.2">
      <c r="A154" s="138">
        <f t="shared" ca="1" si="0"/>
        <v>38</v>
      </c>
      <c r="D154" s="84" t="s">
        <v>42</v>
      </c>
      <c r="G154" s="143"/>
      <c r="H154" s="153">
        <v>2.35</v>
      </c>
      <c r="I154" s="139">
        <f>I2585+I2600</f>
        <v>405966799.16250002</v>
      </c>
      <c r="J154" s="139">
        <f>J2585+J2600</f>
        <v>395331378.30837667</v>
      </c>
      <c r="K154" s="139">
        <f>K2585+K2600</f>
        <v>10635420.854123365</v>
      </c>
      <c r="L154" s="139">
        <f>L2585+L2600</f>
        <v>-10238299.843564503</v>
      </c>
      <c r="M154" s="139">
        <f>M2585+M2600</f>
        <v>397121.01055886137</v>
      </c>
      <c r="N154" s="134"/>
      <c r="O154" s="147"/>
      <c r="P154" s="147"/>
      <c r="Q154" s="134"/>
      <c r="R154" s="134"/>
      <c r="S154" s="145"/>
      <c r="T154" s="145"/>
      <c r="U154" s="129"/>
      <c r="V154" s="145"/>
      <c r="W154" s="145"/>
      <c r="X154" s="145"/>
      <c r="Y154" s="145"/>
      <c r="Z154" s="145"/>
      <c r="AA154" s="145"/>
      <c r="AB154" s="148"/>
    </row>
    <row r="155" spans="1:28" ht="11.65" customHeight="1" x14ac:dyDescent="0.2">
      <c r="A155" s="138">
        <f t="shared" ca="1" si="0"/>
        <v>39</v>
      </c>
      <c r="D155" s="84" t="s">
        <v>43</v>
      </c>
      <c r="G155" s="143"/>
      <c r="H155" s="153">
        <v>2.33</v>
      </c>
      <c r="I155" s="139">
        <f>I2457+I2465</f>
        <v>36240373.099167004</v>
      </c>
      <c r="J155" s="139">
        <f>J2457+J2465</f>
        <v>36240373.099167004</v>
      </c>
      <c r="K155" s="139">
        <f>K2457+K2465</f>
        <v>0</v>
      </c>
      <c r="L155" s="139">
        <f>L2457+L2465</f>
        <v>0</v>
      </c>
      <c r="M155" s="139">
        <f>M2457+M2465</f>
        <v>0</v>
      </c>
      <c r="N155" s="134"/>
      <c r="O155" s="147"/>
      <c r="P155" s="147"/>
      <c r="Q155" s="134"/>
      <c r="R155" s="134"/>
      <c r="S155" s="145"/>
      <c r="T155" s="145"/>
      <c r="U155" s="129"/>
      <c r="V155" s="145"/>
      <c r="W155" s="145"/>
      <c r="X155" s="145"/>
      <c r="Y155" s="145"/>
      <c r="Z155" s="145"/>
      <c r="AA155" s="145"/>
      <c r="AB155" s="148"/>
    </row>
    <row r="156" spans="1:28" ht="11.65" customHeight="1" x14ac:dyDescent="0.2">
      <c r="A156" s="138">
        <f t="shared" ca="1" si="0"/>
        <v>40</v>
      </c>
      <c r="D156" s="84" t="s">
        <v>44</v>
      </c>
      <c r="G156" s="143"/>
      <c r="H156" s="153">
        <v>2.33</v>
      </c>
      <c r="I156" s="139">
        <f>I2469</f>
        <v>0</v>
      </c>
      <c r="J156" s="139">
        <f>J2469</f>
        <v>0</v>
      </c>
      <c r="K156" s="139">
        <f>K2469</f>
        <v>0</v>
      </c>
      <c r="L156" s="139">
        <f>L2469</f>
        <v>0</v>
      </c>
      <c r="M156" s="139">
        <f>M2469</f>
        <v>0</v>
      </c>
      <c r="N156" s="134"/>
      <c r="O156" s="147"/>
      <c r="P156" s="147"/>
      <c r="Q156" s="134"/>
      <c r="R156" s="134"/>
      <c r="S156" s="145"/>
      <c r="T156" s="145"/>
      <c r="U156" s="129"/>
      <c r="V156" s="145"/>
      <c r="W156" s="145"/>
      <c r="X156" s="145"/>
      <c r="Y156" s="145"/>
      <c r="Z156" s="145"/>
      <c r="AA156" s="145"/>
      <c r="AB156" s="148"/>
    </row>
    <row r="157" spans="1:28" ht="11.65" customHeight="1" x14ac:dyDescent="0.2">
      <c r="A157" s="138">
        <f t="shared" ca="1" si="0"/>
        <v>41</v>
      </c>
      <c r="D157" s="84" t="s">
        <v>45</v>
      </c>
      <c r="G157" s="143"/>
      <c r="H157" s="153">
        <v>2.35</v>
      </c>
      <c r="I157" s="139">
        <f>I2572</f>
        <v>44097096.634166658</v>
      </c>
      <c r="J157" s="139">
        <f>J2572</f>
        <v>42343360.063876636</v>
      </c>
      <c r="K157" s="139">
        <f>K2572</f>
        <v>1753736.5702900267</v>
      </c>
      <c r="L157" s="139">
        <f>L2572</f>
        <v>-1753737.2398077487</v>
      </c>
      <c r="M157" s="139">
        <f>M2572</f>
        <v>-0.66951772186439484</v>
      </c>
      <c r="N157" s="134"/>
      <c r="O157" s="147"/>
      <c r="P157" s="147"/>
      <c r="Q157" s="134"/>
      <c r="R157" s="134"/>
      <c r="S157" s="145"/>
      <c r="T157" s="145"/>
      <c r="U157" s="129"/>
      <c r="V157" s="145"/>
      <c r="W157" s="145"/>
      <c r="X157" s="145"/>
      <c r="Y157" s="145"/>
      <c r="Z157" s="145"/>
      <c r="AA157" s="145"/>
      <c r="AB157" s="148"/>
    </row>
    <row r="158" spans="1:28" ht="11.65" customHeight="1" x14ac:dyDescent="0.2">
      <c r="A158" s="138">
        <f t="shared" ca="1" si="0"/>
        <v>42</v>
      </c>
      <c r="D158" s="84" t="s">
        <v>46</v>
      </c>
      <c r="G158" s="143"/>
      <c r="H158" s="153">
        <v>2.34</v>
      </c>
      <c r="I158" s="139">
        <f>I2527</f>
        <v>193773780.50749996</v>
      </c>
      <c r="J158" s="139">
        <f>J2527</f>
        <v>187200844.3140924</v>
      </c>
      <c r="K158" s="139">
        <f>K2527</f>
        <v>6572936.1934076017</v>
      </c>
      <c r="L158" s="139">
        <f>L2527</f>
        <v>-6572936.193407598</v>
      </c>
      <c r="M158" s="139">
        <f>M2527</f>
        <v>4.1327439248561859E-9</v>
      </c>
      <c r="N158" s="134"/>
      <c r="O158" s="147"/>
      <c r="P158" s="147"/>
      <c r="Q158" s="134"/>
      <c r="R158" s="134"/>
      <c r="S158" s="145"/>
      <c r="T158" s="145"/>
      <c r="U158" s="129"/>
      <c r="V158" s="145"/>
      <c r="W158" s="145"/>
      <c r="X158" s="145"/>
      <c r="Y158" s="145"/>
      <c r="Z158" s="145"/>
      <c r="AA158" s="145"/>
      <c r="AB158" s="148"/>
    </row>
    <row r="159" spans="1:28" ht="11.65" customHeight="1" x14ac:dyDescent="0.2">
      <c r="A159" s="138">
        <f t="shared" ca="1" si="0"/>
        <v>43</v>
      </c>
      <c r="D159" s="84" t="s">
        <v>47</v>
      </c>
      <c r="G159" s="143"/>
      <c r="H159" s="153">
        <v>2.34</v>
      </c>
      <c r="I159" s="139">
        <f>I2560</f>
        <v>224539061.8483333</v>
      </c>
      <c r="J159" s="139">
        <f>J2560</f>
        <v>217194428.08123335</v>
      </c>
      <c r="K159" s="139">
        <f>K2560</f>
        <v>7344633.7670999551</v>
      </c>
      <c r="L159" s="139">
        <f>L2560</f>
        <v>-7344633.7711797552</v>
      </c>
      <c r="M159" s="139">
        <f>M2560</f>
        <v>-4.0798004974931246E-3</v>
      </c>
      <c r="N159" s="134"/>
      <c r="O159" s="147"/>
      <c r="P159" s="147"/>
      <c r="Q159" s="134"/>
      <c r="R159" s="134"/>
      <c r="S159" s="145"/>
      <c r="T159" s="145"/>
      <c r="U159" s="129"/>
      <c r="V159" s="145"/>
      <c r="W159" s="145"/>
      <c r="X159" s="145"/>
      <c r="Y159" s="145"/>
      <c r="Z159" s="145"/>
      <c r="AA159" s="145"/>
      <c r="AB159" s="148"/>
    </row>
    <row r="160" spans="1:28" ht="11.65" customHeight="1" x14ac:dyDescent="0.2">
      <c r="A160" s="138">
        <f t="shared" ca="1" si="0"/>
        <v>44</v>
      </c>
      <c r="D160" s="84" t="s">
        <v>48</v>
      </c>
      <c r="G160" s="143"/>
      <c r="H160" s="153">
        <v>2.35</v>
      </c>
      <c r="I160" s="139">
        <f>I2633</f>
        <v>15349157.524167867</v>
      </c>
      <c r="J160" s="139">
        <f>J2633</f>
        <v>13198197.198046418</v>
      </c>
      <c r="K160" s="139">
        <f>K2633</f>
        <v>2150960.3261214476</v>
      </c>
      <c r="L160" s="139">
        <f>L2633</f>
        <v>21811242.77316656</v>
      </c>
      <c r="M160" s="139">
        <f>M2633</f>
        <v>23962203.099288005</v>
      </c>
      <c r="N160" s="134"/>
      <c r="O160" s="147"/>
      <c r="P160" s="147"/>
      <c r="Q160" s="134"/>
      <c r="R160" s="134"/>
      <c r="S160" s="145"/>
      <c r="T160" s="145"/>
      <c r="U160" s="129"/>
      <c r="V160" s="145"/>
      <c r="W160" s="145"/>
      <c r="X160" s="145"/>
      <c r="Y160" s="145"/>
      <c r="Z160" s="145"/>
      <c r="AA160" s="145"/>
      <c r="AB160" s="148"/>
    </row>
    <row r="161" spans="1:28" ht="11.65" customHeight="1" x14ac:dyDescent="0.2">
      <c r="A161" s="138">
        <f t="shared" ca="1" si="0"/>
        <v>45</v>
      </c>
      <c r="D161" s="84" t="s">
        <v>49</v>
      </c>
      <c r="G161" s="143"/>
      <c r="H161" s="153">
        <v>2.34</v>
      </c>
      <c r="I161" s="139">
        <f>I2491</f>
        <v>17322957.501249999</v>
      </c>
      <c r="J161" s="139">
        <f>J2491</f>
        <v>15482067.850619933</v>
      </c>
      <c r="K161" s="139">
        <f>K2491</f>
        <v>1840889.6506300655</v>
      </c>
      <c r="L161" s="139">
        <f>L2491</f>
        <v>0</v>
      </c>
      <c r="M161" s="139">
        <f>M2491</f>
        <v>1840889.6506300655</v>
      </c>
      <c r="N161" s="134"/>
      <c r="O161" s="147"/>
      <c r="P161" s="147"/>
      <c r="Q161" s="134"/>
      <c r="R161" s="134"/>
      <c r="S161" s="145"/>
      <c r="T161" s="145"/>
      <c r="U161" s="129"/>
      <c r="V161" s="145"/>
      <c r="W161" s="145"/>
      <c r="X161" s="145"/>
      <c r="Y161" s="145"/>
      <c r="Z161" s="145"/>
      <c r="AA161" s="145"/>
      <c r="AB161" s="148"/>
    </row>
    <row r="162" spans="1:28" ht="11.65" customHeight="1" x14ac:dyDescent="0.2">
      <c r="A162" s="138">
        <f t="shared" ca="1" si="0"/>
        <v>46</v>
      </c>
      <c r="D162" s="84" t="s">
        <v>177</v>
      </c>
      <c r="G162" s="143"/>
      <c r="H162" s="153">
        <v>2.36</v>
      </c>
      <c r="I162" s="139">
        <f>I2653</f>
        <v>0</v>
      </c>
      <c r="J162" s="139">
        <f>J2653</f>
        <v>0</v>
      </c>
      <c r="K162" s="139">
        <f>K2653</f>
        <v>0</v>
      </c>
      <c r="L162" s="139">
        <f>L2653</f>
        <v>0</v>
      </c>
      <c r="M162" s="139">
        <f>M2653</f>
        <v>0</v>
      </c>
      <c r="N162" s="134"/>
      <c r="O162" s="147"/>
      <c r="P162" s="147"/>
      <c r="Q162" s="134"/>
      <c r="R162" s="134"/>
      <c r="S162" s="145"/>
      <c r="T162" s="145"/>
      <c r="U162" s="129"/>
      <c r="V162" s="145"/>
      <c r="W162" s="145"/>
      <c r="X162" s="145"/>
      <c r="Y162" s="145"/>
      <c r="Z162" s="145"/>
      <c r="AA162" s="145"/>
      <c r="AB162" s="148"/>
    </row>
    <row r="163" spans="1:28" ht="11.65" customHeight="1" x14ac:dyDescent="0.2">
      <c r="A163" s="138">
        <f t="shared" ca="1" si="0"/>
        <v>47</v>
      </c>
      <c r="G163" s="143"/>
      <c r="H163" s="153"/>
      <c r="I163" s="157"/>
      <c r="J163" s="157"/>
      <c r="K163" s="157"/>
      <c r="L163" s="157"/>
      <c r="M163" s="157"/>
      <c r="O163" s="147"/>
      <c r="P163" s="147"/>
      <c r="Q163" s="134"/>
      <c r="R163" s="134"/>
      <c r="S163" s="129"/>
      <c r="T163" s="129"/>
      <c r="U163" s="129"/>
      <c r="V163" s="129"/>
      <c r="W163" s="129"/>
      <c r="X163" s="129"/>
      <c r="Y163" s="129"/>
      <c r="Z163" s="129"/>
      <c r="AA163" s="129"/>
      <c r="AB163" s="129"/>
    </row>
    <row r="164" spans="1:28" ht="11.65" customHeight="1" x14ac:dyDescent="0.2">
      <c r="A164" s="138">
        <f t="shared" ca="1" si="0"/>
        <v>48</v>
      </c>
      <c r="D164" s="84" t="s">
        <v>178</v>
      </c>
      <c r="G164" s="143"/>
      <c r="H164" s="153"/>
      <c r="I164" s="139">
        <f>SUM(I152:I163)</f>
        <v>26704361852.052917</v>
      </c>
      <c r="J164" s="139">
        <f>SUM(J152:J163)</f>
        <v>24962398466.176674</v>
      </c>
      <c r="K164" s="139">
        <f>SUM(K152:K163)</f>
        <v>1741963385.8762379</v>
      </c>
      <c r="L164" s="139">
        <f>SUM(L152:L163)</f>
        <v>92503493.413090259</v>
      </c>
      <c r="M164" s="139">
        <f>SUM(M152:M163)</f>
        <v>1834466879.2893283</v>
      </c>
      <c r="N164" s="134"/>
      <c r="O164" s="147"/>
      <c r="P164" s="147"/>
      <c r="Q164" s="134"/>
      <c r="R164" s="134"/>
      <c r="S164" s="145"/>
      <c r="T164" s="145"/>
      <c r="U164" s="145"/>
      <c r="V164" s="145"/>
      <c r="W164" s="145"/>
      <c r="X164" s="145"/>
      <c r="Y164" s="145"/>
      <c r="Z164" s="145"/>
      <c r="AA164" s="145"/>
      <c r="AB164" s="129"/>
    </row>
    <row r="165" spans="1:28" ht="11.65" customHeight="1" x14ac:dyDescent="0.2">
      <c r="A165" s="138">
        <f t="shared" ca="1" si="0"/>
        <v>49</v>
      </c>
      <c r="G165" s="143"/>
      <c r="H165" s="153"/>
      <c r="N165" s="134"/>
      <c r="O165" s="147"/>
      <c r="P165" s="147"/>
      <c r="Q165" s="134"/>
      <c r="R165" s="134"/>
      <c r="S165" s="129"/>
      <c r="T165" s="129"/>
      <c r="U165" s="129"/>
      <c r="V165" s="129"/>
      <c r="W165" s="129"/>
      <c r="X165" s="129"/>
      <c r="Y165" s="129"/>
      <c r="Z165" s="129"/>
      <c r="AA165" s="129"/>
      <c r="AB165" s="129"/>
    </row>
    <row r="166" spans="1:28" ht="11.65" customHeight="1" x14ac:dyDescent="0.2">
      <c r="A166" s="138">
        <f t="shared" ca="1" si="0"/>
        <v>50</v>
      </c>
      <c r="C166" s="84" t="s">
        <v>52</v>
      </c>
      <c r="G166" s="143"/>
      <c r="H166" s="153"/>
      <c r="O166" s="147"/>
      <c r="P166" s="147"/>
      <c r="Q166" s="134"/>
      <c r="R166" s="134"/>
      <c r="S166" s="129"/>
      <c r="T166" s="129"/>
      <c r="U166" s="129"/>
      <c r="V166" s="129"/>
      <c r="W166" s="129"/>
      <c r="X166" s="129"/>
      <c r="Y166" s="129"/>
      <c r="Z166" s="129"/>
      <c r="AA166" s="129"/>
      <c r="AB166" s="129"/>
    </row>
    <row r="167" spans="1:28" ht="11.65" customHeight="1" x14ac:dyDescent="0.2">
      <c r="A167" s="138">
        <f t="shared" ca="1" si="0"/>
        <v>51</v>
      </c>
      <c r="D167" s="84" t="s">
        <v>179</v>
      </c>
      <c r="G167" s="143"/>
      <c r="H167" s="153">
        <v>2.4</v>
      </c>
      <c r="I167" s="139">
        <f>I2992</f>
        <v>-8315049528.8408327</v>
      </c>
      <c r="J167" s="139">
        <f>J2992</f>
        <v>-7664351220.0205402</v>
      </c>
      <c r="K167" s="139">
        <f>K2992</f>
        <v>-650698308.82029295</v>
      </c>
      <c r="L167" s="139">
        <f>L2992</f>
        <v>-50056467.042841069</v>
      </c>
      <c r="M167" s="139">
        <f>M2992</f>
        <v>-700754775.86313391</v>
      </c>
      <c r="N167" s="134"/>
      <c r="O167" s="147"/>
      <c r="P167" s="147"/>
      <c r="Q167" s="134"/>
      <c r="R167" s="134"/>
      <c r="S167" s="145"/>
      <c r="T167" s="145"/>
      <c r="U167" s="129"/>
      <c r="V167" s="145"/>
      <c r="W167" s="145"/>
      <c r="X167" s="145"/>
      <c r="Y167" s="145"/>
      <c r="Z167" s="145"/>
      <c r="AA167" s="145"/>
      <c r="AB167" s="148"/>
    </row>
    <row r="168" spans="1:28" ht="11.65" customHeight="1" x14ac:dyDescent="0.2">
      <c r="A168" s="138">
        <f t="shared" ca="1" si="0"/>
        <v>52</v>
      </c>
      <c r="D168" s="84" t="s">
        <v>54</v>
      </c>
      <c r="G168" s="143"/>
      <c r="H168" s="153">
        <v>2.41</v>
      </c>
      <c r="I168" s="139">
        <f>I3056</f>
        <v>-542278802.51166606</v>
      </c>
      <c r="J168" s="139">
        <f>J3056</f>
        <v>-491236875.7182337</v>
      </c>
      <c r="K168" s="139">
        <f>K3056</f>
        <v>-51041926.793432266</v>
      </c>
      <c r="L168" s="139">
        <f>L3056</f>
        <v>-1700273.7819967957</v>
      </c>
      <c r="M168" s="139">
        <f>M3056</f>
        <v>-52742200.575429067</v>
      </c>
      <c r="N168" s="134"/>
      <c r="O168" s="147"/>
      <c r="P168" s="147"/>
      <c r="Q168" s="134"/>
      <c r="R168" s="134"/>
      <c r="S168" s="145"/>
      <c r="T168" s="145"/>
      <c r="U168" s="129"/>
      <c r="V168" s="145"/>
      <c r="W168" s="145"/>
      <c r="X168" s="145"/>
      <c r="Y168" s="145"/>
      <c r="Z168" s="145"/>
      <c r="AA168" s="145"/>
      <c r="AB168" s="148"/>
    </row>
    <row r="169" spans="1:28" ht="11.65" customHeight="1" x14ac:dyDescent="0.2">
      <c r="A169" s="138">
        <f t="shared" ca="1" si="0"/>
        <v>53</v>
      </c>
      <c r="D169" s="84" t="s">
        <v>180</v>
      </c>
      <c r="G169" s="143"/>
      <c r="H169" s="153">
        <v>2.37</v>
      </c>
      <c r="I169" s="139">
        <f>I2767</f>
        <v>-4161246601.9779167</v>
      </c>
      <c r="J169" s="139">
        <f>J2767</f>
        <v>-3906680067.9072437</v>
      </c>
      <c r="K169" s="139">
        <f>K2767</f>
        <v>-254566534.07067332</v>
      </c>
      <c r="L169" s="139">
        <f>L2767</f>
        <v>7859868.1354305726</v>
      </c>
      <c r="M169" s="139">
        <f>M2767</f>
        <v>-246706665.93524274</v>
      </c>
      <c r="N169" s="134"/>
      <c r="O169" s="147"/>
      <c r="P169" s="147"/>
      <c r="Q169" s="134"/>
      <c r="R169" s="134"/>
      <c r="S169" s="145"/>
      <c r="T169" s="145"/>
      <c r="U169" s="145"/>
      <c r="V169" s="145"/>
      <c r="W169" s="145"/>
      <c r="X169" s="145"/>
      <c r="Y169" s="145"/>
      <c r="Z169" s="145"/>
      <c r="AA169" s="145"/>
      <c r="AB169" s="148"/>
    </row>
    <row r="170" spans="1:28" ht="11.65" customHeight="1" x14ac:dyDescent="0.2">
      <c r="A170" s="138">
        <f t="shared" ca="1" si="0"/>
        <v>54</v>
      </c>
      <c r="D170" s="84" t="s">
        <v>56</v>
      </c>
      <c r="G170" s="143"/>
      <c r="H170" s="153">
        <v>2.37</v>
      </c>
      <c r="I170" s="139">
        <f>I2777</f>
        <v>-995334.44083333376</v>
      </c>
      <c r="J170" s="139">
        <f>J2777</f>
        <v>-888142.62229861866</v>
      </c>
      <c r="K170" s="139">
        <f>K2777</f>
        <v>-107191.8185347151</v>
      </c>
      <c r="L170" s="139">
        <f>L2777</f>
        <v>411.42119999999977</v>
      </c>
      <c r="M170" s="139">
        <f>M2777</f>
        <v>-106780.39733471509</v>
      </c>
      <c r="N170" s="134"/>
      <c r="O170" s="147"/>
      <c r="P170" s="147"/>
      <c r="Q170" s="134"/>
      <c r="R170" s="134"/>
      <c r="S170" s="145"/>
      <c r="T170" s="145"/>
      <c r="U170" s="129"/>
      <c r="V170" s="145"/>
      <c r="W170" s="145"/>
      <c r="X170" s="145"/>
      <c r="Y170" s="145"/>
      <c r="Z170" s="145"/>
      <c r="AA170" s="145"/>
      <c r="AB170" s="148"/>
    </row>
    <row r="171" spans="1:28" ht="11.65" customHeight="1" x14ac:dyDescent="0.2">
      <c r="A171" s="138">
        <f t="shared" ca="1" si="0"/>
        <v>55</v>
      </c>
      <c r="D171" s="84" t="s">
        <v>181</v>
      </c>
      <c r="G171" s="143"/>
      <c r="H171" s="153">
        <v>2.36</v>
      </c>
      <c r="I171" s="139">
        <f>I2687</f>
        <v>-29442115.571666699</v>
      </c>
      <c r="J171" s="139">
        <f>J2687</f>
        <v>-29467350.401095767</v>
      </c>
      <c r="K171" s="139">
        <f>K2687</f>
        <v>25234.829429069712</v>
      </c>
      <c r="L171" s="139">
        <f>L2687</f>
        <v>-997744.69040887489</v>
      </c>
      <c r="M171" s="139">
        <f>M2687</f>
        <v>-972509.86097980512</v>
      </c>
      <c r="N171" s="134"/>
      <c r="O171" s="147"/>
      <c r="P171" s="147"/>
      <c r="Q171" s="134"/>
      <c r="R171" s="134"/>
      <c r="S171" s="145"/>
      <c r="T171" s="145"/>
      <c r="U171" s="145"/>
      <c r="V171" s="145"/>
      <c r="W171" s="145"/>
      <c r="X171" s="145"/>
      <c r="Y171" s="145"/>
      <c r="Z171" s="145"/>
      <c r="AA171" s="145"/>
      <c r="AB171" s="148"/>
    </row>
    <row r="172" spans="1:28" ht="11.65" customHeight="1" x14ac:dyDescent="0.2">
      <c r="A172" s="138">
        <f t="shared" ca="1" si="0"/>
        <v>56</v>
      </c>
      <c r="D172" s="84" t="s">
        <v>58</v>
      </c>
      <c r="G172" s="143"/>
      <c r="H172" s="153">
        <v>2.36</v>
      </c>
      <c r="I172" s="139">
        <f>I2659</f>
        <v>0</v>
      </c>
      <c r="J172" s="139">
        <f>J2659</f>
        <v>0</v>
      </c>
      <c r="K172" s="139">
        <f>K2659</f>
        <v>0</v>
      </c>
      <c r="L172" s="139">
        <f>L2659</f>
        <v>-3272582.9608333334</v>
      </c>
      <c r="M172" s="139">
        <f>M2659</f>
        <v>-3272582.9608333334</v>
      </c>
      <c r="N172" s="134"/>
      <c r="O172" s="147"/>
      <c r="P172" s="147"/>
      <c r="Q172" s="134"/>
      <c r="R172" s="134"/>
      <c r="S172" s="145"/>
      <c r="T172" s="145"/>
      <c r="U172" s="129"/>
      <c r="V172" s="145"/>
      <c r="W172" s="145"/>
      <c r="X172" s="145"/>
      <c r="Y172" s="145"/>
      <c r="Z172" s="145"/>
      <c r="AA172" s="145"/>
      <c r="AB172" s="148"/>
    </row>
    <row r="173" spans="1:28" ht="11.65" customHeight="1" x14ac:dyDescent="0.2">
      <c r="A173" s="138">
        <f t="shared" ca="1" si="0"/>
        <v>57</v>
      </c>
      <c r="D173" s="84" t="s">
        <v>182</v>
      </c>
      <c r="G173" s="143"/>
      <c r="H173" s="153">
        <v>2.36</v>
      </c>
      <c r="I173" s="139">
        <f>I2666+I2671+I2679+I2691+I2703</f>
        <v>-142606784.0833334</v>
      </c>
      <c r="J173" s="139">
        <f>J2666+J2671+J2679+J2691+J2703</f>
        <v>-138353191.36788407</v>
      </c>
      <c r="K173" s="139">
        <f>K2666+K2671+K2679+K2691+K2703</f>
        <v>-4253592.7154492997</v>
      </c>
      <c r="L173" s="139">
        <f>L2666+L2671+L2679+L2691+L2703</f>
        <v>901777.79080685205</v>
      </c>
      <c r="M173" s="139">
        <f>M2666+M2671+M2679+M2691+M2703</f>
        <v>-3351814.9246424474</v>
      </c>
      <c r="N173" s="134"/>
      <c r="O173" s="147"/>
      <c r="P173" s="147"/>
      <c r="Q173" s="134"/>
      <c r="R173" s="134"/>
      <c r="S173" s="145"/>
      <c r="T173" s="145"/>
      <c r="U173" s="129"/>
      <c r="V173" s="145"/>
      <c r="W173" s="145"/>
      <c r="X173" s="145"/>
      <c r="Y173" s="145"/>
      <c r="Z173" s="145"/>
      <c r="AA173" s="145"/>
      <c r="AB173" s="148"/>
    </row>
    <row r="174" spans="1:28" ht="11.65" customHeight="1" x14ac:dyDescent="0.2">
      <c r="A174" s="138">
        <f t="shared" ca="1" si="0"/>
        <v>58</v>
      </c>
      <c r="G174" s="143"/>
      <c r="H174" s="153"/>
      <c r="I174" s="154"/>
      <c r="J174" s="154"/>
      <c r="K174" s="154"/>
      <c r="L174" s="154"/>
      <c r="M174" s="154"/>
      <c r="N174" s="134"/>
      <c r="O174" s="147"/>
      <c r="P174" s="147"/>
      <c r="Q174" s="134"/>
      <c r="R174" s="134"/>
      <c r="S174" s="145"/>
      <c r="T174" s="145"/>
      <c r="U174" s="129"/>
      <c r="V174" s="145"/>
      <c r="W174" s="145"/>
      <c r="X174" s="145"/>
      <c r="Y174" s="145"/>
      <c r="Z174" s="145"/>
      <c r="AA174" s="145"/>
      <c r="AB174" s="129"/>
    </row>
    <row r="175" spans="1:28" ht="11.65" customHeight="1" x14ac:dyDescent="0.2">
      <c r="A175" s="138">
        <f t="shared" ca="1" si="0"/>
        <v>59</v>
      </c>
      <c r="D175" s="84" t="s">
        <v>60</v>
      </c>
      <c r="G175" s="143"/>
      <c r="H175" s="153"/>
      <c r="I175" s="145">
        <f>SUM(I167:I173)</f>
        <v>-13191619167.42625</v>
      </c>
      <c r="J175" s="145">
        <f>SUM(J167:J173)</f>
        <v>-12230976848.037298</v>
      </c>
      <c r="K175" s="145">
        <f>SUM(K167:K173)</f>
        <v>-960642319.38895357</v>
      </c>
      <c r="L175" s="145">
        <f>SUM(L167:L173)</f>
        <v>-47265011.128642648</v>
      </c>
      <c r="M175" s="145">
        <f>SUM(M167:M173)</f>
        <v>-1007907330.517596</v>
      </c>
      <c r="N175" s="134"/>
      <c r="O175" s="147"/>
      <c r="P175" s="147"/>
      <c r="Q175" s="134"/>
      <c r="R175" s="134"/>
      <c r="S175" s="145"/>
      <c r="T175" s="145"/>
      <c r="U175" s="145"/>
      <c r="V175" s="145"/>
      <c r="W175" s="145"/>
      <c r="X175" s="145"/>
      <c r="Y175" s="145"/>
      <c r="Z175" s="145"/>
      <c r="AA175" s="145"/>
      <c r="AB175" s="129"/>
    </row>
    <row r="176" spans="1:28" ht="11.65" customHeight="1" x14ac:dyDescent="0.2">
      <c r="A176" s="138">
        <f t="shared" ca="1" si="0"/>
        <v>60</v>
      </c>
      <c r="G176" s="143"/>
      <c r="H176" s="153"/>
      <c r="K176" s="129"/>
      <c r="N176" s="134"/>
      <c r="O176" s="147"/>
      <c r="P176" s="147"/>
      <c r="Q176" s="134"/>
      <c r="R176" s="134"/>
      <c r="S176" s="129"/>
      <c r="T176" s="129"/>
      <c r="U176" s="129"/>
      <c r="V176" s="129"/>
      <c r="W176" s="129"/>
      <c r="X176" s="129"/>
      <c r="Y176" s="129"/>
      <c r="Z176" s="129"/>
      <c r="AA176" s="129"/>
      <c r="AB176" s="129"/>
    </row>
    <row r="177" spans="1:28" ht="11.65" customHeight="1" thickBot="1" x14ac:dyDescent="0.25">
      <c r="A177" s="138">
        <f t="shared" ca="1" si="0"/>
        <v>61</v>
      </c>
      <c r="C177" s="84" t="s">
        <v>183</v>
      </c>
      <c r="G177" s="143"/>
      <c r="H177" s="153"/>
      <c r="I177" s="156">
        <f>I164+I175</f>
        <v>13512742684.626667</v>
      </c>
      <c r="J177" s="156">
        <f>J164+J175</f>
        <v>12731421618.139376</v>
      </c>
      <c r="K177" s="156">
        <f>K164+K175</f>
        <v>781321066.4872843</v>
      </c>
      <c r="L177" s="156">
        <f>L164+L175</f>
        <v>45238482.28444761</v>
      </c>
      <c r="M177" s="156">
        <f>M164+M175</f>
        <v>826559548.77173233</v>
      </c>
      <c r="N177" s="134"/>
      <c r="O177" s="147"/>
      <c r="P177" s="147"/>
      <c r="Q177" s="134"/>
      <c r="R177" s="134"/>
      <c r="S177" s="145"/>
      <c r="T177" s="145"/>
      <c r="U177" s="129"/>
      <c r="V177" s="145"/>
      <c r="W177" s="145"/>
      <c r="X177" s="145"/>
      <c r="Y177" s="145"/>
      <c r="Z177" s="145"/>
      <c r="AA177" s="145"/>
      <c r="AB177" s="148"/>
    </row>
    <row r="178" spans="1:28" ht="11.65" customHeight="1" thickTop="1" x14ac:dyDescent="0.2">
      <c r="A178" s="138">
        <f t="shared" ca="1" si="0"/>
        <v>62</v>
      </c>
      <c r="G178" s="158"/>
      <c r="H178" s="159"/>
      <c r="I178" s="158"/>
      <c r="J178" s="158"/>
      <c r="K178" s="129"/>
      <c r="N178" s="134"/>
      <c r="O178" s="147"/>
      <c r="P178" s="147"/>
      <c r="Q178" s="134"/>
      <c r="R178" s="134"/>
      <c r="S178" s="129"/>
      <c r="T178" s="129"/>
      <c r="U178" s="129"/>
      <c r="V178" s="129"/>
      <c r="W178" s="129"/>
      <c r="X178" s="129"/>
      <c r="Y178" s="129"/>
      <c r="Z178" s="129"/>
      <c r="AA178" s="129"/>
      <c r="AB178" s="129"/>
    </row>
    <row r="179" spans="1:28" ht="11.65" customHeight="1" x14ac:dyDescent="0.2">
      <c r="A179" s="138">
        <f t="shared" ca="1" si="0"/>
        <v>63</v>
      </c>
      <c r="C179" s="84" t="s">
        <v>62</v>
      </c>
      <c r="G179" s="158"/>
      <c r="H179" s="159"/>
      <c r="I179" s="160">
        <f>I149/I177</f>
        <v>0.120860899956692</v>
      </c>
      <c r="J179" s="160"/>
      <c r="K179" s="161">
        <f>K149/K177</f>
        <v>6.8666978083036262E-2</v>
      </c>
      <c r="L179" s="162"/>
      <c r="M179" s="162">
        <f>M149/M177</f>
        <v>6.6647628410216375E-2</v>
      </c>
      <c r="N179" s="134"/>
      <c r="O179" s="163"/>
      <c r="P179" s="163"/>
      <c r="Q179" s="148"/>
      <c r="R179" s="148"/>
      <c r="S179" s="164"/>
      <c r="T179" s="164"/>
      <c r="U179" s="129"/>
      <c r="V179" s="164"/>
      <c r="W179" s="164"/>
      <c r="X179" s="164"/>
      <c r="Y179" s="164"/>
      <c r="Z179" s="164"/>
      <c r="AA179" s="164"/>
      <c r="AB179" s="129"/>
    </row>
    <row r="180" spans="1:28" ht="11.65" customHeight="1" x14ac:dyDescent="0.2">
      <c r="A180" s="138">
        <f t="shared" ca="1" si="0"/>
        <v>64</v>
      </c>
      <c r="G180" s="158"/>
      <c r="H180" s="159"/>
      <c r="I180" s="160"/>
      <c r="J180" s="160"/>
      <c r="K180" s="161"/>
      <c r="L180" s="162"/>
      <c r="M180" s="162"/>
      <c r="N180" s="165"/>
      <c r="O180" s="163"/>
      <c r="P180" s="163"/>
      <c r="Q180" s="147"/>
      <c r="R180" s="129"/>
      <c r="S180" s="129"/>
      <c r="T180" s="129"/>
      <c r="U180" s="129"/>
      <c r="V180" s="129"/>
      <c r="W180" s="129"/>
      <c r="X180" s="129"/>
      <c r="Y180" s="129"/>
      <c r="Z180" s="129"/>
      <c r="AA180" s="129"/>
      <c r="AB180" s="129"/>
    </row>
    <row r="181" spans="1:28" ht="11.65" customHeight="1" x14ac:dyDescent="0.2">
      <c r="A181" s="138">
        <f t="shared" ca="1" si="0"/>
        <v>65</v>
      </c>
      <c r="C181" s="84" t="s">
        <v>63</v>
      </c>
      <c r="G181" s="158"/>
      <c r="H181" s="159"/>
      <c r="I181" s="160">
        <f>(+I179-[1]UTCR!J7-[1]UTCR!J12)/[1]UTCR!J15</f>
        <v>0.19247743372035031</v>
      </c>
      <c r="J181" s="160"/>
      <c r="K181" s="161">
        <f>(+K179-[1]Variables!$AT$3-[1]Variables!$AT$4)/[1]Variables!$AT$5</f>
        <v>8.6176167175226609E-2</v>
      </c>
      <c r="L181" s="162"/>
      <c r="M181" s="162">
        <f>(+M179-[1]Variables!$AT$3-[1]Variables!$AT$4)/[1]Variables!$AT$5</f>
        <v>8.2063438717344964E-2</v>
      </c>
      <c r="N181" s="165"/>
      <c r="O181" s="163"/>
      <c r="P181" s="163"/>
      <c r="Q181" s="147"/>
      <c r="R181" s="164"/>
      <c r="S181" s="164"/>
      <c r="T181" s="164"/>
      <c r="U181" s="129"/>
      <c r="V181" s="164"/>
      <c r="W181" s="164"/>
      <c r="X181" s="164"/>
      <c r="Y181" s="164"/>
      <c r="Z181" s="164"/>
      <c r="AA181" s="164"/>
      <c r="AB181" s="129"/>
    </row>
    <row r="182" spans="1:28" ht="11.65" customHeight="1" x14ac:dyDescent="0.2">
      <c r="A182" s="138">
        <f t="shared" ca="1" si="0"/>
        <v>66</v>
      </c>
      <c r="C182" s="84" t="s">
        <v>184</v>
      </c>
      <c r="H182" s="153"/>
      <c r="I182" s="166">
        <f>-I237+I392+I414+I646+I719+I832</f>
        <v>602456264.62000012</v>
      </c>
      <c r="K182" s="166">
        <f>-K237+K392+K414+K646+K719+K832</f>
        <v>137255906.58679149</v>
      </c>
      <c r="M182" s="166">
        <f>-M237+M392+M414+M646+M719+M832</f>
        <v>0</v>
      </c>
      <c r="N182" s="165"/>
      <c r="O182" s="148"/>
      <c r="P182" s="148"/>
      <c r="Q182" s="129"/>
      <c r="R182" s="129"/>
      <c r="S182" s="129"/>
      <c r="T182" s="129"/>
      <c r="U182" s="129"/>
      <c r="V182" s="129"/>
      <c r="W182" s="129"/>
      <c r="X182" s="129"/>
      <c r="Y182" s="129"/>
      <c r="Z182" s="129"/>
      <c r="AA182" s="129"/>
      <c r="AB182" s="129"/>
    </row>
    <row r="183" spans="1:28" ht="11.65" customHeight="1" x14ac:dyDescent="0.2">
      <c r="A183" s="138">
        <f t="shared" ca="1" si="0"/>
        <v>67</v>
      </c>
      <c r="C183" s="84" t="s">
        <v>185</v>
      </c>
      <c r="G183" s="158"/>
      <c r="H183" s="159"/>
      <c r="I183" s="167">
        <f>(I177*([1]UTCR!J15*(I181+0.01)+[1]UTCR!J7+[1]UTCR!J12))-I149</f>
        <v>66347566.581516981</v>
      </c>
      <c r="J183" s="168"/>
      <c r="K183" s="169">
        <f>(K177*([1]Variables!$AT$5*(K181+0.01)+[1]Variables!$AT$3+[1]Variables!$AT$4))-K149</f>
        <v>3836286.4364525676</v>
      </c>
      <c r="L183" s="170"/>
      <c r="M183" s="169">
        <f>(M177*([1]Variables!$AT$5*(M181+0.01)+[1]Variables!$AT$3+[1]Variables!$AT$4))-M149</f>
        <v>4058407.3844692037</v>
      </c>
      <c r="N183" s="134"/>
      <c r="O183" s="145"/>
      <c r="P183" s="171"/>
      <c r="Q183" s="171"/>
      <c r="R183" s="171"/>
      <c r="S183" s="171"/>
      <c r="T183" s="171"/>
      <c r="U183" s="129"/>
      <c r="V183" s="171"/>
      <c r="W183" s="171"/>
      <c r="X183" s="171"/>
      <c r="Y183" s="171"/>
      <c r="Z183" s="171"/>
      <c r="AA183" s="171"/>
      <c r="AB183" s="129"/>
    </row>
    <row r="184" spans="1:28" ht="11.65" customHeight="1" x14ac:dyDescent="0.2">
      <c r="A184" s="138">
        <f t="shared" ref="A184:A255" ca="1" si="1">OFFSET(A184,-1,)+1</f>
        <v>68</v>
      </c>
      <c r="D184" s="84" t="s">
        <v>186</v>
      </c>
      <c r="G184" s="158"/>
      <c r="H184" s="172"/>
      <c r="I184" s="168">
        <f>I183*(1/(1-(INDEX([1]Variables!$E$15:$M$15,1,IF([1]Variables!$AN$3=12,5,[1]Variables!$AN$3)))))</f>
        <v>102073179.35617997</v>
      </c>
      <c r="J184" s="168"/>
      <c r="K184" s="139">
        <f>K183*(1/(1-(INDEX([1]Variables!$E$15:$M$15,1,IF([1]Variables!$AN$3=12,5,[1]Variables!$AN$3)))))</f>
        <v>5901979.1330039492</v>
      </c>
      <c r="L184" s="139"/>
      <c r="M184" s="139">
        <f>M183*(1/(1-(INDEX([1]Variables!$E$15:$M$15,1,IF([1]Variables!$AN$3=12,5,[1]Variables!$AN$3)))))</f>
        <v>6243703.6684141587</v>
      </c>
      <c r="N184" s="134"/>
      <c r="O184" s="145"/>
      <c r="P184" s="145"/>
      <c r="Q184" s="145"/>
      <c r="R184" s="145"/>
      <c r="S184" s="145"/>
      <c r="T184" s="145"/>
      <c r="U184" s="129"/>
      <c r="V184" s="145"/>
      <c r="W184" s="145"/>
      <c r="X184" s="145"/>
      <c r="Y184" s="145"/>
      <c r="Z184" s="145"/>
      <c r="AA184" s="145"/>
      <c r="AB184" s="129"/>
    </row>
    <row r="185" spans="1:28" ht="11.65" customHeight="1" x14ac:dyDescent="0.2">
      <c r="A185" s="138">
        <f t="shared" ca="1" si="1"/>
        <v>69</v>
      </c>
      <c r="D185" s="84" t="s">
        <v>187</v>
      </c>
      <c r="G185" s="158"/>
      <c r="H185" s="172"/>
      <c r="I185" s="168">
        <f>(I149/([1]Variables!$AT$5*(I181+0.01)+[1]UTCR!J7+[1]UTCR!J12))-I177</f>
        <v>-527527167.28880119</v>
      </c>
      <c r="J185" s="168"/>
      <c r="K185" s="139">
        <f>(K149/([1]Variables!$AT$5*(K181+0.01)+([1]Variables!$G7*[1]Variables!$G3)+([1]Variables!$G8*[1]Variables!$G4)))-K177</f>
        <v>-52139766.220394015</v>
      </c>
      <c r="L185" s="139"/>
      <c r="M185" s="139">
        <f>(M149/([1]Variables!$AT$5*(M181+0.01)+([1]Variables!$G7*[1]Variables!$G3)+([1]Variables!$G8*[1]Variables!$G4)))-M177</f>
        <v>-56715230.432228446</v>
      </c>
      <c r="N185" s="173"/>
      <c r="O185" s="145"/>
      <c r="P185" s="145"/>
      <c r="Q185" s="145"/>
      <c r="R185" s="145"/>
      <c r="S185" s="145"/>
      <c r="T185" s="145"/>
      <c r="U185" s="129"/>
      <c r="V185" s="145"/>
      <c r="W185" s="145"/>
      <c r="X185" s="145"/>
      <c r="Y185" s="145"/>
      <c r="Z185" s="145"/>
      <c r="AA185" s="145"/>
      <c r="AB185" s="129"/>
    </row>
    <row r="186" spans="1:28" s="174" customFormat="1" x14ac:dyDescent="0.2">
      <c r="A186" s="138"/>
      <c r="C186" s="174" t="str">
        <f>$B$109</f>
        <v>JUNE 2015 West Control Area</v>
      </c>
      <c r="H186" s="175"/>
      <c r="N186" s="173"/>
    </row>
    <row r="187" spans="1:28" s="174" customFormat="1" ht="11.65" customHeight="1" x14ac:dyDescent="0.2">
      <c r="A187" s="138"/>
      <c r="C187" s="176" t="str">
        <f>$B$110</f>
        <v>AMA</v>
      </c>
      <c r="E187" s="177"/>
      <c r="H187" s="175"/>
      <c r="I187" s="178"/>
      <c r="N187" s="134"/>
    </row>
    <row r="188" spans="1:28" s="174" customFormat="1" ht="11.65" customHeight="1" x14ac:dyDescent="0.2">
      <c r="A188" s="138"/>
      <c r="C188" s="179" t="s">
        <v>188</v>
      </c>
      <c r="D188" s="179"/>
      <c r="E188" s="180"/>
      <c r="F188" s="179" t="s">
        <v>189</v>
      </c>
      <c r="G188" s="179" t="s">
        <v>190</v>
      </c>
      <c r="H188" s="175"/>
      <c r="I188" s="178" t="s">
        <v>159</v>
      </c>
      <c r="J188" s="178"/>
      <c r="K188" s="178"/>
      <c r="L188" s="178" t="str">
        <f>$K$115</f>
        <v>WASHINGTON</v>
      </c>
      <c r="M188" s="178"/>
      <c r="N188" s="134"/>
      <c r="O188" s="178"/>
      <c r="P188" s="178"/>
      <c r="Q188" s="178"/>
      <c r="R188" s="178"/>
      <c r="S188" s="178"/>
      <c r="T188" s="178"/>
      <c r="V188" s="178"/>
      <c r="W188" s="178"/>
      <c r="X188" s="178"/>
      <c r="Y188" s="178"/>
      <c r="Z188" s="178"/>
      <c r="AA188" s="178"/>
    </row>
    <row r="189" spans="1:28" s="181" customFormat="1" ht="11.65" customHeight="1" x14ac:dyDescent="0.2">
      <c r="A189" s="138"/>
      <c r="C189" s="182" t="s">
        <v>191</v>
      </c>
      <c r="D189" s="182"/>
      <c r="E189" s="182" t="s">
        <v>192</v>
      </c>
      <c r="F189" s="182" t="s">
        <v>193</v>
      </c>
      <c r="G189" s="182" t="s">
        <v>194</v>
      </c>
      <c r="H189" s="183" t="s">
        <v>161</v>
      </c>
      <c r="I189" s="182" t="s">
        <v>162</v>
      </c>
      <c r="J189" s="182" t="s">
        <v>163</v>
      </c>
      <c r="K189" s="182" t="str">
        <f>$K$115</f>
        <v>WASHINGTON</v>
      </c>
      <c r="L189" s="182" t="s">
        <v>195</v>
      </c>
      <c r="M189" s="182" t="s">
        <v>165</v>
      </c>
      <c r="N189" s="134"/>
      <c r="O189" s="179"/>
      <c r="P189" s="179"/>
      <c r="Q189" s="179"/>
      <c r="R189" s="179"/>
      <c r="S189" s="179"/>
      <c r="T189" s="179"/>
      <c r="U189" s="174"/>
      <c r="V189" s="179"/>
      <c r="W189" s="179"/>
      <c r="X189" s="179"/>
      <c r="Y189" s="179"/>
      <c r="Z189" s="179"/>
      <c r="AA189" s="179"/>
      <c r="AB189" s="174"/>
    </row>
    <row r="190" spans="1:28" ht="11.65" customHeight="1" x14ac:dyDescent="0.2">
      <c r="A190" s="138">
        <f ca="1">OFFSET(A186,-1,)+1</f>
        <v>70</v>
      </c>
      <c r="C190" s="184" t="s">
        <v>196</v>
      </c>
      <c r="H190" s="151"/>
      <c r="N190" s="134"/>
      <c r="O190" s="129"/>
      <c r="P190" s="129"/>
      <c r="Q190" s="129"/>
      <c r="R190" s="129"/>
      <c r="S190" s="129"/>
      <c r="T190" s="129"/>
      <c r="U190" s="129"/>
      <c r="V190" s="129"/>
      <c r="W190" s="129"/>
      <c r="X190" s="129"/>
      <c r="Y190" s="129"/>
      <c r="Z190" s="129"/>
      <c r="AA190" s="129"/>
      <c r="AB190" s="129"/>
    </row>
    <row r="191" spans="1:28" ht="11.65" customHeight="1" x14ac:dyDescent="0.2">
      <c r="A191" s="138">
        <f t="shared" ca="1" si="1"/>
        <v>71</v>
      </c>
      <c r="C191" s="184">
        <v>440</v>
      </c>
      <c r="D191" s="84" t="s">
        <v>197</v>
      </c>
      <c r="H191" s="151"/>
      <c r="K191" s="185"/>
      <c r="N191" s="134"/>
      <c r="O191" s="129"/>
      <c r="P191" s="129"/>
      <c r="Q191" s="129"/>
      <c r="R191" s="129"/>
      <c r="S191" s="129"/>
      <c r="T191" s="129"/>
      <c r="U191" s="129"/>
      <c r="V191" s="129"/>
      <c r="W191" s="129"/>
      <c r="X191" s="129"/>
      <c r="Y191" s="129"/>
      <c r="Z191" s="129"/>
      <c r="AA191" s="129"/>
      <c r="AB191" s="129"/>
    </row>
    <row r="192" spans="1:28" ht="11.65" customHeight="1" x14ac:dyDescent="0.2">
      <c r="A192" s="138">
        <f t="shared" ca="1" si="1"/>
        <v>72</v>
      </c>
      <c r="C192" s="184"/>
      <c r="F192" s="184">
        <f>+[1]Function!F192</f>
        <v>0</v>
      </c>
      <c r="G192" s="84" t="str">
        <f>[1]UTCR!H192</f>
        <v>S</v>
      </c>
      <c r="H192" s="151"/>
      <c r="I192" s="88">
        <f>IF(VLOOKUP([1]Variables!$AN$3,[1]Variables!$AK$3:$AM$14,3)=2,[1]UTCR!J192,[1]UTCR!AF192)</f>
        <v>1743238827.9799998</v>
      </c>
      <c r="J192" s="88">
        <f>I192-K192</f>
        <v>1601117918.9499998</v>
      </c>
      <c r="K192" s="185">
        <f>IF([1]Variables!$AN$3=12,IF(VLOOKUP([1]Variables!$AN$3,[1]Variables!$AK$3:$AM$14,3)=2,INDEX([1]UTCR!K192:U192,1,5)+INDEX([1]UTCR!K192:U192,1,8),INDEX([1]UTCR!AG192:AQ192,1,5)+INDEX([1]UTCR!AG192:AQ192,1,8)),IF(VLOOKUP([1]Variables!$AN$3,[1]Variables!$AK$3:$AM$14,3)=2,INDEX([1]UTCR!K192:U192,1,[1]Variables!$AN$3),INDEX([1]UTCR!AG192:AQ192,1,[1]Variables!$AN$3)))</f>
        <v>142120909.03</v>
      </c>
      <c r="L192" s="88">
        <f>M192-K192</f>
        <v>-126333485.8556807</v>
      </c>
      <c r="M192" s="88">
        <f>IF([1]Variables!$AN$3=12,INDEX([1]NRO!J192:T192,1,5)+INDEX([1]NRO!J192:T192,1,8),INDEX([1]NRO!J192:T192,1,[1]Variables!$AN$3))</f>
        <v>15787423.174319297</v>
      </c>
      <c r="N192" s="186"/>
      <c r="O192" s="134"/>
      <c r="P192" s="134"/>
      <c r="Q192" s="134"/>
      <c r="R192" s="134"/>
      <c r="S192" s="134"/>
      <c r="T192" s="134"/>
      <c r="U192" s="134"/>
      <c r="V192" s="134"/>
      <c r="W192" s="134"/>
      <c r="X192" s="134"/>
      <c r="Y192" s="134"/>
      <c r="Z192" s="134"/>
      <c r="AA192" s="134"/>
      <c r="AB192" s="129"/>
    </row>
    <row r="193" spans="1:28" ht="11.65" customHeight="1" x14ac:dyDescent="0.2">
      <c r="A193" s="138">
        <f t="shared" ca="1" si="1"/>
        <v>73</v>
      </c>
      <c r="C193" s="184"/>
      <c r="H193" s="151"/>
      <c r="I193" s="88"/>
      <c r="J193" s="88"/>
      <c r="K193" s="88"/>
      <c r="L193" s="88"/>
      <c r="M193" s="88"/>
      <c r="N193" s="186"/>
      <c r="O193" s="134"/>
      <c r="P193" s="134"/>
      <c r="Q193" s="134"/>
      <c r="R193" s="134"/>
      <c r="S193" s="134"/>
      <c r="T193" s="134"/>
      <c r="U193" s="134"/>
      <c r="V193" s="134"/>
      <c r="W193" s="134"/>
      <c r="X193" s="134"/>
      <c r="Y193" s="134"/>
      <c r="Z193" s="134"/>
      <c r="AA193" s="134"/>
      <c r="AB193" s="129"/>
    </row>
    <row r="194" spans="1:28" ht="11.65" customHeight="1" x14ac:dyDescent="0.2">
      <c r="A194" s="138">
        <f t="shared" ca="1" si="1"/>
        <v>74</v>
      </c>
      <c r="C194" s="184"/>
      <c r="H194" s="151" t="s">
        <v>198</v>
      </c>
      <c r="I194" s="187">
        <f>SUBTOTAL(9,I192:I193)</f>
        <v>1743238827.9799998</v>
      </c>
      <c r="J194" s="187">
        <f>SUBTOTAL(9,J192:J193)</f>
        <v>1601117918.9499998</v>
      </c>
      <c r="K194" s="187">
        <f>SUBTOTAL(9,K192:K193)</f>
        <v>142120909.03</v>
      </c>
      <c r="L194" s="187">
        <f>SUBTOTAL(9,L192:L193)</f>
        <v>-126333485.8556807</v>
      </c>
      <c r="M194" s="187">
        <f>SUBTOTAL(9,M192:M193)</f>
        <v>15787423.174319297</v>
      </c>
      <c r="N194" s="186"/>
      <c r="O194" s="186"/>
      <c r="P194" s="134"/>
      <c r="Q194" s="134"/>
      <c r="R194" s="134"/>
      <c r="S194" s="134"/>
      <c r="T194" s="134"/>
      <c r="U194" s="134"/>
      <c r="V194" s="134"/>
      <c r="W194" s="134"/>
      <c r="X194" s="134"/>
      <c r="Y194" s="134"/>
      <c r="Z194" s="134"/>
      <c r="AA194" s="134"/>
      <c r="AB194" s="129"/>
    </row>
    <row r="195" spans="1:28" ht="11.65" customHeight="1" x14ac:dyDescent="0.2">
      <c r="A195" s="138">
        <f t="shared" ca="1" si="1"/>
        <v>75</v>
      </c>
      <c r="C195" s="184"/>
      <c r="H195" s="151"/>
      <c r="I195" s="88"/>
      <c r="J195" s="88"/>
      <c r="K195" s="88"/>
      <c r="L195" s="88"/>
      <c r="M195" s="88"/>
      <c r="N195" s="186"/>
      <c r="O195" s="134"/>
      <c r="P195" s="134"/>
      <c r="Q195" s="134"/>
      <c r="R195" s="134"/>
      <c r="S195" s="134"/>
      <c r="T195" s="134"/>
      <c r="U195" s="134"/>
      <c r="V195" s="134"/>
      <c r="W195" s="134"/>
      <c r="X195" s="134"/>
      <c r="Y195" s="134"/>
      <c r="Z195" s="134"/>
      <c r="AA195" s="134"/>
      <c r="AB195" s="129"/>
    </row>
    <row r="196" spans="1:28" ht="11.65" customHeight="1" x14ac:dyDescent="0.2">
      <c r="A196" s="138">
        <f t="shared" ca="1" si="1"/>
        <v>76</v>
      </c>
      <c r="C196" s="184">
        <v>442</v>
      </c>
      <c r="D196" s="84" t="s">
        <v>199</v>
      </c>
      <c r="H196" s="151"/>
      <c r="I196" s="88"/>
      <c r="J196" s="88"/>
      <c r="K196" s="88"/>
      <c r="L196" s="88"/>
      <c r="M196" s="88"/>
      <c r="N196" s="134"/>
      <c r="O196" s="134"/>
      <c r="P196" s="134"/>
      <c r="Q196" s="134"/>
      <c r="R196" s="134"/>
      <c r="S196" s="134"/>
      <c r="T196" s="134"/>
      <c r="U196" s="134"/>
      <c r="V196" s="134"/>
      <c r="W196" s="134"/>
      <c r="X196" s="134"/>
      <c r="Y196" s="134"/>
      <c r="Z196" s="134"/>
      <c r="AA196" s="134"/>
      <c r="AB196" s="129"/>
    </row>
    <row r="197" spans="1:28" ht="11.65" customHeight="1" x14ac:dyDescent="0.2">
      <c r="A197" s="138">
        <f t="shared" ca="1" si="1"/>
        <v>77</v>
      </c>
      <c r="C197" s="184"/>
      <c r="F197" s="184">
        <f>+[1]Function!F197</f>
        <v>0</v>
      </c>
      <c r="G197" s="84" t="str">
        <f>[1]UTCR!H197</f>
        <v>S</v>
      </c>
      <c r="H197" s="151"/>
      <c r="I197" s="88">
        <f>IF(VLOOKUP([1]Variables!$AN$3,[1]Variables!$AK$3:$AM$14,3)=2,[1]UTCR!J197,[1]UTCR!AF197)</f>
        <v>2989359103.8800001</v>
      </c>
      <c r="J197" s="88">
        <f>I197-K197</f>
        <v>2795953155.9500003</v>
      </c>
      <c r="K197" s="185">
        <f>IF([1]Variables!$AN$3=12,IF(VLOOKUP([1]Variables!$AN$3,[1]Variables!$AK$3:$AM$14,3)=2,INDEX([1]UTCR!K197:U197,1,5)+INDEX([1]UTCR!K197:U197,1,8),INDEX([1]UTCR!AG197:AQ197,1,5)+INDEX([1]UTCR!AG197:AQ197,1,8)),IF(VLOOKUP([1]Variables!$AN$3,[1]Variables!$AK$3:$AM$14,3)=2,INDEX([1]UTCR!K197:U197,1,[1]Variables!$AN$3),INDEX([1]UTCR!AG197:AQ197,1,[1]Variables!$AN$3)))</f>
        <v>193405947.93000001</v>
      </c>
      <c r="L197" s="88">
        <f>M197-K197</f>
        <v>-4616460.9355139732</v>
      </c>
      <c r="M197" s="88">
        <f>IF([1]Variables!$AN$3=12,INDEX([1]NRO!J197:T197,1,5)+INDEX([1]NRO!J197:T197,1,8),INDEX([1]NRO!J197:T197,1,[1]Variables!$AN$3))</f>
        <v>188789486.99448603</v>
      </c>
      <c r="N197" s="134"/>
      <c r="O197" s="134"/>
      <c r="P197" s="134"/>
      <c r="Q197" s="134"/>
      <c r="R197" s="134"/>
      <c r="S197" s="134"/>
      <c r="T197" s="134"/>
      <c r="U197" s="134"/>
      <c r="V197" s="134"/>
      <c r="W197" s="134"/>
      <c r="X197" s="134"/>
      <c r="Y197" s="134"/>
      <c r="Z197" s="134"/>
      <c r="AA197" s="134"/>
      <c r="AB197" s="129"/>
    </row>
    <row r="198" spans="1:28" ht="11.65" customHeight="1" x14ac:dyDescent="0.2">
      <c r="A198" s="138">
        <f t="shared" ca="1" si="1"/>
        <v>78</v>
      </c>
      <c r="C198" s="184"/>
      <c r="F198" s="184" t="str">
        <f>+[1]Function!F198</f>
        <v>P</v>
      </c>
      <c r="G198" s="84" t="str">
        <f>[1]UTCR!H198</f>
        <v>SE</v>
      </c>
      <c r="H198" s="151"/>
      <c r="I198" s="88">
        <f>IF(VLOOKUP([1]Variables!$AN$3,[1]Variables!$AK$3:$AM$14,3)=2,[1]UTCR!J198,[1]UTCR!AF198)</f>
        <v>0</v>
      </c>
      <c r="J198" s="88">
        <f>I198-K198</f>
        <v>0</v>
      </c>
      <c r="K198" s="185">
        <f>IF([1]Variables!$AN$3=12,IF(VLOOKUP([1]Variables!$AN$3,[1]Variables!$AK$3:$AM$14,3)=2,INDEX([1]UTCR!K198:U198,1,5)+INDEX([1]UTCR!K198:U198,1,8),INDEX([1]UTCR!AG198:AQ198,1,5)+INDEX([1]UTCR!AG198:AQ198,1,8)),IF(VLOOKUP([1]Variables!$AN$3,[1]Variables!$AK$3:$AM$14,3)=2,INDEX([1]UTCR!K198:U198,1,[1]Variables!$AN$3),INDEX([1]UTCR!AG198:AQ198,1,[1]Variables!$AN$3)))</f>
        <v>0</v>
      </c>
      <c r="L198" s="88">
        <f>M198-K198</f>
        <v>0</v>
      </c>
      <c r="M198" s="88">
        <f>IF([1]Variables!$AN$3=12,INDEX([1]NRO!J198:T198,1,5)+INDEX([1]NRO!J198:T198,1,8),INDEX([1]NRO!J198:T198,1,[1]Variables!$AN$3))</f>
        <v>0</v>
      </c>
      <c r="N198" s="134"/>
      <c r="O198" s="134"/>
      <c r="P198" s="134"/>
      <c r="Q198" s="134"/>
      <c r="R198" s="134"/>
      <c r="S198" s="134"/>
      <c r="T198" s="134"/>
      <c r="U198" s="134"/>
      <c r="V198" s="134"/>
      <c r="W198" s="134"/>
      <c r="X198" s="134"/>
      <c r="Y198" s="134"/>
      <c r="Z198" s="134"/>
      <c r="AA198" s="134"/>
      <c r="AB198" s="129"/>
    </row>
    <row r="199" spans="1:28" ht="11.65" customHeight="1" x14ac:dyDescent="0.2">
      <c r="A199" s="138">
        <f t="shared" ca="1" si="1"/>
        <v>79</v>
      </c>
      <c r="C199" s="184"/>
      <c r="F199" s="184" t="str">
        <f>+[1]Function!F199</f>
        <v>PT</v>
      </c>
      <c r="G199" s="84" t="str">
        <f>[1]UTCR!H199</f>
        <v>SG</v>
      </c>
      <c r="H199" s="151"/>
      <c r="I199" s="88">
        <f>IF(VLOOKUP([1]Variables!$AN$3,[1]Variables!$AK$3:$AM$14,3)=2,[1]UTCR!J199,[1]UTCR!AF199)</f>
        <v>0</v>
      </c>
      <c r="J199" s="88">
        <f>I199-K199</f>
        <v>0</v>
      </c>
      <c r="K199" s="185">
        <f>IF([1]Variables!$AN$3=12,IF(VLOOKUP([1]Variables!$AN$3,[1]Variables!$AK$3:$AM$14,3)=2,INDEX([1]UTCR!K199:U199,1,5)+INDEX([1]UTCR!K199:U199,1,8),INDEX([1]UTCR!AG199:AQ199,1,5)+INDEX([1]UTCR!AG199:AQ199,1,8)),IF(VLOOKUP([1]Variables!$AN$3,[1]Variables!$AK$3:$AM$14,3)=2,INDEX([1]UTCR!K199:U199,1,[1]Variables!$AN$3),INDEX([1]UTCR!AG199:AQ199,1,[1]Variables!$AN$3)))</f>
        <v>0</v>
      </c>
      <c r="L199" s="88">
        <f>M199-K199</f>
        <v>0</v>
      </c>
      <c r="M199" s="88">
        <f>IF([1]Variables!$AN$3=12,INDEX([1]NRO!J199:T199,1,5)+INDEX([1]NRO!J199:T199,1,8),INDEX([1]NRO!J199:T199,1,[1]Variables!$AN$3))</f>
        <v>0</v>
      </c>
      <c r="N199" s="134"/>
      <c r="O199" s="134"/>
      <c r="P199" s="134"/>
      <c r="Q199" s="134"/>
      <c r="R199" s="134"/>
      <c r="S199" s="134"/>
      <c r="T199" s="134"/>
      <c r="U199" s="134"/>
      <c r="V199" s="134"/>
      <c r="W199" s="134"/>
      <c r="X199" s="134"/>
      <c r="Y199" s="134"/>
      <c r="Z199" s="134"/>
      <c r="AA199" s="134"/>
    </row>
    <row r="200" spans="1:28" ht="11.65" customHeight="1" x14ac:dyDescent="0.2">
      <c r="A200" s="138">
        <f t="shared" ca="1" si="1"/>
        <v>80</v>
      </c>
      <c r="C200" s="184"/>
      <c r="H200" s="151"/>
      <c r="I200" s="188"/>
      <c r="J200" s="88"/>
      <c r="K200" s="88"/>
      <c r="L200" s="88"/>
      <c r="M200" s="88"/>
      <c r="O200" s="134"/>
      <c r="P200" s="134"/>
      <c r="Q200" s="134"/>
      <c r="R200" s="134"/>
      <c r="S200" s="134"/>
      <c r="T200" s="134"/>
      <c r="U200" s="134"/>
      <c r="V200" s="134"/>
      <c r="W200" s="134"/>
      <c r="X200" s="134"/>
      <c r="Y200" s="134"/>
      <c r="Z200" s="134"/>
      <c r="AA200" s="134"/>
    </row>
    <row r="201" spans="1:28" ht="11.65" customHeight="1" x14ac:dyDescent="0.2">
      <c r="A201" s="138">
        <f t="shared" ca="1" si="1"/>
        <v>81</v>
      </c>
      <c r="C201" s="184"/>
      <c r="H201" s="151"/>
      <c r="I201" s="88"/>
      <c r="J201" s="88"/>
      <c r="K201" s="88"/>
      <c r="L201" s="88"/>
      <c r="M201" s="88"/>
      <c r="O201" s="134"/>
      <c r="P201" s="134"/>
      <c r="Q201" s="134"/>
      <c r="R201" s="134"/>
      <c r="S201" s="134"/>
      <c r="T201" s="134"/>
      <c r="U201" s="134"/>
      <c r="V201" s="134"/>
      <c r="W201" s="134"/>
      <c r="X201" s="134"/>
      <c r="Y201" s="134"/>
      <c r="Z201" s="134"/>
      <c r="AA201" s="134"/>
    </row>
    <row r="202" spans="1:28" ht="11.65" customHeight="1" x14ac:dyDescent="0.2">
      <c r="A202" s="138">
        <f t="shared" ca="1" si="1"/>
        <v>82</v>
      </c>
      <c r="C202" s="184"/>
      <c r="H202" s="151" t="s">
        <v>198</v>
      </c>
      <c r="I202" s="187">
        <f>SUBTOTAL(9,I197:I201)</f>
        <v>2989359103.8800001</v>
      </c>
      <c r="J202" s="187">
        <f>SUBTOTAL(9,J197:J201)</f>
        <v>2795953155.9500003</v>
      </c>
      <c r="K202" s="187">
        <f>SUBTOTAL(9,K197:K201)</f>
        <v>193405947.93000001</v>
      </c>
      <c r="L202" s="187">
        <f>SUBTOTAL(9,L197:L201)</f>
        <v>-4616460.9355139732</v>
      </c>
      <c r="M202" s="187">
        <f>SUBTOTAL(9,M197:M201)</f>
        <v>188789486.99448603</v>
      </c>
      <c r="O202" s="134"/>
      <c r="P202" s="134"/>
      <c r="Q202" s="134"/>
      <c r="R202" s="134"/>
      <c r="S202" s="134"/>
      <c r="T202" s="134"/>
      <c r="U202" s="134"/>
      <c r="V202" s="134"/>
      <c r="W202" s="134"/>
      <c r="X202" s="134"/>
      <c r="Y202" s="134"/>
      <c r="Z202" s="134"/>
      <c r="AA202" s="134"/>
    </row>
    <row r="203" spans="1:28" ht="11.65" customHeight="1" x14ac:dyDescent="0.2">
      <c r="A203" s="138">
        <f t="shared" ca="1" si="1"/>
        <v>83</v>
      </c>
      <c r="C203" s="184"/>
      <c r="H203" s="151"/>
      <c r="I203" s="88"/>
      <c r="J203" s="88"/>
      <c r="K203" s="88"/>
      <c r="L203" s="88"/>
      <c r="M203" s="88"/>
      <c r="O203" s="134"/>
      <c r="P203" s="134"/>
      <c r="Q203" s="134"/>
      <c r="R203" s="134"/>
      <c r="S203" s="134"/>
      <c r="T203" s="134"/>
      <c r="U203" s="134"/>
      <c r="V203" s="134"/>
      <c r="W203" s="134"/>
      <c r="X203" s="134"/>
      <c r="Y203" s="134"/>
      <c r="Z203" s="134"/>
      <c r="AA203" s="134"/>
    </row>
    <row r="204" spans="1:28" ht="11.65" customHeight="1" x14ac:dyDescent="0.2">
      <c r="A204" s="138">
        <f t="shared" ca="1" si="1"/>
        <v>84</v>
      </c>
      <c r="C204" s="184">
        <v>444</v>
      </c>
      <c r="D204" s="84" t="s">
        <v>200</v>
      </c>
      <c r="H204" s="151"/>
      <c r="I204" s="88"/>
      <c r="J204" s="88"/>
      <c r="K204" s="88"/>
      <c r="L204" s="88"/>
      <c r="M204" s="88"/>
      <c r="O204" s="134"/>
      <c r="P204" s="134"/>
      <c r="Q204" s="134"/>
      <c r="R204" s="134"/>
      <c r="S204" s="134"/>
      <c r="T204" s="134"/>
      <c r="U204" s="134"/>
      <c r="V204" s="134"/>
      <c r="W204" s="134"/>
      <c r="X204" s="134"/>
      <c r="Y204" s="134"/>
      <c r="Z204" s="134"/>
      <c r="AA204" s="134"/>
    </row>
    <row r="205" spans="1:28" ht="11.65" customHeight="1" x14ac:dyDescent="0.2">
      <c r="A205" s="138">
        <f t="shared" ca="1" si="1"/>
        <v>85</v>
      </c>
      <c r="C205" s="184"/>
      <c r="F205" s="184">
        <f>+[1]Function!F205</f>
        <v>0</v>
      </c>
      <c r="G205" s="84" t="str">
        <f>[1]UTCR!H205</f>
        <v>S</v>
      </c>
      <c r="H205" s="151"/>
      <c r="I205" s="88">
        <f>IF(VLOOKUP([1]Variables!$AN$3,[1]Variables!$AK$3:$AM$14,3)=2,[1]UTCR!J205,[1]UTCR!AF205)</f>
        <v>20145201.640000001</v>
      </c>
      <c r="J205" s="88">
        <f>I205-K205</f>
        <v>18804950.460000001</v>
      </c>
      <c r="K205" s="185">
        <f>IF([1]Variables!$AN$3=12,IF(VLOOKUP([1]Variables!$AN$3,[1]Variables!$AK$3:$AM$14,3)=2,INDEX([1]UTCR!K205:U205,1,5)+INDEX([1]UTCR!K205:U205,1,8),INDEX([1]UTCR!AG205:AQ205,1,5)+INDEX([1]UTCR!AG205:AQ205,1,8)),IF(VLOOKUP([1]Variables!$AN$3,[1]Variables!$AK$3:$AM$14,3)=2,INDEX([1]UTCR!K205:U205,1,[1]Variables!$AN$3),INDEX([1]UTCR!AG205:AQ205,1,[1]Variables!$AN$3)))</f>
        <v>1340251.18</v>
      </c>
      <c r="L205" s="88">
        <f>M205-K205</f>
        <v>10807.656213240465</v>
      </c>
      <c r="M205" s="88">
        <f>IF([1]Variables!$AN$3=12,INDEX([1]NRO!J205:T205,1,5)+INDEX([1]NRO!J205:T205,1,8),INDEX([1]NRO!J205:T205,1,[1]Variables!$AN$3))</f>
        <v>1351058.8362132404</v>
      </c>
      <c r="O205" s="134"/>
      <c r="P205" s="134"/>
      <c r="Q205" s="134"/>
      <c r="R205" s="134"/>
      <c r="S205" s="134"/>
      <c r="T205" s="134"/>
      <c r="U205" s="134"/>
      <c r="V205" s="134"/>
      <c r="W205" s="134"/>
      <c r="X205" s="134"/>
      <c r="Y205" s="134"/>
      <c r="Z205" s="134"/>
      <c r="AA205" s="134"/>
    </row>
    <row r="206" spans="1:28" ht="11.65" customHeight="1" x14ac:dyDescent="0.2">
      <c r="A206" s="138">
        <f t="shared" ca="1" si="1"/>
        <v>86</v>
      </c>
      <c r="C206" s="184"/>
      <c r="F206" s="184">
        <f>+[1]Function!F206</f>
        <v>0</v>
      </c>
      <c r="G206" s="84" t="str">
        <f>[1]UTCR!H206</f>
        <v>SO</v>
      </c>
      <c r="H206" s="151"/>
      <c r="I206" s="88">
        <f>IF(VLOOKUP([1]Variables!$AN$3,[1]Variables!$AK$3:$AM$14,3)=2,[1]UTCR!J206,[1]UTCR!AF206)</f>
        <v>0</v>
      </c>
      <c r="J206" s="88">
        <f>I206-K206</f>
        <v>0</v>
      </c>
      <c r="K206" s="185">
        <f>IF([1]Variables!$AN$3=12,IF(VLOOKUP([1]Variables!$AN$3,[1]Variables!$AK$3:$AM$14,3)=2,INDEX([1]UTCR!K206:U206,1,5)+INDEX([1]UTCR!K206:U206,1,8),INDEX([1]UTCR!AG206:AQ206,1,5)+INDEX([1]UTCR!AG206:AQ206,1,8)),IF(VLOOKUP([1]Variables!$AN$3,[1]Variables!$AK$3:$AM$14,3)=2,INDEX([1]UTCR!K206:U206,1,[1]Variables!$AN$3),INDEX([1]UTCR!AG206:AQ206,1,[1]Variables!$AN$3)))</f>
        <v>0</v>
      </c>
      <c r="L206" s="88">
        <f>M206-K206</f>
        <v>0</v>
      </c>
      <c r="M206" s="88">
        <f>IF([1]Variables!$AN$3=12,INDEX([1]NRO!J206:T206,1,5)+INDEX([1]NRO!J206:T206,1,8),INDEX([1]NRO!J206:T206,1,[1]Variables!$AN$3))</f>
        <v>0</v>
      </c>
      <c r="O206" s="134"/>
      <c r="P206" s="134"/>
      <c r="Q206" s="134"/>
      <c r="R206" s="134"/>
      <c r="S206" s="134"/>
      <c r="T206" s="134"/>
      <c r="U206" s="134"/>
      <c r="V206" s="134"/>
      <c r="W206" s="134"/>
      <c r="X206" s="134"/>
      <c r="Y206" s="134"/>
      <c r="Z206" s="134"/>
      <c r="AA206" s="134"/>
    </row>
    <row r="207" spans="1:28" ht="11.65" customHeight="1" x14ac:dyDescent="0.2">
      <c r="A207" s="138">
        <f t="shared" ca="1" si="1"/>
        <v>87</v>
      </c>
      <c r="C207" s="184"/>
      <c r="H207" s="151" t="s">
        <v>198</v>
      </c>
      <c r="I207" s="187">
        <f>SUBTOTAL(9,I205:I206)</f>
        <v>20145201.640000001</v>
      </c>
      <c r="J207" s="187">
        <f>SUBTOTAL(9,J205:J206)</f>
        <v>18804950.460000001</v>
      </c>
      <c r="K207" s="187">
        <f>SUBTOTAL(9,K205:K206)</f>
        <v>1340251.18</v>
      </c>
      <c r="L207" s="187">
        <f>SUBTOTAL(9,L205:L206)</f>
        <v>10807.656213240465</v>
      </c>
      <c r="M207" s="187">
        <f>SUBTOTAL(9,M205:M206)</f>
        <v>1351058.8362132404</v>
      </c>
      <c r="O207" s="134"/>
      <c r="P207" s="134"/>
      <c r="Q207" s="134"/>
      <c r="R207" s="134"/>
      <c r="S207" s="134"/>
      <c r="T207" s="134"/>
      <c r="U207" s="134"/>
      <c r="V207" s="134"/>
      <c r="W207" s="134"/>
      <c r="X207" s="134"/>
      <c r="Y207" s="134"/>
      <c r="Z207" s="134"/>
      <c r="AA207" s="134"/>
    </row>
    <row r="208" spans="1:28" ht="11.65" customHeight="1" x14ac:dyDescent="0.2">
      <c r="A208" s="138">
        <f t="shared" ca="1" si="1"/>
        <v>88</v>
      </c>
      <c r="C208" s="184"/>
      <c r="H208" s="151"/>
      <c r="I208" s="88"/>
      <c r="J208" s="88"/>
      <c r="K208" s="88"/>
      <c r="L208" s="88"/>
      <c r="M208" s="88"/>
      <c r="O208" s="134"/>
      <c r="P208" s="134"/>
      <c r="Q208" s="134"/>
      <c r="R208" s="134"/>
      <c r="S208" s="134"/>
      <c r="T208" s="134"/>
      <c r="U208" s="134"/>
      <c r="V208" s="134"/>
      <c r="W208" s="134"/>
      <c r="X208" s="134"/>
      <c r="Y208" s="134"/>
      <c r="Z208" s="134"/>
      <c r="AA208" s="134"/>
    </row>
    <row r="209" spans="1:27" ht="11.65" customHeight="1" x14ac:dyDescent="0.2">
      <c r="A209" s="138">
        <f t="shared" ca="1" si="1"/>
        <v>89</v>
      </c>
      <c r="C209" s="184">
        <v>445</v>
      </c>
      <c r="D209" s="84" t="s">
        <v>201</v>
      </c>
      <c r="H209" s="151"/>
      <c r="I209" s="88"/>
      <c r="J209" s="88"/>
      <c r="K209" s="88"/>
      <c r="L209" s="88"/>
      <c r="M209" s="88"/>
      <c r="O209" s="134"/>
      <c r="P209" s="134"/>
      <c r="Q209" s="134"/>
      <c r="R209" s="134"/>
      <c r="S209" s="134"/>
      <c r="T209" s="134"/>
      <c r="U209" s="134"/>
      <c r="V209" s="134"/>
      <c r="W209" s="134"/>
      <c r="X209" s="134"/>
      <c r="Y209" s="134"/>
      <c r="Z209" s="134"/>
      <c r="AA209" s="134"/>
    </row>
    <row r="210" spans="1:27" ht="11.65" customHeight="1" x14ac:dyDescent="0.2">
      <c r="A210" s="138">
        <f t="shared" ca="1" si="1"/>
        <v>90</v>
      </c>
      <c r="C210" s="184"/>
      <c r="F210" s="184">
        <f>+[1]Function!F210</f>
        <v>0</v>
      </c>
      <c r="G210" s="84" t="str">
        <f>[1]UTCR!H210</f>
        <v>S</v>
      </c>
      <c r="H210" s="151"/>
      <c r="I210" s="88">
        <f>IF(VLOOKUP([1]Variables!$AN$3,[1]Variables!$AK$3:$AM$14,3)=2,[1]UTCR!J210,[1]UTCR!AF210)</f>
        <v>17715081.949999999</v>
      </c>
      <c r="J210" s="88">
        <f>I210-K210</f>
        <v>17715081.949999999</v>
      </c>
      <c r="K210" s="185">
        <f>IF([1]Variables!$AN$3=12,IF(VLOOKUP([1]Variables!$AN$3,[1]Variables!$AK$3:$AM$14,3)=2,INDEX([1]UTCR!K210:U210,1,5)+INDEX([1]UTCR!K210:U210,1,8),INDEX([1]UTCR!AG210:AQ210,1,5)+INDEX([1]UTCR!AG210:AQ210,1,8)),IF(VLOOKUP([1]Variables!$AN$3,[1]Variables!$AK$3:$AM$14,3)=2,INDEX([1]UTCR!K210:U210,1,[1]Variables!$AN$3),INDEX([1]UTCR!AG210:AQ210,1,[1]Variables!$AN$3)))</f>
        <v>0</v>
      </c>
      <c r="L210" s="88">
        <f>M210-K210</f>
        <v>0</v>
      </c>
      <c r="M210" s="88">
        <f>IF([1]Variables!$AN$3=12,INDEX([1]NRO!J210:T210,1,5)+INDEX([1]NRO!J210:T210,1,8),INDEX([1]NRO!J210:T210,1,[1]Variables!$AN$3))</f>
        <v>0</v>
      </c>
      <c r="O210" s="134"/>
      <c r="P210" s="134"/>
      <c r="Q210" s="134"/>
      <c r="R210" s="134"/>
      <c r="S210" s="134"/>
      <c r="T210" s="134"/>
      <c r="U210" s="134"/>
      <c r="V210" s="134"/>
      <c r="W210" s="134"/>
      <c r="X210" s="134"/>
      <c r="Y210" s="134"/>
      <c r="Z210" s="134"/>
      <c r="AA210" s="134"/>
    </row>
    <row r="211" spans="1:27" ht="11.65" customHeight="1" x14ac:dyDescent="0.2">
      <c r="A211" s="138">
        <f t="shared" ca="1" si="1"/>
        <v>91</v>
      </c>
      <c r="C211" s="184"/>
      <c r="H211" s="151"/>
      <c r="I211" s="88"/>
      <c r="J211" s="88"/>
      <c r="K211" s="88"/>
      <c r="L211" s="88"/>
      <c r="M211" s="88"/>
      <c r="O211" s="134"/>
      <c r="P211" s="134"/>
      <c r="Q211" s="134"/>
      <c r="R211" s="134"/>
      <c r="S211" s="134"/>
      <c r="T211" s="134"/>
      <c r="U211" s="134"/>
      <c r="V211" s="134"/>
      <c r="W211" s="134"/>
      <c r="X211" s="134"/>
      <c r="Y211" s="134"/>
      <c r="Z211" s="134"/>
      <c r="AA211" s="134"/>
    </row>
    <row r="212" spans="1:27" ht="11.65" customHeight="1" x14ac:dyDescent="0.2">
      <c r="A212" s="138">
        <f t="shared" ca="1" si="1"/>
        <v>92</v>
      </c>
      <c r="C212" s="184"/>
      <c r="H212" s="151" t="s">
        <v>198</v>
      </c>
      <c r="I212" s="187">
        <f>SUBTOTAL(9,I210:I211)</f>
        <v>17715081.949999999</v>
      </c>
      <c r="J212" s="187">
        <f>SUBTOTAL(9,J210:J211)</f>
        <v>17715081.949999999</v>
      </c>
      <c r="K212" s="187">
        <f>SUBTOTAL(9,K210:K211)</f>
        <v>0</v>
      </c>
      <c r="L212" s="187">
        <f>SUBTOTAL(9,L210:L211)</f>
        <v>0</v>
      </c>
      <c r="M212" s="187">
        <f>SUBTOTAL(9,M210:M211)</f>
        <v>0</v>
      </c>
      <c r="O212" s="134"/>
      <c r="P212" s="134"/>
      <c r="Q212" s="134"/>
      <c r="R212" s="134"/>
      <c r="S212" s="134"/>
      <c r="T212" s="134"/>
      <c r="U212" s="134"/>
      <c r="V212" s="134"/>
      <c r="W212" s="134"/>
      <c r="X212" s="134"/>
      <c r="Y212" s="134"/>
      <c r="Z212" s="134"/>
      <c r="AA212" s="134"/>
    </row>
    <row r="213" spans="1:27" ht="11.65" customHeight="1" x14ac:dyDescent="0.2">
      <c r="A213" s="138">
        <f t="shared" ca="1" si="1"/>
        <v>93</v>
      </c>
      <c r="C213" s="184"/>
      <c r="H213" s="151"/>
      <c r="I213" s="88"/>
      <c r="J213" s="88"/>
      <c r="K213" s="88"/>
      <c r="L213" s="88"/>
      <c r="M213" s="88"/>
      <c r="O213" s="134"/>
      <c r="P213" s="134"/>
      <c r="Q213" s="134"/>
      <c r="R213" s="134"/>
      <c r="S213" s="134"/>
      <c r="T213" s="134"/>
      <c r="U213" s="134"/>
      <c r="V213" s="134"/>
      <c r="W213" s="134"/>
      <c r="X213" s="134"/>
      <c r="Y213" s="134"/>
      <c r="Z213" s="134"/>
      <c r="AA213" s="134"/>
    </row>
    <row r="214" spans="1:27" ht="11.65" customHeight="1" x14ac:dyDescent="0.2">
      <c r="A214" s="138">
        <f t="shared" ca="1" si="1"/>
        <v>94</v>
      </c>
      <c r="C214" s="184">
        <v>448</v>
      </c>
      <c r="D214" s="84" t="s">
        <v>13</v>
      </c>
      <c r="H214" s="151"/>
      <c r="I214" s="88"/>
      <c r="J214" s="88"/>
      <c r="K214" s="88"/>
      <c r="L214" s="88"/>
      <c r="M214" s="88"/>
      <c r="O214" s="134"/>
      <c r="P214" s="134"/>
      <c r="Q214" s="134"/>
      <c r="R214" s="134"/>
      <c r="S214" s="134"/>
      <c r="T214" s="134"/>
      <c r="U214" s="134"/>
      <c r="V214" s="134"/>
      <c r="W214" s="134"/>
      <c r="X214" s="134"/>
      <c r="Y214" s="134"/>
      <c r="Z214" s="134"/>
      <c r="AA214" s="134"/>
    </row>
    <row r="215" spans="1:27" ht="11.65" customHeight="1" x14ac:dyDescent="0.2">
      <c r="A215" s="138">
        <f t="shared" ca="1" si="1"/>
        <v>95</v>
      </c>
      <c r="C215" s="184"/>
      <c r="F215" s="184" t="str">
        <f>+[1]Function!F215</f>
        <v>DPW</v>
      </c>
      <c r="G215" s="84" t="str">
        <f>[1]UTCR!H215</f>
        <v>S</v>
      </c>
      <c r="H215" s="151"/>
      <c r="I215" s="88">
        <f>IF(VLOOKUP([1]Variables!$AN$3,[1]Variables!$AK$3:$AM$14,3)=2,[1]UTCR!J215,[1]UTCR!AF215)</f>
        <v>0</v>
      </c>
      <c r="J215" s="88">
        <f>I215-K215</f>
        <v>0</v>
      </c>
      <c r="K215" s="185">
        <f>IF([1]Variables!$AN$3=12,IF(VLOOKUP([1]Variables!$AN$3,[1]Variables!$AK$3:$AM$14,3)=2,INDEX([1]UTCR!K215:U215,1,5)+INDEX([1]UTCR!K215:U215,1,8),INDEX([1]UTCR!AG215:AQ215,1,5)+INDEX([1]UTCR!AG215:AQ215,1,8)),IF(VLOOKUP([1]Variables!$AN$3,[1]Variables!$AK$3:$AM$14,3)=2,INDEX([1]UTCR!K215:U215,1,[1]Variables!$AN$3),INDEX([1]UTCR!AG215:AQ215,1,[1]Variables!$AN$3)))</f>
        <v>0</v>
      </c>
      <c r="L215" s="88">
        <f>M215-K215</f>
        <v>0</v>
      </c>
      <c r="M215" s="88">
        <f>IF([1]Variables!$AN$3=12,INDEX([1]NRO!J215:T215,1,5)+INDEX([1]NRO!J215:T215,1,8),INDEX([1]NRO!J215:T215,1,[1]Variables!$AN$3))</f>
        <v>0</v>
      </c>
      <c r="O215" s="134"/>
      <c r="P215" s="134"/>
      <c r="Q215" s="134"/>
      <c r="R215" s="134"/>
      <c r="S215" s="134"/>
      <c r="T215" s="134"/>
      <c r="U215" s="134"/>
      <c r="V215" s="134"/>
      <c r="W215" s="134"/>
      <c r="X215" s="134"/>
      <c r="Y215" s="134"/>
      <c r="Z215" s="134"/>
      <c r="AA215" s="134"/>
    </row>
    <row r="216" spans="1:27" ht="11.65" customHeight="1" x14ac:dyDescent="0.2">
      <c r="A216" s="138">
        <f t="shared" ca="1" si="1"/>
        <v>96</v>
      </c>
      <c r="C216" s="184"/>
      <c r="F216" s="184" t="str">
        <f>+[1]Function!F216</f>
        <v>GP</v>
      </c>
      <c r="G216" s="84" t="str">
        <f>[1]UTCR!H216</f>
        <v>SO</v>
      </c>
      <c r="H216" s="151"/>
      <c r="I216" s="88">
        <f>IF(VLOOKUP([1]Variables!$AN$3,[1]Variables!$AK$3:$AM$14,3)=2,[1]UTCR!J216,[1]UTCR!AF216)</f>
        <v>0</v>
      </c>
      <c r="J216" s="88">
        <f>I216-K216</f>
        <v>0</v>
      </c>
      <c r="K216" s="185">
        <f>IF([1]Variables!$AN$3=12,IF(VLOOKUP([1]Variables!$AN$3,[1]Variables!$AK$3:$AM$14,3)=2,INDEX([1]UTCR!K216:U216,1,5)+INDEX([1]UTCR!K216:U216,1,8),INDEX([1]UTCR!AG216:AQ216,1,5)+INDEX([1]UTCR!AG216:AQ216,1,8)),IF(VLOOKUP([1]Variables!$AN$3,[1]Variables!$AK$3:$AM$14,3)=2,INDEX([1]UTCR!K216:U216,1,[1]Variables!$AN$3),INDEX([1]UTCR!AG216:AQ216,1,[1]Variables!$AN$3)))</f>
        <v>0</v>
      </c>
      <c r="L216" s="88">
        <f>M216-K216</f>
        <v>0</v>
      </c>
      <c r="M216" s="88">
        <f>IF([1]Variables!$AN$3=12,INDEX([1]NRO!J216:T216,1,5)+INDEX([1]NRO!J216:T216,1,8),INDEX([1]NRO!J216:T216,1,[1]Variables!$AN$3))</f>
        <v>0</v>
      </c>
      <c r="O216" s="134"/>
      <c r="P216" s="134"/>
      <c r="Q216" s="134"/>
      <c r="R216" s="134"/>
      <c r="S216" s="134"/>
      <c r="T216" s="134"/>
      <c r="U216" s="134"/>
      <c r="V216" s="134"/>
      <c r="W216" s="134"/>
      <c r="X216" s="134"/>
      <c r="Y216" s="134"/>
      <c r="Z216" s="134"/>
      <c r="AA216" s="134"/>
    </row>
    <row r="217" spans="1:27" ht="11.65" customHeight="1" x14ac:dyDescent="0.2">
      <c r="A217" s="138">
        <f t="shared" ca="1" si="1"/>
        <v>97</v>
      </c>
      <c r="C217" s="184"/>
      <c r="H217" s="151" t="s">
        <v>198</v>
      </c>
      <c r="I217" s="187">
        <f>SUBTOTAL(9,I215:I216)</f>
        <v>0</v>
      </c>
      <c r="J217" s="187">
        <f>SUBTOTAL(9,J215:J216)</f>
        <v>0</v>
      </c>
      <c r="K217" s="187">
        <f>SUBTOTAL(9,K215:K216)</f>
        <v>0</v>
      </c>
      <c r="L217" s="187">
        <f>SUBTOTAL(9,L215:L216)</f>
        <v>0</v>
      </c>
      <c r="M217" s="187">
        <f>SUBTOTAL(9,M215:M216)</f>
        <v>0</v>
      </c>
      <c r="O217" s="134"/>
      <c r="P217" s="134"/>
      <c r="Q217" s="134"/>
      <c r="R217" s="134"/>
      <c r="S217" s="134"/>
      <c r="T217" s="134"/>
      <c r="U217" s="134"/>
      <c r="V217" s="134"/>
      <c r="W217" s="134"/>
      <c r="X217" s="134"/>
      <c r="Y217" s="134"/>
      <c r="Z217" s="134"/>
      <c r="AA217" s="134"/>
    </row>
    <row r="218" spans="1:27" ht="11.65" customHeight="1" x14ac:dyDescent="0.2">
      <c r="A218" s="138">
        <f t="shared" ca="1" si="1"/>
        <v>98</v>
      </c>
      <c r="C218" s="184"/>
      <c r="H218" s="151"/>
      <c r="I218" s="88"/>
      <c r="J218" s="88"/>
      <c r="K218" s="88"/>
      <c r="L218" s="88"/>
      <c r="M218" s="88"/>
      <c r="O218" s="134"/>
      <c r="P218" s="134"/>
      <c r="Q218" s="134"/>
      <c r="R218" s="134"/>
      <c r="S218" s="134"/>
      <c r="T218" s="134"/>
      <c r="U218" s="134"/>
      <c r="V218" s="134"/>
      <c r="W218" s="134"/>
      <c r="X218" s="134"/>
      <c r="Y218" s="134"/>
      <c r="Z218" s="134"/>
      <c r="AA218" s="134"/>
    </row>
    <row r="219" spans="1:27" ht="11.65" customHeight="1" thickBot="1" x14ac:dyDescent="0.25">
      <c r="A219" s="138">
        <f t="shared" ca="1" si="1"/>
        <v>99</v>
      </c>
      <c r="C219" s="189" t="s">
        <v>202</v>
      </c>
      <c r="H219" s="190"/>
      <c r="I219" s="191">
        <f>SUBTOTAL(9,I192:I217)</f>
        <v>4770458215.4499998</v>
      </c>
      <c r="J219" s="191">
        <f>SUBTOTAL(9,J192:J217)</f>
        <v>4433591107.3099995</v>
      </c>
      <c r="K219" s="191">
        <f>SUBTOTAL(9,K192:K217)</f>
        <v>336867108.14000005</v>
      </c>
      <c r="L219" s="191">
        <f>SUBTOTAL(9,L192:L217)</f>
        <v>-130939139.13498144</v>
      </c>
      <c r="M219" s="191">
        <f>SUBTOTAL(9,M192:M217)</f>
        <v>205927969.00501856</v>
      </c>
      <c r="O219" s="186"/>
      <c r="P219" s="186"/>
      <c r="Q219" s="186"/>
      <c r="R219" s="186"/>
      <c r="S219" s="186"/>
      <c r="T219" s="186"/>
      <c r="U219" s="134"/>
      <c r="V219" s="186"/>
      <c r="W219" s="186"/>
      <c r="X219" s="186"/>
      <c r="Y219" s="186"/>
      <c r="Z219" s="186"/>
      <c r="AA219" s="186"/>
    </row>
    <row r="220" spans="1:27" ht="11.65" customHeight="1" thickTop="1" x14ac:dyDescent="0.2">
      <c r="A220" s="138">
        <f t="shared" ca="1" si="1"/>
        <v>100</v>
      </c>
      <c r="C220" s="184"/>
      <c r="H220" s="151"/>
      <c r="I220" s="192"/>
      <c r="J220" s="88"/>
      <c r="K220" s="88"/>
      <c r="L220" s="88"/>
      <c r="M220" s="88"/>
      <c r="O220" s="134"/>
      <c r="P220" s="134"/>
      <c r="Q220" s="134"/>
      <c r="R220" s="134"/>
      <c r="S220" s="134"/>
      <c r="T220" s="134"/>
      <c r="U220" s="134"/>
      <c r="V220" s="134"/>
      <c r="W220" s="134"/>
      <c r="X220" s="134"/>
      <c r="Y220" s="134"/>
      <c r="Z220" s="134"/>
      <c r="AA220" s="134"/>
    </row>
    <row r="221" spans="1:27" ht="11.65" customHeight="1" x14ac:dyDescent="0.2">
      <c r="A221" s="138">
        <f t="shared" ca="1" si="1"/>
        <v>101</v>
      </c>
      <c r="C221" s="184"/>
      <c r="E221" s="142"/>
      <c r="H221" s="151"/>
      <c r="I221" s="192"/>
      <c r="J221" s="192"/>
      <c r="K221" s="192"/>
      <c r="L221" s="192"/>
      <c r="M221" s="192"/>
      <c r="O221" s="193"/>
      <c r="P221" s="193"/>
      <c r="Q221" s="193"/>
      <c r="R221" s="193"/>
      <c r="S221" s="193"/>
      <c r="T221" s="193"/>
      <c r="U221" s="134"/>
      <c r="V221" s="193"/>
      <c r="W221" s="193"/>
      <c r="X221" s="193"/>
      <c r="Y221" s="193"/>
      <c r="Z221" s="193"/>
      <c r="AA221" s="193"/>
    </row>
    <row r="222" spans="1:27" ht="11.65" customHeight="1" x14ac:dyDescent="0.2">
      <c r="A222" s="138">
        <f t="shared" ca="1" si="1"/>
        <v>102</v>
      </c>
      <c r="C222" s="194"/>
      <c r="D222" s="195"/>
      <c r="E222" s="196"/>
      <c r="G222" s="195"/>
      <c r="H222" s="197"/>
      <c r="I222" s="198"/>
      <c r="J222" s="198"/>
      <c r="K222" s="198"/>
      <c r="L222" s="198"/>
      <c r="M222" s="198"/>
      <c r="O222" s="199"/>
      <c r="P222" s="199"/>
      <c r="Q222" s="199"/>
      <c r="R222" s="199"/>
      <c r="S222" s="199"/>
      <c r="T222" s="199"/>
      <c r="U222" s="134"/>
      <c r="V222" s="199"/>
      <c r="W222" s="199"/>
      <c r="X222" s="199"/>
      <c r="Y222" s="199"/>
      <c r="Z222" s="199"/>
      <c r="AA222" s="199"/>
    </row>
    <row r="223" spans="1:27" ht="11.65" customHeight="1" x14ac:dyDescent="0.2">
      <c r="A223" s="138">
        <f t="shared" ca="1" si="1"/>
        <v>103</v>
      </c>
      <c r="C223" s="184">
        <v>447</v>
      </c>
      <c r="D223" s="84" t="s">
        <v>203</v>
      </c>
      <c r="H223" s="151"/>
      <c r="I223" s="88"/>
      <c r="J223" s="88"/>
      <c r="K223" s="88"/>
      <c r="L223" s="88"/>
      <c r="M223" s="88"/>
      <c r="O223" s="134"/>
      <c r="P223" s="134"/>
      <c r="Q223" s="134"/>
      <c r="R223" s="134"/>
      <c r="S223" s="134"/>
      <c r="T223" s="134"/>
      <c r="U223" s="134"/>
      <c r="V223" s="134"/>
      <c r="W223" s="134"/>
      <c r="X223" s="134"/>
      <c r="Y223" s="134"/>
      <c r="Z223" s="134"/>
      <c r="AA223" s="134"/>
    </row>
    <row r="224" spans="1:27" ht="11.65" customHeight="1" x14ac:dyDescent="0.2">
      <c r="A224" s="138">
        <f t="shared" ca="1" si="1"/>
        <v>104</v>
      </c>
      <c r="C224" s="184"/>
      <c r="F224" s="184" t="str">
        <f>+[1]Function!F224</f>
        <v>P</v>
      </c>
      <c r="G224" s="84" t="str">
        <f>[1]UTCR!H224</f>
        <v>S</v>
      </c>
      <c r="H224" s="151"/>
      <c r="I224" s="88">
        <f>IF(VLOOKUP([1]Variables!$AN$3,[1]Variables!$AK$3:$AM$14,3)=2,[1]UTCR!J224,[1]UTCR!AF224)</f>
        <v>11883415.189999999</v>
      </c>
      <c r="J224" s="88">
        <f t="shared" ref="J224:J236" si="2">I224-K224</f>
        <v>11883415.189999999</v>
      </c>
      <c r="K224" s="185">
        <f>IF([1]Variables!$AN$3=12,IF(VLOOKUP([1]Variables!$AN$3,[1]Variables!$AK$3:$AM$14,3)=2,INDEX([1]UTCR!K224:U224,1,5)+INDEX([1]UTCR!K224:U224,1,8),INDEX([1]UTCR!AG224:AQ224,1,5)+INDEX([1]UTCR!AG224:AQ224,1,8)),IF(VLOOKUP([1]Variables!$AN$3,[1]Variables!$AK$3:$AM$14,3)=2,INDEX([1]UTCR!K224:U224,1,[1]Variables!$AN$3),INDEX([1]UTCR!AG224:AQ224,1,[1]Variables!$AN$3)))</f>
        <v>0</v>
      </c>
      <c r="L224" s="88">
        <f t="shared" ref="L224:L236" si="3">M224-K224</f>
        <v>0</v>
      </c>
      <c r="M224" s="88">
        <f>IF([1]Variables!$AN$3=12,INDEX([1]NRO!J224:T224,1,5)+INDEX([1]NRO!J224:T224,1,8),INDEX([1]NRO!J224:T224,1,[1]Variables!$AN$3))</f>
        <v>0</v>
      </c>
      <c r="O224" s="134"/>
      <c r="P224" s="134"/>
      <c r="Q224" s="134"/>
      <c r="R224" s="134"/>
      <c r="S224" s="134"/>
      <c r="T224" s="134"/>
      <c r="U224" s="134"/>
      <c r="V224" s="134"/>
      <c r="W224" s="134"/>
      <c r="X224" s="134"/>
      <c r="Y224" s="134"/>
      <c r="Z224" s="134"/>
      <c r="AA224" s="134"/>
    </row>
    <row r="225" spans="1:27" ht="11.65" customHeight="1" x14ac:dyDescent="0.2">
      <c r="A225" s="138">
        <f t="shared" ca="1" si="1"/>
        <v>105</v>
      </c>
      <c r="C225" s="184"/>
      <c r="F225" s="184"/>
      <c r="G225" s="84" t="str">
        <f>[1]UTCR!H225</f>
        <v>SG</v>
      </c>
      <c r="H225" s="151"/>
      <c r="I225" s="88">
        <f>IF(VLOOKUP([1]Variables!$AN$3,[1]Variables!$AK$3:$AM$14,3)=2,[1]UTCR!J225,[1]UTCR!AF225)</f>
        <v>0</v>
      </c>
      <c r="J225" s="88">
        <f>I225-K225</f>
        <v>0</v>
      </c>
      <c r="K225" s="185">
        <f>IF([1]Variables!$AN$3=12,IF(VLOOKUP([1]Variables!$AN$3,[1]Variables!$AK$3:$AM$14,3)=2,INDEX([1]UTCR!K225:U225,1,5)+INDEX([1]UTCR!K225:U225,1,8),INDEX([1]UTCR!AG225:AQ225,1,5)+INDEX([1]UTCR!AG225:AQ225,1,8)),IF(VLOOKUP([1]Variables!$AN$3,[1]Variables!$AK$3:$AM$14,3)=2,INDEX([1]UTCR!K225:U225,1,[1]Variables!$AN$3),INDEX([1]UTCR!AG225:AQ225,1,[1]Variables!$AN$3)))</f>
        <v>0</v>
      </c>
      <c r="L225" s="88">
        <f>M225-K225</f>
        <v>0</v>
      </c>
      <c r="M225" s="88">
        <f>IF([1]Variables!$AN$3=12,INDEX([1]NRO!J225:T225,1,5)+INDEX([1]NRO!J225:T225,1,8),INDEX([1]NRO!J225:T225,1,[1]Variables!$AN$3))</f>
        <v>0</v>
      </c>
      <c r="O225" s="134"/>
      <c r="P225" s="134"/>
      <c r="Q225" s="134"/>
      <c r="R225" s="134"/>
      <c r="S225" s="134"/>
      <c r="T225" s="134"/>
      <c r="U225" s="134"/>
      <c r="V225" s="134"/>
      <c r="W225" s="134"/>
      <c r="X225" s="134"/>
      <c r="Y225" s="134"/>
      <c r="Z225" s="134"/>
      <c r="AA225" s="134"/>
    </row>
    <row r="226" spans="1:27" ht="11.65" customHeight="1" x14ac:dyDescent="0.2">
      <c r="A226" s="138">
        <f t="shared" ca="1" si="1"/>
        <v>106</v>
      </c>
      <c r="C226" s="184"/>
      <c r="F226" s="184"/>
      <c r="G226" s="84" t="str">
        <f>[1]UTCR!H226</f>
        <v>CAGW</v>
      </c>
      <c r="H226" s="151"/>
      <c r="I226" s="88">
        <f>IF(VLOOKUP([1]Variables!$AN$3,[1]Variables!$AK$3:$AM$14,3)=2,[1]UTCR!J226,[1]UTCR!AF226)</f>
        <v>0</v>
      </c>
      <c r="J226" s="88">
        <f>I226-K226</f>
        <v>0</v>
      </c>
      <c r="K226" s="185">
        <f>IF([1]Variables!$AN$3=12,IF(VLOOKUP([1]Variables!$AN$3,[1]Variables!$AK$3:$AM$14,3)=2,INDEX([1]UTCR!K226:U226,1,5)+INDEX([1]UTCR!K226:U226,1,8),INDEX([1]UTCR!AG226:AQ226,1,5)+INDEX([1]UTCR!AG226:AQ226,1,8)),IF(VLOOKUP([1]Variables!$AN$3,[1]Variables!$AK$3:$AM$14,3)=2,INDEX([1]UTCR!K226:U226,1,[1]Variables!$AN$3),INDEX([1]UTCR!AG226:AQ226,1,[1]Variables!$AN$3)))</f>
        <v>0</v>
      </c>
      <c r="L226" s="88">
        <f>M226-K226</f>
        <v>0</v>
      </c>
      <c r="M226" s="88">
        <f>IF([1]Variables!$AN$3=12,INDEX([1]NRO!J226:T226,1,5)+INDEX([1]NRO!J226:T226,1,8),INDEX([1]NRO!J226:T226,1,[1]Variables!$AN$3))</f>
        <v>0</v>
      </c>
      <c r="O226" s="134"/>
      <c r="P226" s="134"/>
      <c r="Q226" s="134"/>
      <c r="R226" s="134"/>
      <c r="S226" s="134"/>
      <c r="T226" s="134"/>
      <c r="U226" s="134"/>
      <c r="V226" s="134"/>
      <c r="W226" s="134"/>
      <c r="X226" s="134"/>
      <c r="Y226" s="134"/>
      <c r="Z226" s="134"/>
      <c r="AA226" s="134"/>
    </row>
    <row r="227" spans="1:27" ht="11.65" customHeight="1" x14ac:dyDescent="0.2">
      <c r="A227" s="138">
        <f t="shared" ca="1" si="1"/>
        <v>107</v>
      </c>
      <c r="C227" s="184"/>
      <c r="F227" s="184"/>
      <c r="H227" s="151"/>
      <c r="I227" s="187">
        <f>+SUBTOTAL(9,I224:I226)</f>
        <v>11883415.189999999</v>
      </c>
      <c r="J227" s="187">
        <f>+SUBTOTAL(9,J224:J226)</f>
        <v>11883415.189999999</v>
      </c>
      <c r="K227" s="187">
        <f>+SUBTOTAL(9,K224:K226)</f>
        <v>0</v>
      </c>
      <c r="L227" s="187">
        <f>+SUBTOTAL(9,L224:L226)</f>
        <v>0</v>
      </c>
      <c r="M227" s="187">
        <f>+SUBTOTAL(9,M224:M226)</f>
        <v>0</v>
      </c>
      <c r="O227" s="134"/>
      <c r="P227" s="134"/>
      <c r="Q227" s="134"/>
      <c r="R227" s="134"/>
      <c r="S227" s="134"/>
      <c r="T227" s="134"/>
      <c r="U227" s="134"/>
      <c r="V227" s="134"/>
      <c r="W227" s="134"/>
      <c r="X227" s="134"/>
      <c r="Y227" s="134"/>
      <c r="Z227" s="134"/>
      <c r="AA227" s="134"/>
    </row>
    <row r="228" spans="1:27" ht="11.65" customHeight="1" x14ac:dyDescent="0.2">
      <c r="A228" s="138">
        <f t="shared" ca="1" si="1"/>
        <v>108</v>
      </c>
      <c r="C228" s="184"/>
      <c r="F228" s="184"/>
      <c r="H228" s="151"/>
      <c r="I228" s="134"/>
      <c r="J228" s="134"/>
      <c r="K228" s="134"/>
      <c r="L228" s="134"/>
      <c r="M228" s="134"/>
      <c r="O228" s="134"/>
      <c r="P228" s="134"/>
      <c r="Q228" s="134"/>
      <c r="R228" s="134"/>
      <c r="S228" s="134"/>
      <c r="T228" s="134"/>
      <c r="U228" s="134"/>
      <c r="V228" s="134"/>
      <c r="W228" s="134"/>
      <c r="X228" s="134"/>
      <c r="Y228" s="134"/>
      <c r="Z228" s="134"/>
      <c r="AA228" s="134"/>
    </row>
    <row r="229" spans="1:27" ht="11.65" customHeight="1" x14ac:dyDescent="0.2">
      <c r="A229" s="138">
        <f t="shared" ca="1" si="1"/>
        <v>109</v>
      </c>
      <c r="C229" s="184" t="s">
        <v>204</v>
      </c>
      <c r="D229" s="84" t="s">
        <v>205</v>
      </c>
      <c r="F229" s="184"/>
      <c r="H229" s="151"/>
      <c r="I229" s="88"/>
      <c r="J229" s="88"/>
      <c r="K229" s="185"/>
      <c r="L229" s="88"/>
      <c r="M229" s="88"/>
      <c r="O229" s="134"/>
      <c r="P229" s="134"/>
      <c r="Q229" s="134"/>
      <c r="R229" s="134"/>
      <c r="S229" s="134"/>
      <c r="T229" s="134"/>
      <c r="U229" s="134"/>
      <c r="V229" s="134"/>
      <c r="W229" s="134"/>
      <c r="X229" s="134"/>
      <c r="Y229" s="134"/>
      <c r="Z229" s="134"/>
      <c r="AA229" s="134"/>
    </row>
    <row r="230" spans="1:27" ht="11.65" customHeight="1" x14ac:dyDescent="0.2">
      <c r="A230" s="138">
        <f t="shared" ca="1" si="1"/>
        <v>110</v>
      </c>
      <c r="C230" s="184"/>
      <c r="F230" s="184" t="str">
        <f>+[1]Function!F229</f>
        <v>P</v>
      </c>
      <c r="G230" s="84" t="str">
        <f>[1]UTCR!H230</f>
        <v>SG</v>
      </c>
      <c r="H230" s="151"/>
      <c r="I230" s="88">
        <f>IF(VLOOKUP([1]Variables!$AN$3,[1]Variables!$AK$3:$AM$14,3)=2,[1]UTCR!J230,[1]UTCR!AF230)</f>
        <v>0</v>
      </c>
      <c r="J230" s="88">
        <f t="shared" si="2"/>
        <v>0</v>
      </c>
      <c r="K230" s="185">
        <f>IF([1]Variables!$AN$3=12,IF(VLOOKUP([1]Variables!$AN$3,[1]Variables!$AK$3:$AM$14,3)=2,INDEX([1]UTCR!K230:U230,1,5)+INDEX([1]UTCR!K230:U230,1,8),INDEX([1]UTCR!AG230:AQ230,1,5)+INDEX([1]UTCR!AG230:AQ230,1,8)),IF(VLOOKUP([1]Variables!$AN$3,[1]Variables!$AK$3:$AM$14,3)=2,INDEX([1]UTCR!K230:U230,1,[1]Variables!$AN$3),INDEX([1]UTCR!AG230:AQ230,1,[1]Variables!$AN$3)))</f>
        <v>0</v>
      </c>
      <c r="L230" s="88">
        <f t="shared" si="3"/>
        <v>0</v>
      </c>
      <c r="M230" s="88">
        <f>IF([1]Variables!$AN$3=12,INDEX([1]NRO!J230:T230,1,5)+INDEX([1]NRO!J230:T230,1,8),INDEX([1]NRO!J230:T230,1,[1]Variables!$AN$3))</f>
        <v>0</v>
      </c>
      <c r="O230" s="134"/>
      <c r="P230" s="134"/>
      <c r="Q230" s="134"/>
      <c r="R230" s="134"/>
      <c r="S230" s="134"/>
      <c r="T230" s="134"/>
      <c r="U230" s="134"/>
      <c r="V230" s="134"/>
      <c r="W230" s="134"/>
      <c r="X230" s="134"/>
      <c r="Y230" s="134"/>
      <c r="Z230" s="134"/>
      <c r="AA230" s="134"/>
    </row>
    <row r="231" spans="1:27" ht="11.65" customHeight="1" x14ac:dyDescent="0.2">
      <c r="A231" s="138">
        <f t="shared" ca="1" si="1"/>
        <v>111</v>
      </c>
      <c r="C231" s="184"/>
      <c r="F231" s="184" t="str">
        <f>+[1]Function!F230</f>
        <v>P</v>
      </c>
      <c r="G231" s="84" t="str">
        <f>[1]UTCR!H231</f>
        <v>SE</v>
      </c>
      <c r="H231" s="151"/>
      <c r="I231" s="88">
        <f>IF(VLOOKUP([1]Variables!$AN$3,[1]Variables!$AK$3:$AM$14,3)=2,[1]UTCR!J231,[1]UTCR!AF231)</f>
        <v>0</v>
      </c>
      <c r="J231" s="88">
        <f t="shared" si="2"/>
        <v>0</v>
      </c>
      <c r="K231" s="185">
        <f>IF([1]Variables!$AN$3=12,IF(VLOOKUP([1]Variables!$AN$3,[1]Variables!$AK$3:$AM$14,3)=2,INDEX([1]UTCR!K231:U231,1,5)+INDEX([1]UTCR!K231:U231,1,8),INDEX([1]UTCR!AG231:AQ231,1,5)+INDEX([1]UTCR!AG231:AQ231,1,8)),IF(VLOOKUP([1]Variables!$AN$3,[1]Variables!$AK$3:$AM$14,3)=2,INDEX([1]UTCR!K231:U231,1,[1]Variables!$AN$3),INDEX([1]UTCR!AG231:AQ231,1,[1]Variables!$AN$3)))</f>
        <v>0</v>
      </c>
      <c r="L231" s="88">
        <f t="shared" si="3"/>
        <v>0</v>
      </c>
      <c r="M231" s="88">
        <f>IF([1]Variables!$AN$3=12,INDEX([1]NRO!J231:T231,1,5)+INDEX([1]NRO!J231:T231,1,8),INDEX([1]NRO!J231:T231,1,[1]Variables!$AN$3))</f>
        <v>0</v>
      </c>
      <c r="O231" s="134"/>
      <c r="P231" s="134"/>
      <c r="Q231" s="134"/>
      <c r="R231" s="134"/>
      <c r="S231" s="134"/>
      <c r="T231" s="134"/>
      <c r="U231" s="134"/>
      <c r="V231" s="134"/>
      <c r="W231" s="134"/>
      <c r="X231" s="134"/>
      <c r="Y231" s="134"/>
      <c r="Z231" s="134"/>
      <c r="AA231" s="134"/>
    </row>
    <row r="232" spans="1:27" ht="11.65" customHeight="1" x14ac:dyDescent="0.2">
      <c r="A232" s="138">
        <f t="shared" ca="1" si="1"/>
        <v>112</v>
      </c>
      <c r="C232" s="184"/>
      <c r="F232" s="184" t="str">
        <f>+[1]Function!F231</f>
        <v>P</v>
      </c>
      <c r="G232" s="84" t="str">
        <f>[1]UTCR!H232</f>
        <v>DGP</v>
      </c>
      <c r="H232" s="151"/>
      <c r="I232" s="88">
        <f>IF(VLOOKUP([1]Variables!$AN$3,[1]Variables!$AK$3:$AM$14,3)=2,[1]UTCR!J232,[1]UTCR!AF232)</f>
        <v>0</v>
      </c>
      <c r="J232" s="88">
        <f t="shared" si="2"/>
        <v>0</v>
      </c>
      <c r="K232" s="185">
        <f>IF([1]Variables!$AN$3=12,IF(VLOOKUP([1]Variables!$AN$3,[1]Variables!$AK$3:$AM$14,3)=2,INDEX([1]UTCR!K232:U232,1,5)+INDEX([1]UTCR!K232:U232,1,8),INDEX([1]UTCR!AG232:AQ232,1,5)+INDEX([1]UTCR!AG232:AQ232,1,8)),IF(VLOOKUP([1]Variables!$AN$3,[1]Variables!$AK$3:$AM$14,3)=2,INDEX([1]UTCR!K232:U232,1,[1]Variables!$AN$3),INDEX([1]UTCR!AG232:AQ232,1,[1]Variables!$AN$3)))</f>
        <v>0</v>
      </c>
      <c r="L232" s="88">
        <f t="shared" si="3"/>
        <v>0</v>
      </c>
      <c r="M232" s="88">
        <f>IF([1]Variables!$AN$3=12,INDEX([1]NRO!J232:T232,1,5)+INDEX([1]NRO!J232:T232,1,8),INDEX([1]NRO!J232:T232,1,[1]Variables!$AN$3))</f>
        <v>0</v>
      </c>
      <c r="O232" s="134"/>
      <c r="P232" s="134"/>
      <c r="Q232" s="134"/>
      <c r="R232" s="134"/>
      <c r="S232" s="134"/>
      <c r="T232" s="134"/>
      <c r="U232" s="134"/>
      <c r="V232" s="134"/>
      <c r="W232" s="134"/>
      <c r="X232" s="134"/>
      <c r="Y232" s="134"/>
      <c r="Z232" s="134"/>
      <c r="AA232" s="134"/>
    </row>
    <row r="233" spans="1:27" ht="11.65" customHeight="1" x14ac:dyDescent="0.2">
      <c r="A233" s="138">
        <f t="shared" ca="1" si="1"/>
        <v>113</v>
      </c>
      <c r="C233" s="184"/>
      <c r="F233" s="184" t="str">
        <f>+[1]Function!F232</f>
        <v>P</v>
      </c>
      <c r="G233" s="84" t="str">
        <f>[1]UTCR!H233</f>
        <v>CAGW</v>
      </c>
      <c r="H233" s="151"/>
      <c r="I233" s="88">
        <f>IF(VLOOKUP([1]Variables!$AN$3,[1]Variables!$AK$3:$AM$14,3)=2,[1]UTCR!J233,[1]UTCR!AF233)</f>
        <v>59484831.289999999</v>
      </c>
      <c r="J233" s="88">
        <f>I233-K233</f>
        <v>46062047.940993652</v>
      </c>
      <c r="K233" s="185">
        <f>IF([1]Variables!$AN$3=12,IF(VLOOKUP([1]Variables!$AN$3,[1]Variables!$AK$3:$AM$14,3)=2,INDEX([1]UTCR!K233:U233,1,5)+INDEX([1]UTCR!K233:U233,1,8),INDEX([1]UTCR!AG233:AQ233,1,5)+INDEX([1]UTCR!AG233:AQ233,1,8)),IF(VLOOKUP([1]Variables!$AN$3,[1]Variables!$AK$3:$AM$14,3)=2,INDEX([1]UTCR!K233:U233,1,[1]Variables!$AN$3),INDEX([1]UTCR!AG233:AQ233,1,[1]Variables!$AN$3)))</f>
        <v>13422783.349006347</v>
      </c>
      <c r="L233" s="88">
        <f>M233-K233</f>
        <v>-13422783.349006347</v>
      </c>
      <c r="M233" s="88">
        <f>IF([1]Variables!$AN$3=12,INDEX([1]NRO!J233:T233,1,5)+INDEX([1]NRO!J233:T233,1,8),INDEX([1]NRO!J233:T233,1,[1]Variables!$AN$3))</f>
        <v>0</v>
      </c>
      <c r="O233" s="134"/>
      <c r="P233" s="134"/>
      <c r="Q233" s="134"/>
      <c r="R233" s="134"/>
      <c r="S233" s="134"/>
      <c r="T233" s="134"/>
      <c r="U233" s="134"/>
      <c r="V233" s="134"/>
      <c r="W233" s="134"/>
      <c r="X233" s="134"/>
      <c r="Y233" s="134"/>
      <c r="Z233" s="134"/>
      <c r="AA233" s="134"/>
    </row>
    <row r="234" spans="1:27" ht="11.65" customHeight="1" x14ac:dyDescent="0.2">
      <c r="A234" s="138">
        <f t="shared" ca="1" si="1"/>
        <v>114</v>
      </c>
      <c r="C234" s="184"/>
      <c r="F234" s="184" t="str">
        <f>+[1]Function!F233</f>
        <v>P</v>
      </c>
      <c r="G234" s="84" t="str">
        <f>[1]UTCR!H234</f>
        <v>CAGE</v>
      </c>
      <c r="H234" s="151"/>
      <c r="I234" s="88">
        <f>IF(VLOOKUP([1]Variables!$AN$3,[1]Variables!$AK$3:$AM$14,3)=2,[1]UTCR!J234,[1]UTCR!AF234)</f>
        <v>0</v>
      </c>
      <c r="J234" s="88">
        <f>I234-K234</f>
        <v>0</v>
      </c>
      <c r="K234" s="185">
        <f>IF([1]Variables!$AN$3=12,IF(VLOOKUP([1]Variables!$AN$3,[1]Variables!$AK$3:$AM$14,3)=2,INDEX([1]UTCR!K234:U234,1,5)+INDEX([1]UTCR!K234:U234,1,8),INDEX([1]UTCR!AG234:AQ234,1,5)+INDEX([1]UTCR!AG234:AQ234,1,8)),IF(VLOOKUP([1]Variables!$AN$3,[1]Variables!$AK$3:$AM$14,3)=2,INDEX([1]UTCR!K234:U234,1,[1]Variables!$AN$3),INDEX([1]UTCR!AG234:AQ234,1,[1]Variables!$AN$3)))</f>
        <v>0</v>
      </c>
      <c r="L234" s="88">
        <f>M234-K234</f>
        <v>0</v>
      </c>
      <c r="M234" s="88">
        <f>IF([1]Variables!$AN$3=12,INDEX([1]NRO!J234:T234,1,5)+INDEX([1]NRO!J234:T234,1,8),INDEX([1]NRO!J234:T234,1,[1]Variables!$AN$3))</f>
        <v>0</v>
      </c>
      <c r="O234" s="134"/>
      <c r="P234" s="134"/>
      <c r="Q234" s="134"/>
      <c r="R234" s="134"/>
      <c r="S234" s="134"/>
      <c r="T234" s="134"/>
      <c r="U234" s="134"/>
      <c r="V234" s="134"/>
      <c r="W234" s="134"/>
      <c r="X234" s="134"/>
      <c r="Y234" s="134"/>
      <c r="Z234" s="134"/>
      <c r="AA234" s="134"/>
    </row>
    <row r="235" spans="1:27" ht="11.65" customHeight="1" x14ac:dyDescent="0.2">
      <c r="A235" s="138">
        <f t="shared" ca="1" si="1"/>
        <v>115</v>
      </c>
      <c r="C235" s="184"/>
      <c r="F235" s="184" t="str">
        <f>+[1]Function!F234</f>
        <v>P</v>
      </c>
      <c r="G235" s="84" t="str">
        <f>[1]UTCR!H235</f>
        <v>CAEW</v>
      </c>
      <c r="H235" s="151"/>
      <c r="I235" s="88">
        <f>IF(VLOOKUP([1]Variables!$AN$3,[1]Variables!$AK$3:$AM$14,3)=2,[1]UTCR!J235,[1]UTCR!AF235)</f>
        <v>0</v>
      </c>
      <c r="J235" s="88">
        <f t="shared" si="2"/>
        <v>0</v>
      </c>
      <c r="K235" s="185">
        <f>IF([1]Variables!$AN$3=12,IF(VLOOKUP([1]Variables!$AN$3,[1]Variables!$AK$3:$AM$14,3)=2,INDEX([1]UTCR!K235:U235,1,5)+INDEX([1]UTCR!K235:U235,1,8),INDEX([1]UTCR!AG235:AQ235,1,5)+INDEX([1]UTCR!AG235:AQ235,1,8)),IF(VLOOKUP([1]Variables!$AN$3,[1]Variables!$AK$3:$AM$14,3)=2,INDEX([1]UTCR!K235:U235,1,[1]Variables!$AN$3),INDEX([1]UTCR!AG235:AQ235,1,[1]Variables!$AN$3)))</f>
        <v>0</v>
      </c>
      <c r="L235" s="88">
        <f t="shared" si="3"/>
        <v>0</v>
      </c>
      <c r="M235" s="88">
        <f>IF([1]Variables!$AN$3=12,INDEX([1]NRO!J235:T235,1,5)+INDEX([1]NRO!J235:T235,1,8),INDEX([1]NRO!J235:T235,1,[1]Variables!$AN$3))</f>
        <v>0</v>
      </c>
      <c r="O235" s="134"/>
      <c r="P235" s="134"/>
      <c r="Q235" s="134"/>
      <c r="R235" s="134"/>
      <c r="S235" s="134"/>
      <c r="T235" s="134"/>
      <c r="U235" s="134"/>
      <c r="V235" s="134"/>
      <c r="W235" s="134"/>
      <c r="X235" s="134"/>
      <c r="Y235" s="134"/>
      <c r="Z235" s="134"/>
      <c r="AA235" s="134"/>
    </row>
    <row r="236" spans="1:27" ht="11.65" customHeight="1" x14ac:dyDescent="0.2">
      <c r="A236" s="138">
        <f t="shared" ca="1" si="1"/>
        <v>116</v>
      </c>
      <c r="C236" s="184"/>
      <c r="F236" s="184" t="str">
        <f>+[1]Function!F235</f>
        <v>P</v>
      </c>
      <c r="G236" s="84" t="str">
        <f>[1]UTCR!H236</f>
        <v>CAEE</v>
      </c>
      <c r="H236" s="151"/>
      <c r="I236" s="88">
        <f>IF(VLOOKUP([1]Variables!$AN$3,[1]Variables!$AK$3:$AM$14,3)=2,[1]UTCR!J236,[1]UTCR!AF236)</f>
        <v>0</v>
      </c>
      <c r="J236" s="88">
        <f t="shared" si="2"/>
        <v>0</v>
      </c>
      <c r="K236" s="185">
        <f>IF([1]Variables!$AN$3=12,IF(VLOOKUP([1]Variables!$AN$3,[1]Variables!$AK$3:$AM$14,3)=2,INDEX([1]UTCR!K236:U236,1,5)+INDEX([1]UTCR!K236:U236,1,8),INDEX([1]UTCR!AG236:AQ236,1,5)+INDEX([1]UTCR!AG236:AQ236,1,8)),IF(VLOOKUP([1]Variables!$AN$3,[1]Variables!$AK$3:$AM$14,3)=2,INDEX([1]UTCR!K236:U236,1,[1]Variables!$AN$3),INDEX([1]UTCR!AG236:AQ236,1,[1]Variables!$AN$3)))</f>
        <v>0</v>
      </c>
      <c r="L236" s="88">
        <f t="shared" si="3"/>
        <v>0</v>
      </c>
      <c r="M236" s="88">
        <f>IF([1]Variables!$AN$3=12,INDEX([1]NRO!J236:T236,1,5)+INDEX([1]NRO!J236:T236,1,8),INDEX([1]NRO!J236:T236,1,[1]Variables!$AN$3))</f>
        <v>0</v>
      </c>
      <c r="O236" s="134"/>
      <c r="P236" s="134"/>
      <c r="Q236" s="134"/>
      <c r="R236" s="134"/>
      <c r="S236" s="134"/>
      <c r="T236" s="134"/>
      <c r="U236" s="134"/>
      <c r="V236" s="134"/>
      <c r="W236" s="134"/>
      <c r="X236" s="134"/>
      <c r="Y236" s="134"/>
      <c r="Z236" s="134"/>
      <c r="AA236" s="134"/>
    </row>
    <row r="237" spans="1:27" ht="11.65" customHeight="1" x14ac:dyDescent="0.2">
      <c r="A237" s="138">
        <f t="shared" ca="1" si="1"/>
        <v>117</v>
      </c>
      <c r="C237" s="184"/>
      <c r="H237" s="151" t="s">
        <v>198</v>
      </c>
      <c r="I237" s="187">
        <f>SUBTOTAL(9,I230:I236)</f>
        <v>59484831.289999999</v>
      </c>
      <c r="J237" s="187">
        <f>SUBTOTAL(9,J230:J236)</f>
        <v>46062047.940993652</v>
      </c>
      <c r="K237" s="187">
        <f>SUBTOTAL(9,K230:K236)</f>
        <v>13422783.349006347</v>
      </c>
      <c r="L237" s="187">
        <f>SUBTOTAL(9,L230:L236)</f>
        <v>-13422783.349006347</v>
      </c>
      <c r="M237" s="187">
        <f>SUBTOTAL(9,M230:M236)</f>
        <v>0</v>
      </c>
      <c r="O237" s="134"/>
      <c r="P237" s="134"/>
      <c r="Q237" s="134"/>
      <c r="R237" s="134"/>
      <c r="S237" s="134"/>
      <c r="T237" s="134"/>
      <c r="U237" s="134"/>
      <c r="V237" s="134"/>
      <c r="W237" s="134"/>
      <c r="X237" s="134"/>
      <c r="Y237" s="134"/>
      <c r="Z237" s="134"/>
      <c r="AA237" s="134"/>
    </row>
    <row r="238" spans="1:27" ht="11.65" customHeight="1" x14ac:dyDescent="0.2">
      <c r="A238" s="138">
        <f t="shared" ca="1" si="1"/>
        <v>118</v>
      </c>
      <c r="C238" s="184"/>
      <c r="H238" s="151"/>
      <c r="I238" s="134"/>
      <c r="J238" s="134"/>
      <c r="K238" s="134"/>
      <c r="L238" s="134"/>
      <c r="M238" s="134"/>
      <c r="O238" s="134"/>
      <c r="P238" s="134"/>
      <c r="Q238" s="134"/>
      <c r="R238" s="134"/>
      <c r="S238" s="134"/>
      <c r="T238" s="134"/>
      <c r="U238" s="134"/>
      <c r="V238" s="134"/>
      <c r="W238" s="134"/>
      <c r="X238" s="134"/>
      <c r="Y238" s="134"/>
      <c r="Z238" s="134"/>
      <c r="AA238" s="134"/>
    </row>
    <row r="239" spans="1:27" ht="11.65" customHeight="1" x14ac:dyDescent="0.2">
      <c r="A239" s="138">
        <f t="shared" ca="1" si="1"/>
        <v>119</v>
      </c>
      <c r="C239" s="184"/>
      <c r="D239" s="84" t="s">
        <v>206</v>
      </c>
      <c r="H239" s="151"/>
      <c r="I239" s="187">
        <f>SUBTOTAL(9,I224:I237)</f>
        <v>71368246.480000004</v>
      </c>
      <c r="J239" s="187">
        <f>SUBTOTAL(9,J224:J237)</f>
        <v>57945463.130993649</v>
      </c>
      <c r="K239" s="187">
        <f>SUBTOTAL(9,K224:K237)</f>
        <v>13422783.349006347</v>
      </c>
      <c r="L239" s="187">
        <f>SUBTOTAL(9,L224:L237)</f>
        <v>-13422783.349006347</v>
      </c>
      <c r="M239" s="187">
        <f>SUBTOTAL(9,M224:M237)</f>
        <v>0</v>
      </c>
      <c r="O239" s="134"/>
      <c r="P239" s="134"/>
      <c r="Q239" s="134"/>
      <c r="R239" s="134"/>
      <c r="S239" s="134"/>
      <c r="T239" s="134"/>
      <c r="U239" s="134"/>
      <c r="V239" s="134"/>
      <c r="W239" s="134"/>
      <c r="X239" s="134"/>
      <c r="Y239" s="134"/>
      <c r="Z239" s="134"/>
      <c r="AA239" s="134"/>
    </row>
    <row r="240" spans="1:27" ht="11.65" customHeight="1" x14ac:dyDescent="0.2">
      <c r="A240" s="138">
        <f t="shared" ca="1" si="1"/>
        <v>120</v>
      </c>
      <c r="C240" s="184"/>
      <c r="H240" s="151"/>
      <c r="I240" s="134"/>
      <c r="J240" s="134"/>
      <c r="K240" s="134"/>
      <c r="L240" s="134"/>
      <c r="M240" s="134"/>
      <c r="O240" s="134"/>
      <c r="P240" s="134"/>
      <c r="Q240" s="134"/>
      <c r="R240" s="134"/>
      <c r="S240" s="134"/>
      <c r="T240" s="134"/>
      <c r="U240" s="134"/>
      <c r="V240" s="134"/>
      <c r="W240" s="134"/>
      <c r="X240" s="134"/>
      <c r="Y240" s="134"/>
      <c r="Z240" s="134"/>
      <c r="AA240" s="134"/>
    </row>
    <row r="241" spans="1:27" ht="11.65" customHeight="1" x14ac:dyDescent="0.2">
      <c r="A241" s="138">
        <f t="shared" ca="1" si="1"/>
        <v>121</v>
      </c>
      <c r="C241" s="184">
        <v>449</v>
      </c>
      <c r="D241" s="84" t="s">
        <v>207</v>
      </c>
      <c r="H241" s="151"/>
      <c r="I241" s="88"/>
      <c r="J241" s="88"/>
      <c r="K241" s="88"/>
      <c r="L241" s="88"/>
      <c r="M241" s="88"/>
      <c r="O241" s="134"/>
      <c r="P241" s="134"/>
      <c r="Q241" s="134"/>
      <c r="R241" s="134"/>
      <c r="S241" s="134"/>
      <c r="T241" s="134"/>
      <c r="U241" s="134"/>
      <c r="V241" s="134"/>
      <c r="W241" s="134"/>
      <c r="X241" s="134"/>
      <c r="Y241" s="134"/>
      <c r="Z241" s="134"/>
      <c r="AA241" s="134"/>
    </row>
    <row r="242" spans="1:27" ht="11.65" customHeight="1" x14ac:dyDescent="0.2">
      <c r="A242" s="138">
        <f t="shared" ca="1" si="1"/>
        <v>122</v>
      </c>
      <c r="C242" s="184"/>
      <c r="F242" s="184" t="str">
        <f>+[1]Function!F241</f>
        <v>P</v>
      </c>
      <c r="G242" s="84" t="str">
        <f>[1]UTCR!H242</f>
        <v>S</v>
      </c>
      <c r="H242" s="151"/>
      <c r="I242" s="88">
        <f>IF(VLOOKUP([1]Variables!$AN$3,[1]Variables!$AK$3:$AM$14,3)=2,[1]UTCR!J242,[1]UTCR!AF242)</f>
        <v>0.05</v>
      </c>
      <c r="J242" s="88">
        <f>I242-K242</f>
        <v>0.05</v>
      </c>
      <c r="K242" s="185">
        <f>IF([1]Variables!$AN$3=12,IF(VLOOKUP([1]Variables!$AN$3,[1]Variables!$AK$3:$AM$14,3)=2,INDEX([1]UTCR!K242:U242,1,5)+INDEX([1]UTCR!K242:U242,1,8),INDEX([1]UTCR!AG242:AQ242,1,5)+INDEX([1]UTCR!AG242:AQ242,1,8)),IF(VLOOKUP([1]Variables!$AN$3,[1]Variables!$AK$3:$AM$14,3)=2,INDEX([1]UTCR!K242:U242,1,[1]Variables!$AN$3),INDEX([1]UTCR!AG242:AQ242,1,[1]Variables!$AN$3)))</f>
        <v>0</v>
      </c>
      <c r="L242" s="88">
        <f>M242-K242</f>
        <v>0</v>
      </c>
      <c r="M242" s="88">
        <f>IF([1]Variables!$AN$3=12,INDEX([1]NRO!J242:T242,1,5)+INDEX([1]NRO!J242:T242,1,8),INDEX([1]NRO!J242:T242,1,[1]Variables!$AN$3))</f>
        <v>0</v>
      </c>
      <c r="O242" s="134"/>
      <c r="P242" s="134"/>
      <c r="Q242" s="134"/>
      <c r="R242" s="134"/>
      <c r="S242" s="134"/>
      <c r="T242" s="134"/>
      <c r="U242" s="134"/>
      <c r="V242" s="134"/>
      <c r="W242" s="134"/>
      <c r="X242" s="134"/>
      <c r="Y242" s="134"/>
      <c r="Z242" s="134"/>
      <c r="AA242" s="134"/>
    </row>
    <row r="243" spans="1:27" ht="11.65" customHeight="1" x14ac:dyDescent="0.2">
      <c r="A243" s="138">
        <f t="shared" ca="1" si="1"/>
        <v>123</v>
      </c>
      <c r="C243" s="184"/>
      <c r="F243" s="184" t="str">
        <f>+[1]Function!F242</f>
        <v>P</v>
      </c>
      <c r="G243" s="84" t="str">
        <f>[1]UTCR!H243</f>
        <v>SG</v>
      </c>
      <c r="H243" s="151"/>
      <c r="I243" s="88">
        <f>IF(VLOOKUP([1]Variables!$AN$3,[1]Variables!$AK$3:$AM$14,3)=2,[1]UTCR!J243,[1]UTCR!AF243)</f>
        <v>0</v>
      </c>
      <c r="J243" s="88">
        <f>I243-K243</f>
        <v>0</v>
      </c>
      <c r="K243" s="185">
        <f>IF([1]Variables!$AN$3=12,IF(VLOOKUP([1]Variables!$AN$3,[1]Variables!$AK$3:$AM$14,3)=2,INDEX([1]UTCR!K243:U243,1,5)+INDEX([1]UTCR!K243:U243,1,8),INDEX([1]UTCR!AG243:AQ243,1,5)+INDEX([1]UTCR!AG243:AQ243,1,8)),IF(VLOOKUP([1]Variables!$AN$3,[1]Variables!$AK$3:$AM$14,3)=2,INDEX([1]UTCR!K243:U243,1,[1]Variables!$AN$3),INDEX([1]UTCR!AG243:AQ243,1,[1]Variables!$AN$3)))</f>
        <v>0</v>
      </c>
      <c r="L243" s="88">
        <f>M243-K243</f>
        <v>0</v>
      </c>
      <c r="M243" s="88">
        <f>IF([1]Variables!$AN$3=12,INDEX([1]NRO!J243:T243,1,5)+INDEX([1]NRO!J243:T243,1,8),INDEX([1]NRO!J243:T243,1,[1]Variables!$AN$3))</f>
        <v>0</v>
      </c>
      <c r="O243" s="134"/>
      <c r="P243" s="134"/>
      <c r="Q243" s="134"/>
      <c r="R243" s="134"/>
      <c r="S243" s="134"/>
      <c r="T243" s="134"/>
      <c r="U243" s="134"/>
      <c r="V243" s="134"/>
      <c r="W243" s="134"/>
      <c r="X243" s="134"/>
      <c r="Y243" s="134"/>
      <c r="Z243" s="134"/>
      <c r="AA243" s="134"/>
    </row>
    <row r="244" spans="1:27" ht="11.65" customHeight="1" x14ac:dyDescent="0.2">
      <c r="A244" s="138">
        <f t="shared" ca="1" si="1"/>
        <v>124</v>
      </c>
      <c r="C244" s="184"/>
      <c r="H244" s="151"/>
      <c r="I244" s="88"/>
      <c r="J244" s="88"/>
      <c r="K244" s="88"/>
      <c r="L244" s="88"/>
      <c r="M244" s="88"/>
      <c r="O244" s="134"/>
      <c r="P244" s="134"/>
      <c r="Q244" s="134"/>
      <c r="R244" s="134"/>
      <c r="S244" s="134"/>
      <c r="T244" s="134"/>
      <c r="U244" s="134"/>
      <c r="V244" s="134"/>
      <c r="W244" s="134"/>
      <c r="X244" s="134"/>
      <c r="Y244" s="134"/>
      <c r="Z244" s="134"/>
      <c r="AA244" s="134"/>
    </row>
    <row r="245" spans="1:27" ht="11.65" customHeight="1" x14ac:dyDescent="0.2">
      <c r="A245" s="138">
        <f t="shared" ca="1" si="1"/>
        <v>125</v>
      </c>
      <c r="C245" s="184"/>
      <c r="H245" s="151"/>
      <c r="I245" s="88"/>
      <c r="J245" s="88"/>
      <c r="K245" s="88"/>
      <c r="L245" s="88"/>
      <c r="M245" s="88"/>
      <c r="O245" s="134"/>
      <c r="P245" s="134"/>
      <c r="Q245" s="134"/>
      <c r="R245" s="134"/>
      <c r="S245" s="134"/>
      <c r="T245" s="134"/>
      <c r="U245" s="134"/>
      <c r="V245" s="134"/>
      <c r="W245" s="134"/>
      <c r="X245" s="134"/>
      <c r="Y245" s="134"/>
      <c r="Z245" s="134"/>
      <c r="AA245" s="134"/>
    </row>
    <row r="246" spans="1:27" ht="11.65" customHeight="1" x14ac:dyDescent="0.2">
      <c r="A246" s="138">
        <f t="shared" ca="1" si="1"/>
        <v>126</v>
      </c>
      <c r="C246" s="184"/>
      <c r="H246" s="151"/>
      <c r="I246" s="187">
        <f>SUBTOTAL(9,I242:I245)</f>
        <v>0.05</v>
      </c>
      <c r="J246" s="187">
        <f>SUBTOTAL(9,J242:J245)</f>
        <v>0.05</v>
      </c>
      <c r="K246" s="187">
        <f>SUBTOTAL(9,K242:K245)</f>
        <v>0</v>
      </c>
      <c r="L246" s="187">
        <f>SUBTOTAL(9,L242:L245)</f>
        <v>0</v>
      </c>
      <c r="M246" s="187">
        <f>SUBTOTAL(9,M242:M245)</f>
        <v>0</v>
      </c>
      <c r="O246" s="134"/>
      <c r="P246" s="134"/>
      <c r="Q246" s="134"/>
      <c r="R246" s="134"/>
      <c r="S246" s="134"/>
      <c r="T246" s="134"/>
      <c r="U246" s="134"/>
      <c r="V246" s="134"/>
      <c r="W246" s="134"/>
      <c r="X246" s="134"/>
      <c r="Y246" s="134"/>
      <c r="Z246" s="134"/>
      <c r="AA246" s="134"/>
    </row>
    <row r="247" spans="1:27" ht="11.65" customHeight="1" x14ac:dyDescent="0.2">
      <c r="A247" s="138">
        <f t="shared" ca="1" si="1"/>
        <v>127</v>
      </c>
      <c r="C247" s="184"/>
      <c r="H247" s="151"/>
      <c r="I247" s="88"/>
      <c r="J247" s="88"/>
      <c r="K247" s="88"/>
      <c r="L247" s="88"/>
      <c r="M247" s="88"/>
      <c r="O247" s="134"/>
      <c r="P247" s="134"/>
      <c r="Q247" s="134"/>
      <c r="R247" s="134"/>
      <c r="S247" s="134"/>
      <c r="T247" s="134"/>
      <c r="U247" s="134"/>
      <c r="V247" s="134"/>
      <c r="W247" s="134"/>
      <c r="X247" s="134"/>
      <c r="Y247" s="134"/>
      <c r="Z247" s="134"/>
      <c r="AA247" s="134"/>
    </row>
    <row r="248" spans="1:27" ht="11.65" customHeight="1" thickBot="1" x14ac:dyDescent="0.25">
      <c r="A248" s="138">
        <f t="shared" ca="1" si="1"/>
        <v>128</v>
      </c>
      <c r="C248" s="189" t="s">
        <v>208</v>
      </c>
      <c r="F248" s="200"/>
      <c r="G248" s="200"/>
      <c r="H248" s="190"/>
      <c r="I248" s="191">
        <f>SUBTOTAL(9,I224:I246)+I219</f>
        <v>4841826461.9799995</v>
      </c>
      <c r="J248" s="191">
        <f>SUBTOTAL(9,J224:J246)+J219</f>
        <v>4491536570.4909935</v>
      </c>
      <c r="K248" s="191">
        <f>SUBTOTAL(9,K224:K246)+K219</f>
        <v>350289891.4890064</v>
      </c>
      <c r="L248" s="191">
        <f>SUBTOTAL(9,L224:L246)+L219</f>
        <v>-144361922.48398778</v>
      </c>
      <c r="M248" s="191">
        <f>SUBTOTAL(9,M224:M246)+M219</f>
        <v>205927969.00501856</v>
      </c>
      <c r="O248" s="186"/>
      <c r="P248" s="186"/>
      <c r="Q248" s="186"/>
      <c r="R248" s="186"/>
      <c r="S248" s="186"/>
      <c r="T248" s="186"/>
      <c r="U248" s="134"/>
      <c r="V248" s="186"/>
      <c r="W248" s="186"/>
      <c r="X248" s="186"/>
      <c r="Y248" s="186"/>
      <c r="Z248" s="186"/>
      <c r="AA248" s="186"/>
    </row>
    <row r="249" spans="1:27" ht="11.65" customHeight="1" thickTop="1" x14ac:dyDescent="0.2">
      <c r="A249" s="138">
        <f t="shared" ca="1" si="1"/>
        <v>129</v>
      </c>
      <c r="C249" s="184">
        <v>450</v>
      </c>
      <c r="D249" s="84" t="s">
        <v>209</v>
      </c>
      <c r="H249" s="151"/>
      <c r="I249" s="88"/>
      <c r="J249" s="88"/>
      <c r="K249" s="88"/>
      <c r="L249" s="88"/>
      <c r="M249" s="88"/>
      <c r="O249" s="134"/>
      <c r="P249" s="134"/>
      <c r="Q249" s="134"/>
      <c r="R249" s="134"/>
      <c r="S249" s="134"/>
      <c r="T249" s="134"/>
      <c r="U249" s="134"/>
      <c r="V249" s="134"/>
      <c r="W249" s="134"/>
      <c r="X249" s="134"/>
      <c r="Y249" s="134"/>
      <c r="Z249" s="134"/>
      <c r="AA249" s="134"/>
    </row>
    <row r="250" spans="1:27" ht="11.65" customHeight="1" x14ac:dyDescent="0.2">
      <c r="A250" s="138">
        <f t="shared" ca="1" si="1"/>
        <v>130</v>
      </c>
      <c r="C250" s="184"/>
      <c r="F250" s="184" t="str">
        <f>+[1]Function!F249</f>
        <v>CUST</v>
      </c>
      <c r="G250" s="84" t="str">
        <f>[1]UTCR!H250</f>
        <v>S</v>
      </c>
      <c r="H250" s="151"/>
      <c r="I250" s="88">
        <f>IF(VLOOKUP([1]Variables!$AN$3,[1]Variables!$AK$3:$AM$14,3)=2,[1]UTCR!J250,[1]UTCR!AF250)</f>
        <v>9132278.6500000004</v>
      </c>
      <c r="J250" s="88">
        <f>I250-K250</f>
        <v>8511788.0899999999</v>
      </c>
      <c r="K250" s="185">
        <f>IF([1]Variables!$AN$3=12,IF(VLOOKUP([1]Variables!$AN$3,[1]Variables!$AK$3:$AM$14,3)=2,INDEX([1]UTCR!K250:U250,1,5)+INDEX([1]UTCR!K250:U250,1,8),INDEX([1]UTCR!AG250:AQ250,1,5)+INDEX([1]UTCR!AG250:AQ250,1,8)),IF(VLOOKUP([1]Variables!$AN$3,[1]Variables!$AK$3:$AM$14,3)=2,INDEX([1]UTCR!K250:U250,1,[1]Variables!$AN$3),INDEX([1]UTCR!AG250:AQ250,1,[1]Variables!$AN$3)))</f>
        <v>620490.56000000006</v>
      </c>
      <c r="L250" s="88">
        <f>M250-K250</f>
        <v>0</v>
      </c>
      <c r="M250" s="88">
        <f>IF([1]Variables!$AN$3=12,INDEX([1]NRO!J250:T250,1,5)+INDEX([1]NRO!J250:T250,1,8),INDEX([1]NRO!J250:T250,1,[1]Variables!$AN$3))</f>
        <v>620490.56000000006</v>
      </c>
      <c r="O250" s="134"/>
      <c r="P250" s="134"/>
      <c r="Q250" s="134"/>
      <c r="R250" s="134"/>
      <c r="S250" s="134"/>
      <c r="T250" s="134"/>
      <c r="U250" s="134"/>
      <c r="V250" s="134"/>
      <c r="W250" s="134"/>
      <c r="X250" s="134"/>
      <c r="Y250" s="134"/>
      <c r="Z250" s="134"/>
      <c r="AA250" s="134"/>
    </row>
    <row r="251" spans="1:27" ht="11.65" customHeight="1" x14ac:dyDescent="0.2">
      <c r="A251" s="138">
        <f t="shared" ca="1" si="1"/>
        <v>131</v>
      </c>
      <c r="C251" s="184"/>
      <c r="F251" s="184" t="str">
        <f>+[1]Function!F250</f>
        <v>CUST</v>
      </c>
      <c r="G251" s="84" t="str">
        <f>[1]UTCR!H251</f>
        <v>SO</v>
      </c>
      <c r="H251" s="151"/>
      <c r="I251" s="88">
        <f>IF(VLOOKUP([1]Variables!$AN$3,[1]Variables!$AK$3:$AM$14,3)=2,[1]UTCR!J251,[1]UTCR!AF251)</f>
        <v>0</v>
      </c>
      <c r="J251" s="88">
        <f>I251-K251</f>
        <v>0</v>
      </c>
      <c r="K251" s="185">
        <f>IF([1]Variables!$AN$3=12,IF(VLOOKUP([1]Variables!$AN$3,[1]Variables!$AK$3:$AM$14,3)=2,INDEX([1]UTCR!K251:U251,1,5)+INDEX([1]UTCR!K251:U251,1,8),INDEX([1]UTCR!AG251:AQ251,1,5)+INDEX([1]UTCR!AG251:AQ251,1,8)),IF(VLOOKUP([1]Variables!$AN$3,[1]Variables!$AK$3:$AM$14,3)=2,INDEX([1]UTCR!K251:U251,1,[1]Variables!$AN$3),INDEX([1]UTCR!AG251:AQ251,1,[1]Variables!$AN$3)))</f>
        <v>0</v>
      </c>
      <c r="L251" s="88">
        <f>M251-K251</f>
        <v>0</v>
      </c>
      <c r="M251" s="88">
        <f>IF([1]Variables!$AN$3=12,INDEX([1]NRO!J251:T251,1,5)+INDEX([1]NRO!J251:T251,1,8),INDEX([1]NRO!J251:T251,1,[1]Variables!$AN$3))</f>
        <v>0</v>
      </c>
      <c r="O251" s="134"/>
      <c r="P251" s="134"/>
      <c r="Q251" s="134"/>
      <c r="R251" s="134"/>
      <c r="S251" s="134"/>
      <c r="T251" s="134"/>
      <c r="U251" s="134"/>
      <c r="V251" s="134"/>
      <c r="W251" s="134"/>
      <c r="X251" s="134"/>
      <c r="Y251" s="134"/>
      <c r="Z251" s="134"/>
      <c r="AA251" s="134"/>
    </row>
    <row r="252" spans="1:27" ht="11.65" customHeight="1" x14ac:dyDescent="0.2">
      <c r="A252" s="138">
        <f t="shared" ca="1" si="1"/>
        <v>132</v>
      </c>
      <c r="C252" s="184"/>
      <c r="H252" s="151" t="s">
        <v>198</v>
      </c>
      <c r="I252" s="187">
        <f>SUBTOTAL(9,I250:I251)</f>
        <v>9132278.6500000004</v>
      </c>
      <c r="J252" s="187">
        <f>SUBTOTAL(9,J250:J251)</f>
        <v>8511788.0899999999</v>
      </c>
      <c r="K252" s="187">
        <f>SUBTOTAL(9,K250:K251)</f>
        <v>620490.56000000006</v>
      </c>
      <c r="L252" s="187">
        <f>SUBTOTAL(9,L250:L251)</f>
        <v>0</v>
      </c>
      <c r="M252" s="187">
        <f>SUBTOTAL(9,M250:M251)</f>
        <v>620490.56000000006</v>
      </c>
      <c r="O252" s="134"/>
      <c r="P252" s="134"/>
      <c r="Q252" s="134"/>
      <c r="R252" s="134"/>
      <c r="S252" s="134"/>
      <c r="T252" s="134"/>
      <c r="U252" s="134"/>
      <c r="V252" s="134"/>
      <c r="W252" s="134"/>
      <c r="X252" s="134"/>
      <c r="Y252" s="134"/>
      <c r="Z252" s="134"/>
      <c r="AA252" s="134"/>
    </row>
    <row r="253" spans="1:27" ht="11.65" customHeight="1" x14ac:dyDescent="0.2">
      <c r="A253" s="138">
        <f t="shared" ca="1" si="1"/>
        <v>133</v>
      </c>
      <c r="C253" s="184"/>
      <c r="H253" s="151"/>
      <c r="I253" s="88"/>
      <c r="J253" s="88"/>
      <c r="K253" s="88"/>
      <c r="L253" s="88"/>
      <c r="M253" s="88"/>
      <c r="O253" s="134"/>
      <c r="P253" s="134"/>
      <c r="Q253" s="134"/>
      <c r="R253" s="134"/>
      <c r="S253" s="134"/>
      <c r="T253" s="134"/>
      <c r="U253" s="134"/>
      <c r="V253" s="134"/>
      <c r="W253" s="134"/>
      <c r="X253" s="134"/>
      <c r="Y253" s="134"/>
      <c r="Z253" s="134"/>
      <c r="AA253" s="134"/>
    </row>
    <row r="254" spans="1:27" ht="11.65" customHeight="1" x14ac:dyDescent="0.2">
      <c r="A254" s="138">
        <f t="shared" ca="1" si="1"/>
        <v>134</v>
      </c>
      <c r="C254" s="184">
        <v>451</v>
      </c>
      <c r="D254" s="84" t="s">
        <v>210</v>
      </c>
      <c r="H254" s="151"/>
      <c r="I254" s="88"/>
      <c r="J254" s="88"/>
      <c r="K254" s="88"/>
      <c r="L254" s="88"/>
      <c r="M254" s="88"/>
      <c r="O254" s="134"/>
      <c r="P254" s="134"/>
      <c r="Q254" s="134"/>
      <c r="R254" s="134"/>
      <c r="S254" s="134"/>
      <c r="T254" s="134"/>
      <c r="U254" s="134"/>
      <c r="V254" s="134"/>
      <c r="W254" s="134"/>
      <c r="X254" s="134"/>
      <c r="Y254" s="134"/>
      <c r="Z254" s="134"/>
      <c r="AA254" s="134"/>
    </row>
    <row r="255" spans="1:27" ht="11.65" customHeight="1" x14ac:dyDescent="0.2">
      <c r="A255" s="138">
        <f t="shared" ca="1" si="1"/>
        <v>135</v>
      </c>
      <c r="C255" s="184"/>
      <c r="F255" s="184" t="str">
        <f>+[1]Function!F254</f>
        <v>CUST</v>
      </c>
      <c r="G255" s="84" t="str">
        <f>[1]UTCR!H255</f>
        <v>S</v>
      </c>
      <c r="H255" s="151"/>
      <c r="I255" s="88">
        <f>IF(VLOOKUP([1]Variables!$AN$3,[1]Variables!$AK$3:$AM$14,3)=2,[1]UTCR!J255,[1]UTCR!AF255)</f>
        <v>5766249.9500000002</v>
      </c>
      <c r="J255" s="88">
        <f>I255-K255</f>
        <v>5606379.1800000006</v>
      </c>
      <c r="K255" s="185">
        <f>IF([1]Variables!$AN$3=12,IF(VLOOKUP([1]Variables!$AN$3,[1]Variables!$AK$3:$AM$14,3)=2,INDEX([1]UTCR!K255:U255,1,5)+INDEX([1]UTCR!K255:U255,1,8),INDEX([1]UTCR!AG255:AQ255,1,5)+INDEX([1]UTCR!AG255:AQ255,1,8)),IF(VLOOKUP([1]Variables!$AN$3,[1]Variables!$AK$3:$AM$14,3)=2,INDEX([1]UTCR!K255:U255,1,[1]Variables!$AN$3),INDEX([1]UTCR!AG255:AQ255,1,[1]Variables!$AN$3)))</f>
        <v>159870.76999999999</v>
      </c>
      <c r="L255" s="88">
        <f>M255-K255</f>
        <v>0</v>
      </c>
      <c r="M255" s="88">
        <f>IF([1]Variables!$AN$3=12,INDEX([1]NRO!J255:T255,1,5)+INDEX([1]NRO!J255:T255,1,8),INDEX([1]NRO!J255:T255,1,[1]Variables!$AN$3))</f>
        <v>159870.76999999999</v>
      </c>
      <c r="O255" s="134"/>
      <c r="P255" s="134"/>
      <c r="Q255" s="134"/>
      <c r="R255" s="134"/>
      <c r="S255" s="134"/>
      <c r="T255" s="134"/>
      <c r="U255" s="134"/>
      <c r="V255" s="134"/>
      <c r="W255" s="134"/>
      <c r="X255" s="134"/>
      <c r="Y255" s="134"/>
      <c r="Z255" s="134"/>
      <c r="AA255" s="134"/>
    </row>
    <row r="256" spans="1:27" ht="11.65" customHeight="1" x14ac:dyDescent="0.2">
      <c r="A256" s="138">
        <f t="shared" ref="A256:A319" ca="1" si="4">OFFSET(A256,-1,)+1</f>
        <v>136</v>
      </c>
      <c r="C256" s="184"/>
      <c r="F256" s="184" t="str">
        <f>+[1]Function!F255</f>
        <v>GP</v>
      </c>
      <c r="G256" s="84" t="str">
        <f>[1]UTCR!H256</f>
        <v>SG</v>
      </c>
      <c r="H256" s="151"/>
      <c r="I256" s="88">
        <f>IF(VLOOKUP([1]Variables!$AN$3,[1]Variables!$AK$3:$AM$14,3)=2,[1]UTCR!J256,[1]UTCR!AF256)</f>
        <v>0</v>
      </c>
      <c r="J256" s="88">
        <f>I256-K256</f>
        <v>0</v>
      </c>
      <c r="K256" s="185">
        <f>IF([1]Variables!$AN$3=12,IF(VLOOKUP([1]Variables!$AN$3,[1]Variables!$AK$3:$AM$14,3)=2,INDEX([1]UTCR!K256:U256,1,5)+INDEX([1]UTCR!K256:U256,1,8),INDEX([1]UTCR!AG256:AQ256,1,5)+INDEX([1]UTCR!AG256:AQ256,1,8)),IF(VLOOKUP([1]Variables!$AN$3,[1]Variables!$AK$3:$AM$14,3)=2,INDEX([1]UTCR!K256:U256,1,[1]Variables!$AN$3),INDEX([1]UTCR!AG256:AQ256,1,[1]Variables!$AN$3)))</f>
        <v>0</v>
      </c>
      <c r="L256" s="88">
        <f>M256-K256</f>
        <v>0</v>
      </c>
      <c r="M256" s="88">
        <f>IF([1]Variables!$AN$3=12,INDEX([1]NRO!J256:T256,1,5)+INDEX([1]NRO!J256:T256,1,8),INDEX([1]NRO!J256:T256,1,[1]Variables!$AN$3))</f>
        <v>0</v>
      </c>
      <c r="O256" s="134"/>
      <c r="P256" s="134"/>
      <c r="Q256" s="134"/>
      <c r="R256" s="134"/>
      <c r="S256" s="134"/>
      <c r="T256" s="134"/>
      <c r="U256" s="134"/>
      <c r="V256" s="134"/>
      <c r="W256" s="134"/>
      <c r="X256" s="134"/>
      <c r="Y256" s="134"/>
      <c r="Z256" s="134"/>
      <c r="AA256" s="134"/>
    </row>
    <row r="257" spans="1:27" ht="11.65" customHeight="1" x14ac:dyDescent="0.2">
      <c r="A257" s="138">
        <f t="shared" ca="1" si="4"/>
        <v>137</v>
      </c>
      <c r="C257" s="184"/>
      <c r="F257" s="184" t="str">
        <f>+[1]Function!F256</f>
        <v>GP</v>
      </c>
      <c r="G257" s="84" t="str">
        <f>[1]UTCR!H257</f>
        <v>SO</v>
      </c>
      <c r="H257" s="151"/>
      <c r="I257" s="88">
        <f>IF(VLOOKUP([1]Variables!$AN$3,[1]Variables!$AK$3:$AM$14,3)=2,[1]UTCR!J257,[1]UTCR!AF257)</f>
        <v>356</v>
      </c>
      <c r="J257" s="88">
        <f>I257-K257</f>
        <v>332.30889538861845</v>
      </c>
      <c r="K257" s="185">
        <f>IF([1]Variables!$AN$3=12,IF(VLOOKUP([1]Variables!$AN$3,[1]Variables!$AK$3:$AM$14,3)=2,INDEX([1]UTCR!K257:U257,1,5)+INDEX([1]UTCR!K257:U257,1,8),INDEX([1]UTCR!AG257:AQ257,1,5)+INDEX([1]UTCR!AG257:AQ257,1,8)),IF(VLOOKUP([1]Variables!$AN$3,[1]Variables!$AK$3:$AM$14,3)=2,INDEX([1]UTCR!K257:U257,1,[1]Variables!$AN$3),INDEX([1]UTCR!AG257:AQ257,1,[1]Variables!$AN$3)))</f>
        <v>23.691104611381551</v>
      </c>
      <c r="L257" s="88">
        <f>M257-K257</f>
        <v>0</v>
      </c>
      <c r="M257" s="88">
        <f>IF([1]Variables!$AN$3=12,INDEX([1]NRO!J257:T257,1,5)+INDEX([1]NRO!J257:T257,1,8),INDEX([1]NRO!J257:T257,1,[1]Variables!$AN$3))</f>
        <v>23.691104611381551</v>
      </c>
      <c r="O257" s="134"/>
      <c r="P257" s="134"/>
      <c r="Q257" s="134"/>
      <c r="R257" s="134"/>
      <c r="S257" s="134"/>
      <c r="T257" s="134"/>
      <c r="U257" s="134"/>
      <c r="V257" s="134"/>
      <c r="W257" s="134"/>
      <c r="X257" s="134"/>
      <c r="Y257" s="134"/>
      <c r="Z257" s="134"/>
      <c r="AA257" s="134"/>
    </row>
    <row r="258" spans="1:27" ht="11.65" customHeight="1" x14ac:dyDescent="0.2">
      <c r="A258" s="138">
        <f t="shared" ca="1" si="4"/>
        <v>138</v>
      </c>
      <c r="C258" s="184"/>
      <c r="H258" s="151" t="s">
        <v>198</v>
      </c>
      <c r="I258" s="187">
        <f>SUBTOTAL(9,I255:I257)</f>
        <v>5766605.9500000002</v>
      </c>
      <c r="J258" s="187">
        <f>SUBTOTAL(9,J255:J257)</f>
        <v>5606711.4888953893</v>
      </c>
      <c r="K258" s="187">
        <f>SUBTOTAL(9,K255:K257)</f>
        <v>159894.46110461137</v>
      </c>
      <c r="L258" s="187">
        <f>SUBTOTAL(9,L255:L257)</f>
        <v>0</v>
      </c>
      <c r="M258" s="187">
        <f>SUBTOTAL(9,M255:M257)</f>
        <v>159894.46110461137</v>
      </c>
      <c r="O258" s="134"/>
      <c r="P258" s="134"/>
      <c r="Q258" s="134"/>
      <c r="R258" s="134"/>
      <c r="S258" s="134"/>
      <c r="T258" s="134"/>
      <c r="U258" s="134"/>
      <c r="V258" s="134"/>
      <c r="W258" s="134"/>
      <c r="X258" s="134"/>
      <c r="Y258" s="134"/>
      <c r="Z258" s="134"/>
      <c r="AA258" s="134"/>
    </row>
    <row r="259" spans="1:27" ht="11.65" customHeight="1" x14ac:dyDescent="0.2">
      <c r="A259" s="138">
        <f t="shared" ca="1" si="4"/>
        <v>139</v>
      </c>
      <c r="C259" s="184"/>
      <c r="H259" s="151"/>
      <c r="I259" s="88"/>
      <c r="J259" s="88"/>
      <c r="K259" s="88"/>
      <c r="L259" s="88"/>
      <c r="M259" s="88"/>
      <c r="O259" s="134"/>
      <c r="P259" s="134"/>
      <c r="Q259" s="134"/>
      <c r="R259" s="134"/>
      <c r="S259" s="134"/>
      <c r="T259" s="134"/>
      <c r="U259" s="134"/>
      <c r="V259" s="134"/>
      <c r="W259" s="134"/>
      <c r="X259" s="134"/>
      <c r="Y259" s="134"/>
      <c r="Z259" s="134"/>
      <c r="AA259" s="134"/>
    </row>
    <row r="260" spans="1:27" ht="11.65" customHeight="1" x14ac:dyDescent="0.2">
      <c r="A260" s="138">
        <f t="shared" ca="1" si="4"/>
        <v>140</v>
      </c>
      <c r="C260" s="184">
        <v>453</v>
      </c>
      <c r="D260" s="84" t="s">
        <v>211</v>
      </c>
      <c r="H260" s="151"/>
      <c r="I260" s="88"/>
      <c r="J260" s="88"/>
      <c r="K260" s="88"/>
      <c r="L260" s="88"/>
      <c r="M260" s="88"/>
      <c r="O260" s="134"/>
      <c r="P260" s="134"/>
      <c r="Q260" s="134"/>
      <c r="R260" s="134"/>
      <c r="S260" s="134"/>
      <c r="T260" s="134"/>
      <c r="U260" s="134"/>
      <c r="V260" s="134"/>
      <c r="W260" s="134"/>
      <c r="X260" s="134"/>
      <c r="Y260" s="134"/>
      <c r="Z260" s="134"/>
      <c r="AA260" s="134"/>
    </row>
    <row r="261" spans="1:27" ht="11.65" customHeight="1" x14ac:dyDescent="0.2">
      <c r="A261" s="138">
        <f t="shared" ca="1" si="4"/>
        <v>141</v>
      </c>
      <c r="C261" s="184"/>
      <c r="F261" s="184" t="str">
        <f>+[1]Function!F260</f>
        <v>P</v>
      </c>
      <c r="G261" s="84" t="str">
        <f>[1]UTCR!H261</f>
        <v>CAGW</v>
      </c>
      <c r="H261" s="151"/>
      <c r="I261" s="88">
        <f>IF(VLOOKUP([1]Variables!$AN$3,[1]Variables!$AK$3:$AM$14,3)=2,[1]UTCR!J261,[1]UTCR!AF261)</f>
        <v>0</v>
      </c>
      <c r="J261" s="88">
        <f>I261-K261</f>
        <v>0</v>
      </c>
      <c r="K261" s="185">
        <f>IF([1]Variables!$AN$3=12,IF(VLOOKUP([1]Variables!$AN$3,[1]Variables!$AK$3:$AM$14,3)=2,INDEX([1]UTCR!K261:U261,1,5)+INDEX([1]UTCR!K261:U261,1,8),INDEX([1]UTCR!AG261:AQ261,1,5)+INDEX([1]UTCR!AG261:AQ261,1,8)),IF(VLOOKUP([1]Variables!$AN$3,[1]Variables!$AK$3:$AM$14,3)=2,INDEX([1]UTCR!K261:U261,1,[1]Variables!$AN$3),INDEX([1]UTCR!AG261:AQ261,1,[1]Variables!$AN$3)))</f>
        <v>0</v>
      </c>
      <c r="L261" s="88">
        <f>M261-K261</f>
        <v>0</v>
      </c>
      <c r="M261" s="88">
        <f>IF([1]Variables!$AN$3=12,INDEX([1]NRO!J261:T261,1,5)+INDEX([1]NRO!J261:T261,1,8),INDEX([1]NRO!J261:T261,1,[1]Variables!$AN$3))</f>
        <v>0</v>
      </c>
      <c r="O261" s="134"/>
      <c r="P261" s="134"/>
      <c r="Q261" s="134"/>
      <c r="R261" s="134"/>
      <c r="S261" s="134"/>
      <c r="T261" s="134"/>
      <c r="U261" s="134"/>
      <c r="V261" s="134"/>
      <c r="W261" s="134"/>
      <c r="X261" s="134"/>
      <c r="Y261" s="134"/>
      <c r="Z261" s="134"/>
      <c r="AA261" s="134"/>
    </row>
    <row r="262" spans="1:27" ht="11.65" customHeight="1" x14ac:dyDescent="0.2">
      <c r="A262" s="138">
        <f t="shared" ca="1" si="4"/>
        <v>142</v>
      </c>
      <c r="C262" s="184"/>
      <c r="F262" s="184" t="str">
        <f>+[1]Function!F261</f>
        <v>P</v>
      </c>
      <c r="G262" s="84" t="str">
        <f>[1]UTCR!H262</f>
        <v>CAGE</v>
      </c>
      <c r="H262" s="151"/>
      <c r="I262" s="88">
        <f>IF(VLOOKUP([1]Variables!$AN$3,[1]Variables!$AK$3:$AM$14,3)=2,[1]UTCR!J262,[1]UTCR!AF262)</f>
        <v>0</v>
      </c>
      <c r="J262" s="88">
        <f>I262-K262</f>
        <v>0</v>
      </c>
      <c r="K262" s="185">
        <f>IF([1]Variables!$AN$3=12,IF(VLOOKUP([1]Variables!$AN$3,[1]Variables!$AK$3:$AM$14,3)=2,INDEX([1]UTCR!K262:U262,1,5)+INDEX([1]UTCR!K262:U262,1,8),INDEX([1]UTCR!AG262:AQ262,1,5)+INDEX([1]UTCR!AG262:AQ262,1,8)),IF(VLOOKUP([1]Variables!$AN$3,[1]Variables!$AK$3:$AM$14,3)=2,INDEX([1]UTCR!K262:U262,1,[1]Variables!$AN$3),INDEX([1]UTCR!AG262:AQ262,1,[1]Variables!$AN$3)))</f>
        <v>0</v>
      </c>
      <c r="L262" s="88">
        <f>M262-K262</f>
        <v>0</v>
      </c>
      <c r="M262" s="88">
        <f>IF([1]Variables!$AN$3=12,INDEX([1]NRO!J262:T262,1,5)+INDEX([1]NRO!J262:T262,1,8),INDEX([1]NRO!J262:T262,1,[1]Variables!$AN$3))</f>
        <v>0</v>
      </c>
      <c r="O262" s="134"/>
      <c r="P262" s="134"/>
      <c r="Q262" s="134"/>
      <c r="R262" s="134"/>
      <c r="S262" s="134"/>
      <c r="T262" s="134"/>
      <c r="U262" s="134"/>
      <c r="V262" s="134"/>
      <c r="W262" s="134"/>
      <c r="X262" s="134"/>
      <c r="Y262" s="134"/>
      <c r="Z262" s="134"/>
      <c r="AA262" s="134"/>
    </row>
    <row r="263" spans="1:27" ht="11.65" customHeight="1" x14ac:dyDescent="0.2">
      <c r="A263" s="138">
        <f t="shared" ca="1" si="4"/>
        <v>143</v>
      </c>
      <c r="C263" s="184"/>
      <c r="F263" s="184" t="str">
        <f>+[1]Function!F263</f>
        <v>P</v>
      </c>
      <c r="G263" s="84" t="str">
        <f>[1]UTCR!H263</f>
        <v>JBG</v>
      </c>
      <c r="H263" s="151"/>
      <c r="I263" s="88">
        <f>IF(VLOOKUP([1]Variables!$AN$3,[1]Variables!$AK$3:$AM$14,3)=2,[1]UTCR!J263,[1]UTCR!AF263)</f>
        <v>0</v>
      </c>
      <c r="J263" s="88">
        <f>I263-K263</f>
        <v>0</v>
      </c>
      <c r="K263" s="185">
        <f>IF([1]Variables!$AN$3=12,IF(VLOOKUP([1]Variables!$AN$3,[1]Variables!$AK$3:$AM$14,3)=2,INDEX([1]UTCR!K263:U263,1,5)+INDEX([1]UTCR!K263:U263,1,8),INDEX([1]UTCR!AG263:AQ263,1,5)+INDEX([1]UTCR!AG263:AQ263,1,8)),IF(VLOOKUP([1]Variables!$AN$3,[1]Variables!$AK$3:$AM$14,3)=2,INDEX([1]UTCR!K263:U263,1,[1]Variables!$AN$3),INDEX([1]UTCR!AG263:AQ263,1,[1]Variables!$AN$3)))</f>
        <v>0</v>
      </c>
      <c r="L263" s="88">
        <f>M263-K263</f>
        <v>0</v>
      </c>
      <c r="M263" s="88">
        <f>IF([1]Variables!$AN$3=12,INDEX([1]NRO!J263:T263,1,5)+INDEX([1]NRO!J263:T263,1,8),INDEX([1]NRO!J263:T263,1,[1]Variables!$AN$3))</f>
        <v>0</v>
      </c>
      <c r="O263" s="134"/>
      <c r="P263" s="134"/>
      <c r="Q263" s="134"/>
      <c r="R263" s="134"/>
      <c r="S263" s="134"/>
      <c r="T263" s="134"/>
      <c r="U263" s="134"/>
      <c r="V263" s="134"/>
      <c r="W263" s="134"/>
      <c r="X263" s="134"/>
      <c r="Y263" s="134"/>
      <c r="Z263" s="134"/>
      <c r="AA263" s="134"/>
    </row>
    <row r="264" spans="1:27" ht="11.65" customHeight="1" x14ac:dyDescent="0.2">
      <c r="A264" s="138">
        <f t="shared" ca="1" si="4"/>
        <v>144</v>
      </c>
      <c r="C264" s="184"/>
      <c r="F264" s="184" t="str">
        <f>+[1]Function!F263</f>
        <v>P</v>
      </c>
      <c r="G264" s="84" t="str">
        <f>[1]UTCR!H264</f>
        <v>SG</v>
      </c>
      <c r="H264" s="151"/>
      <c r="I264" s="88">
        <f>IF(VLOOKUP([1]Variables!$AN$3,[1]Variables!$AK$3:$AM$14,3)=2,[1]UTCR!J264,[1]UTCR!AF264)</f>
        <v>0</v>
      </c>
      <c r="J264" s="88">
        <f>I264-K264</f>
        <v>0</v>
      </c>
      <c r="K264" s="185">
        <f>IF([1]Variables!$AN$3=12,IF(VLOOKUP([1]Variables!$AN$3,[1]Variables!$AK$3:$AM$14,3)=2,INDEX([1]UTCR!K264:U264,1,5)+INDEX([1]UTCR!K264:U264,1,8),INDEX([1]UTCR!AG264:AQ264,1,5)+INDEX([1]UTCR!AG264:AQ264,1,8)),IF(VLOOKUP([1]Variables!$AN$3,[1]Variables!$AK$3:$AM$14,3)=2,INDEX([1]UTCR!K264:U264,1,[1]Variables!$AN$3),INDEX([1]UTCR!AG264:AQ264,1,[1]Variables!$AN$3)))</f>
        <v>0</v>
      </c>
      <c r="L264" s="88">
        <f>M264-K264</f>
        <v>0</v>
      </c>
      <c r="M264" s="88">
        <f>IF([1]Variables!$AN$3=12,INDEX([1]NRO!J264:T264,1,5)+INDEX([1]NRO!J264:T264,1,8),INDEX([1]NRO!J264:T264,1,[1]Variables!$AN$3))</f>
        <v>0</v>
      </c>
      <c r="O264" s="134"/>
      <c r="P264" s="134"/>
      <c r="Q264" s="134"/>
      <c r="R264" s="134"/>
      <c r="S264" s="134"/>
      <c r="T264" s="134"/>
      <c r="U264" s="134"/>
      <c r="V264" s="134"/>
      <c r="W264" s="134"/>
      <c r="X264" s="134"/>
      <c r="Y264" s="134"/>
      <c r="Z264" s="134"/>
      <c r="AA264" s="134"/>
    </row>
    <row r="265" spans="1:27" ht="11.65" customHeight="1" x14ac:dyDescent="0.2">
      <c r="A265" s="138">
        <f t="shared" ca="1" si="4"/>
        <v>145</v>
      </c>
      <c r="C265" s="184"/>
      <c r="H265" s="151" t="s">
        <v>198</v>
      </c>
      <c r="I265" s="187">
        <f>SUBTOTAL(9,I261:I264)</f>
        <v>0</v>
      </c>
      <c r="J265" s="187">
        <f>SUBTOTAL(9,J261:J264)</f>
        <v>0</v>
      </c>
      <c r="K265" s="187">
        <f>SUBTOTAL(9,K261:K264)</f>
        <v>0</v>
      </c>
      <c r="L265" s="187">
        <f>SUBTOTAL(9,L261:L264)</f>
        <v>0</v>
      </c>
      <c r="M265" s="187">
        <f>SUBTOTAL(9,M261:M264)</f>
        <v>0</v>
      </c>
      <c r="O265" s="134"/>
      <c r="P265" s="134"/>
      <c r="Q265" s="134"/>
      <c r="R265" s="134"/>
      <c r="S265" s="134"/>
      <c r="T265" s="134"/>
      <c r="U265" s="134"/>
      <c r="V265" s="134"/>
      <c r="W265" s="134"/>
      <c r="X265" s="134"/>
      <c r="Y265" s="134"/>
      <c r="Z265" s="134"/>
      <c r="AA265" s="134"/>
    </row>
    <row r="266" spans="1:27" ht="11.65" customHeight="1" x14ac:dyDescent="0.2">
      <c r="A266" s="138">
        <f t="shared" ca="1" si="4"/>
        <v>146</v>
      </c>
      <c r="C266" s="184"/>
      <c r="H266" s="151"/>
      <c r="I266" s="88"/>
      <c r="J266" s="88"/>
      <c r="K266" s="88"/>
      <c r="L266" s="88"/>
      <c r="M266" s="88"/>
      <c r="O266" s="134"/>
      <c r="P266" s="134"/>
      <c r="Q266" s="134"/>
      <c r="R266" s="134"/>
      <c r="S266" s="134"/>
      <c r="T266" s="134"/>
      <c r="U266" s="134"/>
      <c r="V266" s="134"/>
      <c r="W266" s="134"/>
      <c r="X266" s="134"/>
      <c r="Y266" s="134"/>
      <c r="Z266" s="134"/>
      <c r="AA266" s="134"/>
    </row>
    <row r="267" spans="1:27" ht="11.65" customHeight="1" x14ac:dyDescent="0.2">
      <c r="A267" s="138">
        <f t="shared" ca="1" si="4"/>
        <v>147</v>
      </c>
      <c r="C267" s="184">
        <v>454</v>
      </c>
      <c r="D267" s="84" t="s">
        <v>212</v>
      </c>
      <c r="H267" s="151"/>
      <c r="I267" s="88"/>
      <c r="J267" s="88"/>
      <c r="K267" s="88"/>
      <c r="L267" s="88"/>
      <c r="M267" s="88"/>
      <c r="O267" s="134"/>
      <c r="P267" s="134"/>
      <c r="Q267" s="134"/>
      <c r="R267" s="134"/>
      <c r="S267" s="134"/>
      <c r="T267" s="134"/>
      <c r="U267" s="134"/>
      <c r="V267" s="134"/>
      <c r="W267" s="134"/>
      <c r="X267" s="134"/>
      <c r="Y267" s="134"/>
      <c r="Z267" s="134"/>
      <c r="AA267" s="134"/>
    </row>
    <row r="268" spans="1:27" ht="11.65" customHeight="1" x14ac:dyDescent="0.2">
      <c r="A268" s="138">
        <f t="shared" ca="1" si="4"/>
        <v>148</v>
      </c>
      <c r="C268" s="184"/>
      <c r="F268" s="184" t="str">
        <f>+[1]Function!F267</f>
        <v>DPW</v>
      </c>
      <c r="G268" s="84" t="str">
        <f>[1]UTCR!H268</f>
        <v>S</v>
      </c>
      <c r="H268" s="151"/>
      <c r="I268" s="88">
        <f>IF(VLOOKUP([1]Variables!$AN$3,[1]Variables!$AK$3:$AM$14,3)=2,[1]UTCR!J268,[1]UTCR!AF268)</f>
        <v>8899778.9000000004</v>
      </c>
      <c r="J268" s="88">
        <f t="shared" ref="J268:J273" si="5">I268-K268</f>
        <v>8029324.3700000001</v>
      </c>
      <c r="K268" s="185">
        <f>IF([1]Variables!$AN$3=12,IF(VLOOKUP([1]Variables!$AN$3,[1]Variables!$AK$3:$AM$14,3)=2,INDEX([1]UTCR!K268:U268,1,5)+INDEX([1]UTCR!K268:U268,1,8),INDEX([1]UTCR!AG268:AQ268,1,5)+INDEX([1]UTCR!AG268:AQ268,1,8)),IF(VLOOKUP([1]Variables!$AN$3,[1]Variables!$AK$3:$AM$14,3)=2,INDEX([1]UTCR!K268:U268,1,[1]Variables!$AN$3),INDEX([1]UTCR!AG268:AQ268,1,[1]Variables!$AN$3)))</f>
        <v>870454.53</v>
      </c>
      <c r="L268" s="88">
        <f t="shared" ref="L268:L273" si="6">M268-K268</f>
        <v>0</v>
      </c>
      <c r="M268" s="88">
        <f>IF([1]Variables!$AN$3=12,INDEX([1]NRO!J268:T268,1,5)+INDEX([1]NRO!J268:T268,1,8),INDEX([1]NRO!J268:T268,1,[1]Variables!$AN$3))</f>
        <v>870454.53</v>
      </c>
      <c r="O268" s="134"/>
      <c r="P268" s="134"/>
      <c r="Q268" s="134"/>
      <c r="R268" s="134"/>
      <c r="S268" s="134"/>
      <c r="T268" s="134"/>
      <c r="U268" s="134"/>
      <c r="V268" s="134"/>
      <c r="W268" s="134"/>
      <c r="X268" s="134"/>
      <c r="Y268" s="134"/>
      <c r="Z268" s="134"/>
      <c r="AA268" s="134"/>
    </row>
    <row r="269" spans="1:27" ht="11.65" customHeight="1" x14ac:dyDescent="0.2">
      <c r="A269" s="138">
        <f t="shared" ca="1" si="4"/>
        <v>149</v>
      </c>
      <c r="C269" s="184"/>
      <c r="F269" s="184" t="str">
        <f>+[1]Function!F268</f>
        <v>T</v>
      </c>
      <c r="G269" s="84" t="str">
        <f>[1]UTCR!H269</f>
        <v>CAGW</v>
      </c>
      <c r="H269" s="151"/>
      <c r="I269" s="88">
        <f>IF(VLOOKUP([1]Variables!$AN$3,[1]Variables!$AK$3:$AM$14,3)=2,[1]UTCR!J269,[1]UTCR!AF269)</f>
        <v>424009.1</v>
      </c>
      <c r="J269" s="88">
        <f t="shared" si="5"/>
        <v>328331.22441587696</v>
      </c>
      <c r="K269" s="185">
        <f>IF([1]Variables!$AN$3=12,IF(VLOOKUP([1]Variables!$AN$3,[1]Variables!$AK$3:$AM$14,3)=2,INDEX([1]UTCR!K269:U269,1,5)+INDEX([1]UTCR!K269:U269,1,8),INDEX([1]UTCR!AG269:AQ269,1,5)+INDEX([1]UTCR!AG269:AQ269,1,8)),IF(VLOOKUP([1]Variables!$AN$3,[1]Variables!$AK$3:$AM$14,3)=2,INDEX([1]UTCR!K269:U269,1,[1]Variables!$AN$3),INDEX([1]UTCR!AG269:AQ269,1,[1]Variables!$AN$3)))</f>
        <v>95677.875584123001</v>
      </c>
      <c r="L269" s="88">
        <f t="shared" si="6"/>
        <v>0</v>
      </c>
      <c r="M269" s="88">
        <f>IF([1]Variables!$AN$3=12,INDEX([1]NRO!J269:T269,1,5)+INDEX([1]NRO!J269:T269,1,8),INDEX([1]NRO!J269:T269,1,[1]Variables!$AN$3))</f>
        <v>95677.875584123001</v>
      </c>
      <c r="O269" s="134"/>
      <c r="P269" s="134"/>
      <c r="Q269" s="134"/>
      <c r="R269" s="134"/>
      <c r="S269" s="134"/>
      <c r="T269" s="134"/>
      <c r="U269" s="134"/>
      <c r="V269" s="134"/>
      <c r="W269" s="134"/>
      <c r="X269" s="134"/>
      <c r="Y269" s="134"/>
      <c r="Z269" s="134"/>
      <c r="AA269" s="134"/>
    </row>
    <row r="270" spans="1:27" ht="11.65" customHeight="1" x14ac:dyDescent="0.2">
      <c r="A270" s="138">
        <f t="shared" ca="1" si="4"/>
        <v>150</v>
      </c>
      <c r="C270" s="184"/>
      <c r="F270" s="184" t="str">
        <f>+[1]Function!F269</f>
        <v>T</v>
      </c>
      <c r="G270" s="84" t="str">
        <f>[1]UTCR!H270</f>
        <v>CAGE</v>
      </c>
      <c r="H270" s="151"/>
      <c r="I270" s="88">
        <f>IF(VLOOKUP([1]Variables!$AN$3,[1]Variables!$AK$3:$AM$14,3)=2,[1]UTCR!J270,[1]UTCR!AF270)</f>
        <v>3831023.31</v>
      </c>
      <c r="J270" s="88">
        <f t="shared" si="5"/>
        <v>3831023.31</v>
      </c>
      <c r="K270" s="185">
        <f>IF([1]Variables!$AN$3=12,IF(VLOOKUP([1]Variables!$AN$3,[1]Variables!$AK$3:$AM$14,3)=2,INDEX([1]UTCR!K270:U270,1,5)+INDEX([1]UTCR!K270:U270,1,8),INDEX([1]UTCR!AG270:AQ270,1,5)+INDEX([1]UTCR!AG270:AQ270,1,8)),IF(VLOOKUP([1]Variables!$AN$3,[1]Variables!$AK$3:$AM$14,3)=2,INDEX([1]UTCR!K270:U270,1,[1]Variables!$AN$3),INDEX([1]UTCR!AG270:AQ270,1,[1]Variables!$AN$3)))</f>
        <v>0</v>
      </c>
      <c r="L270" s="88">
        <f t="shared" si="6"/>
        <v>0</v>
      </c>
      <c r="M270" s="88">
        <f>IF([1]Variables!$AN$3=12,INDEX([1]NRO!J270:T270,1,5)+INDEX([1]NRO!J270:T270,1,8),INDEX([1]NRO!J270:T270,1,[1]Variables!$AN$3))</f>
        <v>0</v>
      </c>
      <c r="O270" s="134"/>
      <c r="P270" s="134"/>
      <c r="Q270" s="134"/>
      <c r="R270" s="134"/>
      <c r="S270" s="134"/>
      <c r="T270" s="134"/>
      <c r="U270" s="134"/>
      <c r="V270" s="134"/>
      <c r="W270" s="134"/>
      <c r="X270" s="134"/>
      <c r="Y270" s="134"/>
      <c r="Z270" s="134"/>
      <c r="AA270" s="134"/>
    </row>
    <row r="271" spans="1:27" ht="11.65" customHeight="1" x14ac:dyDescent="0.2">
      <c r="A271" s="138">
        <f t="shared" ca="1" si="4"/>
        <v>151</v>
      </c>
      <c r="C271" s="184"/>
      <c r="F271" s="184" t="str">
        <f>+[1]Function!F271</f>
        <v>T</v>
      </c>
      <c r="G271" s="84" t="str">
        <f>[1]UTCR!H271</f>
        <v>JBG</v>
      </c>
      <c r="H271" s="151"/>
      <c r="I271" s="88">
        <f>IF(VLOOKUP([1]Variables!$AN$3,[1]Variables!$AK$3:$AM$14,3)=2,[1]UTCR!J271,[1]UTCR!AF271)</f>
        <v>3520</v>
      </c>
      <c r="J271" s="88">
        <f t="shared" si="5"/>
        <v>2730.2174532770541</v>
      </c>
      <c r="K271" s="185">
        <f>IF([1]Variables!$AN$3=12,IF(VLOOKUP([1]Variables!$AN$3,[1]Variables!$AK$3:$AM$14,3)=2,INDEX([1]UTCR!K271:U271,1,5)+INDEX([1]UTCR!K271:U271,1,8),INDEX([1]UTCR!AG271:AQ271,1,5)+INDEX([1]UTCR!AG271:AQ271,1,8)),IF(VLOOKUP([1]Variables!$AN$3,[1]Variables!$AK$3:$AM$14,3)=2,INDEX([1]UTCR!K271:U271,1,[1]Variables!$AN$3),INDEX([1]UTCR!AG271:AQ271,1,[1]Variables!$AN$3)))</f>
        <v>789.78254672294565</v>
      </c>
      <c r="L271" s="88">
        <f t="shared" si="6"/>
        <v>0</v>
      </c>
      <c r="M271" s="88">
        <f>IF([1]Variables!$AN$3=12,INDEX([1]NRO!J271:T271,1,5)+INDEX([1]NRO!J271:T271,1,8),INDEX([1]NRO!J271:T271,1,[1]Variables!$AN$3))</f>
        <v>789.78254672294565</v>
      </c>
      <c r="O271" s="134"/>
      <c r="P271" s="134"/>
      <c r="Q271" s="134"/>
      <c r="R271" s="134"/>
      <c r="S271" s="134"/>
      <c r="T271" s="134"/>
      <c r="U271" s="134"/>
      <c r="V271" s="134"/>
      <c r="W271" s="134"/>
      <c r="X271" s="134"/>
      <c r="Y271" s="134"/>
      <c r="Z271" s="134"/>
      <c r="AA271" s="134"/>
    </row>
    <row r="272" spans="1:27" ht="11.65" customHeight="1" x14ac:dyDescent="0.2">
      <c r="A272" s="138">
        <f t="shared" ca="1" si="4"/>
        <v>152</v>
      </c>
      <c r="C272" s="184"/>
      <c r="F272" s="184" t="str">
        <f>+[1]Function!F271</f>
        <v>T</v>
      </c>
      <c r="G272" s="84" t="str">
        <f>[1]UTCR!H272</f>
        <v>SG</v>
      </c>
      <c r="H272" s="151"/>
      <c r="I272" s="88">
        <f>IF(VLOOKUP([1]Variables!$AN$3,[1]Variables!$AK$3:$AM$14,3)=2,[1]UTCR!J272,[1]UTCR!AF272)</f>
        <v>1119934.28</v>
      </c>
      <c r="J272" s="88">
        <f t="shared" si="5"/>
        <v>1027780.2335812516</v>
      </c>
      <c r="K272" s="185">
        <f>IF([1]Variables!$AN$3=12,IF(VLOOKUP([1]Variables!$AN$3,[1]Variables!$AK$3:$AM$14,3)=2,INDEX([1]UTCR!K272:U272,1,5)+INDEX([1]UTCR!K272:U272,1,8),INDEX([1]UTCR!AG272:AQ272,1,5)+INDEX([1]UTCR!AG272:AQ272,1,8)),IF(VLOOKUP([1]Variables!$AN$3,[1]Variables!$AK$3:$AM$14,3)=2,INDEX([1]UTCR!K272:U272,1,[1]Variables!$AN$3),INDEX([1]UTCR!AG272:AQ272,1,[1]Variables!$AN$3)))</f>
        <v>92154.046418748447</v>
      </c>
      <c r="L272" s="88">
        <f t="shared" si="6"/>
        <v>0</v>
      </c>
      <c r="M272" s="88">
        <f>IF([1]Variables!$AN$3=12,INDEX([1]NRO!J272:T272,1,5)+INDEX([1]NRO!J272:T272,1,8),INDEX([1]NRO!J272:T272,1,[1]Variables!$AN$3))</f>
        <v>92154.046418748447</v>
      </c>
      <c r="O272" s="134"/>
      <c r="P272" s="134"/>
      <c r="Q272" s="134"/>
      <c r="R272" s="134"/>
      <c r="S272" s="134"/>
      <c r="T272" s="134"/>
      <c r="U272" s="134"/>
      <c r="V272" s="134"/>
      <c r="W272" s="134"/>
      <c r="X272" s="134"/>
      <c r="Y272" s="134"/>
      <c r="Z272" s="134"/>
      <c r="AA272" s="134"/>
    </row>
    <row r="273" spans="1:27" ht="11.65" customHeight="1" x14ac:dyDescent="0.2">
      <c r="A273" s="138">
        <f t="shared" ca="1" si="4"/>
        <v>153</v>
      </c>
      <c r="C273" s="184"/>
      <c r="F273" s="184" t="str">
        <f>+[1]Function!F272</f>
        <v>GP</v>
      </c>
      <c r="G273" s="84" t="str">
        <f>[1]UTCR!H273</f>
        <v>SO</v>
      </c>
      <c r="H273" s="151"/>
      <c r="I273" s="88">
        <f>IF(VLOOKUP([1]Variables!$AN$3,[1]Variables!$AK$3:$AM$14,3)=2,[1]UTCR!J273,[1]UTCR!AF273)</f>
        <v>3798925.54</v>
      </c>
      <c r="J273" s="88">
        <f t="shared" si="5"/>
        <v>3546114.4659017157</v>
      </c>
      <c r="K273" s="185">
        <f>IF([1]Variables!$AN$3=12,IF(VLOOKUP([1]Variables!$AN$3,[1]Variables!$AK$3:$AM$14,3)=2,INDEX([1]UTCR!K273:U273,1,5)+INDEX([1]UTCR!K273:U273,1,8),INDEX([1]UTCR!AG273:AQ273,1,5)+INDEX([1]UTCR!AG273:AQ273,1,8)),IF(VLOOKUP([1]Variables!$AN$3,[1]Variables!$AK$3:$AM$14,3)=2,INDEX([1]UTCR!K273:U273,1,[1]Variables!$AN$3),INDEX([1]UTCR!AG273:AQ273,1,[1]Variables!$AN$3)))</f>
        <v>252811.07409828415</v>
      </c>
      <c r="L273" s="88">
        <f t="shared" si="6"/>
        <v>0</v>
      </c>
      <c r="M273" s="88">
        <f>IF([1]Variables!$AN$3=12,INDEX([1]NRO!J273:T273,1,5)+INDEX([1]NRO!J273:T273,1,8),INDEX([1]NRO!J273:T273,1,[1]Variables!$AN$3))</f>
        <v>252811.07409828415</v>
      </c>
      <c r="O273" s="134"/>
      <c r="P273" s="134"/>
      <c r="Q273" s="134"/>
      <c r="R273" s="134"/>
      <c r="S273" s="134"/>
      <c r="T273" s="134"/>
      <c r="U273" s="134"/>
      <c r="V273" s="134"/>
      <c r="W273" s="134"/>
      <c r="X273" s="134"/>
      <c r="Y273" s="134"/>
      <c r="Z273" s="134"/>
      <c r="AA273" s="134"/>
    </row>
    <row r="274" spans="1:27" ht="11.65" customHeight="1" x14ac:dyDescent="0.2">
      <c r="A274" s="138">
        <f t="shared" ca="1" si="4"/>
        <v>154</v>
      </c>
      <c r="C274" s="184"/>
      <c r="H274" s="151" t="s">
        <v>198</v>
      </c>
      <c r="I274" s="187">
        <f>SUBTOTAL(9,I268:I273)</f>
        <v>18077191.129999999</v>
      </c>
      <c r="J274" s="187">
        <f>SUBTOTAL(9,J268:J273)</f>
        <v>16765303.821352122</v>
      </c>
      <c r="K274" s="187">
        <f>SUBTOTAL(9,K268:K273)</f>
        <v>1311887.3086478785</v>
      </c>
      <c r="L274" s="187">
        <f>SUBTOTAL(9,L268:L273)</f>
        <v>0</v>
      </c>
      <c r="M274" s="187">
        <f>SUBTOTAL(9,M268:M273)</f>
        <v>1311887.3086478785</v>
      </c>
      <c r="O274" s="134"/>
      <c r="P274" s="134"/>
      <c r="Q274" s="134"/>
      <c r="R274" s="134"/>
      <c r="S274" s="134"/>
      <c r="T274" s="134"/>
      <c r="U274" s="134"/>
      <c r="V274" s="134"/>
      <c r="W274" s="134"/>
      <c r="X274" s="134"/>
      <c r="Y274" s="134"/>
      <c r="Z274" s="134"/>
      <c r="AA274" s="134"/>
    </row>
    <row r="275" spans="1:27" ht="11.65" customHeight="1" x14ac:dyDescent="0.2">
      <c r="A275" s="138">
        <f t="shared" ca="1" si="4"/>
        <v>155</v>
      </c>
      <c r="C275" s="184"/>
      <c r="H275" s="151"/>
      <c r="I275" s="192"/>
      <c r="J275" s="88"/>
      <c r="K275" s="88"/>
      <c r="L275" s="88"/>
      <c r="M275" s="88"/>
      <c r="O275" s="134"/>
      <c r="P275" s="134"/>
      <c r="Q275" s="134"/>
      <c r="R275" s="134"/>
      <c r="S275" s="134"/>
      <c r="T275" s="134"/>
      <c r="U275" s="134"/>
      <c r="V275" s="134"/>
      <c r="W275" s="134"/>
      <c r="X275" s="134"/>
      <c r="Y275" s="134"/>
      <c r="Z275" s="134"/>
      <c r="AA275" s="134"/>
    </row>
    <row r="276" spans="1:27" ht="11.65" customHeight="1" x14ac:dyDescent="0.2">
      <c r="A276" s="138">
        <f t="shared" ca="1" si="4"/>
        <v>156</v>
      </c>
      <c r="C276" s="184"/>
      <c r="E276" s="142"/>
      <c r="H276" s="151"/>
      <c r="I276" s="192"/>
      <c r="J276" s="192"/>
      <c r="K276" s="201"/>
      <c r="L276" s="201"/>
      <c r="M276" s="192"/>
      <c r="O276" s="193"/>
      <c r="P276" s="193"/>
      <c r="Q276" s="193"/>
      <c r="R276" s="193"/>
      <c r="S276" s="193"/>
      <c r="T276" s="193"/>
      <c r="U276" s="134"/>
      <c r="V276" s="193"/>
      <c r="W276" s="193"/>
      <c r="X276" s="193"/>
      <c r="Y276" s="193"/>
      <c r="Z276" s="193"/>
      <c r="AA276" s="193"/>
    </row>
    <row r="277" spans="1:27" ht="11.65" customHeight="1" x14ac:dyDescent="0.2">
      <c r="A277" s="138">
        <f t="shared" ca="1" si="4"/>
        <v>157</v>
      </c>
      <c r="C277" s="194"/>
      <c r="D277" s="195"/>
      <c r="E277" s="196"/>
      <c r="G277" s="195"/>
      <c r="H277" s="197"/>
      <c r="I277" s="198"/>
      <c r="J277" s="198"/>
      <c r="K277" s="202"/>
      <c r="L277" s="202"/>
      <c r="M277" s="198"/>
      <c r="O277" s="199"/>
      <c r="P277" s="199"/>
      <c r="Q277" s="199"/>
      <c r="R277" s="199"/>
      <c r="S277" s="199"/>
      <c r="T277" s="199"/>
      <c r="U277" s="134"/>
      <c r="V277" s="199"/>
      <c r="W277" s="199"/>
      <c r="X277" s="199"/>
      <c r="Y277" s="199"/>
      <c r="Z277" s="199"/>
      <c r="AA277" s="199"/>
    </row>
    <row r="278" spans="1:27" ht="11.65" customHeight="1" x14ac:dyDescent="0.2">
      <c r="A278" s="138">
        <f t="shared" ca="1" si="4"/>
        <v>158</v>
      </c>
      <c r="C278" s="184">
        <v>456</v>
      </c>
      <c r="D278" s="84" t="s">
        <v>213</v>
      </c>
      <c r="H278" s="151"/>
      <c r="I278" s="88"/>
      <c r="J278" s="88"/>
      <c r="K278" s="88"/>
      <c r="L278" s="88"/>
      <c r="M278" s="88"/>
      <c r="O278" s="134"/>
      <c r="P278" s="134"/>
      <c r="Q278" s="134"/>
      <c r="R278" s="134"/>
      <c r="S278" s="134"/>
      <c r="T278" s="134"/>
      <c r="U278" s="134"/>
      <c r="V278" s="134"/>
      <c r="W278" s="134"/>
      <c r="X278" s="134"/>
      <c r="Y278" s="134"/>
      <c r="Z278" s="134"/>
      <c r="AA278" s="134"/>
    </row>
    <row r="279" spans="1:27" ht="11.65" customHeight="1" x14ac:dyDescent="0.2">
      <c r="A279" s="138">
        <f t="shared" ca="1" si="4"/>
        <v>159</v>
      </c>
      <c r="C279" s="184"/>
      <c r="F279" s="184" t="str">
        <f>+[1]Function!F278</f>
        <v>DMSC</v>
      </c>
      <c r="G279" s="84" t="str">
        <f>[1]UTCR!H279</f>
        <v>S</v>
      </c>
      <c r="H279" s="151"/>
      <c r="I279" s="88">
        <f>IF(VLOOKUP([1]Variables!$AN$3,[1]Variables!$AK$3:$AM$14,3)=2,[1]UTCR!J279,[1]UTCR!AF279)</f>
        <v>-1761165.0699999998</v>
      </c>
      <c r="J279" s="88">
        <f t="shared" ref="J279:J288" si="7">I279-K279</f>
        <v>-1708970.6099999999</v>
      </c>
      <c r="K279" s="185">
        <f>IF([1]Variables!$AN$3=12,IF(VLOOKUP([1]Variables!$AN$3,[1]Variables!$AK$3:$AM$14,3)=2,INDEX([1]UTCR!K279:U279,1,5)+INDEX([1]UTCR!K279:U279,1,8),INDEX([1]UTCR!AG279:AQ279,1,5)+INDEX([1]UTCR!AG279:AQ279,1,8)),IF(VLOOKUP([1]Variables!$AN$3,[1]Variables!$AK$3:$AM$14,3)=2,INDEX([1]UTCR!K279:U279,1,[1]Variables!$AN$3),INDEX([1]UTCR!AG279:AQ279,1,[1]Variables!$AN$3)))</f>
        <v>-52194.46</v>
      </c>
      <c r="L279" s="88">
        <f t="shared" ref="L279:L288" si="8">M279-K279</f>
        <v>0</v>
      </c>
      <c r="M279" s="88">
        <f>IF([1]Variables!$AN$3=12,INDEX([1]NRO!J279:T279,1,5)+INDEX([1]NRO!J279:T279,1,8),INDEX([1]NRO!J279:T279,1,[1]Variables!$AN$3))</f>
        <v>-52194.46</v>
      </c>
      <c r="O279" s="134"/>
      <c r="P279" s="134"/>
      <c r="Q279" s="134"/>
      <c r="R279" s="134"/>
      <c r="S279" s="134"/>
      <c r="T279" s="134"/>
      <c r="U279" s="134"/>
      <c r="V279" s="134"/>
      <c r="W279" s="134"/>
      <c r="X279" s="134"/>
      <c r="Y279" s="134"/>
      <c r="Z279" s="134"/>
      <c r="AA279" s="134"/>
    </row>
    <row r="280" spans="1:27" ht="11.65" customHeight="1" x14ac:dyDescent="0.2">
      <c r="A280" s="138">
        <f t="shared" ca="1" si="4"/>
        <v>160</v>
      </c>
      <c r="C280" s="184"/>
      <c r="F280" s="184" t="str">
        <f>+[1]Function!F279</f>
        <v>CUST</v>
      </c>
      <c r="G280" s="84" t="str">
        <f>[1]UTCR!H280</f>
        <v>CAGE</v>
      </c>
      <c r="H280" s="151"/>
      <c r="I280" s="88">
        <f>IF(VLOOKUP([1]Variables!$AN$3,[1]Variables!$AK$3:$AM$14,3)=2,[1]UTCR!J280,[1]UTCR!AF280)</f>
        <v>14678636.740000002</v>
      </c>
      <c r="J280" s="88">
        <f t="shared" si="7"/>
        <v>14678636.740000002</v>
      </c>
      <c r="K280" s="185">
        <f>IF([1]Variables!$AN$3=12,IF(VLOOKUP([1]Variables!$AN$3,[1]Variables!$AK$3:$AM$14,3)=2,INDEX([1]UTCR!K280:U280,1,5)+INDEX([1]UTCR!K280:U280,1,8),INDEX([1]UTCR!AG280:AQ280,1,5)+INDEX([1]UTCR!AG280:AQ280,1,8)),IF(VLOOKUP([1]Variables!$AN$3,[1]Variables!$AK$3:$AM$14,3)=2,INDEX([1]UTCR!K280:U280,1,[1]Variables!$AN$3),INDEX([1]UTCR!AG280:AQ280,1,[1]Variables!$AN$3)))</f>
        <v>0</v>
      </c>
      <c r="L280" s="88">
        <f t="shared" si="8"/>
        <v>0</v>
      </c>
      <c r="M280" s="88">
        <f>IF([1]Variables!$AN$3=12,INDEX([1]NRO!J280:T280,1,5)+INDEX([1]NRO!J280:T280,1,8),INDEX([1]NRO!J280:T280,1,[1]Variables!$AN$3))</f>
        <v>0</v>
      </c>
      <c r="O280" s="134"/>
      <c r="P280" s="134"/>
      <c r="Q280" s="134"/>
      <c r="R280" s="134"/>
      <c r="S280" s="134"/>
      <c r="T280" s="134"/>
      <c r="U280" s="134"/>
      <c r="V280" s="134"/>
      <c r="W280" s="134"/>
      <c r="X280" s="134"/>
      <c r="Y280" s="134"/>
      <c r="Z280" s="134"/>
      <c r="AA280" s="134"/>
    </row>
    <row r="281" spans="1:27" ht="11.65" customHeight="1" x14ac:dyDescent="0.2">
      <c r="A281" s="138">
        <f t="shared" ca="1" si="4"/>
        <v>161</v>
      </c>
      <c r="C281" s="184"/>
      <c r="F281" s="184" t="str">
        <f>+[1]Function!F280</f>
        <v>OTHSE</v>
      </c>
      <c r="G281" s="84" t="str">
        <f>[1]UTCR!H281</f>
        <v>CAGW</v>
      </c>
      <c r="H281" s="151"/>
      <c r="I281" s="88">
        <f>IF(VLOOKUP([1]Variables!$AN$3,[1]Variables!$AK$3:$AM$14,3)=2,[1]UTCR!J281,[1]UTCR!AF281)</f>
        <v>10051505.429999998</v>
      </c>
      <c r="J281" s="88">
        <f t="shared" si="7"/>
        <v>7783377.9630077165</v>
      </c>
      <c r="K281" s="185">
        <f>IF([1]Variables!$AN$3=12,IF(VLOOKUP([1]Variables!$AN$3,[1]Variables!$AK$3:$AM$14,3)=2,INDEX([1]UTCR!K281:U281,1,5)+INDEX([1]UTCR!K281:U281,1,8),INDEX([1]UTCR!AG281:AQ281,1,5)+INDEX([1]UTCR!AG281:AQ281,1,8)),IF(VLOOKUP([1]Variables!$AN$3,[1]Variables!$AK$3:$AM$14,3)=2,INDEX([1]UTCR!K281:U281,1,[1]Variables!$AN$3),INDEX([1]UTCR!AG281:AQ281,1,[1]Variables!$AN$3)))</f>
        <v>2268127.4669922809</v>
      </c>
      <c r="L281" s="88">
        <f t="shared" si="8"/>
        <v>1358.3304071156308</v>
      </c>
      <c r="M281" s="88">
        <f>IF([1]Variables!$AN$3=12,INDEX([1]NRO!J281:T281,1,5)+INDEX([1]NRO!J281:T281,1,8),INDEX([1]NRO!J281:T281,1,[1]Variables!$AN$3))</f>
        <v>2269485.7973993965</v>
      </c>
      <c r="O281" s="134"/>
      <c r="P281" s="134"/>
      <c r="Q281" s="134"/>
      <c r="R281" s="134"/>
      <c r="S281" s="134"/>
      <c r="T281" s="134"/>
      <c r="U281" s="134"/>
      <c r="V281" s="134"/>
      <c r="W281" s="134"/>
      <c r="X281" s="134"/>
      <c r="Y281" s="134"/>
      <c r="Z281" s="134"/>
      <c r="AA281" s="134"/>
    </row>
    <row r="282" spans="1:27" ht="11.65" customHeight="1" x14ac:dyDescent="0.2">
      <c r="A282" s="138">
        <f t="shared" ca="1" si="4"/>
        <v>162</v>
      </c>
      <c r="C282" s="184"/>
      <c r="F282" s="184" t="str">
        <f>+[1]Function!F281</f>
        <v>OTHSO</v>
      </c>
      <c r="G282" s="84" t="str">
        <f>[1]UTCR!H282</f>
        <v>SO</v>
      </c>
      <c r="H282" s="151"/>
      <c r="I282" s="88">
        <f>IF(VLOOKUP([1]Variables!$AN$3,[1]Variables!$AK$3:$AM$14,3)=2,[1]UTCR!J282,[1]UTCR!AF282)</f>
        <v>752709.71</v>
      </c>
      <c r="J282" s="88">
        <f t="shared" si="7"/>
        <v>702618.34909659356</v>
      </c>
      <c r="K282" s="185">
        <f>IF([1]Variables!$AN$3=12,IF(VLOOKUP([1]Variables!$AN$3,[1]Variables!$AK$3:$AM$14,3)=2,INDEX([1]UTCR!K282:U282,1,5)+INDEX([1]UTCR!K282:U282,1,8),INDEX([1]UTCR!AG282:AQ282,1,5)+INDEX([1]UTCR!AG282:AQ282,1,8)),IF(VLOOKUP([1]Variables!$AN$3,[1]Variables!$AK$3:$AM$14,3)=2,INDEX([1]UTCR!K282:U282,1,[1]Variables!$AN$3),INDEX([1]UTCR!AG282:AQ282,1,[1]Variables!$AN$3)))</f>
        <v>50091.360903406377</v>
      </c>
      <c r="L282" s="88">
        <f t="shared" si="8"/>
        <v>0</v>
      </c>
      <c r="M282" s="88">
        <f>IF([1]Variables!$AN$3=12,INDEX([1]NRO!J282:T282,1,5)+INDEX([1]NRO!J282:T282,1,8),INDEX([1]NRO!J282:T282,1,[1]Variables!$AN$3))</f>
        <v>50091.360903406377</v>
      </c>
      <c r="O282" s="134"/>
      <c r="P282" s="134"/>
      <c r="Q282" s="134"/>
      <c r="R282" s="134"/>
      <c r="S282" s="134"/>
      <c r="T282" s="134"/>
      <c r="U282" s="134"/>
      <c r="V282" s="134"/>
      <c r="W282" s="134"/>
      <c r="X282" s="134"/>
      <c r="Y282" s="134"/>
      <c r="Z282" s="134"/>
      <c r="AA282" s="134"/>
    </row>
    <row r="283" spans="1:27" ht="11.65" customHeight="1" x14ac:dyDescent="0.2">
      <c r="A283" s="138">
        <f t="shared" ca="1" si="4"/>
        <v>163</v>
      </c>
      <c r="C283" s="184"/>
      <c r="F283" s="184" t="str">
        <f>+[1]Function!F282</f>
        <v>OTHSGR</v>
      </c>
      <c r="G283" s="84" t="str">
        <f>[1]UTCR!H283</f>
        <v>SG</v>
      </c>
      <c r="H283" s="151"/>
      <c r="I283" s="88">
        <f>IF(VLOOKUP([1]Variables!$AN$3,[1]Variables!$AK$3:$AM$14,3)=2,[1]UTCR!J283,[1]UTCR!AF283)</f>
        <v>5767192.2600000016</v>
      </c>
      <c r="J283" s="88">
        <f t="shared" si="7"/>
        <v>5292637.5359193292</v>
      </c>
      <c r="K283" s="185">
        <f>IF([1]Variables!$AN$3=12,IF(VLOOKUP([1]Variables!$AN$3,[1]Variables!$AK$3:$AM$14,3)=2,INDEX([1]UTCR!K283:U283,1,5)+INDEX([1]UTCR!K283:U283,1,8),INDEX([1]UTCR!AG283:AQ283,1,5)+INDEX([1]UTCR!AG283:AQ283,1,8)),IF(VLOOKUP([1]Variables!$AN$3,[1]Variables!$AK$3:$AM$14,3)=2,INDEX([1]UTCR!K283:U283,1,[1]Variables!$AN$3),INDEX([1]UTCR!AG283:AQ283,1,[1]Variables!$AN$3)))</f>
        <v>474554.72408067272</v>
      </c>
      <c r="L283" s="88">
        <f t="shared" si="8"/>
        <v>-445053.83767383639</v>
      </c>
      <c r="M283" s="88">
        <f>IF([1]Variables!$AN$3=12,INDEX([1]NRO!J283:T283,1,5)+INDEX([1]NRO!J283:T283,1,8),INDEX([1]NRO!J283:T283,1,[1]Variables!$AN$3))</f>
        <v>29500.886406836333</v>
      </c>
      <c r="O283" s="134"/>
      <c r="P283" s="134"/>
      <c r="Q283" s="134"/>
      <c r="R283" s="134"/>
      <c r="S283" s="134"/>
      <c r="T283" s="134"/>
      <c r="U283" s="134"/>
      <c r="V283" s="134"/>
      <c r="W283" s="134"/>
      <c r="X283" s="134"/>
      <c r="Y283" s="134"/>
      <c r="Z283" s="134"/>
      <c r="AA283" s="134"/>
    </row>
    <row r="284" spans="1:27" ht="11.65" customHeight="1" x14ac:dyDescent="0.2">
      <c r="A284" s="138">
        <f t="shared" ca="1" si="4"/>
        <v>164</v>
      </c>
      <c r="C284" s="184"/>
      <c r="F284" s="184" t="str">
        <f>+[1]Function!F284</f>
        <v>OTHSGR</v>
      </c>
      <c r="G284" s="84" t="str">
        <f>[1]UTCR!H284</f>
        <v>JBG</v>
      </c>
      <c r="H284" s="151"/>
      <c r="I284" s="88">
        <f>IF(VLOOKUP([1]Variables!$AN$3,[1]Variables!$AK$3:$AM$14,3)=2,[1]UTCR!J284,[1]UTCR!AF284)</f>
        <v>2587991.8199999998</v>
      </c>
      <c r="J284" s="88">
        <f>I284-K284</f>
        <v>2007323.9874722296</v>
      </c>
      <c r="K284" s="185">
        <f>IF([1]Variables!$AN$3=12,IF(VLOOKUP([1]Variables!$AN$3,[1]Variables!$AK$3:$AM$14,3)=2,INDEX([1]UTCR!K284:U284,1,5)+INDEX([1]UTCR!K284:U284,1,8),INDEX([1]UTCR!AG284:AQ284,1,5)+INDEX([1]UTCR!AG284:AQ284,1,8)),IF(VLOOKUP([1]Variables!$AN$3,[1]Variables!$AK$3:$AM$14,3)=2,INDEX([1]UTCR!K284:U284,1,[1]Variables!$AN$3),INDEX([1]UTCR!AG284:AQ284,1,[1]Variables!$AN$3)))</f>
        <v>580667.8325277702</v>
      </c>
      <c r="L284" s="88">
        <f>M284-K284</f>
        <v>0</v>
      </c>
      <c r="M284" s="88">
        <f>IF([1]Variables!$AN$3=12,INDEX([1]NRO!J284:T284,1,5)+INDEX([1]NRO!J284:T284,1,8),INDEX([1]NRO!J284:T284,1,[1]Variables!$AN$3))</f>
        <v>580667.8325277702</v>
      </c>
      <c r="O284" s="134"/>
      <c r="P284" s="134"/>
      <c r="Q284" s="134"/>
      <c r="R284" s="134"/>
      <c r="S284" s="134"/>
      <c r="T284" s="134"/>
      <c r="U284" s="134"/>
      <c r="V284" s="134"/>
      <c r="W284" s="134"/>
      <c r="X284" s="134"/>
      <c r="Y284" s="134"/>
      <c r="Z284" s="134"/>
      <c r="AA284" s="134"/>
    </row>
    <row r="285" spans="1:27" ht="11.65" customHeight="1" x14ac:dyDescent="0.2">
      <c r="A285" s="138">
        <f t="shared" ca="1" si="4"/>
        <v>165</v>
      </c>
      <c r="C285" s="184"/>
      <c r="F285" s="184" t="str">
        <f>+[1]Function!F284</f>
        <v>OTHSGR</v>
      </c>
      <c r="G285" s="84" t="str">
        <f>[1]UTCR!H285</f>
        <v>WRG</v>
      </c>
      <c r="H285" s="151"/>
      <c r="I285" s="88">
        <f>IF(VLOOKUP([1]Variables!$AN$3,[1]Variables!$AK$3:$AM$14,3)=2,[1]UTCR!J285,[1]UTCR!AF285)</f>
        <v>79559196.219999999</v>
      </c>
      <c r="J285" s="88">
        <f>I285-K285</f>
        <v>75673263.135446832</v>
      </c>
      <c r="K285" s="185">
        <f>IF([1]Variables!$AN$3=12,IF(VLOOKUP([1]Variables!$AN$3,[1]Variables!$AK$3:$AM$14,3)=2,INDEX([1]UTCR!K285:U285,1,5)+INDEX([1]UTCR!K285:U285,1,8),INDEX([1]UTCR!AG285:AQ285,1,5)+INDEX([1]UTCR!AG285:AQ285,1,8)),IF(VLOOKUP([1]Variables!$AN$3,[1]Variables!$AK$3:$AM$14,3)=2,INDEX([1]UTCR!K285:U285,1,[1]Variables!$AN$3),INDEX([1]UTCR!AG285:AQ285,1,[1]Variables!$AN$3)))</f>
        <v>3885933.0845531607</v>
      </c>
      <c r="L285" s="88">
        <f>M285-K285</f>
        <v>23966.834971352015</v>
      </c>
      <c r="M285" s="88">
        <f>IF([1]Variables!$AN$3=12,INDEX([1]NRO!J285:T285,1,5)+INDEX([1]NRO!J285:T285,1,8),INDEX([1]NRO!J285:T285,1,[1]Variables!$AN$3))</f>
        <v>3909899.9195245127</v>
      </c>
      <c r="O285" s="134"/>
      <c r="P285" s="134"/>
      <c r="Q285" s="134"/>
      <c r="R285" s="134"/>
      <c r="S285" s="134"/>
      <c r="T285" s="134"/>
      <c r="U285" s="134"/>
      <c r="V285" s="134"/>
      <c r="W285" s="134"/>
      <c r="X285" s="134"/>
      <c r="Y285" s="134"/>
      <c r="Z285" s="134"/>
      <c r="AA285" s="134"/>
    </row>
    <row r="286" spans="1:27" ht="11.65" customHeight="1" x14ac:dyDescent="0.2">
      <c r="A286" s="138">
        <f t="shared" ca="1" si="4"/>
        <v>166</v>
      </c>
      <c r="C286" s="184"/>
      <c r="F286" s="184" t="str">
        <f>+[1]Function!F285</f>
        <v>OTHSGR</v>
      </c>
      <c r="G286" s="84" t="str">
        <f>[1]UTCR!H286</f>
        <v>WRE</v>
      </c>
      <c r="H286" s="151"/>
      <c r="I286" s="88">
        <f>IF(VLOOKUP([1]Variables!$AN$3,[1]Variables!$AK$3:$AM$14,3)=2,[1]UTCR!J286,[1]UTCR!AF286)</f>
        <v>8906115.3200000003</v>
      </c>
      <c r="J286" s="88">
        <f>I286-K286</f>
        <v>8465412.7317351792</v>
      </c>
      <c r="K286" s="185">
        <f>IF([1]Variables!$AN$3=12,IF(VLOOKUP([1]Variables!$AN$3,[1]Variables!$AK$3:$AM$14,3)=2,INDEX([1]UTCR!K286:U286,1,5)+INDEX([1]UTCR!K286:U286,1,8),INDEX([1]UTCR!AG286:AQ286,1,5)+INDEX([1]UTCR!AG286:AQ286,1,8)),IF(VLOOKUP([1]Variables!$AN$3,[1]Variables!$AK$3:$AM$14,3)=2,INDEX([1]UTCR!K286:U286,1,[1]Variables!$AN$3),INDEX([1]UTCR!AG286:AQ286,1,[1]Variables!$AN$3)))</f>
        <v>440702.58826482191</v>
      </c>
      <c r="L286" s="88">
        <f>M286-K286</f>
        <v>0</v>
      </c>
      <c r="M286" s="88">
        <f>IF([1]Variables!$AN$3=12,INDEX([1]NRO!J286:T286,1,5)+INDEX([1]NRO!J286:T286,1,8),INDEX([1]NRO!J286:T286,1,[1]Variables!$AN$3))</f>
        <v>440702.58826482191</v>
      </c>
      <c r="O286" s="134"/>
      <c r="P286" s="134"/>
      <c r="Q286" s="134"/>
      <c r="R286" s="134"/>
      <c r="S286" s="134"/>
      <c r="T286" s="134"/>
      <c r="U286" s="134"/>
      <c r="V286" s="134"/>
      <c r="W286" s="134"/>
      <c r="X286" s="134"/>
      <c r="Y286" s="134"/>
      <c r="Z286" s="134"/>
      <c r="AA286" s="134"/>
    </row>
    <row r="287" spans="1:27" ht="11.65" customHeight="1" x14ac:dyDescent="0.2">
      <c r="A287" s="138">
        <f t="shared" ca="1" si="4"/>
        <v>167</v>
      </c>
      <c r="C287" s="184"/>
      <c r="F287" s="184" t="str">
        <f>+[1]Function!F286</f>
        <v>P</v>
      </c>
      <c r="G287" s="84" t="str">
        <f>[1]UTCR!H287</f>
        <v>CAEW</v>
      </c>
      <c r="H287" s="151"/>
      <c r="I287" s="88">
        <f>IF(VLOOKUP([1]Variables!$AN$3,[1]Variables!$AK$3:$AM$14,3)=2,[1]UTCR!J287,[1]UTCR!AF287)</f>
        <v>0</v>
      </c>
      <c r="J287" s="88">
        <f t="shared" si="7"/>
        <v>0</v>
      </c>
      <c r="K287" s="185">
        <f>IF([1]Variables!$AN$3=12,IF(VLOOKUP([1]Variables!$AN$3,[1]Variables!$AK$3:$AM$14,3)=2,INDEX([1]UTCR!K287:U287,1,5)+INDEX([1]UTCR!K287:U287,1,8),INDEX([1]UTCR!AG287:AQ287,1,5)+INDEX([1]UTCR!AG287:AQ287,1,8)),IF(VLOOKUP([1]Variables!$AN$3,[1]Variables!$AK$3:$AM$14,3)=2,INDEX([1]UTCR!K287:U287,1,[1]Variables!$AN$3),INDEX([1]UTCR!AG287:AQ287,1,[1]Variables!$AN$3)))</f>
        <v>0</v>
      </c>
      <c r="L287" s="88">
        <f t="shared" si="8"/>
        <v>0</v>
      </c>
      <c r="M287" s="88">
        <f>IF([1]Variables!$AN$3=12,INDEX([1]NRO!J287:T287,1,5)+INDEX([1]NRO!J287:T287,1,8),INDEX([1]NRO!J287:T287,1,[1]Variables!$AN$3))</f>
        <v>0</v>
      </c>
      <c r="O287" s="134"/>
      <c r="P287" s="134"/>
      <c r="Q287" s="134"/>
      <c r="R287" s="134"/>
      <c r="S287" s="134"/>
      <c r="T287" s="134"/>
      <c r="U287" s="134"/>
      <c r="V287" s="134"/>
      <c r="W287" s="134"/>
      <c r="X287" s="134"/>
      <c r="Y287" s="134"/>
      <c r="Z287" s="134"/>
      <c r="AA287" s="134"/>
    </row>
    <row r="288" spans="1:27" ht="11.65" customHeight="1" x14ac:dyDescent="0.2">
      <c r="A288" s="138">
        <f t="shared" ca="1" si="4"/>
        <v>168</v>
      </c>
      <c r="C288" s="184"/>
      <c r="F288" s="184" t="str">
        <f>+[1]Function!F287</f>
        <v>P</v>
      </c>
      <c r="G288" s="84" t="str">
        <f>[1]UTCR!H288</f>
        <v>SE</v>
      </c>
      <c r="H288" s="151"/>
      <c r="I288" s="88">
        <f>IF(VLOOKUP([1]Variables!$AN$3,[1]Variables!$AK$3:$AM$14,3)=2,[1]UTCR!J288,[1]UTCR!AF288)</f>
        <v>0</v>
      </c>
      <c r="J288" s="88">
        <f t="shared" si="7"/>
        <v>0</v>
      </c>
      <c r="K288" s="185">
        <f>IF([1]Variables!$AN$3=12,IF(VLOOKUP([1]Variables!$AN$3,[1]Variables!$AK$3:$AM$14,3)=2,INDEX([1]UTCR!K288:U288,1,5)+INDEX([1]UTCR!K288:U288,1,8),INDEX([1]UTCR!AG288:AQ288,1,5)+INDEX([1]UTCR!AG288:AQ288,1,8)),IF(VLOOKUP([1]Variables!$AN$3,[1]Variables!$AK$3:$AM$14,3)=2,INDEX([1]UTCR!K288:U288,1,[1]Variables!$AN$3),INDEX([1]UTCR!AG288:AQ288,1,[1]Variables!$AN$3)))</f>
        <v>0</v>
      </c>
      <c r="L288" s="88">
        <f t="shared" si="8"/>
        <v>0</v>
      </c>
      <c r="M288" s="88">
        <f>IF([1]Variables!$AN$3=12,INDEX([1]NRO!J288:T288,1,5)+INDEX([1]NRO!J288:T288,1,8),INDEX([1]NRO!J288:T288,1,[1]Variables!$AN$3))</f>
        <v>0</v>
      </c>
      <c r="O288" s="134"/>
      <c r="P288" s="134"/>
      <c r="Q288" s="134"/>
      <c r="R288" s="134"/>
      <c r="S288" s="134"/>
      <c r="T288" s="134"/>
      <c r="U288" s="134"/>
      <c r="V288" s="134"/>
      <c r="W288" s="134"/>
      <c r="X288" s="134"/>
      <c r="Y288" s="134"/>
      <c r="Z288" s="134"/>
      <c r="AA288" s="134"/>
    </row>
    <row r="289" spans="1:27" ht="11.65" customHeight="1" x14ac:dyDescent="0.2">
      <c r="A289" s="138">
        <f t="shared" ca="1" si="4"/>
        <v>169</v>
      </c>
      <c r="C289" s="184"/>
      <c r="H289" s="151" t="s">
        <v>198</v>
      </c>
      <c r="I289" s="187">
        <f>SUBTOTAL(9,I279:I288)</f>
        <v>120542182.43000001</v>
      </c>
      <c r="J289" s="187">
        <f>SUBTOTAL(9,J279:J288)</f>
        <v>112894299.83267789</v>
      </c>
      <c r="K289" s="187">
        <f>SUBTOTAL(9,K279:K288)</f>
        <v>7647882.5973221129</v>
      </c>
      <c r="L289" s="187">
        <f>SUBTOTAL(9,L279:L288)</f>
        <v>-419728.67229536874</v>
      </c>
      <c r="M289" s="187">
        <f>SUBTOTAL(9,M279:M288)</f>
        <v>7228153.9250267446</v>
      </c>
      <c r="O289" s="134"/>
      <c r="P289" s="134"/>
      <c r="Q289" s="134"/>
      <c r="R289" s="134"/>
      <c r="S289" s="134"/>
      <c r="T289" s="134"/>
      <c r="U289" s="134"/>
      <c r="V289" s="134"/>
      <c r="W289" s="134"/>
      <c r="X289" s="134"/>
      <c r="Y289" s="134"/>
      <c r="Z289" s="134"/>
      <c r="AA289" s="134"/>
    </row>
    <row r="290" spans="1:27" ht="11.65" customHeight="1" x14ac:dyDescent="0.2">
      <c r="A290" s="138">
        <f t="shared" ca="1" si="4"/>
        <v>170</v>
      </c>
      <c r="C290" s="184"/>
      <c r="H290" s="151"/>
      <c r="I290" s="88"/>
      <c r="J290" s="88"/>
      <c r="K290" s="88"/>
      <c r="L290" s="88"/>
      <c r="M290" s="88"/>
      <c r="O290" s="134"/>
      <c r="P290" s="134"/>
      <c r="Q290" s="134"/>
      <c r="R290" s="134"/>
      <c r="S290" s="134"/>
      <c r="T290" s="134"/>
      <c r="U290" s="134"/>
      <c r="V290" s="134"/>
      <c r="W290" s="134"/>
      <c r="X290" s="134"/>
      <c r="Y290" s="134"/>
      <c r="Z290" s="134"/>
      <c r="AA290" s="134"/>
    </row>
    <row r="291" spans="1:27" ht="11.65" customHeight="1" thickBot="1" x14ac:dyDescent="0.25">
      <c r="A291" s="138">
        <f t="shared" ca="1" si="4"/>
        <v>171</v>
      </c>
      <c r="C291" s="184"/>
      <c r="D291" s="200" t="s">
        <v>214</v>
      </c>
      <c r="H291" s="151"/>
      <c r="I291" s="191">
        <f>SUBTOTAL(9,I250:I289)</f>
        <v>153518258.16</v>
      </c>
      <c r="J291" s="191">
        <f>SUBTOTAL(9,J250:J289)</f>
        <v>143778103.23292539</v>
      </c>
      <c r="K291" s="191">
        <f>SUBTOTAL(9,K250:K289)</f>
        <v>9740154.9270746019</v>
      </c>
      <c r="L291" s="191">
        <f>SUBTOTAL(9,L250:L289)</f>
        <v>-419728.67229536874</v>
      </c>
      <c r="M291" s="191">
        <f>SUBTOTAL(9,M250:M289)</f>
        <v>9320426.2547792345</v>
      </c>
      <c r="O291" s="186"/>
      <c r="P291" s="186"/>
      <c r="Q291" s="186"/>
      <c r="R291" s="186"/>
      <c r="S291" s="186"/>
      <c r="T291" s="186"/>
      <c r="U291" s="134"/>
      <c r="V291" s="186"/>
      <c r="W291" s="186"/>
      <c r="X291" s="186"/>
      <c r="Y291" s="186"/>
      <c r="Z291" s="186"/>
      <c r="AA291" s="186"/>
    </row>
    <row r="292" spans="1:27" ht="11.65" customHeight="1" thickTop="1" x14ac:dyDescent="0.2">
      <c r="A292" s="138">
        <f t="shared" ca="1" si="4"/>
        <v>172</v>
      </c>
      <c r="C292" s="184"/>
      <c r="H292" s="151"/>
      <c r="I292" s="88"/>
      <c r="J292" s="88"/>
      <c r="K292" s="88"/>
      <c r="L292" s="88"/>
      <c r="M292" s="88"/>
      <c r="O292" s="134"/>
      <c r="P292" s="134"/>
      <c r="Q292" s="134"/>
      <c r="R292" s="134"/>
      <c r="S292" s="134"/>
      <c r="T292" s="134"/>
      <c r="U292" s="134"/>
      <c r="V292" s="134"/>
      <c r="W292" s="134"/>
      <c r="X292" s="134"/>
      <c r="Y292" s="134"/>
      <c r="Z292" s="134"/>
      <c r="AA292" s="134"/>
    </row>
    <row r="293" spans="1:27" ht="11.65" customHeight="1" thickBot="1" x14ac:dyDescent="0.25">
      <c r="A293" s="138">
        <f t="shared" ca="1" si="4"/>
        <v>173</v>
      </c>
      <c r="C293" s="189" t="s">
        <v>215</v>
      </c>
      <c r="H293" s="190" t="s">
        <v>198</v>
      </c>
      <c r="I293" s="191">
        <f>I291+I248</f>
        <v>4995344720.1399994</v>
      </c>
      <c r="J293" s="191">
        <f>J291+J248</f>
        <v>4635314673.7239189</v>
      </c>
      <c r="K293" s="191">
        <f>K291+K248</f>
        <v>360030046.41608101</v>
      </c>
      <c r="L293" s="191">
        <f>L291+L248</f>
        <v>-144781651.15628314</v>
      </c>
      <c r="M293" s="191">
        <f>M291+M248</f>
        <v>215248395.25979781</v>
      </c>
      <c r="O293" s="88"/>
      <c r="P293" s="186"/>
      <c r="Q293" s="186"/>
      <c r="R293" s="186"/>
      <c r="S293" s="186"/>
      <c r="T293" s="186"/>
      <c r="U293" s="134"/>
      <c r="V293" s="186"/>
      <c r="W293" s="186"/>
      <c r="X293" s="186"/>
      <c r="Y293" s="186"/>
      <c r="Z293" s="186"/>
      <c r="AA293" s="186"/>
    </row>
    <row r="294" spans="1:27" ht="11.65" customHeight="1" thickTop="1" x14ac:dyDescent="0.2">
      <c r="A294" s="138">
        <f t="shared" ca="1" si="4"/>
        <v>174</v>
      </c>
      <c r="C294" s="184"/>
      <c r="H294" s="151"/>
      <c r="I294" s="88"/>
      <c r="J294" s="88"/>
      <c r="K294" s="88"/>
      <c r="L294" s="88"/>
      <c r="M294" s="88"/>
      <c r="O294" s="134"/>
      <c r="P294" s="134"/>
      <c r="Q294" s="134"/>
      <c r="R294" s="134"/>
      <c r="S294" s="134"/>
      <c r="T294" s="134"/>
      <c r="U294" s="134"/>
      <c r="V294" s="134"/>
      <c r="W294" s="134"/>
      <c r="X294" s="134"/>
      <c r="Y294" s="134"/>
      <c r="Z294" s="134"/>
      <c r="AA294" s="134"/>
    </row>
    <row r="295" spans="1:27" ht="15" customHeight="1" x14ac:dyDescent="0.2">
      <c r="A295" s="138">
        <f t="shared" ca="1" si="4"/>
        <v>175</v>
      </c>
      <c r="C295" s="184" t="s">
        <v>216</v>
      </c>
      <c r="H295" s="151"/>
      <c r="I295" s="88"/>
      <c r="J295" s="88"/>
      <c r="K295" s="88"/>
      <c r="L295" s="88"/>
      <c r="M295" s="88"/>
      <c r="O295" s="134"/>
      <c r="P295" s="134"/>
      <c r="Q295" s="134"/>
      <c r="R295" s="134"/>
      <c r="S295" s="134"/>
      <c r="T295" s="134"/>
      <c r="U295" s="134"/>
      <c r="V295" s="134"/>
      <c r="W295" s="134"/>
      <c r="X295" s="134"/>
      <c r="Y295" s="134"/>
      <c r="Z295" s="134"/>
      <c r="AA295" s="134"/>
    </row>
    <row r="296" spans="1:27" ht="11.65" customHeight="1" x14ac:dyDescent="0.2">
      <c r="A296" s="138">
        <f t="shared" ca="1" si="4"/>
        <v>176</v>
      </c>
      <c r="C296" s="184"/>
      <c r="D296" s="184" t="s">
        <v>2</v>
      </c>
      <c r="E296" s="142" t="str">
        <f>[1]UTCR!E296</f>
        <v>S</v>
      </c>
      <c r="H296" s="151"/>
      <c r="I296" s="88">
        <f>IF(VLOOKUP([1]Variables!$AN$3,[1]Variables!$AK$3:$AM$14,3)=2,[1]UTCR!J296,[1]UTCR!AF296)</f>
        <v>4804378773.1199989</v>
      </c>
      <c r="J296" s="88">
        <f t="shared" ref="J296:J305" si="9">I296-K296</f>
        <v>4465913043.579999</v>
      </c>
      <c r="K296" s="185">
        <f>IF([1]Variables!$AN$3=12,IF(VLOOKUP([1]Variables!$AN$3,[1]Variables!$AK$3:$AM$14,3)=2,INDEX([1]UTCR!K296:U296,1,5)+INDEX([1]UTCR!K296:U296,1,8),INDEX([1]UTCR!AG296:AQ296,1,5)+INDEX([1]UTCR!AG296:AQ296,1,8)),IF(VLOOKUP([1]Variables!$AN$3,[1]Variables!$AK$3:$AM$14,3)=2,INDEX([1]UTCR!K296:U296,1,[1]Variables!$AN$3),INDEX([1]UTCR!AG296:AQ296,1,[1]Variables!$AN$3)))</f>
        <v>338465729.54000002</v>
      </c>
      <c r="L296" s="88">
        <f t="shared" ref="L296:L305" si="10">M296-K296</f>
        <v>-130939139.13498145</v>
      </c>
      <c r="M296" s="88">
        <f>IF([1]Variables!$AN$3=12,INDEX([1]NRO!J296:T296,1,5)+INDEX([1]NRO!J296:T296,1,8),INDEX([1]NRO!J296:T296,1,[1]Variables!$AN$3))</f>
        <v>207526590.40501857</v>
      </c>
      <c r="O296" s="134"/>
      <c r="P296" s="134"/>
      <c r="Q296" s="134"/>
      <c r="R296" s="134"/>
      <c r="S296" s="134"/>
      <c r="T296" s="134"/>
      <c r="U296" s="134"/>
      <c r="V296" s="134"/>
      <c r="W296" s="134"/>
      <c r="X296" s="134"/>
      <c r="Y296" s="134"/>
      <c r="Z296" s="134"/>
      <c r="AA296" s="134"/>
    </row>
    <row r="297" spans="1:27" ht="11.65" customHeight="1" x14ac:dyDescent="0.2">
      <c r="A297" s="138">
        <f t="shared" ca="1" si="4"/>
        <v>177</v>
      </c>
      <c r="C297" s="184"/>
      <c r="D297" s="84" t="s">
        <v>2</v>
      </c>
      <c r="E297" s="84" t="str">
        <f>[1]UTCR!E297</f>
        <v>JBG</v>
      </c>
      <c r="H297" s="151"/>
      <c r="I297" s="88">
        <f>IF(VLOOKUP([1]Variables!$AN$3,[1]Variables!$AK$3:$AM$14,3)=2,[1]UTCR!J297,[1]UTCR!AF297)</f>
        <v>2591511.8199999998</v>
      </c>
      <c r="J297" s="88">
        <f t="shared" si="9"/>
        <v>2010054.2049255068</v>
      </c>
      <c r="K297" s="185">
        <f>IF([1]Variables!$AN$3=12,IF(VLOOKUP([1]Variables!$AN$3,[1]Variables!$AK$3:$AM$14,3)=2,INDEX([1]UTCR!K297:U297,1,5)+INDEX([1]UTCR!K297:U297,1,8),INDEX([1]UTCR!AG297:AQ297,1,5)+INDEX([1]UTCR!AG297:AQ297,1,8)),IF(VLOOKUP([1]Variables!$AN$3,[1]Variables!$AK$3:$AM$14,3)=2,INDEX([1]UTCR!K297:U297,1,[1]Variables!$AN$3),INDEX([1]UTCR!AG297:AQ297,1,[1]Variables!$AN$3)))</f>
        <v>581457.61507449311</v>
      </c>
      <c r="L297" s="88">
        <f t="shared" si="10"/>
        <v>0</v>
      </c>
      <c r="M297" s="88">
        <f>IF([1]Variables!$AN$3=12,INDEX([1]NRO!J297:T297,1,5)+INDEX([1]NRO!J297:T297,1,8),INDEX([1]NRO!J297:T297,1,[1]Variables!$AN$3))</f>
        <v>581457.61507449311</v>
      </c>
      <c r="O297" s="134"/>
      <c r="P297" s="134"/>
      <c r="Q297" s="134"/>
      <c r="R297" s="134"/>
      <c r="S297" s="134"/>
      <c r="T297" s="134"/>
      <c r="U297" s="134"/>
      <c r="V297" s="134"/>
      <c r="W297" s="134"/>
      <c r="X297" s="134"/>
      <c r="Y297" s="134"/>
      <c r="Z297" s="134"/>
      <c r="AA297" s="134"/>
    </row>
    <row r="298" spans="1:27" ht="11.65" customHeight="1" x14ac:dyDescent="0.2">
      <c r="A298" s="138">
        <f t="shared" ca="1" si="4"/>
        <v>178</v>
      </c>
      <c r="C298" s="184"/>
      <c r="D298" s="84" t="s">
        <v>2</v>
      </c>
      <c r="E298" s="84" t="str">
        <f>[1]UTCR!E298</f>
        <v>SE</v>
      </c>
      <c r="H298" s="151"/>
      <c r="I298" s="88">
        <f>IF(VLOOKUP([1]Variables!$AN$3,[1]Variables!$AK$3:$AM$14,3)=2,[1]UTCR!J298,[1]UTCR!AF298)</f>
        <v>0</v>
      </c>
      <c r="J298" s="88">
        <f t="shared" si="9"/>
        <v>0</v>
      </c>
      <c r="K298" s="185">
        <f>IF([1]Variables!$AN$3=12,IF(VLOOKUP([1]Variables!$AN$3,[1]Variables!$AK$3:$AM$14,3)=2,INDEX([1]UTCR!K298:U298,1,5)+INDEX([1]UTCR!K298:U298,1,8),INDEX([1]UTCR!AG298:AQ298,1,5)+INDEX([1]UTCR!AG298:AQ298,1,8)),IF(VLOOKUP([1]Variables!$AN$3,[1]Variables!$AK$3:$AM$14,3)=2,INDEX([1]UTCR!K298:U298,1,[1]Variables!$AN$3),INDEX([1]UTCR!AG298:AQ298,1,[1]Variables!$AN$3)))</f>
        <v>0</v>
      </c>
      <c r="L298" s="88">
        <f t="shared" si="10"/>
        <v>0</v>
      </c>
      <c r="M298" s="88">
        <f>IF([1]Variables!$AN$3=12,INDEX([1]NRO!J298:T298,1,5)+INDEX([1]NRO!J298:T298,1,8),INDEX([1]NRO!J298:T298,1,[1]Variables!$AN$3))</f>
        <v>0</v>
      </c>
      <c r="O298" s="134"/>
      <c r="P298" s="134"/>
      <c r="Q298" s="134"/>
      <c r="R298" s="134"/>
      <c r="S298" s="134"/>
      <c r="T298" s="134"/>
      <c r="U298" s="134"/>
      <c r="V298" s="134"/>
      <c r="W298" s="134"/>
      <c r="X298" s="134"/>
      <c r="Y298" s="134"/>
      <c r="Z298" s="134"/>
      <c r="AA298" s="134"/>
    </row>
    <row r="299" spans="1:27" ht="11.65" customHeight="1" x14ac:dyDescent="0.2">
      <c r="A299" s="138">
        <f t="shared" ca="1" si="4"/>
        <v>179</v>
      </c>
      <c r="C299" s="184"/>
      <c r="D299" s="84" t="s">
        <v>2</v>
      </c>
      <c r="E299" s="84" t="str">
        <f>[1]UTCR!E299</f>
        <v>SO</v>
      </c>
      <c r="H299" s="151"/>
      <c r="I299" s="88">
        <f>IF(VLOOKUP([1]Variables!$AN$3,[1]Variables!$AK$3:$AM$14,3)=2,[1]UTCR!J299,[1]UTCR!AF299)</f>
        <v>4551991.25</v>
      </c>
      <c r="J299" s="88">
        <f t="shared" si="9"/>
        <v>4249065.1238936977</v>
      </c>
      <c r="K299" s="185">
        <f>IF([1]Variables!$AN$3=12,IF(VLOOKUP([1]Variables!$AN$3,[1]Variables!$AK$3:$AM$14,3)=2,INDEX([1]UTCR!K299:U299,1,5)+INDEX([1]UTCR!K299:U299,1,8),INDEX([1]UTCR!AG299:AQ299,1,5)+INDEX([1]UTCR!AG299:AQ299,1,8)),IF(VLOOKUP([1]Variables!$AN$3,[1]Variables!$AK$3:$AM$14,3)=2,INDEX([1]UTCR!K299:U299,1,[1]Variables!$AN$3),INDEX([1]UTCR!AG299:AQ299,1,[1]Variables!$AN$3)))</f>
        <v>302926.1261063019</v>
      </c>
      <c r="L299" s="88">
        <f t="shared" si="10"/>
        <v>0</v>
      </c>
      <c r="M299" s="88">
        <f>IF([1]Variables!$AN$3=12,INDEX([1]NRO!J299:T299,1,5)+INDEX([1]NRO!J299:T299,1,8),INDEX([1]NRO!J299:T299,1,[1]Variables!$AN$3))</f>
        <v>302926.1261063019</v>
      </c>
      <c r="O299" s="134"/>
      <c r="P299" s="134"/>
      <c r="Q299" s="134"/>
      <c r="R299" s="134"/>
      <c r="S299" s="134"/>
      <c r="T299" s="134"/>
      <c r="U299" s="134"/>
      <c r="V299" s="134"/>
      <c r="W299" s="134"/>
      <c r="X299" s="134"/>
      <c r="Y299" s="134"/>
      <c r="Z299" s="134"/>
      <c r="AA299" s="134"/>
    </row>
    <row r="300" spans="1:27" ht="11.65" customHeight="1" x14ac:dyDescent="0.2">
      <c r="A300" s="138">
        <f t="shared" ca="1" si="4"/>
        <v>180</v>
      </c>
      <c r="C300" s="184"/>
      <c r="D300" s="84" t="s">
        <v>2</v>
      </c>
      <c r="E300" s="84" t="str">
        <f>[1]UTCR!E300</f>
        <v>SG</v>
      </c>
      <c r="H300" s="151"/>
      <c r="I300" s="88">
        <f>IF(VLOOKUP([1]Variables!$AN$3,[1]Variables!$AK$3:$AM$14,3)=2,[1]UTCR!J300,[1]UTCR!AF300)</f>
        <v>6887126.5400000019</v>
      </c>
      <c r="J300" s="88">
        <f t="shared" si="9"/>
        <v>6320417.7695005806</v>
      </c>
      <c r="K300" s="185">
        <f>IF([1]Variables!$AN$3=12,IF(VLOOKUP([1]Variables!$AN$3,[1]Variables!$AK$3:$AM$14,3)=2,INDEX([1]UTCR!K300:U300,1,5)+INDEX([1]UTCR!K300:U300,1,8),INDEX([1]UTCR!AG300:AQ300,1,5)+INDEX([1]UTCR!AG300:AQ300,1,8)),IF(VLOOKUP([1]Variables!$AN$3,[1]Variables!$AK$3:$AM$14,3)=2,INDEX([1]UTCR!K300:U300,1,[1]Variables!$AN$3),INDEX([1]UTCR!AG300:AQ300,1,[1]Variables!$AN$3)))</f>
        <v>566708.77049942117</v>
      </c>
      <c r="L300" s="88">
        <f t="shared" si="10"/>
        <v>-445053.83767383639</v>
      </c>
      <c r="M300" s="88">
        <f>IF([1]Variables!$AN$3=12,INDEX([1]NRO!J300:T300,1,5)+INDEX([1]NRO!J300:T300,1,8),INDEX([1]NRO!J300:T300,1,[1]Variables!$AN$3))</f>
        <v>121654.93282558478</v>
      </c>
      <c r="O300" s="134"/>
      <c r="P300" s="134"/>
      <c r="Q300" s="134"/>
      <c r="R300" s="134"/>
      <c r="S300" s="134"/>
      <c r="T300" s="134"/>
      <c r="U300" s="134"/>
      <c r="V300" s="134"/>
      <c r="W300" s="134"/>
      <c r="X300" s="134"/>
      <c r="Y300" s="134"/>
      <c r="Z300" s="134"/>
      <c r="AA300" s="134"/>
    </row>
    <row r="301" spans="1:27" ht="11.65" customHeight="1" x14ac:dyDescent="0.2">
      <c r="A301" s="138">
        <f t="shared" ca="1" si="4"/>
        <v>181</v>
      </c>
      <c r="C301" s="184"/>
      <c r="D301" s="84" t="s">
        <v>2</v>
      </c>
      <c r="E301" s="84" t="str">
        <f>[1]UTCR!E301</f>
        <v>CAEW</v>
      </c>
      <c r="H301" s="151"/>
      <c r="I301" s="88">
        <f>IF(VLOOKUP([1]Variables!$AN$3,[1]Variables!$AK$3:$AM$14,3)=2,[1]UTCR!J301,[1]UTCR!AF301)</f>
        <v>0</v>
      </c>
      <c r="J301" s="88">
        <f>I301-K301</f>
        <v>0</v>
      </c>
      <c r="K301" s="185">
        <f>IF([1]Variables!$AN$3=12,IF(VLOOKUP([1]Variables!$AN$3,[1]Variables!$AK$3:$AM$14,3)=2,INDEX([1]UTCR!K301:U301,1,5)+INDEX([1]UTCR!K301:U301,1,8),INDEX([1]UTCR!AG301:AQ301,1,5)+INDEX([1]UTCR!AG301:AQ301,1,8)),IF(VLOOKUP([1]Variables!$AN$3,[1]Variables!$AK$3:$AM$14,3)=2,INDEX([1]UTCR!K301:U301,1,[1]Variables!$AN$3),INDEX([1]UTCR!AG301:AQ301,1,[1]Variables!$AN$3)))</f>
        <v>0</v>
      </c>
      <c r="L301" s="88">
        <f>M301-K301</f>
        <v>0</v>
      </c>
      <c r="M301" s="88">
        <f>IF([1]Variables!$AN$3=12,INDEX([1]NRO!J301:T301,1,5)+INDEX([1]NRO!J301:T301,1,8),INDEX([1]NRO!J301:T301,1,[1]Variables!$AN$3))</f>
        <v>0</v>
      </c>
      <c r="O301" s="134"/>
      <c r="P301" s="134"/>
      <c r="Q301" s="134"/>
      <c r="R301" s="134"/>
      <c r="S301" s="134"/>
      <c r="T301" s="134"/>
      <c r="U301" s="134"/>
      <c r="V301" s="134"/>
      <c r="W301" s="134"/>
      <c r="X301" s="134"/>
      <c r="Y301" s="134"/>
      <c r="Z301" s="134"/>
      <c r="AA301" s="134"/>
    </row>
    <row r="302" spans="1:27" ht="11.65" customHeight="1" x14ac:dyDescent="0.2">
      <c r="A302" s="138">
        <f t="shared" ca="1" si="4"/>
        <v>182</v>
      </c>
      <c r="C302" s="184"/>
      <c r="D302" s="84" t="s">
        <v>2</v>
      </c>
      <c r="E302" s="84" t="str">
        <f>[1]UTCR!E302</f>
        <v>CAEE</v>
      </c>
      <c r="H302" s="151"/>
      <c r="I302" s="88">
        <f>IF(VLOOKUP([1]Variables!$AN$3,[1]Variables!$AK$3:$AM$14,3)=2,[1]UTCR!J302,[1]UTCR!AF302)</f>
        <v>0</v>
      </c>
      <c r="J302" s="88">
        <f>I302-K302</f>
        <v>0</v>
      </c>
      <c r="K302" s="185">
        <f>IF([1]Variables!$AN$3=12,IF(VLOOKUP([1]Variables!$AN$3,[1]Variables!$AK$3:$AM$14,3)=2,INDEX([1]UTCR!K302:U302,1,5)+INDEX([1]UTCR!K302:U302,1,8),INDEX([1]UTCR!AG302:AQ302,1,5)+INDEX([1]UTCR!AG302:AQ302,1,8)),IF(VLOOKUP([1]Variables!$AN$3,[1]Variables!$AK$3:$AM$14,3)=2,INDEX([1]UTCR!K302:U302,1,[1]Variables!$AN$3),INDEX([1]UTCR!AG302:AQ302,1,[1]Variables!$AN$3)))</f>
        <v>0</v>
      </c>
      <c r="L302" s="88">
        <f>M302-K302</f>
        <v>0</v>
      </c>
      <c r="M302" s="88">
        <f>IF([1]Variables!$AN$3=12,INDEX([1]NRO!J302:T302,1,5)+INDEX([1]NRO!J302:T302,1,8),INDEX([1]NRO!J302:T302,1,[1]Variables!$AN$3))</f>
        <v>0</v>
      </c>
      <c r="O302" s="134"/>
      <c r="P302" s="134"/>
      <c r="Q302" s="134"/>
      <c r="R302" s="134"/>
      <c r="S302" s="134"/>
      <c r="T302" s="134"/>
      <c r="U302" s="134"/>
      <c r="V302" s="134"/>
      <c r="W302" s="134"/>
      <c r="X302" s="134"/>
      <c r="Y302" s="134"/>
      <c r="Z302" s="134"/>
      <c r="AA302" s="134"/>
    </row>
    <row r="303" spans="1:27" ht="11.65" customHeight="1" x14ac:dyDescent="0.2">
      <c r="A303" s="138">
        <f t="shared" ca="1" si="4"/>
        <v>183</v>
      </c>
      <c r="C303" s="184"/>
      <c r="D303" s="84" t="s">
        <v>2</v>
      </c>
      <c r="E303" s="84" t="str">
        <f>[1]UTCR!E303</f>
        <v>CAGW</v>
      </c>
      <c r="H303" s="151"/>
      <c r="I303" s="88">
        <f>IF(VLOOKUP([1]Variables!$AN$3,[1]Variables!$AK$3:$AM$14,3)=2,[1]UTCR!J303,[1]UTCR!AF303)</f>
        <v>69960345.819999993</v>
      </c>
      <c r="J303" s="88">
        <f>I303-K303</f>
        <v>54173757.128417239</v>
      </c>
      <c r="K303" s="185">
        <f>IF([1]Variables!$AN$3=12,IF(VLOOKUP([1]Variables!$AN$3,[1]Variables!$AK$3:$AM$14,3)=2,INDEX([1]UTCR!K303:U303,1,5)+INDEX([1]UTCR!K303:U303,1,8),INDEX([1]UTCR!AG303:AQ303,1,5)+INDEX([1]UTCR!AG303:AQ303,1,8)),IF(VLOOKUP([1]Variables!$AN$3,[1]Variables!$AK$3:$AM$14,3)=2,INDEX([1]UTCR!K303:U303,1,[1]Variables!$AN$3),INDEX([1]UTCR!AG303:AQ303,1,[1]Variables!$AN$3)))</f>
        <v>15786588.691582752</v>
      </c>
      <c r="L303" s="88">
        <f>M303-K303</f>
        <v>-13421425.018599233</v>
      </c>
      <c r="M303" s="88">
        <f>IF([1]Variables!$AN$3=12,INDEX([1]NRO!J303:T303,1,5)+INDEX([1]NRO!J303:T303,1,8),INDEX([1]NRO!J303:T303,1,[1]Variables!$AN$3))</f>
        <v>2365163.6729835197</v>
      </c>
      <c r="O303" s="134"/>
      <c r="P303" s="134"/>
      <c r="Q303" s="134"/>
      <c r="R303" s="134"/>
      <c r="S303" s="134"/>
      <c r="T303" s="134"/>
      <c r="U303" s="134"/>
      <c r="V303" s="134"/>
      <c r="W303" s="134"/>
      <c r="X303" s="134"/>
      <c r="Y303" s="134"/>
      <c r="Z303" s="134"/>
      <c r="AA303" s="134"/>
    </row>
    <row r="304" spans="1:27" ht="11.65" customHeight="1" x14ac:dyDescent="0.2">
      <c r="A304" s="138">
        <f t="shared" ca="1" si="4"/>
        <v>184</v>
      </c>
      <c r="C304" s="184"/>
      <c r="D304" s="84" t="s">
        <v>2</v>
      </c>
      <c r="E304" s="84" t="str">
        <f>[1]UTCR!E304</f>
        <v>CAGE</v>
      </c>
      <c r="H304" s="151"/>
      <c r="I304" s="88">
        <f>IF(VLOOKUP([1]Variables!$AN$3,[1]Variables!$AK$3:$AM$14,3)=2,[1]UTCR!J304,[1]UTCR!AF304)</f>
        <v>18509660.050000001</v>
      </c>
      <c r="J304" s="88">
        <f>I304-K304</f>
        <v>18509660.050000001</v>
      </c>
      <c r="K304" s="185">
        <f>IF([1]Variables!$AN$3=12,IF(VLOOKUP([1]Variables!$AN$3,[1]Variables!$AK$3:$AM$14,3)=2,INDEX([1]UTCR!K304:U304,1,5)+INDEX([1]UTCR!K304:U304,1,8),INDEX([1]UTCR!AG304:AQ304,1,5)+INDEX([1]UTCR!AG304:AQ304,1,8)),IF(VLOOKUP([1]Variables!$AN$3,[1]Variables!$AK$3:$AM$14,3)=2,INDEX([1]UTCR!K304:U304,1,[1]Variables!$AN$3),INDEX([1]UTCR!AG304:AQ304,1,[1]Variables!$AN$3)))</f>
        <v>0</v>
      </c>
      <c r="L304" s="88">
        <f>M304-K304</f>
        <v>0</v>
      </c>
      <c r="M304" s="88">
        <f>IF([1]Variables!$AN$3=12,INDEX([1]NRO!J304:T304,1,5)+INDEX([1]NRO!J304:T304,1,8),INDEX([1]NRO!J304:T304,1,[1]Variables!$AN$3))</f>
        <v>0</v>
      </c>
      <c r="O304" s="134"/>
      <c r="P304" s="134"/>
      <c r="Q304" s="134"/>
      <c r="R304" s="134"/>
      <c r="S304" s="134"/>
      <c r="T304" s="134"/>
      <c r="U304" s="134"/>
      <c r="V304" s="134"/>
      <c r="W304" s="134"/>
      <c r="X304" s="134"/>
      <c r="Y304" s="134"/>
      <c r="Z304" s="134"/>
      <c r="AA304" s="134"/>
    </row>
    <row r="305" spans="1:27" ht="11.65" customHeight="1" x14ac:dyDescent="0.2">
      <c r="A305" s="138">
        <f t="shared" ca="1" si="4"/>
        <v>185</v>
      </c>
      <c r="C305" s="184"/>
      <c r="D305" s="84" t="s">
        <v>2</v>
      </c>
      <c r="E305" s="84" t="str">
        <f>[1]UTCR!E305</f>
        <v>WRG</v>
      </c>
      <c r="H305" s="151"/>
      <c r="I305" s="88">
        <f>IF(VLOOKUP([1]Variables!$AN$3,[1]Variables!$AK$3:$AM$14,3)=2,[1]UTCR!J305,[1]UTCR!AF305)</f>
        <v>79559196.219999999</v>
      </c>
      <c r="J305" s="88">
        <f t="shared" si="9"/>
        <v>75673263.135446832</v>
      </c>
      <c r="K305" s="185">
        <f>IF([1]Variables!$AN$3=12,IF(VLOOKUP([1]Variables!$AN$3,[1]Variables!$AK$3:$AM$14,3)=2,INDEX([1]UTCR!K305:U305,1,5)+INDEX([1]UTCR!K305:U305,1,8),INDEX([1]UTCR!AG305:AQ305,1,5)+INDEX([1]UTCR!AG305:AQ305,1,8)),IF(VLOOKUP([1]Variables!$AN$3,[1]Variables!$AK$3:$AM$14,3)=2,INDEX([1]UTCR!K305:U305,1,[1]Variables!$AN$3),INDEX([1]UTCR!AG305:AQ305,1,[1]Variables!$AN$3)))</f>
        <v>3885933.0845531607</v>
      </c>
      <c r="L305" s="88">
        <f t="shared" si="10"/>
        <v>23966.834971352015</v>
      </c>
      <c r="M305" s="88">
        <f>IF([1]Variables!$AN$3=12,INDEX([1]NRO!J305:T305,1,5)+INDEX([1]NRO!J305:T305,1,8),INDEX([1]NRO!J305:T305,1,[1]Variables!$AN$3))</f>
        <v>3909899.9195245127</v>
      </c>
      <c r="O305" s="134"/>
      <c r="P305" s="134"/>
      <c r="Q305" s="134"/>
      <c r="R305" s="134"/>
      <c r="S305" s="134"/>
      <c r="T305" s="134"/>
      <c r="U305" s="134"/>
      <c r="V305" s="134"/>
      <c r="W305" s="134"/>
      <c r="X305" s="134"/>
      <c r="Y305" s="134"/>
      <c r="Z305" s="134"/>
      <c r="AA305" s="134"/>
    </row>
    <row r="306" spans="1:27" ht="11.65" customHeight="1" x14ac:dyDescent="0.2">
      <c r="A306" s="138">
        <f t="shared" ca="1" si="4"/>
        <v>186</v>
      </c>
      <c r="C306" s="184"/>
      <c r="E306" s="84" t="str">
        <f>[1]UTCR!E306</f>
        <v>WRE</v>
      </c>
      <c r="H306" s="151"/>
      <c r="I306" s="88">
        <f>IF(VLOOKUP([1]Variables!$AN$3,[1]Variables!$AK$3:$AM$14,3)=2,[1]UTCR!J306,[1]UTCR!AF306)</f>
        <v>8906115.3200000003</v>
      </c>
      <c r="J306" s="88">
        <f>I306-K306</f>
        <v>8465412.7317351792</v>
      </c>
      <c r="K306" s="185">
        <f>IF([1]Variables!$AN$3=12,IF(VLOOKUP([1]Variables!$AN$3,[1]Variables!$AK$3:$AM$14,3)=2,INDEX([1]UTCR!K306:U306,1,5)+INDEX([1]UTCR!K306:U306,1,8),INDEX([1]UTCR!AG306:AQ306,1,5)+INDEX([1]UTCR!AG306:AQ306,1,8)),IF(VLOOKUP([1]Variables!$AN$3,[1]Variables!$AK$3:$AM$14,3)=2,INDEX([1]UTCR!K306:U306,1,[1]Variables!$AN$3),INDEX([1]UTCR!AG306:AQ306,1,[1]Variables!$AN$3)))</f>
        <v>440702.58826482191</v>
      </c>
      <c r="L306" s="88">
        <f>M306-K306</f>
        <v>0</v>
      </c>
      <c r="M306" s="88">
        <f>IF([1]Variables!$AN$3=12,INDEX([1]NRO!J306:T306,1,5)+INDEX([1]NRO!J306:T306,1,8),INDEX([1]NRO!J306:T306,1,[1]Variables!$AN$3))</f>
        <v>440702.58826482191</v>
      </c>
      <c r="O306" s="134"/>
      <c r="P306" s="134"/>
      <c r="Q306" s="134"/>
      <c r="R306" s="134"/>
      <c r="S306" s="134"/>
      <c r="T306" s="134"/>
      <c r="U306" s="134"/>
      <c r="V306" s="134"/>
      <c r="W306" s="134"/>
      <c r="X306" s="134"/>
      <c r="Y306" s="134"/>
      <c r="Z306" s="134"/>
      <c r="AA306" s="134"/>
    </row>
    <row r="307" spans="1:27" ht="11.65" customHeight="1" thickBot="1" x14ac:dyDescent="0.25">
      <c r="A307" s="138">
        <f t="shared" ca="1" si="4"/>
        <v>187</v>
      </c>
      <c r="C307" s="184" t="s">
        <v>215</v>
      </c>
      <c r="H307" s="151" t="s">
        <v>198</v>
      </c>
      <c r="I307" s="203">
        <f>SUM(I296:I306)</f>
        <v>4995344720.1399984</v>
      </c>
      <c r="J307" s="203">
        <f>SUM(J296:J306)</f>
        <v>4635314673.723918</v>
      </c>
      <c r="K307" s="203">
        <f>SUM(K296:K306)</f>
        <v>360030046.41608101</v>
      </c>
      <c r="L307" s="203">
        <f>SUM(L296:L306)</f>
        <v>-144781651.1562832</v>
      </c>
      <c r="M307" s="203">
        <f>SUM(M296:M306)</f>
        <v>215248395.25979781</v>
      </c>
      <c r="O307" s="134"/>
      <c r="P307" s="134"/>
      <c r="Q307" s="134"/>
      <c r="R307" s="134"/>
      <c r="S307" s="134"/>
      <c r="T307" s="134"/>
      <c r="U307" s="134"/>
      <c r="V307" s="134"/>
      <c r="W307" s="134"/>
      <c r="X307" s="134"/>
      <c r="Y307" s="134"/>
      <c r="Z307" s="134"/>
      <c r="AA307" s="134"/>
    </row>
    <row r="308" spans="1:27" ht="11.65" customHeight="1" thickTop="1" x14ac:dyDescent="0.2">
      <c r="A308" s="138">
        <f t="shared" ca="1" si="4"/>
        <v>188</v>
      </c>
      <c r="C308" s="184" t="s">
        <v>217</v>
      </c>
      <c r="H308" s="151"/>
      <c r="I308" s="88"/>
      <c r="J308" s="88"/>
      <c r="K308" s="88"/>
      <c r="L308" s="88"/>
      <c r="M308" s="88"/>
      <c r="O308" s="134"/>
      <c r="P308" s="134"/>
      <c r="Q308" s="134"/>
      <c r="R308" s="134"/>
      <c r="S308" s="134"/>
      <c r="T308" s="134"/>
      <c r="U308" s="134"/>
      <c r="V308" s="134"/>
      <c r="W308" s="134"/>
      <c r="X308" s="134"/>
      <c r="Y308" s="134"/>
      <c r="Z308" s="134"/>
      <c r="AA308" s="134"/>
    </row>
    <row r="309" spans="1:27" ht="11.65" customHeight="1" x14ac:dyDescent="0.2">
      <c r="A309" s="138">
        <f t="shared" ca="1" si="4"/>
        <v>189</v>
      </c>
      <c r="C309" s="184">
        <v>41160</v>
      </c>
      <c r="D309" s="84" t="s">
        <v>218</v>
      </c>
      <c r="H309" s="151"/>
      <c r="I309" s="88"/>
      <c r="J309" s="88"/>
      <c r="K309" s="88"/>
      <c r="L309" s="88"/>
      <c r="M309" s="88"/>
      <c r="O309" s="134"/>
      <c r="P309" s="134"/>
      <c r="Q309" s="134"/>
      <c r="R309" s="134"/>
      <c r="S309" s="134"/>
      <c r="T309" s="134"/>
      <c r="U309" s="134"/>
      <c r="V309" s="134"/>
      <c r="W309" s="134"/>
      <c r="X309" s="134"/>
      <c r="Y309" s="134"/>
      <c r="Z309" s="134"/>
      <c r="AA309" s="134"/>
    </row>
    <row r="310" spans="1:27" ht="11.65" customHeight="1" x14ac:dyDescent="0.2">
      <c r="A310" s="138">
        <f t="shared" ca="1" si="4"/>
        <v>190</v>
      </c>
      <c r="C310" s="184"/>
      <c r="F310" s="184" t="str">
        <f>+[1]Function!F309</f>
        <v>DPW</v>
      </c>
      <c r="G310" s="84" t="str">
        <f>[1]UTCR!H310</f>
        <v>S</v>
      </c>
      <c r="H310" s="151"/>
      <c r="I310" s="88">
        <f>IF(VLOOKUP([1]Variables!$AN$3,[1]Variables!$AK$3:$AM$14,3)=2,[1]UTCR!J310,[1]UTCR!AF310)</f>
        <v>0</v>
      </c>
      <c r="J310" s="88">
        <f>I310-K310</f>
        <v>0</v>
      </c>
      <c r="K310" s="185">
        <f>IF([1]Variables!$AN$3=12,IF(VLOOKUP([1]Variables!$AN$3,[1]Variables!$AK$3:$AM$14,3)=2,INDEX([1]UTCR!K310:U310,1,5)+INDEX([1]UTCR!K310:U310,1,8),INDEX([1]UTCR!AG310:AQ310,1,5)+INDEX([1]UTCR!AG310:AQ310,1,8)),IF(VLOOKUP([1]Variables!$AN$3,[1]Variables!$AK$3:$AM$14,3)=2,INDEX([1]UTCR!K310:U310,1,[1]Variables!$AN$3),INDEX([1]UTCR!AG310:AQ310,1,[1]Variables!$AN$3)))</f>
        <v>0</v>
      </c>
      <c r="L310" s="88">
        <f>M310-K310</f>
        <v>0</v>
      </c>
      <c r="M310" s="88">
        <f>IF([1]Variables!$AN$3=12,INDEX([1]NRO!J310:T310,1,5)+INDEX([1]NRO!J310:T310,1,8),INDEX([1]NRO!J310:T310,1,[1]Variables!$AN$3))</f>
        <v>0</v>
      </c>
      <c r="O310" s="134"/>
      <c r="P310" s="134"/>
      <c r="Q310" s="134"/>
      <c r="R310" s="134"/>
      <c r="S310" s="134"/>
      <c r="T310" s="134"/>
      <c r="U310" s="134"/>
      <c r="V310" s="134"/>
      <c r="W310" s="134"/>
      <c r="X310" s="134"/>
      <c r="Y310" s="134"/>
      <c r="Z310" s="134"/>
      <c r="AA310" s="134"/>
    </row>
    <row r="311" spans="1:27" ht="11.65" customHeight="1" x14ac:dyDescent="0.2">
      <c r="A311" s="138">
        <f t="shared" ca="1" si="4"/>
        <v>191</v>
      </c>
      <c r="C311" s="184"/>
      <c r="F311" s="184" t="str">
        <f>+[1]Function!F310</f>
        <v>T</v>
      </c>
      <c r="G311" s="84" t="str">
        <f>[1]UTCR!H311</f>
        <v>SG</v>
      </c>
      <c r="H311" s="151"/>
      <c r="I311" s="88">
        <f>IF(VLOOKUP([1]Variables!$AN$3,[1]Variables!$AK$3:$AM$14,3)=2,[1]UTCR!J311,[1]UTCR!AF311)</f>
        <v>0</v>
      </c>
      <c r="J311" s="88">
        <f>I311-K311</f>
        <v>0</v>
      </c>
      <c r="K311" s="185">
        <f>IF([1]Variables!$AN$3=12,IF(VLOOKUP([1]Variables!$AN$3,[1]Variables!$AK$3:$AM$14,3)=2,INDEX([1]UTCR!K311:U311,1,5)+INDEX([1]UTCR!K311:U311,1,8),INDEX([1]UTCR!AG311:AQ311,1,5)+INDEX([1]UTCR!AG311:AQ311,1,8)),IF(VLOOKUP([1]Variables!$AN$3,[1]Variables!$AK$3:$AM$14,3)=2,INDEX([1]UTCR!K311:U311,1,[1]Variables!$AN$3),INDEX([1]UTCR!AG311:AQ311,1,[1]Variables!$AN$3)))</f>
        <v>0</v>
      </c>
      <c r="L311" s="88">
        <f>M311-K311</f>
        <v>0</v>
      </c>
      <c r="M311" s="88">
        <f>IF([1]Variables!$AN$3=12,INDEX([1]NRO!J311:T311,1,5)+INDEX([1]NRO!J311:T311,1,8),INDEX([1]NRO!J311:T311,1,[1]Variables!$AN$3))</f>
        <v>0</v>
      </c>
      <c r="O311" s="134"/>
      <c r="P311" s="134"/>
      <c r="Q311" s="134"/>
      <c r="R311" s="134"/>
      <c r="S311" s="134"/>
      <c r="T311" s="134"/>
      <c r="U311" s="134"/>
      <c r="V311" s="134"/>
      <c r="W311" s="134"/>
      <c r="X311" s="134"/>
      <c r="Y311" s="134"/>
      <c r="Z311" s="134"/>
      <c r="AA311" s="134"/>
    </row>
    <row r="312" spans="1:27" ht="11.65" customHeight="1" x14ac:dyDescent="0.2">
      <c r="A312" s="138">
        <f t="shared" ca="1" si="4"/>
        <v>192</v>
      </c>
      <c r="C312" s="184"/>
      <c r="F312" s="184" t="str">
        <f>+[1]Function!F311</f>
        <v>G</v>
      </c>
      <c r="G312" s="84" t="str">
        <f>[1]UTCR!H312</f>
        <v>SO</v>
      </c>
      <c r="H312" s="151"/>
      <c r="I312" s="88">
        <f>IF(VLOOKUP([1]Variables!$AN$3,[1]Variables!$AK$3:$AM$14,3)=2,[1]UTCR!J312,[1]UTCR!AF312)</f>
        <v>0</v>
      </c>
      <c r="J312" s="88">
        <f>I312-K312</f>
        <v>0</v>
      </c>
      <c r="K312" s="185">
        <f>IF([1]Variables!$AN$3=12,IF(VLOOKUP([1]Variables!$AN$3,[1]Variables!$AK$3:$AM$14,3)=2,INDEX([1]UTCR!K312:U312,1,5)+INDEX([1]UTCR!K312:U312,1,8),INDEX([1]UTCR!AG312:AQ312,1,5)+INDEX([1]UTCR!AG312:AQ312,1,8)),IF(VLOOKUP([1]Variables!$AN$3,[1]Variables!$AK$3:$AM$14,3)=2,INDEX([1]UTCR!K312:U312,1,[1]Variables!$AN$3),INDEX([1]UTCR!AG312:AQ312,1,[1]Variables!$AN$3)))</f>
        <v>0</v>
      </c>
      <c r="L312" s="88">
        <f>M312-K312</f>
        <v>0</v>
      </c>
      <c r="M312" s="88">
        <f>IF([1]Variables!$AN$3=12,INDEX([1]NRO!J312:T312,1,5)+INDEX([1]NRO!J312:T312,1,8),INDEX([1]NRO!J312:T312,1,[1]Variables!$AN$3))</f>
        <v>0</v>
      </c>
      <c r="O312" s="134"/>
      <c r="P312" s="134"/>
      <c r="Q312" s="134"/>
      <c r="R312" s="134"/>
      <c r="S312" s="134"/>
      <c r="T312" s="134"/>
      <c r="U312" s="134"/>
      <c r="V312" s="134"/>
      <c r="W312" s="134"/>
      <c r="X312" s="134"/>
      <c r="Y312" s="134"/>
      <c r="Z312" s="134"/>
      <c r="AA312" s="134"/>
    </row>
    <row r="313" spans="1:27" ht="11.65" customHeight="1" x14ac:dyDescent="0.2">
      <c r="A313" s="138">
        <f t="shared" ca="1" si="4"/>
        <v>193</v>
      </c>
      <c r="C313" s="184"/>
      <c r="F313" s="184" t="str">
        <f>+[1]Function!F312</f>
        <v>T</v>
      </c>
      <c r="G313" s="84" t="str">
        <f>[1]UTCR!H313</f>
        <v>DGU</v>
      </c>
      <c r="H313" s="151"/>
      <c r="I313" s="88">
        <f>IF(VLOOKUP([1]Variables!$AN$3,[1]Variables!$AK$3:$AM$14,3)=2,[1]UTCR!J313,[1]UTCR!AF313)</f>
        <v>0</v>
      </c>
      <c r="J313" s="88">
        <f>I313-K313</f>
        <v>0</v>
      </c>
      <c r="K313" s="185">
        <f>IF([1]Variables!$AN$3=12,IF(VLOOKUP([1]Variables!$AN$3,[1]Variables!$AK$3:$AM$14,3)=2,INDEX([1]UTCR!K313:U313,1,5)+INDEX([1]UTCR!K313:U313,1,8),INDEX([1]UTCR!AG313:AQ313,1,5)+INDEX([1]UTCR!AG313:AQ313,1,8)),IF(VLOOKUP([1]Variables!$AN$3,[1]Variables!$AK$3:$AM$14,3)=2,INDEX([1]UTCR!K313:U313,1,[1]Variables!$AN$3),INDEX([1]UTCR!AG313:AQ313,1,[1]Variables!$AN$3)))</f>
        <v>0</v>
      </c>
      <c r="L313" s="88">
        <f>M313-K313</f>
        <v>0</v>
      </c>
      <c r="M313" s="88">
        <f>IF([1]Variables!$AN$3=12,INDEX([1]NRO!J313:T313,1,5)+INDEX([1]NRO!J313:T313,1,8),INDEX([1]NRO!J313:T313,1,[1]Variables!$AN$3))</f>
        <v>0</v>
      </c>
      <c r="O313" s="134"/>
      <c r="P313" s="134"/>
      <c r="Q313" s="134"/>
      <c r="R313" s="134"/>
      <c r="S313" s="134"/>
      <c r="T313" s="134"/>
      <c r="U313" s="134"/>
      <c r="V313" s="134"/>
      <c r="W313" s="134"/>
      <c r="X313" s="134"/>
      <c r="Y313" s="134"/>
      <c r="Z313" s="134"/>
      <c r="AA313" s="134"/>
    </row>
    <row r="314" spans="1:27" ht="11.65" customHeight="1" x14ac:dyDescent="0.2">
      <c r="A314" s="138">
        <f t="shared" ca="1" si="4"/>
        <v>194</v>
      </c>
      <c r="C314" s="184"/>
      <c r="F314" s="184" t="str">
        <f>+[1]Function!F313</f>
        <v>P</v>
      </c>
      <c r="G314" s="84" t="str">
        <f>[1]UTCR!H314</f>
        <v>DGP</v>
      </c>
      <c r="H314" s="151"/>
      <c r="I314" s="88">
        <f>IF(VLOOKUP([1]Variables!$AN$3,[1]Variables!$AK$3:$AM$14,3)=2,[1]UTCR!J314,[1]UTCR!AF314)</f>
        <v>0</v>
      </c>
      <c r="J314" s="88">
        <f>I314-K314</f>
        <v>0</v>
      </c>
      <c r="K314" s="185">
        <f>IF([1]Variables!$AN$3=12,IF(VLOOKUP([1]Variables!$AN$3,[1]Variables!$AK$3:$AM$14,3)=2,INDEX([1]UTCR!K314:U314,1,5)+INDEX([1]UTCR!K314:U314,1,8),INDEX([1]UTCR!AG314:AQ314,1,5)+INDEX([1]UTCR!AG314:AQ314,1,8)),IF(VLOOKUP([1]Variables!$AN$3,[1]Variables!$AK$3:$AM$14,3)=2,INDEX([1]UTCR!K314:U314,1,[1]Variables!$AN$3),INDEX([1]UTCR!AG314:AQ314,1,[1]Variables!$AN$3)))</f>
        <v>0</v>
      </c>
      <c r="L314" s="88">
        <f>M314-K314</f>
        <v>0</v>
      </c>
      <c r="M314" s="88">
        <f>IF([1]Variables!$AN$3=12,INDEX([1]NRO!J314:T314,1,5)+INDEX([1]NRO!J314:T314,1,8),INDEX([1]NRO!J314:T314,1,[1]Variables!$AN$3))</f>
        <v>0</v>
      </c>
      <c r="O314" s="134"/>
      <c r="P314" s="134"/>
      <c r="Q314" s="134"/>
      <c r="R314" s="134"/>
      <c r="S314" s="134"/>
      <c r="T314" s="134"/>
      <c r="U314" s="134"/>
      <c r="V314" s="134"/>
      <c r="W314" s="134"/>
      <c r="X314" s="134"/>
      <c r="Y314" s="134"/>
      <c r="Z314" s="134"/>
      <c r="AA314" s="134"/>
    </row>
    <row r="315" spans="1:27" ht="11.65" customHeight="1" x14ac:dyDescent="0.2">
      <c r="A315" s="138">
        <f t="shared" ca="1" si="4"/>
        <v>195</v>
      </c>
      <c r="C315" s="184"/>
      <c r="H315" s="151"/>
      <c r="I315" s="187">
        <f>SUBTOTAL(9,I310:I314)</f>
        <v>0</v>
      </c>
      <c r="J315" s="187">
        <f>SUBTOTAL(9,J310:J314)</f>
        <v>0</v>
      </c>
      <c r="K315" s="187">
        <f>SUBTOTAL(9,K310:K314)</f>
        <v>0</v>
      </c>
      <c r="L315" s="187">
        <f>SUBTOTAL(9,L310:L314)</f>
        <v>0</v>
      </c>
      <c r="M315" s="187">
        <f>SUBTOTAL(9,M310:M314)</f>
        <v>0</v>
      </c>
      <c r="O315" s="134"/>
      <c r="P315" s="134"/>
      <c r="Q315" s="134"/>
      <c r="R315" s="134"/>
      <c r="S315" s="134"/>
      <c r="T315" s="134"/>
      <c r="U315" s="134"/>
      <c r="V315" s="134"/>
      <c r="W315" s="134"/>
      <c r="X315" s="134"/>
      <c r="Y315" s="134"/>
      <c r="Z315" s="134"/>
      <c r="AA315" s="134"/>
    </row>
    <row r="316" spans="1:27" ht="11.65" customHeight="1" x14ac:dyDescent="0.2">
      <c r="A316" s="138">
        <f t="shared" ca="1" si="4"/>
        <v>196</v>
      </c>
      <c r="C316" s="184"/>
      <c r="H316" s="151"/>
      <c r="I316" s="88"/>
      <c r="J316" s="88"/>
      <c r="K316" s="88"/>
      <c r="L316" s="88"/>
      <c r="M316" s="88"/>
      <c r="O316" s="134"/>
      <c r="P316" s="134"/>
      <c r="Q316" s="134"/>
      <c r="R316" s="134"/>
      <c r="S316" s="134"/>
      <c r="T316" s="134"/>
      <c r="U316" s="134"/>
      <c r="V316" s="134"/>
      <c r="W316" s="134"/>
      <c r="X316" s="134"/>
      <c r="Y316" s="134"/>
      <c r="Z316" s="134"/>
      <c r="AA316" s="134"/>
    </row>
    <row r="317" spans="1:27" ht="11.65" customHeight="1" x14ac:dyDescent="0.2">
      <c r="A317" s="138">
        <f t="shared" ca="1" si="4"/>
        <v>197</v>
      </c>
      <c r="C317" s="184">
        <v>41170</v>
      </c>
      <c r="D317" s="84" t="s">
        <v>219</v>
      </c>
      <c r="H317" s="151"/>
      <c r="I317" s="88"/>
      <c r="J317" s="88"/>
      <c r="K317" s="88"/>
      <c r="L317" s="88"/>
      <c r="M317" s="88"/>
      <c r="O317" s="134"/>
      <c r="P317" s="134"/>
      <c r="Q317" s="134"/>
      <c r="R317" s="134"/>
      <c r="S317" s="134"/>
      <c r="T317" s="134"/>
      <c r="U317" s="134"/>
      <c r="V317" s="134"/>
      <c r="W317" s="134"/>
      <c r="X317" s="134"/>
      <c r="Y317" s="134"/>
      <c r="Z317" s="134"/>
      <c r="AA317" s="134"/>
    </row>
    <row r="318" spans="1:27" ht="11.65" customHeight="1" x14ac:dyDescent="0.2">
      <c r="A318" s="138">
        <f t="shared" ca="1" si="4"/>
        <v>198</v>
      </c>
      <c r="C318" s="184"/>
      <c r="F318" s="184" t="str">
        <f>+[1]Function!F317</f>
        <v>DPW</v>
      </c>
      <c r="G318" s="84" t="str">
        <f>[1]UTCR!H318</f>
        <v>S</v>
      </c>
      <c r="H318" s="151"/>
      <c r="I318" s="88">
        <f>IF(VLOOKUP([1]Variables!$AN$3,[1]Variables!$AK$3:$AM$14,3)=2,[1]UTCR!J318,[1]UTCR!AF318)</f>
        <v>0</v>
      </c>
      <c r="J318" s="88">
        <f>I318-K318</f>
        <v>0</v>
      </c>
      <c r="K318" s="185">
        <f>IF([1]Variables!$AN$3=12,IF(VLOOKUP([1]Variables!$AN$3,[1]Variables!$AK$3:$AM$14,3)=2,INDEX([1]UTCR!K318:U318,1,5)+INDEX([1]UTCR!K318:U318,1,8),INDEX([1]UTCR!AG318:AQ318,1,5)+INDEX([1]UTCR!AG318:AQ318,1,8)),IF(VLOOKUP([1]Variables!$AN$3,[1]Variables!$AK$3:$AM$14,3)=2,INDEX([1]UTCR!K318:U318,1,[1]Variables!$AN$3),INDEX([1]UTCR!AG318:AQ318,1,[1]Variables!$AN$3)))</f>
        <v>0</v>
      </c>
      <c r="L318" s="88">
        <f>M318-K318</f>
        <v>0</v>
      </c>
      <c r="M318" s="88">
        <f>IF([1]Variables!$AN$3=12,INDEX([1]NRO!J318:T318,1,5)+INDEX([1]NRO!J318:T318,1,8),INDEX([1]NRO!J318:T318,1,[1]Variables!$AN$3))</f>
        <v>0</v>
      </c>
      <c r="O318" s="134"/>
      <c r="P318" s="134"/>
      <c r="Q318" s="134"/>
      <c r="R318" s="134"/>
      <c r="S318" s="134"/>
      <c r="T318" s="134"/>
      <c r="U318" s="134"/>
      <c r="V318" s="134"/>
      <c r="W318" s="134"/>
      <c r="X318" s="134"/>
      <c r="Y318" s="134"/>
      <c r="Z318" s="134"/>
      <c r="AA318" s="134"/>
    </row>
    <row r="319" spans="1:27" ht="11.65" customHeight="1" x14ac:dyDescent="0.2">
      <c r="A319" s="138">
        <f t="shared" ca="1" si="4"/>
        <v>199</v>
      </c>
      <c r="C319" s="184"/>
      <c r="F319" s="184" t="str">
        <f>+[1]Function!F318</f>
        <v>T</v>
      </c>
      <c r="G319" s="84" t="str">
        <f>[1]UTCR!H319</f>
        <v>CAGW</v>
      </c>
      <c r="H319" s="151"/>
      <c r="I319" s="88">
        <f>IF(VLOOKUP([1]Variables!$AN$3,[1]Variables!$AK$3:$AM$14,3)=2,[1]UTCR!J319,[1]UTCR!AF319)</f>
        <v>0</v>
      </c>
      <c r="J319" s="88">
        <f>I319-K319</f>
        <v>0</v>
      </c>
      <c r="K319" s="185">
        <f>IF([1]Variables!$AN$3=12,IF(VLOOKUP([1]Variables!$AN$3,[1]Variables!$AK$3:$AM$14,3)=2,INDEX([1]UTCR!K319:U319,1,5)+INDEX([1]UTCR!K319:U319,1,8),INDEX([1]UTCR!AG319:AQ319,1,5)+INDEX([1]UTCR!AG319:AQ319,1,8)),IF(VLOOKUP([1]Variables!$AN$3,[1]Variables!$AK$3:$AM$14,3)=2,INDEX([1]UTCR!K319:U319,1,[1]Variables!$AN$3),INDEX([1]UTCR!AG319:AQ319,1,[1]Variables!$AN$3)))</f>
        <v>0</v>
      </c>
      <c r="L319" s="88">
        <f>M319-K319</f>
        <v>0</v>
      </c>
      <c r="M319" s="88">
        <f>IF([1]Variables!$AN$3=12,INDEX([1]NRO!J319:T319,1,5)+INDEX([1]NRO!J319:T319,1,8),INDEX([1]NRO!J319:T319,1,[1]Variables!$AN$3))</f>
        <v>0</v>
      </c>
      <c r="O319" s="134"/>
      <c r="P319" s="134"/>
      <c r="Q319" s="134"/>
      <c r="R319" s="134"/>
      <c r="S319" s="134"/>
      <c r="T319" s="134"/>
      <c r="U319" s="134"/>
      <c r="V319" s="134"/>
      <c r="W319" s="134"/>
      <c r="X319" s="134"/>
      <c r="Y319" s="134"/>
      <c r="Z319" s="134"/>
      <c r="AA319" s="134"/>
    </row>
    <row r="320" spans="1:27" ht="11.65" customHeight="1" x14ac:dyDescent="0.2">
      <c r="A320" s="138">
        <f t="shared" ref="A320:A384" ca="1" si="11">OFFSET(A320,-1,)+1</f>
        <v>200</v>
      </c>
      <c r="C320" s="184"/>
      <c r="F320" s="184" t="str">
        <f>+[1]Function!F319</f>
        <v>T</v>
      </c>
      <c r="G320" s="84" t="str">
        <f>[1]UTCR!H320</f>
        <v>CAGE</v>
      </c>
      <c r="H320" s="151"/>
      <c r="I320" s="88">
        <f>IF(VLOOKUP([1]Variables!$AN$3,[1]Variables!$AK$3:$AM$14,3)=2,[1]UTCR!J320,[1]UTCR!AF320)</f>
        <v>0</v>
      </c>
      <c r="J320" s="88">
        <f>I320-K320</f>
        <v>0</v>
      </c>
      <c r="K320" s="185">
        <f>IF([1]Variables!$AN$3=12,IF(VLOOKUP([1]Variables!$AN$3,[1]Variables!$AK$3:$AM$14,3)=2,INDEX([1]UTCR!K320:U320,1,5)+INDEX([1]UTCR!K320:U320,1,8),INDEX([1]UTCR!AG320:AQ320,1,5)+INDEX([1]UTCR!AG320:AQ320,1,8)),IF(VLOOKUP([1]Variables!$AN$3,[1]Variables!$AK$3:$AM$14,3)=2,INDEX([1]UTCR!K320:U320,1,[1]Variables!$AN$3),INDEX([1]UTCR!AG320:AQ320,1,[1]Variables!$AN$3)))</f>
        <v>0</v>
      </c>
      <c r="L320" s="88">
        <f>M320-K320</f>
        <v>0</v>
      </c>
      <c r="M320" s="88">
        <f>IF([1]Variables!$AN$3=12,INDEX([1]NRO!J320:T320,1,5)+INDEX([1]NRO!J320:T320,1,8),INDEX([1]NRO!J320:T320,1,[1]Variables!$AN$3))</f>
        <v>0</v>
      </c>
      <c r="O320" s="134"/>
      <c r="P320" s="134"/>
      <c r="Q320" s="134"/>
      <c r="R320" s="134"/>
      <c r="S320" s="134"/>
      <c r="T320" s="134"/>
      <c r="U320" s="134"/>
      <c r="V320" s="134"/>
      <c r="W320" s="134"/>
      <c r="X320" s="134"/>
      <c r="Y320" s="134"/>
      <c r="Z320" s="134"/>
      <c r="AA320" s="134"/>
    </row>
    <row r="321" spans="1:27" ht="11.65" customHeight="1" x14ac:dyDescent="0.2">
      <c r="A321" s="138">
        <f t="shared" ca="1" si="11"/>
        <v>201</v>
      </c>
      <c r="C321" s="184"/>
      <c r="F321" s="184" t="str">
        <f>+[1]Function!F320</f>
        <v>T</v>
      </c>
      <c r="G321" s="84" t="str">
        <f>[1]UTCR!H321</f>
        <v>SG</v>
      </c>
      <c r="H321" s="151"/>
      <c r="I321" s="88">
        <f>IF(VLOOKUP([1]Variables!$AN$3,[1]Variables!$AK$3:$AM$14,3)=2,[1]UTCR!J321,[1]UTCR!AF321)</f>
        <v>0</v>
      </c>
      <c r="J321" s="88">
        <f>I321-K321</f>
        <v>0</v>
      </c>
      <c r="K321" s="185">
        <f>IF([1]Variables!$AN$3=12,IF(VLOOKUP([1]Variables!$AN$3,[1]Variables!$AK$3:$AM$14,3)=2,INDEX([1]UTCR!K321:U321,1,5)+INDEX([1]UTCR!K321:U321,1,8),INDEX([1]UTCR!AG321:AQ321,1,5)+INDEX([1]UTCR!AG321:AQ321,1,8)),IF(VLOOKUP([1]Variables!$AN$3,[1]Variables!$AK$3:$AM$14,3)=2,INDEX([1]UTCR!K321:U321,1,[1]Variables!$AN$3),INDEX([1]UTCR!AG321:AQ321,1,[1]Variables!$AN$3)))</f>
        <v>0</v>
      </c>
      <c r="L321" s="88">
        <f>M321-K321</f>
        <v>0</v>
      </c>
      <c r="M321" s="88">
        <f>IF([1]Variables!$AN$3=12,INDEX([1]NRO!J321:T321,1,5)+INDEX([1]NRO!J321:T321,1,8),INDEX([1]NRO!J321:T321,1,[1]Variables!$AN$3))</f>
        <v>0</v>
      </c>
      <c r="O321" s="134"/>
      <c r="P321" s="134"/>
      <c r="Q321" s="134"/>
      <c r="R321" s="134"/>
      <c r="S321" s="134"/>
      <c r="T321" s="134"/>
      <c r="U321" s="134"/>
      <c r="V321" s="134"/>
      <c r="W321" s="134"/>
      <c r="X321" s="134"/>
      <c r="Y321" s="134"/>
      <c r="Z321" s="134"/>
      <c r="AA321" s="134"/>
    </row>
    <row r="322" spans="1:27" ht="11.65" customHeight="1" x14ac:dyDescent="0.2">
      <c r="A322" s="138">
        <f t="shared" ca="1" si="11"/>
        <v>202</v>
      </c>
      <c r="C322" s="184"/>
      <c r="H322" s="151"/>
      <c r="I322" s="187">
        <f>SUBTOTAL(9,I318:I321)</f>
        <v>0</v>
      </c>
      <c r="J322" s="187">
        <f>SUBTOTAL(9,J318:J321)</f>
        <v>0</v>
      </c>
      <c r="K322" s="187">
        <f>SUBTOTAL(9,K318:K321)</f>
        <v>0</v>
      </c>
      <c r="L322" s="187">
        <f>SUBTOTAL(9,L318:L321)</f>
        <v>0</v>
      </c>
      <c r="M322" s="187">
        <f>SUBTOTAL(9,M318:M321)</f>
        <v>0</v>
      </c>
      <c r="O322" s="134"/>
      <c r="P322" s="134"/>
      <c r="Q322" s="134"/>
      <c r="R322" s="134"/>
      <c r="S322" s="134"/>
      <c r="T322" s="134"/>
      <c r="U322" s="134"/>
      <c r="V322" s="134"/>
      <c r="W322" s="134"/>
      <c r="X322" s="134"/>
      <c r="Y322" s="134"/>
      <c r="Z322" s="134"/>
      <c r="AA322" s="134"/>
    </row>
    <row r="323" spans="1:27" ht="11.65" customHeight="1" x14ac:dyDescent="0.2">
      <c r="A323" s="138">
        <f t="shared" ca="1" si="11"/>
        <v>203</v>
      </c>
      <c r="C323" s="184"/>
      <c r="H323" s="151"/>
      <c r="I323" s="88"/>
      <c r="J323" s="88"/>
      <c r="K323" s="88"/>
      <c r="L323" s="88"/>
      <c r="M323" s="88"/>
      <c r="O323" s="134"/>
      <c r="P323" s="134"/>
      <c r="Q323" s="134"/>
      <c r="R323" s="134"/>
      <c r="S323" s="134"/>
      <c r="T323" s="134"/>
      <c r="U323" s="134"/>
      <c r="V323" s="134"/>
      <c r="W323" s="134"/>
      <c r="X323" s="134"/>
      <c r="Y323" s="134"/>
      <c r="Z323" s="134"/>
      <c r="AA323" s="134"/>
    </row>
    <row r="324" spans="1:27" ht="11.65" customHeight="1" x14ac:dyDescent="0.2">
      <c r="A324" s="138">
        <f t="shared" ca="1" si="11"/>
        <v>204</v>
      </c>
      <c r="C324" s="184">
        <v>4118</v>
      </c>
      <c r="D324" s="84" t="s">
        <v>220</v>
      </c>
      <c r="H324" s="151"/>
      <c r="I324" s="88"/>
      <c r="J324" s="88"/>
      <c r="K324" s="88"/>
      <c r="L324" s="88"/>
      <c r="M324" s="88"/>
      <c r="O324" s="134"/>
      <c r="P324" s="134"/>
      <c r="Q324" s="134"/>
      <c r="R324" s="134"/>
      <c r="S324" s="134"/>
      <c r="T324" s="134"/>
      <c r="U324" s="134"/>
      <c r="V324" s="134"/>
      <c r="W324" s="134"/>
      <c r="X324" s="134"/>
      <c r="Y324" s="134"/>
      <c r="Z324" s="134"/>
      <c r="AA324" s="134"/>
    </row>
    <row r="325" spans="1:27" ht="11.65" customHeight="1" x14ac:dyDescent="0.2">
      <c r="A325" s="138">
        <f t="shared" ca="1" si="11"/>
        <v>205</v>
      </c>
      <c r="C325" s="184"/>
      <c r="F325" s="184" t="str">
        <f>+[1]Function!F324</f>
        <v>P</v>
      </c>
      <c r="G325" s="84" t="str">
        <f>[1]UTCR!H325</f>
        <v>S</v>
      </c>
      <c r="H325" s="151"/>
      <c r="I325" s="88">
        <f>IF(VLOOKUP([1]Variables!$AN$3,[1]Variables!$AK$3:$AM$14,3)=2,[1]UTCR!J325,[1]UTCR!AF325)</f>
        <v>0</v>
      </c>
      <c r="J325" s="88">
        <f>I325-K325</f>
        <v>0</v>
      </c>
      <c r="K325" s="185">
        <f>IF([1]Variables!$AN$3=12,IF(VLOOKUP([1]Variables!$AN$3,[1]Variables!$AK$3:$AM$14,3)=2,INDEX([1]UTCR!K325:U325,1,5)+INDEX([1]UTCR!K325:U325,1,8),INDEX([1]UTCR!AG325:AQ325,1,5)+INDEX([1]UTCR!AG325:AQ325,1,8)),IF(VLOOKUP([1]Variables!$AN$3,[1]Variables!$AK$3:$AM$14,3)=2,INDEX([1]UTCR!K325:U325,1,[1]Variables!$AN$3),INDEX([1]UTCR!AG325:AQ325,1,[1]Variables!$AN$3)))</f>
        <v>0</v>
      </c>
      <c r="L325" s="88">
        <f>M325-K325</f>
        <v>-3014.6093297169905</v>
      </c>
      <c r="M325" s="88">
        <f>IF([1]Variables!$AN$3=12,INDEX([1]NRO!J325:T325,1,5)+INDEX([1]NRO!J325:T325,1,8),INDEX([1]NRO!J325:T325,1,[1]Variables!$AN$3))</f>
        <v>-3014.6093297169905</v>
      </c>
      <c r="O325" s="134"/>
      <c r="P325" s="134"/>
      <c r="Q325" s="134"/>
      <c r="R325" s="134"/>
      <c r="S325" s="134"/>
      <c r="T325" s="134"/>
      <c r="U325" s="134"/>
      <c r="V325" s="134"/>
      <c r="W325" s="134"/>
      <c r="X325" s="134"/>
      <c r="Y325" s="134"/>
      <c r="Z325" s="134"/>
      <c r="AA325" s="134"/>
    </row>
    <row r="326" spans="1:27" ht="11.65" customHeight="1" x14ac:dyDescent="0.2">
      <c r="A326" s="138">
        <f t="shared" ca="1" si="11"/>
        <v>206</v>
      </c>
      <c r="C326" s="184"/>
      <c r="F326" s="184" t="str">
        <f>+[1]Function!F325</f>
        <v>P</v>
      </c>
      <c r="G326" s="84" t="str">
        <f>[1]UTCR!H326</f>
        <v>CAEW</v>
      </c>
      <c r="H326" s="151"/>
      <c r="I326" s="88">
        <f>IF(VLOOKUP([1]Variables!$AN$3,[1]Variables!$AK$3:$AM$14,3)=2,[1]UTCR!J326,[1]UTCR!AF326)</f>
        <v>0</v>
      </c>
      <c r="J326" s="88">
        <f>I326-K326</f>
        <v>0</v>
      </c>
      <c r="K326" s="185">
        <f>IF([1]Variables!$AN$3=12,IF(VLOOKUP([1]Variables!$AN$3,[1]Variables!$AK$3:$AM$14,3)=2,INDEX([1]UTCR!K326:U326,1,5)+INDEX([1]UTCR!K326:U326,1,8),INDEX([1]UTCR!AG326:AQ326,1,5)+INDEX([1]UTCR!AG326:AQ326,1,8)),IF(VLOOKUP([1]Variables!$AN$3,[1]Variables!$AK$3:$AM$14,3)=2,INDEX([1]UTCR!K326:U326,1,[1]Variables!$AN$3),INDEX([1]UTCR!AG326:AQ326,1,[1]Variables!$AN$3)))</f>
        <v>0</v>
      </c>
      <c r="L326" s="88">
        <f>M326-K326</f>
        <v>0</v>
      </c>
      <c r="M326" s="88">
        <f>IF([1]Variables!$AN$3=12,INDEX([1]NRO!J326:T326,1,5)+INDEX([1]NRO!J326:T326,1,8),INDEX([1]NRO!J326:T326,1,[1]Variables!$AN$3))</f>
        <v>0</v>
      </c>
      <c r="O326" s="134"/>
      <c r="P326" s="134"/>
      <c r="Q326" s="134"/>
      <c r="R326" s="134"/>
      <c r="S326" s="134"/>
      <c r="T326" s="134"/>
      <c r="U326" s="134"/>
      <c r="V326" s="134"/>
      <c r="W326" s="134"/>
      <c r="X326" s="134"/>
      <c r="Y326" s="134"/>
      <c r="Z326" s="134"/>
      <c r="AA326" s="134"/>
    </row>
    <row r="327" spans="1:27" ht="11.65" customHeight="1" x14ac:dyDescent="0.2">
      <c r="A327" s="138">
        <f t="shared" ca="1" si="11"/>
        <v>207</v>
      </c>
      <c r="C327" s="184"/>
      <c r="F327" s="184" t="str">
        <f>+[1]Function!F326</f>
        <v>P</v>
      </c>
      <c r="G327" s="84" t="str">
        <f>[1]UTCR!H327</f>
        <v>CAEE</v>
      </c>
      <c r="H327" s="151"/>
      <c r="I327" s="88">
        <f>IF(VLOOKUP([1]Variables!$AN$3,[1]Variables!$AK$3:$AM$14,3)=2,[1]UTCR!J327,[1]UTCR!AF327)</f>
        <v>0</v>
      </c>
      <c r="J327" s="88">
        <f>I327-K327</f>
        <v>0</v>
      </c>
      <c r="K327" s="185">
        <f>IF([1]Variables!$AN$3=12,IF(VLOOKUP([1]Variables!$AN$3,[1]Variables!$AK$3:$AM$14,3)=2,INDEX([1]UTCR!K327:U327,1,5)+INDEX([1]UTCR!K327:U327,1,8),INDEX([1]UTCR!AG327:AQ327,1,5)+INDEX([1]UTCR!AG327:AQ327,1,8)),IF(VLOOKUP([1]Variables!$AN$3,[1]Variables!$AK$3:$AM$14,3)=2,INDEX([1]UTCR!K327:U327,1,[1]Variables!$AN$3),INDEX([1]UTCR!AG327:AQ327,1,[1]Variables!$AN$3)))</f>
        <v>0</v>
      </c>
      <c r="L327" s="88">
        <f>M327-K327</f>
        <v>0</v>
      </c>
      <c r="M327" s="88">
        <f>IF([1]Variables!$AN$3=12,INDEX([1]NRO!J327:T327,1,5)+INDEX([1]NRO!J327:T327,1,8),INDEX([1]NRO!J327:T327,1,[1]Variables!$AN$3))</f>
        <v>0</v>
      </c>
      <c r="O327" s="134"/>
      <c r="P327" s="134"/>
      <c r="Q327" s="134"/>
      <c r="R327" s="134"/>
      <c r="S327" s="134"/>
      <c r="T327" s="134"/>
      <c r="U327" s="134"/>
      <c r="V327" s="134"/>
      <c r="W327" s="134"/>
      <c r="X327" s="134"/>
      <c r="Y327" s="134"/>
      <c r="Z327" s="134"/>
      <c r="AA327" s="134"/>
    </row>
    <row r="328" spans="1:27" ht="11.65" customHeight="1" x14ac:dyDescent="0.2">
      <c r="A328" s="138">
        <f t="shared" ca="1" si="11"/>
        <v>208</v>
      </c>
      <c r="C328" s="184"/>
      <c r="F328" s="184" t="str">
        <f>+[1]Function!F327</f>
        <v>P</v>
      </c>
      <c r="G328" s="84" t="str">
        <f>[1]UTCR!H328</f>
        <v>SE</v>
      </c>
      <c r="H328" s="151"/>
      <c r="I328" s="88">
        <f>IF(VLOOKUP([1]Variables!$AN$3,[1]Variables!$AK$3:$AM$14,3)=2,[1]UTCR!J328,[1]UTCR!AF328)</f>
        <v>-320.29000000000002</v>
      </c>
      <c r="J328" s="88">
        <f>I328-K328</f>
        <v>-295.69154890707949</v>
      </c>
      <c r="K328" s="185">
        <f>IF([1]Variables!$AN$3=12,IF(VLOOKUP([1]Variables!$AN$3,[1]Variables!$AK$3:$AM$14,3)=2,INDEX([1]UTCR!K328:U328,1,5)+INDEX([1]UTCR!K328:U328,1,8),INDEX([1]UTCR!AG328:AQ328,1,5)+INDEX([1]UTCR!AG328:AQ328,1,8)),IF(VLOOKUP([1]Variables!$AN$3,[1]Variables!$AK$3:$AM$14,3)=2,INDEX([1]UTCR!K328:U328,1,[1]Variables!$AN$3),INDEX([1]UTCR!AG328:AQ328,1,[1]Variables!$AN$3)))</f>
        <v>-24.598451092920516</v>
      </c>
      <c r="L328" s="88">
        <f>M328-K328</f>
        <v>24.57617893076451</v>
      </c>
      <c r="M328" s="88">
        <f>IF([1]Variables!$AN$3=12,INDEX([1]NRO!J328:T328,1,5)+INDEX([1]NRO!J328:T328,1,8),INDEX([1]NRO!J328:T328,1,[1]Variables!$AN$3))</f>
        <v>-2.2272162156006914E-2</v>
      </c>
      <c r="O328" s="134"/>
      <c r="P328" s="134"/>
      <c r="Q328" s="134"/>
      <c r="R328" s="134"/>
      <c r="S328" s="134"/>
      <c r="T328" s="134"/>
      <c r="U328" s="134"/>
      <c r="V328" s="134"/>
      <c r="W328" s="134"/>
      <c r="X328" s="134"/>
      <c r="Y328" s="134"/>
      <c r="Z328" s="134"/>
      <c r="AA328" s="134"/>
    </row>
    <row r="329" spans="1:27" ht="11.65" customHeight="1" x14ac:dyDescent="0.2">
      <c r="A329" s="138">
        <f t="shared" ca="1" si="11"/>
        <v>209</v>
      </c>
      <c r="C329" s="184"/>
      <c r="H329" s="151" t="s">
        <v>198</v>
      </c>
      <c r="I329" s="187">
        <f>SUBTOTAL(9,I325:I328)</f>
        <v>-320.29000000000002</v>
      </c>
      <c r="J329" s="187">
        <f>SUBTOTAL(9,J325:J328)</f>
        <v>-295.69154890707949</v>
      </c>
      <c r="K329" s="187">
        <f>SUBTOTAL(9,K325:K328)</f>
        <v>-24.598451092920516</v>
      </c>
      <c r="L329" s="187">
        <f>SUBTOTAL(9,L325:L328)</f>
        <v>-2990.0331507862261</v>
      </c>
      <c r="M329" s="187">
        <f>SUBTOTAL(9,M325:M328)</f>
        <v>-3014.6316018791463</v>
      </c>
      <c r="O329" s="134"/>
      <c r="P329" s="134"/>
      <c r="Q329" s="134"/>
      <c r="R329" s="134"/>
      <c r="S329" s="134"/>
      <c r="T329" s="134"/>
      <c r="U329" s="134"/>
      <c r="V329" s="134"/>
      <c r="W329" s="134"/>
      <c r="X329" s="134"/>
      <c r="Y329" s="134"/>
      <c r="Z329" s="134"/>
      <c r="AA329" s="134"/>
    </row>
    <row r="330" spans="1:27" ht="11.65" customHeight="1" x14ac:dyDescent="0.2">
      <c r="A330" s="138">
        <f t="shared" ca="1" si="11"/>
        <v>210</v>
      </c>
      <c r="C330" s="184"/>
      <c r="H330" s="151"/>
      <c r="I330" s="88"/>
      <c r="J330" s="88"/>
      <c r="K330" s="88"/>
      <c r="L330" s="88"/>
      <c r="M330" s="88"/>
      <c r="O330" s="134"/>
      <c r="P330" s="134"/>
      <c r="Q330" s="134"/>
      <c r="R330" s="134"/>
      <c r="S330" s="134"/>
      <c r="T330" s="134"/>
      <c r="U330" s="134"/>
      <c r="V330" s="134"/>
      <c r="W330" s="134"/>
      <c r="X330" s="134"/>
      <c r="Y330" s="134"/>
      <c r="Z330" s="134"/>
      <c r="AA330" s="134"/>
    </row>
    <row r="331" spans="1:27" ht="11.65" customHeight="1" x14ac:dyDescent="0.2">
      <c r="A331" s="138">
        <f t="shared" ca="1" si="11"/>
        <v>211</v>
      </c>
      <c r="C331" s="184">
        <v>41181</v>
      </c>
      <c r="D331" s="142" t="s">
        <v>221</v>
      </c>
      <c r="H331" s="151"/>
      <c r="I331" s="88"/>
      <c r="J331" s="88"/>
      <c r="K331" s="88"/>
      <c r="L331" s="88"/>
      <c r="M331" s="88"/>
      <c r="O331" s="134"/>
      <c r="P331" s="134"/>
      <c r="Q331" s="134"/>
      <c r="R331" s="134"/>
      <c r="S331" s="134"/>
      <c r="T331" s="134"/>
      <c r="U331" s="134"/>
      <c r="V331" s="134"/>
      <c r="W331" s="134"/>
      <c r="X331" s="134"/>
      <c r="Y331" s="134"/>
      <c r="Z331" s="134"/>
      <c r="AA331" s="134"/>
    </row>
    <row r="332" spans="1:27" ht="11.65" customHeight="1" x14ac:dyDescent="0.2">
      <c r="A332" s="138">
        <f t="shared" ca="1" si="11"/>
        <v>212</v>
      </c>
      <c r="C332" s="184"/>
      <c r="F332" s="184" t="str">
        <f>+[1]Function!F331</f>
        <v>P</v>
      </c>
      <c r="G332" s="84" t="str">
        <f>[1]UTCR!H332</f>
        <v>SE</v>
      </c>
      <c r="H332" s="151"/>
      <c r="I332" s="88">
        <f>IF(VLOOKUP([1]Variables!$AN$3,[1]Variables!$AK$3:$AM$14,3)=2,[1]UTCR!J332,[1]UTCR!AF332)</f>
        <v>0</v>
      </c>
      <c r="J332" s="88">
        <f>I332-K332</f>
        <v>0</v>
      </c>
      <c r="K332" s="185">
        <f>IF([1]Variables!$AN$3=12,IF(VLOOKUP([1]Variables!$AN$3,[1]Variables!$AK$3:$AM$14,3)=2,INDEX([1]UTCR!K332:U332,1,5)+INDEX([1]UTCR!K332:U332,1,8),INDEX([1]UTCR!AG332:AQ332,1,5)+INDEX([1]UTCR!AG332:AQ332,1,8)),IF(VLOOKUP([1]Variables!$AN$3,[1]Variables!$AK$3:$AM$14,3)=2,INDEX([1]UTCR!K332:U332,1,[1]Variables!$AN$3),INDEX([1]UTCR!AG332:AQ332,1,[1]Variables!$AN$3)))</f>
        <v>0</v>
      </c>
      <c r="L332" s="88">
        <f>M332-K332</f>
        <v>0</v>
      </c>
      <c r="M332" s="88">
        <f>IF([1]Variables!$AN$3=12,INDEX([1]NRO!J332:T332,1,5)+INDEX([1]NRO!J332:T332,1,8),INDEX([1]NRO!J332:T332,1,[1]Variables!$AN$3))</f>
        <v>0</v>
      </c>
      <c r="O332" s="134"/>
      <c r="P332" s="134"/>
      <c r="Q332" s="134"/>
      <c r="R332" s="134"/>
      <c r="S332" s="134"/>
      <c r="T332" s="134"/>
      <c r="U332" s="134"/>
      <c r="V332" s="134"/>
      <c r="W332" s="134"/>
      <c r="X332" s="134"/>
      <c r="Y332" s="134"/>
      <c r="Z332" s="134"/>
      <c r="AA332" s="134"/>
    </row>
    <row r="333" spans="1:27" ht="11.65" customHeight="1" x14ac:dyDescent="0.2">
      <c r="A333" s="138">
        <f t="shared" ca="1" si="11"/>
        <v>213</v>
      </c>
      <c r="C333" s="184"/>
      <c r="H333" s="151"/>
      <c r="I333" s="187">
        <f>SUBTOTAL(9,I332)</f>
        <v>0</v>
      </c>
      <c r="J333" s="187">
        <f>SUBTOTAL(9,J332)</f>
        <v>0</v>
      </c>
      <c r="K333" s="187">
        <f>SUBTOTAL(9,K332)</f>
        <v>0</v>
      </c>
      <c r="L333" s="187">
        <f>SUBTOTAL(9,L332)</f>
        <v>0</v>
      </c>
      <c r="M333" s="187">
        <f>SUBTOTAL(9,M332)</f>
        <v>0</v>
      </c>
      <c r="O333" s="134"/>
      <c r="P333" s="134"/>
      <c r="Q333" s="134"/>
      <c r="R333" s="134"/>
      <c r="S333" s="134"/>
      <c r="T333" s="134"/>
      <c r="U333" s="134"/>
      <c r="V333" s="134"/>
      <c r="W333" s="134"/>
      <c r="X333" s="134"/>
      <c r="Y333" s="134"/>
      <c r="Z333" s="134"/>
      <c r="AA333" s="134"/>
    </row>
    <row r="334" spans="1:27" ht="11.65" customHeight="1" x14ac:dyDescent="0.2">
      <c r="A334" s="138">
        <f t="shared" ca="1" si="11"/>
        <v>214</v>
      </c>
      <c r="C334" s="184"/>
      <c r="H334" s="151"/>
      <c r="I334" s="88"/>
      <c r="J334" s="88"/>
      <c r="K334" s="88"/>
      <c r="L334" s="88"/>
      <c r="M334" s="88"/>
      <c r="O334" s="134"/>
      <c r="P334" s="134"/>
      <c r="Q334" s="134"/>
      <c r="R334" s="134"/>
      <c r="S334" s="134"/>
      <c r="T334" s="134"/>
      <c r="U334" s="134"/>
      <c r="V334" s="134"/>
      <c r="W334" s="134"/>
      <c r="X334" s="134"/>
      <c r="Y334" s="134"/>
      <c r="Z334" s="134"/>
      <c r="AA334" s="134"/>
    </row>
    <row r="335" spans="1:27" ht="11.65" customHeight="1" x14ac:dyDescent="0.2">
      <c r="A335" s="138">
        <f t="shared" ca="1" si="11"/>
        <v>215</v>
      </c>
      <c r="C335" s="184">
        <v>4194</v>
      </c>
      <c r="D335" s="84" t="s">
        <v>222</v>
      </c>
      <c r="H335" s="151"/>
      <c r="I335" s="88"/>
      <c r="J335" s="88"/>
      <c r="K335" s="88"/>
      <c r="L335" s="88"/>
      <c r="M335" s="88"/>
      <c r="O335" s="134"/>
      <c r="P335" s="134"/>
      <c r="Q335" s="134"/>
      <c r="R335" s="134"/>
      <c r="S335" s="134"/>
      <c r="T335" s="134"/>
      <c r="U335" s="134"/>
      <c r="V335" s="134"/>
      <c r="W335" s="134"/>
      <c r="X335" s="134"/>
      <c r="Y335" s="134"/>
      <c r="Z335" s="134"/>
      <c r="AA335" s="134"/>
    </row>
    <row r="336" spans="1:27" ht="11.65" customHeight="1" x14ac:dyDescent="0.2">
      <c r="A336" s="138">
        <f t="shared" ca="1" si="11"/>
        <v>216</v>
      </c>
      <c r="C336" s="184"/>
      <c r="F336" s="184" t="str">
        <f>+[1]Function!F335</f>
        <v>P</v>
      </c>
      <c r="G336" s="84" t="str">
        <f>[1]UTCR!H336</f>
        <v>DGU</v>
      </c>
      <c r="H336" s="151"/>
      <c r="I336" s="88">
        <f>IF(VLOOKUP([1]Variables!$AN$3,[1]Variables!$AK$3:$AM$14,3)=2,[1]UTCR!J336,[1]UTCR!AF336)</f>
        <v>0</v>
      </c>
      <c r="J336" s="88">
        <f>I336-K336</f>
        <v>0</v>
      </c>
      <c r="K336" s="185">
        <f>IF([1]Variables!$AN$3=12,IF(VLOOKUP([1]Variables!$AN$3,[1]Variables!$AK$3:$AM$14,3)=2,INDEX([1]UTCR!K336:U336,1,5)+INDEX([1]UTCR!K336:U336,1,8),INDEX([1]UTCR!AG336:AQ336,1,5)+INDEX([1]UTCR!AG336:AQ336,1,8)),IF(VLOOKUP([1]Variables!$AN$3,[1]Variables!$AK$3:$AM$14,3)=2,INDEX([1]UTCR!K336:U336,1,[1]Variables!$AN$3),INDEX([1]UTCR!AG336:AQ336,1,[1]Variables!$AN$3)))</f>
        <v>0</v>
      </c>
      <c r="L336" s="88">
        <f>M336-K336</f>
        <v>0</v>
      </c>
      <c r="M336" s="88">
        <f>IF([1]Variables!$AN$3=12,INDEX([1]NRO!J336:T336,1,5)+INDEX([1]NRO!J336:T336,1,8),INDEX([1]NRO!J336:T336,1,[1]Variables!$AN$3))</f>
        <v>0</v>
      </c>
      <c r="O336" s="134"/>
      <c r="P336" s="134"/>
      <c r="Q336" s="134"/>
      <c r="R336" s="134"/>
      <c r="S336" s="134"/>
      <c r="T336" s="134"/>
      <c r="U336" s="134"/>
      <c r="V336" s="134"/>
      <c r="W336" s="134"/>
      <c r="X336" s="134"/>
      <c r="Y336" s="134"/>
      <c r="Z336" s="134"/>
      <c r="AA336" s="134"/>
    </row>
    <row r="337" spans="1:27" ht="11.65" customHeight="1" x14ac:dyDescent="0.2">
      <c r="A337" s="138">
        <f t="shared" ca="1" si="11"/>
        <v>217</v>
      </c>
      <c r="C337" s="184"/>
      <c r="H337" s="151"/>
      <c r="I337" s="187">
        <f>SUBTOTAL(9,I336)</f>
        <v>0</v>
      </c>
      <c r="J337" s="187">
        <f>SUBTOTAL(9,J336)</f>
        <v>0</v>
      </c>
      <c r="K337" s="187">
        <f>SUBTOTAL(9,K336)</f>
        <v>0</v>
      </c>
      <c r="L337" s="187">
        <f>SUBTOTAL(9,L336)</f>
        <v>0</v>
      </c>
      <c r="M337" s="187">
        <f>SUBTOTAL(9,M336)</f>
        <v>0</v>
      </c>
      <c r="O337" s="134"/>
      <c r="P337" s="134"/>
      <c r="Q337" s="134"/>
      <c r="R337" s="134"/>
      <c r="S337" s="134"/>
      <c r="T337" s="134"/>
      <c r="U337" s="134"/>
      <c r="V337" s="134"/>
      <c r="W337" s="134"/>
      <c r="X337" s="134"/>
      <c r="Y337" s="134"/>
      <c r="Z337" s="134"/>
      <c r="AA337" s="134"/>
    </row>
    <row r="338" spans="1:27" ht="11.65" customHeight="1" x14ac:dyDescent="0.2">
      <c r="A338" s="138">
        <f t="shared" ca="1" si="11"/>
        <v>218</v>
      </c>
      <c r="C338" s="184"/>
      <c r="H338" s="151"/>
      <c r="I338" s="88"/>
      <c r="J338" s="88"/>
      <c r="K338" s="88"/>
      <c r="L338" s="88"/>
      <c r="M338" s="88"/>
      <c r="O338" s="134"/>
      <c r="P338" s="134"/>
      <c r="Q338" s="134"/>
      <c r="R338" s="134"/>
      <c r="S338" s="134"/>
      <c r="T338" s="134"/>
      <c r="U338" s="134"/>
      <c r="V338" s="134"/>
      <c r="W338" s="134"/>
      <c r="X338" s="134"/>
      <c r="Y338" s="134"/>
      <c r="Z338" s="134"/>
      <c r="AA338" s="134"/>
    </row>
    <row r="339" spans="1:27" ht="11.65" customHeight="1" x14ac:dyDescent="0.2">
      <c r="A339" s="138">
        <f t="shared" ca="1" si="11"/>
        <v>219</v>
      </c>
      <c r="C339" s="184">
        <v>421</v>
      </c>
      <c r="D339" s="84" t="s">
        <v>223</v>
      </c>
      <c r="H339" s="151"/>
      <c r="I339" s="88"/>
      <c r="J339" s="88"/>
      <c r="K339" s="88"/>
      <c r="L339" s="88"/>
      <c r="M339" s="88"/>
      <c r="O339" s="134"/>
      <c r="P339" s="134"/>
      <c r="Q339" s="134"/>
      <c r="R339" s="134"/>
      <c r="S339" s="134"/>
      <c r="T339" s="134"/>
      <c r="U339" s="134"/>
      <c r="V339" s="134"/>
      <c r="W339" s="134"/>
      <c r="X339" s="134"/>
      <c r="Y339" s="134"/>
      <c r="Z339" s="134"/>
      <c r="AA339" s="134"/>
    </row>
    <row r="340" spans="1:27" ht="11.65" customHeight="1" x14ac:dyDescent="0.2">
      <c r="A340" s="138">
        <f t="shared" ca="1" si="11"/>
        <v>220</v>
      </c>
      <c r="C340" s="184"/>
      <c r="F340" s="184" t="str">
        <f>+[1]Function!F339</f>
        <v>DPW</v>
      </c>
      <c r="G340" s="84" t="str">
        <f>[1]UTCR!H340</f>
        <v>S</v>
      </c>
      <c r="H340" s="151"/>
      <c r="I340" s="88">
        <f>IF(VLOOKUP([1]Variables!$AN$3,[1]Variables!$AK$3:$AM$14,3)=2,[1]UTCR!J340,[1]UTCR!AF340)</f>
        <v>-96695.539999999979</v>
      </c>
      <c r="J340" s="88">
        <f t="shared" ref="J340:J347" si="12">I340-K340</f>
        <v>-104056.60999999999</v>
      </c>
      <c r="K340" s="185">
        <f>IF([1]Variables!$AN$3=12,IF(VLOOKUP([1]Variables!$AN$3,[1]Variables!$AK$3:$AM$14,3)=2,INDEX([1]UTCR!K340:U340,1,5)+INDEX([1]UTCR!K340:U340,1,8),INDEX([1]UTCR!AG340:AQ340,1,5)+INDEX([1]UTCR!AG340:AQ340,1,8)),IF(VLOOKUP([1]Variables!$AN$3,[1]Variables!$AK$3:$AM$14,3)=2,INDEX([1]UTCR!K340:U340,1,[1]Variables!$AN$3),INDEX([1]UTCR!AG340:AQ340,1,[1]Variables!$AN$3)))</f>
        <v>7361.07</v>
      </c>
      <c r="L340" s="88">
        <f t="shared" ref="L340:L347" si="13">M340-K340</f>
        <v>0</v>
      </c>
      <c r="M340" s="88">
        <f>IF([1]Variables!$AN$3=12,INDEX([1]NRO!J340:T340,1,5)+INDEX([1]NRO!J340:T340,1,8),INDEX([1]NRO!J340:T340,1,[1]Variables!$AN$3))</f>
        <v>7361.07</v>
      </c>
      <c r="O340" s="134"/>
      <c r="P340" s="134"/>
      <c r="Q340" s="134"/>
      <c r="R340" s="134"/>
      <c r="S340" s="134"/>
      <c r="T340" s="134"/>
      <c r="U340" s="134"/>
      <c r="V340" s="134"/>
      <c r="W340" s="134"/>
      <c r="X340" s="134"/>
      <c r="Y340" s="134"/>
      <c r="Z340" s="134"/>
      <c r="AA340" s="134"/>
    </row>
    <row r="341" spans="1:27" ht="11.65" customHeight="1" x14ac:dyDescent="0.2">
      <c r="A341" s="138">
        <f t="shared" ca="1" si="11"/>
        <v>221</v>
      </c>
      <c r="C341" s="184"/>
      <c r="F341" s="184" t="str">
        <f>+[1]Function!F340</f>
        <v>T</v>
      </c>
      <c r="G341" s="84" t="str">
        <f>[1]UTCR!H341</f>
        <v>DGP</v>
      </c>
      <c r="H341" s="151"/>
      <c r="I341" s="88">
        <f>IF(VLOOKUP([1]Variables!$AN$3,[1]Variables!$AK$3:$AM$14,3)=2,[1]UTCR!J341,[1]UTCR!AF341)</f>
        <v>0</v>
      </c>
      <c r="J341" s="88">
        <f t="shared" si="12"/>
        <v>0</v>
      </c>
      <c r="K341" s="185">
        <f>IF([1]Variables!$AN$3=12,IF(VLOOKUP([1]Variables!$AN$3,[1]Variables!$AK$3:$AM$14,3)=2,INDEX([1]UTCR!K341:U341,1,5)+INDEX([1]UTCR!K341:U341,1,8),INDEX([1]UTCR!AG341:AQ341,1,5)+INDEX([1]UTCR!AG341:AQ341,1,8)),IF(VLOOKUP([1]Variables!$AN$3,[1]Variables!$AK$3:$AM$14,3)=2,INDEX([1]UTCR!K341:U341,1,[1]Variables!$AN$3),INDEX([1]UTCR!AG341:AQ341,1,[1]Variables!$AN$3)))</f>
        <v>0</v>
      </c>
      <c r="L341" s="88">
        <f t="shared" si="13"/>
        <v>0</v>
      </c>
      <c r="M341" s="88">
        <f>IF([1]Variables!$AN$3=12,INDEX([1]NRO!J341:T341,1,5)+INDEX([1]NRO!J341:T341,1,8),INDEX([1]NRO!J341:T341,1,[1]Variables!$AN$3))</f>
        <v>0</v>
      </c>
      <c r="O341" s="134"/>
      <c r="P341" s="134"/>
      <c r="Q341" s="134"/>
      <c r="R341" s="134"/>
      <c r="S341" s="134"/>
      <c r="T341" s="134"/>
      <c r="U341" s="134"/>
      <c r="V341" s="134"/>
      <c r="W341" s="134"/>
      <c r="X341" s="134"/>
      <c r="Y341" s="134"/>
      <c r="Z341" s="134"/>
      <c r="AA341" s="134"/>
    </row>
    <row r="342" spans="1:27" ht="11.65" customHeight="1" x14ac:dyDescent="0.2">
      <c r="A342" s="138">
        <f t="shared" ca="1" si="11"/>
        <v>222</v>
      </c>
      <c r="C342" s="184"/>
      <c r="F342" s="184" t="str">
        <f>+[1]Function!F341</f>
        <v>T</v>
      </c>
      <c r="G342" s="84" t="str">
        <f>[1]UTCR!H342</f>
        <v>DGU</v>
      </c>
      <c r="H342" s="151"/>
      <c r="I342" s="88">
        <f>IF(VLOOKUP([1]Variables!$AN$3,[1]Variables!$AK$3:$AM$14,3)=2,[1]UTCR!J342,[1]UTCR!AF342)</f>
        <v>0</v>
      </c>
      <c r="J342" s="88">
        <f t="shared" si="12"/>
        <v>0</v>
      </c>
      <c r="K342" s="185">
        <f>IF([1]Variables!$AN$3=12,IF(VLOOKUP([1]Variables!$AN$3,[1]Variables!$AK$3:$AM$14,3)=2,INDEX([1]UTCR!K342:U342,1,5)+INDEX([1]UTCR!K342:U342,1,8),INDEX([1]UTCR!AG342:AQ342,1,5)+INDEX([1]UTCR!AG342:AQ342,1,8)),IF(VLOOKUP([1]Variables!$AN$3,[1]Variables!$AK$3:$AM$14,3)=2,INDEX([1]UTCR!K342:U342,1,[1]Variables!$AN$3),INDEX([1]UTCR!AG342:AQ342,1,[1]Variables!$AN$3)))</f>
        <v>0</v>
      </c>
      <c r="L342" s="88">
        <f t="shared" si="13"/>
        <v>0</v>
      </c>
      <c r="M342" s="88">
        <f>IF([1]Variables!$AN$3=12,INDEX([1]NRO!J342:T342,1,5)+INDEX([1]NRO!J342:T342,1,8),INDEX([1]NRO!J342:T342,1,[1]Variables!$AN$3))</f>
        <v>0</v>
      </c>
      <c r="O342" s="134"/>
      <c r="P342" s="134"/>
      <c r="Q342" s="134"/>
      <c r="R342" s="134"/>
      <c r="S342" s="134"/>
      <c r="T342" s="134"/>
      <c r="U342" s="134"/>
      <c r="V342" s="134"/>
      <c r="W342" s="134"/>
      <c r="X342" s="134"/>
      <c r="Y342" s="134"/>
      <c r="Z342" s="134"/>
      <c r="AA342" s="134"/>
    </row>
    <row r="343" spans="1:27" ht="11.65" customHeight="1" x14ac:dyDescent="0.2">
      <c r="A343" s="138">
        <f t="shared" ca="1" si="11"/>
        <v>223</v>
      </c>
      <c r="C343" s="184"/>
      <c r="F343" s="184" t="str">
        <f>+[1]Function!F342</f>
        <v>CUST</v>
      </c>
      <c r="G343" s="84" t="str">
        <f>[1]UTCR!H343</f>
        <v>CN</v>
      </c>
      <c r="H343" s="151"/>
      <c r="I343" s="88">
        <f>IF(VLOOKUP([1]Variables!$AN$3,[1]Variables!$AK$3:$AM$14,3)=2,[1]UTCR!J343,[1]UTCR!AF343)</f>
        <v>0</v>
      </c>
      <c r="J343" s="88">
        <f t="shared" si="12"/>
        <v>0</v>
      </c>
      <c r="K343" s="185">
        <f>IF([1]Variables!$AN$3=12,IF(VLOOKUP([1]Variables!$AN$3,[1]Variables!$AK$3:$AM$14,3)=2,INDEX([1]UTCR!K343:U343,1,5)+INDEX([1]UTCR!K343:U343,1,8),INDEX([1]UTCR!AG343:AQ343,1,5)+INDEX([1]UTCR!AG343:AQ343,1,8)),IF(VLOOKUP([1]Variables!$AN$3,[1]Variables!$AK$3:$AM$14,3)=2,INDEX([1]UTCR!K343:U343,1,[1]Variables!$AN$3),INDEX([1]UTCR!AG343:AQ343,1,[1]Variables!$AN$3)))</f>
        <v>0</v>
      </c>
      <c r="L343" s="88">
        <f t="shared" si="13"/>
        <v>0</v>
      </c>
      <c r="M343" s="88">
        <f>IF([1]Variables!$AN$3=12,INDEX([1]NRO!J343:T343,1,5)+INDEX([1]NRO!J343:T343,1,8),INDEX([1]NRO!J343:T343,1,[1]Variables!$AN$3))</f>
        <v>0</v>
      </c>
      <c r="O343" s="134"/>
      <c r="P343" s="134"/>
      <c r="Q343" s="134"/>
      <c r="R343" s="134"/>
      <c r="S343" s="134"/>
      <c r="T343" s="134"/>
      <c r="U343" s="134"/>
      <c r="V343" s="134"/>
      <c r="W343" s="134"/>
      <c r="X343" s="134"/>
      <c r="Y343" s="134"/>
      <c r="Z343" s="134"/>
      <c r="AA343" s="134"/>
    </row>
    <row r="344" spans="1:27" ht="11.65" customHeight="1" x14ac:dyDescent="0.2">
      <c r="A344" s="138">
        <f t="shared" ca="1" si="11"/>
        <v>224</v>
      </c>
      <c r="C344" s="184"/>
      <c r="F344" s="184" t="str">
        <f>+[1]Function!F343</f>
        <v>PTD</v>
      </c>
      <c r="G344" s="84" t="str">
        <f>[1]UTCR!H344</f>
        <v>SO</v>
      </c>
      <c r="H344" s="151"/>
      <c r="I344" s="88">
        <f>IF(VLOOKUP([1]Variables!$AN$3,[1]Variables!$AK$3:$AM$14,3)=2,[1]UTCR!J344,[1]UTCR!AF344)</f>
        <v>-190856.12</v>
      </c>
      <c r="J344" s="88">
        <f t="shared" si="12"/>
        <v>-178155.01802066743</v>
      </c>
      <c r="K344" s="185">
        <f>IF([1]Variables!$AN$3=12,IF(VLOOKUP([1]Variables!$AN$3,[1]Variables!$AK$3:$AM$14,3)=2,INDEX([1]UTCR!K344:U344,1,5)+INDEX([1]UTCR!K344:U344,1,8),INDEX([1]UTCR!AG344:AQ344,1,5)+INDEX([1]UTCR!AG344:AQ344,1,8)),IF(VLOOKUP([1]Variables!$AN$3,[1]Variables!$AK$3:$AM$14,3)=2,INDEX([1]UTCR!K344:U344,1,[1]Variables!$AN$3),INDEX([1]UTCR!AG344:AQ344,1,[1]Variables!$AN$3)))</f>
        <v>-12701.101979332558</v>
      </c>
      <c r="L344" s="88">
        <f t="shared" si="13"/>
        <v>11268.227299619863</v>
      </c>
      <c r="M344" s="88">
        <f>IF([1]Variables!$AN$3=12,INDEX([1]NRO!J344:T344,1,5)+INDEX([1]NRO!J344:T344,1,8),INDEX([1]NRO!J344:T344,1,[1]Variables!$AN$3))</f>
        <v>-1432.8746797126951</v>
      </c>
      <c r="O344" s="134"/>
      <c r="P344" s="134"/>
      <c r="Q344" s="134"/>
      <c r="R344" s="134"/>
      <c r="S344" s="134"/>
      <c r="T344" s="134"/>
      <c r="U344" s="134"/>
      <c r="V344" s="134"/>
      <c r="W344" s="134"/>
      <c r="X344" s="134"/>
      <c r="Y344" s="134"/>
      <c r="Z344" s="134"/>
      <c r="AA344" s="134"/>
    </row>
    <row r="345" spans="1:27" ht="11.65" customHeight="1" x14ac:dyDescent="0.2">
      <c r="A345" s="138">
        <f t="shared" ca="1" si="11"/>
        <v>225</v>
      </c>
      <c r="C345" s="184"/>
      <c r="F345" s="184" t="str">
        <f>+[1]Function!F344</f>
        <v>P</v>
      </c>
      <c r="G345" s="84" t="str">
        <f>[1]UTCR!H345</f>
        <v>CAGW</v>
      </c>
      <c r="H345" s="151"/>
      <c r="I345" s="88">
        <f>IF(VLOOKUP([1]Variables!$AN$3,[1]Variables!$AK$3:$AM$14,3)=2,[1]UTCR!J345,[1]UTCR!AF345)</f>
        <v>0</v>
      </c>
      <c r="J345" s="88">
        <f>I345-K345</f>
        <v>0</v>
      </c>
      <c r="K345" s="185">
        <f>IF([1]Variables!$AN$3=12,IF(VLOOKUP([1]Variables!$AN$3,[1]Variables!$AK$3:$AM$14,3)=2,INDEX([1]UTCR!K345:U345,1,5)+INDEX([1]UTCR!K345:U345,1,8),INDEX([1]UTCR!AG345:AQ345,1,5)+INDEX([1]UTCR!AG345:AQ345,1,8)),IF(VLOOKUP([1]Variables!$AN$3,[1]Variables!$AK$3:$AM$14,3)=2,INDEX([1]UTCR!K345:U345,1,[1]Variables!$AN$3),INDEX([1]UTCR!AG345:AQ345,1,[1]Variables!$AN$3)))</f>
        <v>0</v>
      </c>
      <c r="L345" s="88">
        <f>M345-K345</f>
        <v>0</v>
      </c>
      <c r="M345" s="88">
        <f>IF([1]Variables!$AN$3=12,INDEX([1]NRO!J345:T345,1,5)+INDEX([1]NRO!J345:T345,1,8),INDEX([1]NRO!J345:T345,1,[1]Variables!$AN$3))</f>
        <v>0</v>
      </c>
      <c r="O345" s="134"/>
      <c r="P345" s="134"/>
      <c r="Q345" s="134"/>
      <c r="R345" s="134"/>
      <c r="S345" s="134"/>
      <c r="T345" s="134"/>
      <c r="U345" s="134"/>
      <c r="V345" s="134"/>
      <c r="W345" s="134"/>
      <c r="X345" s="134"/>
      <c r="Y345" s="134"/>
      <c r="Z345" s="134"/>
      <c r="AA345" s="134"/>
    </row>
    <row r="346" spans="1:27" ht="11.65" customHeight="1" x14ac:dyDescent="0.2">
      <c r="A346" s="138">
        <f t="shared" ca="1" si="11"/>
        <v>226</v>
      </c>
      <c r="C346" s="184"/>
      <c r="F346" s="184" t="str">
        <f>+[1]Function!F345</f>
        <v>P</v>
      </c>
      <c r="G346" s="84" t="str">
        <f>[1]UTCR!H346</f>
        <v>CAGE</v>
      </c>
      <c r="H346" s="151"/>
      <c r="I346" s="88">
        <f>IF(VLOOKUP([1]Variables!$AN$3,[1]Variables!$AK$3:$AM$14,3)=2,[1]UTCR!J346,[1]UTCR!AF346)</f>
        <v>0</v>
      </c>
      <c r="J346" s="88">
        <f>I346-K346</f>
        <v>0</v>
      </c>
      <c r="K346" s="185">
        <f>IF([1]Variables!$AN$3=12,IF(VLOOKUP([1]Variables!$AN$3,[1]Variables!$AK$3:$AM$14,3)=2,INDEX([1]UTCR!K346:U346,1,5)+INDEX([1]UTCR!K346:U346,1,8),INDEX([1]UTCR!AG346:AQ346,1,5)+INDEX([1]UTCR!AG346:AQ346,1,8)),IF(VLOOKUP([1]Variables!$AN$3,[1]Variables!$AK$3:$AM$14,3)=2,INDEX([1]UTCR!K346:U346,1,[1]Variables!$AN$3),INDEX([1]UTCR!AG346:AQ346,1,[1]Variables!$AN$3)))</f>
        <v>0</v>
      </c>
      <c r="L346" s="88">
        <f>M346-K346</f>
        <v>0</v>
      </c>
      <c r="M346" s="88">
        <f>IF([1]Variables!$AN$3=12,INDEX([1]NRO!J346:T346,1,5)+INDEX([1]NRO!J346:T346,1,8),INDEX([1]NRO!J346:T346,1,[1]Variables!$AN$3))</f>
        <v>0</v>
      </c>
      <c r="O346" s="134"/>
      <c r="P346" s="134"/>
      <c r="Q346" s="134"/>
      <c r="R346" s="134"/>
      <c r="S346" s="134"/>
      <c r="T346" s="134"/>
      <c r="U346" s="134"/>
      <c r="V346" s="134"/>
      <c r="W346" s="134"/>
      <c r="X346" s="134"/>
      <c r="Y346" s="134"/>
      <c r="Z346" s="134"/>
      <c r="AA346" s="134"/>
    </row>
    <row r="347" spans="1:27" ht="11.65" customHeight="1" x14ac:dyDescent="0.2">
      <c r="A347" s="138">
        <f t="shared" ca="1" si="11"/>
        <v>227</v>
      </c>
      <c r="C347" s="184"/>
      <c r="F347" s="184" t="str">
        <f>+[1]Function!F346</f>
        <v>P</v>
      </c>
      <c r="G347" s="84" t="str">
        <f>[1]UTCR!H347</f>
        <v>SG</v>
      </c>
      <c r="H347" s="151"/>
      <c r="I347" s="88">
        <f>IF(VLOOKUP([1]Variables!$AN$3,[1]Variables!$AK$3:$AM$14,3)=2,[1]UTCR!J347,[1]UTCR!AF347)</f>
        <v>0</v>
      </c>
      <c r="J347" s="88">
        <f t="shared" si="12"/>
        <v>0</v>
      </c>
      <c r="K347" s="185">
        <f>IF([1]Variables!$AN$3=12,IF(VLOOKUP([1]Variables!$AN$3,[1]Variables!$AK$3:$AM$14,3)=2,INDEX([1]UTCR!K347:U347,1,5)+INDEX([1]UTCR!K347:U347,1,8),INDEX([1]UTCR!AG347:AQ347,1,5)+INDEX([1]UTCR!AG347:AQ347,1,8)),IF(VLOOKUP([1]Variables!$AN$3,[1]Variables!$AK$3:$AM$14,3)=2,INDEX([1]UTCR!K347:U347,1,[1]Variables!$AN$3),INDEX([1]UTCR!AG347:AQ347,1,[1]Variables!$AN$3)))</f>
        <v>0</v>
      </c>
      <c r="L347" s="88">
        <f t="shared" si="13"/>
        <v>0</v>
      </c>
      <c r="M347" s="88">
        <f>IF([1]Variables!$AN$3=12,INDEX([1]NRO!J347:T347,1,5)+INDEX([1]NRO!J347:T347,1,8),INDEX([1]NRO!J347:T347,1,[1]Variables!$AN$3))</f>
        <v>0</v>
      </c>
      <c r="O347" s="134"/>
      <c r="P347" s="134"/>
      <c r="Q347" s="134"/>
      <c r="R347" s="134"/>
      <c r="S347" s="134"/>
      <c r="T347" s="134"/>
      <c r="U347" s="134"/>
      <c r="V347" s="134"/>
      <c r="W347" s="134"/>
      <c r="X347" s="134"/>
      <c r="Y347" s="134"/>
      <c r="Z347" s="134"/>
      <c r="AA347" s="134"/>
    </row>
    <row r="348" spans="1:27" ht="11.65" customHeight="1" x14ac:dyDescent="0.2">
      <c r="A348" s="138">
        <f t="shared" ca="1" si="11"/>
        <v>228</v>
      </c>
      <c r="C348" s="184"/>
      <c r="H348" s="151" t="s">
        <v>198</v>
      </c>
      <c r="I348" s="187">
        <f>SUBTOTAL(9,I340:I347)</f>
        <v>-287551.65999999997</v>
      </c>
      <c r="J348" s="187">
        <f>SUBTOTAL(9,J340:J347)</f>
        <v>-282211.62802066741</v>
      </c>
      <c r="K348" s="187">
        <f>SUBTOTAL(9,K340:K347)</f>
        <v>-5340.031979332558</v>
      </c>
      <c r="L348" s="187">
        <f>SUBTOTAL(9,L340:L347)</f>
        <v>11268.227299619863</v>
      </c>
      <c r="M348" s="187">
        <f>SUBTOTAL(9,M340:M347)</f>
        <v>5928.1953202873046</v>
      </c>
      <c r="O348" s="134"/>
      <c r="P348" s="134"/>
      <c r="Q348" s="134"/>
      <c r="R348" s="134"/>
      <c r="S348" s="134"/>
      <c r="T348" s="134"/>
      <c r="U348" s="134"/>
      <c r="V348" s="134"/>
      <c r="W348" s="134"/>
      <c r="X348" s="134"/>
      <c r="Y348" s="134"/>
      <c r="Z348" s="134"/>
      <c r="AA348" s="134"/>
    </row>
    <row r="349" spans="1:27" ht="11.65" customHeight="1" x14ac:dyDescent="0.2">
      <c r="A349" s="138">
        <f t="shared" ca="1" si="11"/>
        <v>229</v>
      </c>
      <c r="C349" s="184"/>
      <c r="H349" s="151"/>
      <c r="I349" s="88"/>
      <c r="J349" s="88"/>
      <c r="K349" s="88"/>
      <c r="L349" s="88"/>
      <c r="M349" s="88"/>
      <c r="O349" s="134"/>
      <c r="P349" s="134"/>
      <c r="Q349" s="134"/>
      <c r="R349" s="134"/>
      <c r="S349" s="134"/>
      <c r="T349" s="134"/>
      <c r="U349" s="134"/>
      <c r="V349" s="134"/>
      <c r="W349" s="134"/>
      <c r="X349" s="134"/>
      <c r="Y349" s="134"/>
      <c r="Z349" s="134"/>
      <c r="AA349" s="134"/>
    </row>
    <row r="350" spans="1:27" ht="11.65" customHeight="1" thickBot="1" x14ac:dyDescent="0.25">
      <c r="A350" s="138">
        <f t="shared" ca="1" si="11"/>
        <v>230</v>
      </c>
      <c r="C350" s="189" t="s">
        <v>224</v>
      </c>
      <c r="H350" s="190"/>
      <c r="I350" s="191">
        <f>SUBTOTAL(9,I310:I348)</f>
        <v>-287871.94999999995</v>
      </c>
      <c r="J350" s="191">
        <f>SUBTOTAL(9,J310:J348)</f>
        <v>-282507.31956957449</v>
      </c>
      <c r="K350" s="191">
        <f>SUBTOTAL(9,K310:K348)</f>
        <v>-5364.6304304254782</v>
      </c>
      <c r="L350" s="191">
        <f>SUBTOTAL(9,L310:L348)</f>
        <v>8278.1941488336361</v>
      </c>
      <c r="M350" s="191">
        <f>SUBTOTAL(9,M310:M348)</f>
        <v>2913.5637184081588</v>
      </c>
      <c r="O350" s="186"/>
      <c r="P350" s="186"/>
      <c r="Q350" s="186"/>
      <c r="R350" s="186"/>
      <c r="S350" s="186"/>
      <c r="T350" s="186"/>
      <c r="U350" s="134"/>
      <c r="V350" s="186"/>
      <c r="W350" s="186"/>
      <c r="X350" s="186"/>
      <c r="Y350" s="186"/>
      <c r="Z350" s="186"/>
      <c r="AA350" s="186"/>
    </row>
    <row r="351" spans="1:27" ht="11.65" customHeight="1" thickTop="1" x14ac:dyDescent="0.2">
      <c r="A351" s="138">
        <f t="shared" ca="1" si="11"/>
        <v>231</v>
      </c>
      <c r="C351" s="184" t="s">
        <v>225</v>
      </c>
      <c r="H351" s="151"/>
      <c r="I351" s="88"/>
      <c r="J351" s="88"/>
      <c r="K351" s="88"/>
      <c r="L351" s="88"/>
      <c r="M351" s="88"/>
      <c r="O351" s="134"/>
      <c r="P351" s="134"/>
      <c r="Q351" s="134"/>
      <c r="R351" s="134"/>
      <c r="S351" s="134"/>
      <c r="T351" s="134"/>
      <c r="U351" s="134"/>
      <c r="V351" s="134"/>
      <c r="W351" s="134"/>
      <c r="X351" s="134"/>
      <c r="Y351" s="134"/>
      <c r="Z351" s="134"/>
      <c r="AA351" s="134"/>
    </row>
    <row r="352" spans="1:27" ht="11.65" customHeight="1" x14ac:dyDescent="0.2">
      <c r="A352" s="138">
        <f t="shared" ca="1" si="11"/>
        <v>232</v>
      </c>
      <c r="C352" s="184">
        <v>4311</v>
      </c>
      <c r="D352" s="84" t="s">
        <v>226</v>
      </c>
      <c r="H352" s="151"/>
      <c r="I352" s="88"/>
      <c r="J352" s="88"/>
      <c r="K352" s="88"/>
      <c r="L352" s="88"/>
      <c r="M352" s="88"/>
      <c r="O352" s="134"/>
      <c r="P352" s="134"/>
      <c r="Q352" s="134"/>
      <c r="R352" s="134"/>
      <c r="S352" s="134"/>
      <c r="T352" s="134"/>
      <c r="U352" s="134"/>
      <c r="V352" s="134"/>
      <c r="W352" s="134"/>
      <c r="X352" s="134"/>
      <c r="Y352" s="134"/>
      <c r="Z352" s="134"/>
      <c r="AA352" s="134"/>
    </row>
    <row r="353" spans="1:27" ht="11.65" customHeight="1" x14ac:dyDescent="0.2">
      <c r="A353" s="138">
        <f t="shared" ca="1" si="11"/>
        <v>233</v>
      </c>
      <c r="C353" s="184"/>
      <c r="F353" s="184" t="str">
        <f>+[1]Function!F352</f>
        <v>CUST</v>
      </c>
      <c r="G353" s="84" t="str">
        <f>[1]UTCR!H353</f>
        <v>S</v>
      </c>
      <c r="H353" s="151"/>
      <c r="I353" s="88">
        <f>IF(VLOOKUP([1]Variables!$AN$3,[1]Variables!$AK$3:$AM$14,3)=2,[1]UTCR!J353,[1]UTCR!AF353)</f>
        <v>0</v>
      </c>
      <c r="J353" s="88">
        <f>I353-K353</f>
        <v>0</v>
      </c>
      <c r="K353" s="185">
        <f>IF([1]Variables!$AN$3=12,IF(VLOOKUP([1]Variables!$AN$3,[1]Variables!$AK$3:$AM$14,3)=2,INDEX([1]UTCR!K353:U353,1,5)+INDEX([1]UTCR!K353:U353,1,8),INDEX([1]UTCR!AG353:AQ353,1,5)+INDEX([1]UTCR!AG353:AQ353,1,8)),IF(VLOOKUP([1]Variables!$AN$3,[1]Variables!$AK$3:$AM$14,3)=2,INDEX([1]UTCR!K353:U353,1,[1]Variables!$AN$3),INDEX([1]UTCR!AG353:AQ353,1,[1]Variables!$AN$3)))</f>
        <v>0</v>
      </c>
      <c r="L353" s="88">
        <f>M353-K353</f>
        <v>4355.3999999999996</v>
      </c>
      <c r="M353" s="88">
        <f>IF([1]Variables!$AN$3=12,INDEX([1]NRO!J353:T353,1,5)+INDEX([1]NRO!J353:T353,1,8),INDEX([1]NRO!J353:T353,1,[1]Variables!$AN$3))</f>
        <v>4355.3999999999996</v>
      </c>
      <c r="O353" s="134"/>
      <c r="P353" s="134"/>
      <c r="Q353" s="134"/>
      <c r="R353" s="134"/>
      <c r="S353" s="134"/>
      <c r="T353" s="134"/>
      <c r="U353" s="134"/>
      <c r="V353" s="134"/>
      <c r="W353" s="134"/>
      <c r="X353" s="134"/>
      <c r="Y353" s="134"/>
      <c r="Z353" s="134"/>
      <c r="AA353" s="134"/>
    </row>
    <row r="354" spans="1:27" ht="11.65" customHeight="1" x14ac:dyDescent="0.2">
      <c r="A354" s="138">
        <f t="shared" ca="1" si="11"/>
        <v>234</v>
      </c>
      <c r="C354" s="184"/>
      <c r="H354" s="151"/>
      <c r="I354" s="187">
        <f>SUBTOTAL(9,I353)</f>
        <v>0</v>
      </c>
      <c r="J354" s="187">
        <f>SUBTOTAL(9,J353)</f>
        <v>0</v>
      </c>
      <c r="K354" s="187">
        <f>SUBTOTAL(9,K353)</f>
        <v>0</v>
      </c>
      <c r="L354" s="187">
        <f>SUBTOTAL(9,L353)</f>
        <v>4355.3999999999996</v>
      </c>
      <c r="M354" s="187">
        <f>SUBTOTAL(9,M353)</f>
        <v>4355.3999999999996</v>
      </c>
      <c r="O354" s="134"/>
      <c r="P354" s="134"/>
      <c r="Q354" s="134"/>
      <c r="R354" s="134"/>
      <c r="S354" s="134"/>
      <c r="T354" s="134"/>
      <c r="U354" s="134"/>
      <c r="V354" s="134"/>
      <c r="W354" s="134"/>
      <c r="X354" s="134"/>
      <c r="Y354" s="134"/>
      <c r="Z354" s="134"/>
      <c r="AA354" s="134"/>
    </row>
    <row r="355" spans="1:27" ht="11.65" customHeight="1" x14ac:dyDescent="0.2">
      <c r="A355" s="138">
        <f t="shared" ca="1" si="11"/>
        <v>235</v>
      </c>
      <c r="C355" s="189" t="s">
        <v>227</v>
      </c>
      <c r="H355" s="190"/>
      <c r="I355" s="204">
        <f>SUBTOTAL(9,I353:I354)</f>
        <v>0</v>
      </c>
      <c r="J355" s="204">
        <f>SUBTOTAL(9,J353:J354)</f>
        <v>0</v>
      </c>
      <c r="K355" s="204">
        <f>SUBTOTAL(9,K353:K354)</f>
        <v>0</v>
      </c>
      <c r="L355" s="204">
        <f>SUBTOTAL(9,L353:L354)</f>
        <v>4355.3999999999996</v>
      </c>
      <c r="M355" s="204">
        <f>SUBTOTAL(9,M353:M354)</f>
        <v>4355.3999999999996</v>
      </c>
      <c r="O355" s="186"/>
      <c r="P355" s="186"/>
      <c r="Q355" s="186"/>
      <c r="R355" s="186"/>
      <c r="S355" s="186"/>
      <c r="T355" s="186"/>
      <c r="U355" s="134"/>
      <c r="V355" s="186"/>
      <c r="W355" s="186"/>
      <c r="X355" s="186"/>
      <c r="Y355" s="186"/>
      <c r="Z355" s="186"/>
      <c r="AA355" s="186"/>
    </row>
    <row r="356" spans="1:27" ht="11.65" customHeight="1" x14ac:dyDescent="0.2">
      <c r="A356" s="138">
        <f t="shared" ca="1" si="11"/>
        <v>236</v>
      </c>
      <c r="C356" s="184"/>
      <c r="H356" s="151"/>
      <c r="I356" s="88"/>
      <c r="J356" s="88"/>
      <c r="K356" s="88"/>
      <c r="L356" s="88"/>
      <c r="M356" s="88"/>
      <c r="O356" s="134"/>
      <c r="P356" s="134"/>
      <c r="Q356" s="134"/>
      <c r="R356" s="134"/>
      <c r="S356" s="134"/>
      <c r="T356" s="134"/>
      <c r="U356" s="134"/>
      <c r="V356" s="134"/>
      <c r="W356" s="134"/>
      <c r="X356" s="134"/>
      <c r="Y356" s="134"/>
      <c r="Z356" s="134"/>
      <c r="AA356" s="134"/>
    </row>
    <row r="357" spans="1:27" ht="11.65" customHeight="1" thickBot="1" x14ac:dyDescent="0.25">
      <c r="A357" s="138">
        <f t="shared" ca="1" si="11"/>
        <v>237</v>
      </c>
      <c r="C357" s="189" t="s">
        <v>228</v>
      </c>
      <c r="H357" s="190"/>
      <c r="I357" s="191">
        <f>I355+I350</f>
        <v>-287871.94999999995</v>
      </c>
      <c r="J357" s="191">
        <f>J355+J350</f>
        <v>-282507.31956957449</v>
      </c>
      <c r="K357" s="191">
        <f>K355+K350</f>
        <v>-5364.6304304254782</v>
      </c>
      <c r="L357" s="191">
        <f>L355+L350</f>
        <v>12633.594148833636</v>
      </c>
      <c r="M357" s="191">
        <f>M355+M350</f>
        <v>7268.9637184081585</v>
      </c>
      <c r="O357" s="186"/>
      <c r="P357" s="186"/>
      <c r="Q357" s="186"/>
      <c r="R357" s="186"/>
      <c r="S357" s="186"/>
      <c r="T357" s="186"/>
      <c r="U357" s="134"/>
      <c r="V357" s="186"/>
      <c r="W357" s="186"/>
      <c r="X357" s="186"/>
      <c r="Y357" s="186"/>
      <c r="Z357" s="186"/>
      <c r="AA357" s="186"/>
    </row>
    <row r="358" spans="1:27" ht="15" customHeight="1" thickTop="1" x14ac:dyDescent="0.2">
      <c r="A358" s="138">
        <f t="shared" ca="1" si="11"/>
        <v>238</v>
      </c>
      <c r="C358" s="184"/>
      <c r="H358" s="151"/>
      <c r="I358" s="192"/>
      <c r="J358" s="88"/>
      <c r="K358" s="88"/>
      <c r="L358" s="88"/>
      <c r="M358" s="88"/>
      <c r="O358" s="134"/>
      <c r="P358" s="134"/>
      <c r="Q358" s="134"/>
      <c r="R358" s="134"/>
      <c r="S358" s="134"/>
      <c r="T358" s="134"/>
      <c r="U358" s="134"/>
      <c r="V358" s="134"/>
      <c r="W358" s="134"/>
      <c r="X358" s="134"/>
      <c r="Y358" s="134"/>
      <c r="Z358" s="134"/>
      <c r="AA358" s="134"/>
    </row>
    <row r="359" spans="1:27" ht="11.65" customHeight="1" x14ac:dyDescent="0.2">
      <c r="A359" s="138">
        <f t="shared" ca="1" si="11"/>
        <v>239</v>
      </c>
      <c r="C359" s="184">
        <v>500</v>
      </c>
      <c r="D359" s="84" t="s">
        <v>229</v>
      </c>
      <c r="H359" s="151"/>
      <c r="I359" s="88"/>
      <c r="J359" s="88"/>
      <c r="K359" s="88"/>
      <c r="L359" s="88"/>
      <c r="M359" s="88"/>
      <c r="O359" s="134"/>
      <c r="P359" s="134"/>
      <c r="Q359" s="134"/>
      <c r="R359" s="134"/>
      <c r="S359" s="134"/>
      <c r="T359" s="134"/>
      <c r="U359" s="134"/>
      <c r="V359" s="134"/>
      <c r="W359" s="134"/>
      <c r="X359" s="134"/>
      <c r="Y359" s="134"/>
      <c r="Z359" s="134"/>
      <c r="AA359" s="134"/>
    </row>
    <row r="360" spans="1:27" ht="11.65" customHeight="1" x14ac:dyDescent="0.2">
      <c r="A360" s="138">
        <f t="shared" ca="1" si="11"/>
        <v>240</v>
      </c>
      <c r="C360" s="184"/>
      <c r="F360" s="184" t="str">
        <f>+[1]Function!F359</f>
        <v>P</v>
      </c>
      <c r="G360" s="84" t="str">
        <f>[1]UTCR!H360</f>
        <v>SG</v>
      </c>
      <c r="H360" s="151"/>
      <c r="I360" s="88">
        <f>IF(VLOOKUP([1]Variables!$AN$3,[1]Variables!$AK$3:$AM$14,3)=2,[1]UTCR!J360,[1]UTCR!AF360)</f>
        <v>6695.04</v>
      </c>
      <c r="J360" s="88">
        <f>I360-K360</f>
        <v>6144.137114041926</v>
      </c>
      <c r="K360" s="185">
        <f>IF([1]Variables!$AN$3=12,IF(VLOOKUP([1]Variables!$AN$3,[1]Variables!$AK$3:$AM$14,3)=2,INDEX([1]UTCR!K360:U360,1,5)+INDEX([1]UTCR!K360:U360,1,8),INDEX([1]UTCR!AG360:AQ360,1,5)+INDEX([1]UTCR!AG360:AQ360,1,8)),IF(VLOOKUP([1]Variables!$AN$3,[1]Variables!$AK$3:$AM$14,3)=2,INDEX([1]UTCR!K360:U360,1,[1]Variables!$AN$3),INDEX([1]UTCR!AG360:AQ360,1,[1]Variables!$AN$3)))</f>
        <v>550.90288595807385</v>
      </c>
      <c r="L360" s="88">
        <f>M360-K360</f>
        <v>-3.5634117105481664</v>
      </c>
      <c r="M360" s="88">
        <f>IF([1]Variables!$AN$3=12,INDEX([1]NRO!J360:T360,1,5)+INDEX([1]NRO!J360:T360,1,8),INDEX([1]NRO!J360:T360,1,[1]Variables!$AN$3))</f>
        <v>547.33947424752569</v>
      </c>
      <c r="O360" s="134"/>
      <c r="P360" s="134"/>
      <c r="Q360" s="134"/>
      <c r="R360" s="134"/>
      <c r="S360" s="134"/>
      <c r="T360" s="134"/>
      <c r="U360" s="134"/>
      <c r="V360" s="134"/>
      <c r="W360" s="134"/>
      <c r="X360" s="134"/>
      <c r="Y360" s="134"/>
      <c r="Z360" s="134"/>
      <c r="AA360" s="134"/>
    </row>
    <row r="361" spans="1:27" ht="11.65" customHeight="1" x14ac:dyDescent="0.2">
      <c r="A361" s="138">
        <f t="shared" ca="1" si="11"/>
        <v>241</v>
      </c>
      <c r="C361" s="184"/>
      <c r="F361" s="184" t="str">
        <f>+[1]Function!F360</f>
        <v>P</v>
      </c>
      <c r="G361" s="84" t="str">
        <f>[1]UTCR!H361</f>
        <v>CAGW</v>
      </c>
      <c r="H361" s="151"/>
      <c r="I361" s="88">
        <f>IF(VLOOKUP([1]Variables!$AN$3,[1]Variables!$AK$3:$AM$14,3)=2,[1]UTCR!J361,[1]UTCR!AF361)</f>
        <v>21620.35</v>
      </c>
      <c r="J361" s="88">
        <f>I361-K361</f>
        <v>16741.706694030399</v>
      </c>
      <c r="K361" s="185">
        <f>IF([1]Variables!$AN$3=12,IF(VLOOKUP([1]Variables!$AN$3,[1]Variables!$AK$3:$AM$14,3)=2,INDEX([1]UTCR!K361:U361,1,5)+INDEX([1]UTCR!K361:U361,1,8),INDEX([1]UTCR!AG361:AQ361,1,5)+INDEX([1]UTCR!AG361:AQ361,1,8)),IF(VLOOKUP([1]Variables!$AN$3,[1]Variables!$AK$3:$AM$14,3)=2,INDEX([1]UTCR!K361:U361,1,[1]Variables!$AN$3),INDEX([1]UTCR!AG361:AQ361,1,[1]Variables!$AN$3)))</f>
        <v>4878.6433059695973</v>
      </c>
      <c r="L361" s="88">
        <f>M361-K361</f>
        <v>-1800.1530968098659</v>
      </c>
      <c r="M361" s="88">
        <f>IF([1]Variables!$AN$3=12,INDEX([1]NRO!J361:T361,1,5)+INDEX([1]NRO!J361:T361,1,8),INDEX([1]NRO!J361:T361,1,[1]Variables!$AN$3))</f>
        <v>3078.4902091597314</v>
      </c>
      <c r="O361" s="134"/>
      <c r="P361" s="134"/>
      <c r="Q361" s="134"/>
      <c r="R361" s="134"/>
      <c r="S361" s="134"/>
      <c r="T361" s="134"/>
      <c r="U361" s="134"/>
      <c r="V361" s="134"/>
      <c r="W361" s="134"/>
      <c r="X361" s="134"/>
      <c r="Y361" s="134"/>
      <c r="Z361" s="134"/>
      <c r="AA361" s="134"/>
    </row>
    <row r="362" spans="1:27" ht="11.65" customHeight="1" x14ac:dyDescent="0.2">
      <c r="A362" s="138">
        <f t="shared" ca="1" si="11"/>
        <v>242</v>
      </c>
      <c r="C362" s="184"/>
      <c r="F362" s="184" t="str">
        <f>+[1]Function!F361</f>
        <v>P</v>
      </c>
      <c r="G362" s="84" t="str">
        <f>[1]UTCR!H362</f>
        <v>CAGE</v>
      </c>
      <c r="H362" s="151"/>
      <c r="I362" s="88">
        <f>IF(VLOOKUP([1]Variables!$AN$3,[1]Variables!$AK$3:$AM$14,3)=2,[1]UTCR!J362,[1]UTCR!AF362)</f>
        <v>2732649.78</v>
      </c>
      <c r="J362" s="88">
        <f>I362-K362</f>
        <v>2732649.78</v>
      </c>
      <c r="K362" s="185">
        <f>IF([1]Variables!$AN$3=12,IF(VLOOKUP([1]Variables!$AN$3,[1]Variables!$AK$3:$AM$14,3)=2,INDEX([1]UTCR!K362:U362,1,5)+INDEX([1]UTCR!K362:U362,1,8),INDEX([1]UTCR!AG362:AQ362,1,5)+INDEX([1]UTCR!AG362:AQ362,1,8)),IF(VLOOKUP([1]Variables!$AN$3,[1]Variables!$AK$3:$AM$14,3)=2,INDEX([1]UTCR!K362:U362,1,[1]Variables!$AN$3),INDEX([1]UTCR!AG362:AQ362,1,[1]Variables!$AN$3)))</f>
        <v>0</v>
      </c>
      <c r="L362" s="88">
        <f>M362-K362</f>
        <v>0</v>
      </c>
      <c r="M362" s="88">
        <f>IF([1]Variables!$AN$3=12,INDEX([1]NRO!J362:T362,1,5)+INDEX([1]NRO!J362:T362,1,8),INDEX([1]NRO!J362:T362,1,[1]Variables!$AN$3))</f>
        <v>0</v>
      </c>
      <c r="O362" s="134"/>
      <c r="P362" s="134"/>
      <c r="Q362" s="134"/>
      <c r="R362" s="134"/>
      <c r="S362" s="134"/>
      <c r="T362" s="134"/>
      <c r="U362" s="134"/>
      <c r="V362" s="134"/>
      <c r="W362" s="134"/>
      <c r="X362" s="134"/>
      <c r="Y362" s="134"/>
      <c r="Z362" s="134"/>
      <c r="AA362" s="134"/>
    </row>
    <row r="363" spans="1:27" ht="11.65" customHeight="1" x14ac:dyDescent="0.2">
      <c r="A363" s="138">
        <f t="shared" ca="1" si="11"/>
        <v>243</v>
      </c>
      <c r="C363" s="184"/>
      <c r="F363" s="184" t="str">
        <f>+[1]Function!F363</f>
        <v>P</v>
      </c>
      <c r="G363" s="84" t="str">
        <f>[1]UTCR!H363</f>
        <v>JBG</v>
      </c>
      <c r="H363" s="151"/>
      <c r="I363" s="88">
        <f>IF(VLOOKUP([1]Variables!$AN$3,[1]Variables!$AK$3:$AM$14,3)=2,[1]UTCR!J363,[1]UTCR!AF363)</f>
        <v>13192803.220000001</v>
      </c>
      <c r="J363" s="88">
        <f>I363-K363</f>
        <v>10232733.411617536</v>
      </c>
      <c r="K363" s="185">
        <f>IF([1]Variables!$AN$3=12,IF(VLOOKUP([1]Variables!$AN$3,[1]Variables!$AK$3:$AM$14,3)=2,INDEX([1]UTCR!K363:U363,1,5)+INDEX([1]UTCR!K363:U363,1,8),INDEX([1]UTCR!AG363:AQ363,1,5)+INDEX([1]UTCR!AG363:AQ363,1,8)),IF(VLOOKUP([1]Variables!$AN$3,[1]Variables!$AK$3:$AM$14,3)=2,INDEX([1]UTCR!K363:U363,1,[1]Variables!$AN$3),INDEX([1]UTCR!AG363:AQ363,1,[1]Variables!$AN$3)))</f>
        <v>2960069.8083824655</v>
      </c>
      <c r="L363" s="88">
        <f>M363-K363</f>
        <v>-12766.548090637662</v>
      </c>
      <c r="M363" s="88">
        <f>IF([1]Variables!$AN$3=12,INDEX([1]NRO!J363:T363,1,5)+INDEX([1]NRO!J363:T363,1,8),INDEX([1]NRO!J363:T363,1,[1]Variables!$AN$3))</f>
        <v>2947303.2602918278</v>
      </c>
      <c r="O363" s="134"/>
      <c r="P363" s="134"/>
      <c r="Q363" s="134"/>
      <c r="R363" s="134"/>
      <c r="S363" s="134"/>
      <c r="T363" s="134"/>
      <c r="U363" s="134"/>
      <c r="V363" s="134"/>
      <c r="W363" s="134"/>
      <c r="X363" s="134"/>
      <c r="Y363" s="134"/>
      <c r="Z363" s="134"/>
      <c r="AA363" s="134"/>
    </row>
    <row r="364" spans="1:27" ht="11.65" customHeight="1" x14ac:dyDescent="0.2">
      <c r="A364" s="138">
        <f t="shared" ca="1" si="11"/>
        <v>244</v>
      </c>
      <c r="C364" s="184"/>
      <c r="F364" s="184" t="str">
        <f>+[1]Function!F363</f>
        <v>P</v>
      </c>
      <c r="G364" s="84" t="str">
        <f>[1]UTCR!H364</f>
        <v>CAGE</v>
      </c>
      <c r="H364" s="151"/>
      <c r="I364" s="88">
        <f>IF(VLOOKUP([1]Variables!$AN$3,[1]Variables!$AK$3:$AM$14,3)=2,[1]UTCR!J364,[1]UTCR!AF364)</f>
        <v>0</v>
      </c>
      <c r="J364" s="88">
        <f>I364-K364</f>
        <v>0</v>
      </c>
      <c r="K364" s="185">
        <f>IF([1]Variables!$AN$3=12,IF(VLOOKUP([1]Variables!$AN$3,[1]Variables!$AK$3:$AM$14,3)=2,INDEX([1]UTCR!K364:U364,1,5)+INDEX([1]UTCR!K364:U364,1,8),INDEX([1]UTCR!AG364:AQ364,1,5)+INDEX([1]UTCR!AG364:AQ364,1,8)),IF(VLOOKUP([1]Variables!$AN$3,[1]Variables!$AK$3:$AM$14,3)=2,INDEX([1]UTCR!K364:U364,1,[1]Variables!$AN$3),INDEX([1]UTCR!AG364:AQ364,1,[1]Variables!$AN$3)))</f>
        <v>0</v>
      </c>
      <c r="L364" s="88">
        <f>M364-K364</f>
        <v>0</v>
      </c>
      <c r="M364" s="88">
        <f>IF([1]Variables!$AN$3=12,INDEX([1]NRO!J364:T364,1,5)+INDEX([1]NRO!J364:T364,1,8),INDEX([1]NRO!J364:T364,1,[1]Variables!$AN$3))</f>
        <v>0</v>
      </c>
      <c r="O364" s="134"/>
      <c r="P364" s="134"/>
      <c r="Q364" s="134"/>
      <c r="R364" s="134"/>
      <c r="S364" s="134"/>
      <c r="T364" s="134"/>
      <c r="U364" s="134"/>
      <c r="V364" s="134"/>
      <c r="W364" s="134"/>
      <c r="X364" s="134"/>
      <c r="Y364" s="134"/>
      <c r="Z364" s="134"/>
      <c r="AA364" s="134"/>
    </row>
    <row r="365" spans="1:27" ht="11.65" customHeight="1" x14ac:dyDescent="0.2">
      <c r="A365" s="138">
        <f t="shared" ca="1" si="11"/>
        <v>245</v>
      </c>
      <c r="C365" s="184"/>
      <c r="H365" s="151" t="s">
        <v>230</v>
      </c>
      <c r="I365" s="187">
        <f>SUBTOTAL(9,I360:I364)</f>
        <v>15953768.390000001</v>
      </c>
      <c r="J365" s="187">
        <f>SUBTOTAL(9,J360:J364)</f>
        <v>12988269.035425607</v>
      </c>
      <c r="K365" s="187">
        <f>SUBTOTAL(9,K360:K364)</f>
        <v>2965499.354574393</v>
      </c>
      <c r="L365" s="187">
        <f>SUBTOTAL(9,L360:L364)</f>
        <v>-14570.264599158076</v>
      </c>
      <c r="M365" s="187">
        <f>SUBTOTAL(9,M360:M364)</f>
        <v>2950929.0899752351</v>
      </c>
      <c r="O365" s="134"/>
      <c r="P365" s="134"/>
      <c r="Q365" s="134"/>
      <c r="R365" s="134"/>
      <c r="S365" s="134"/>
      <c r="T365" s="134"/>
      <c r="U365" s="134"/>
      <c r="V365" s="134"/>
      <c r="W365" s="134"/>
      <c r="X365" s="134"/>
      <c r="Y365" s="134"/>
      <c r="Z365" s="134"/>
      <c r="AA365" s="134"/>
    </row>
    <row r="366" spans="1:27" ht="11.65" customHeight="1" x14ac:dyDescent="0.2">
      <c r="A366" s="138">
        <f t="shared" ca="1" si="11"/>
        <v>246</v>
      </c>
      <c r="C366" s="184"/>
      <c r="H366" s="151"/>
      <c r="I366" s="88"/>
      <c r="J366" s="88"/>
      <c r="K366" s="88"/>
      <c r="L366" s="88"/>
      <c r="M366" s="88"/>
      <c r="O366" s="134"/>
      <c r="P366" s="134"/>
      <c r="Q366" s="134"/>
      <c r="R366" s="134"/>
      <c r="S366" s="134"/>
      <c r="T366" s="134"/>
      <c r="U366" s="134"/>
      <c r="V366" s="134"/>
      <c r="W366" s="134"/>
      <c r="X366" s="134"/>
      <c r="Y366" s="134"/>
      <c r="Z366" s="134"/>
      <c r="AA366" s="134"/>
    </row>
    <row r="367" spans="1:27" ht="11.65" customHeight="1" x14ac:dyDescent="0.2">
      <c r="A367" s="138">
        <f t="shared" ca="1" si="11"/>
        <v>247</v>
      </c>
      <c r="C367" s="184">
        <v>501</v>
      </c>
      <c r="D367" s="84" t="s">
        <v>231</v>
      </c>
      <c r="H367" s="151"/>
      <c r="I367" s="88"/>
      <c r="J367" s="88"/>
      <c r="K367" s="88"/>
      <c r="L367" s="88"/>
      <c r="M367" s="88"/>
      <c r="O367" s="134"/>
      <c r="P367" s="134"/>
      <c r="Q367" s="134"/>
      <c r="R367" s="134"/>
      <c r="S367" s="134"/>
      <c r="T367" s="134"/>
      <c r="U367" s="134"/>
      <c r="V367" s="134"/>
      <c r="W367" s="134"/>
      <c r="X367" s="134"/>
      <c r="Y367" s="134"/>
      <c r="Z367" s="134"/>
      <c r="AA367" s="134"/>
    </row>
    <row r="368" spans="1:27" ht="11.65" customHeight="1" x14ac:dyDescent="0.2">
      <c r="A368" s="138">
        <f t="shared" ca="1" si="11"/>
        <v>248</v>
      </c>
      <c r="C368" s="184"/>
      <c r="F368" s="184" t="str">
        <f>+[1]Function!F367</f>
        <v>P</v>
      </c>
      <c r="G368" s="84" t="str">
        <f>[1]UTCR!H368</f>
        <v>SE</v>
      </c>
      <c r="H368" s="151"/>
      <c r="I368" s="88">
        <f>IF(VLOOKUP([1]Variables!$AN$3,[1]Variables!$AK$3:$AM$14,3)=2,[1]UTCR!J368,[1]UTCR!AF368)</f>
        <v>142634.66</v>
      </c>
      <c r="J368" s="88">
        <f t="shared" ref="J368:J377" si="14">I368-K368</f>
        <v>131680.23835659763</v>
      </c>
      <c r="K368" s="185">
        <f>IF([1]Variables!$AN$3=12,IF(VLOOKUP([1]Variables!$AN$3,[1]Variables!$AK$3:$AM$14,3)=2,INDEX([1]UTCR!K368:U368,1,5)+INDEX([1]UTCR!K368:U368,1,8),INDEX([1]UTCR!AG368:AQ368,1,5)+INDEX([1]UTCR!AG368:AQ368,1,8)),IF(VLOOKUP([1]Variables!$AN$3,[1]Variables!$AK$3:$AM$14,3)=2,INDEX([1]UTCR!K368:U368,1,[1]Variables!$AN$3),INDEX([1]UTCR!AG368:AQ368,1,[1]Variables!$AN$3)))</f>
        <v>10954.421643402373</v>
      </c>
      <c r="L368" s="88">
        <f t="shared" ref="L368:L377" si="15">M368-K368</f>
        <v>-190.50413619487153</v>
      </c>
      <c r="M368" s="88">
        <f>IF([1]Variables!$AN$3=12,INDEX([1]NRO!J368:T368,1,5)+INDEX([1]NRO!J368:T368,1,8),INDEX([1]NRO!J368:T368,1,[1]Variables!$AN$3))</f>
        <v>10763.917507207501</v>
      </c>
      <c r="O368" s="134"/>
      <c r="P368" s="134"/>
      <c r="Q368" s="134"/>
      <c r="R368" s="134"/>
      <c r="S368" s="134"/>
      <c r="T368" s="134"/>
      <c r="U368" s="134"/>
      <c r="V368" s="134"/>
      <c r="W368" s="134"/>
      <c r="X368" s="134"/>
      <c r="Y368" s="134"/>
      <c r="Z368" s="134"/>
      <c r="AA368" s="134"/>
    </row>
    <row r="369" spans="1:27" ht="11.65" customHeight="1" x14ac:dyDescent="0.2">
      <c r="A369" s="138">
        <f t="shared" ca="1" si="11"/>
        <v>249</v>
      </c>
      <c r="C369" s="184"/>
      <c r="F369" s="184" t="str">
        <f>+[1]Function!F368</f>
        <v>P</v>
      </c>
      <c r="G369" s="84" t="str">
        <f>[1]UTCR!H369</f>
        <v>SE</v>
      </c>
      <c r="H369" s="151"/>
      <c r="I369" s="88">
        <f>IF(VLOOKUP([1]Variables!$AN$3,[1]Variables!$AK$3:$AM$14,3)=2,[1]UTCR!J369,[1]UTCR!AF369)</f>
        <v>0</v>
      </c>
      <c r="J369" s="88">
        <f t="shared" si="14"/>
        <v>0</v>
      </c>
      <c r="K369" s="185">
        <f>IF([1]Variables!$AN$3=12,IF(VLOOKUP([1]Variables!$AN$3,[1]Variables!$AK$3:$AM$14,3)=2,INDEX([1]UTCR!K369:U369,1,5)+INDEX([1]UTCR!K369:U369,1,8),INDEX([1]UTCR!AG369:AQ369,1,5)+INDEX([1]UTCR!AG369:AQ369,1,8)),IF(VLOOKUP([1]Variables!$AN$3,[1]Variables!$AK$3:$AM$14,3)=2,INDEX([1]UTCR!K369:U369,1,[1]Variables!$AN$3),INDEX([1]UTCR!AG369:AQ369,1,[1]Variables!$AN$3)))</f>
        <v>0</v>
      </c>
      <c r="L369" s="88">
        <f t="shared" si="15"/>
        <v>0</v>
      </c>
      <c r="M369" s="88">
        <f>IF([1]Variables!$AN$3=12,INDEX([1]NRO!J369:T369,1,5)+INDEX([1]NRO!J369:T369,1,8),INDEX([1]NRO!J369:T369,1,[1]Variables!$AN$3))</f>
        <v>0</v>
      </c>
      <c r="O369" s="134"/>
      <c r="P369" s="134"/>
      <c r="Q369" s="134"/>
      <c r="R369" s="134"/>
      <c r="S369" s="134"/>
      <c r="T369" s="134"/>
      <c r="U369" s="134"/>
      <c r="V369" s="134"/>
      <c r="W369" s="134"/>
      <c r="X369" s="134"/>
      <c r="Y369" s="134"/>
      <c r="Z369" s="134"/>
      <c r="AA369" s="134"/>
    </row>
    <row r="370" spans="1:27" ht="11.65" customHeight="1" x14ac:dyDescent="0.2">
      <c r="A370" s="138">
        <f t="shared" ca="1" si="11"/>
        <v>250</v>
      </c>
      <c r="C370" s="184"/>
      <c r="F370" s="184" t="str">
        <f>+[1]Function!F369</f>
        <v>P</v>
      </c>
      <c r="G370" s="84" t="str">
        <f>[1]UTCR!H370</f>
        <v>SE</v>
      </c>
      <c r="H370" s="151"/>
      <c r="I370" s="88">
        <f>IF(VLOOKUP([1]Variables!$AN$3,[1]Variables!$AK$3:$AM$14,3)=2,[1]UTCR!J370,[1]UTCR!AF370)</f>
        <v>0</v>
      </c>
      <c r="J370" s="88">
        <f t="shared" si="14"/>
        <v>0</v>
      </c>
      <c r="K370" s="185">
        <f>IF([1]Variables!$AN$3=12,IF(VLOOKUP([1]Variables!$AN$3,[1]Variables!$AK$3:$AM$14,3)=2,INDEX([1]UTCR!K370:U370,1,5)+INDEX([1]UTCR!K370:U370,1,8),INDEX([1]UTCR!AG370:AQ370,1,5)+INDEX([1]UTCR!AG370:AQ370,1,8)),IF(VLOOKUP([1]Variables!$AN$3,[1]Variables!$AK$3:$AM$14,3)=2,INDEX([1]UTCR!K370:U370,1,[1]Variables!$AN$3),INDEX([1]UTCR!AG370:AQ370,1,[1]Variables!$AN$3)))</f>
        <v>0</v>
      </c>
      <c r="L370" s="88">
        <f t="shared" si="15"/>
        <v>0</v>
      </c>
      <c r="M370" s="88">
        <f>IF([1]Variables!$AN$3=12,INDEX([1]NRO!J370:T370,1,5)+INDEX([1]NRO!J370:T370,1,8),INDEX([1]NRO!J370:T370,1,[1]Variables!$AN$3))</f>
        <v>0</v>
      </c>
      <c r="O370" s="134"/>
      <c r="P370" s="134"/>
      <c r="Q370" s="134"/>
      <c r="R370" s="134"/>
      <c r="S370" s="134"/>
      <c r="T370" s="134"/>
      <c r="U370" s="134"/>
      <c r="V370" s="134"/>
      <c r="W370" s="134"/>
      <c r="X370" s="134"/>
      <c r="Y370" s="134"/>
      <c r="Z370" s="134"/>
      <c r="AA370" s="134"/>
    </row>
    <row r="371" spans="1:27" ht="11.65" customHeight="1" x14ac:dyDescent="0.2">
      <c r="A371" s="138">
        <f t="shared" ca="1" si="11"/>
        <v>251</v>
      </c>
      <c r="C371" s="184"/>
      <c r="F371" s="184" t="str">
        <f>+[1]Function!F370</f>
        <v>P</v>
      </c>
      <c r="G371" s="84" t="str">
        <f>[1]UTCR!H371</f>
        <v>CAGW</v>
      </c>
      <c r="H371" s="151"/>
      <c r="I371" s="88">
        <f>IF(VLOOKUP([1]Variables!$AN$3,[1]Variables!$AK$3:$AM$14,3)=2,[1]UTCR!J371,[1]UTCR!AF371)</f>
        <v>2062248.72</v>
      </c>
      <c r="J371" s="88">
        <f t="shared" si="14"/>
        <v>1596901.2157703103</v>
      </c>
      <c r="K371" s="185">
        <f>IF([1]Variables!$AN$3=12,IF(VLOOKUP([1]Variables!$AN$3,[1]Variables!$AK$3:$AM$14,3)=2,INDEX([1]UTCR!K371:U371,1,5)+INDEX([1]UTCR!K371:U371,1,8),INDEX([1]UTCR!AG371:AQ371,1,5)+INDEX([1]UTCR!AG371:AQ371,1,8)),IF(VLOOKUP([1]Variables!$AN$3,[1]Variables!$AK$3:$AM$14,3)=2,INDEX([1]UTCR!K371:U371,1,[1]Variables!$AN$3),INDEX([1]UTCR!AG371:AQ371,1,[1]Variables!$AN$3)))</f>
        <v>465347.50422968972</v>
      </c>
      <c r="L371" s="88">
        <f t="shared" si="15"/>
        <v>-171356.3075250113</v>
      </c>
      <c r="M371" s="88">
        <f>IF([1]Variables!$AN$3=12,INDEX([1]NRO!J371:T371,1,5)+INDEX([1]NRO!J371:T371,1,8),INDEX([1]NRO!J371:T371,1,[1]Variables!$AN$3))</f>
        <v>293991.19670467841</v>
      </c>
      <c r="O371" s="134"/>
      <c r="P371" s="134"/>
      <c r="Q371" s="134"/>
      <c r="R371" s="134"/>
      <c r="S371" s="134"/>
      <c r="T371" s="134"/>
      <c r="U371" s="134"/>
      <c r="V371" s="134"/>
      <c r="W371" s="134"/>
      <c r="X371" s="134"/>
      <c r="Y371" s="134"/>
      <c r="Z371" s="134"/>
      <c r="AA371" s="134"/>
    </row>
    <row r="372" spans="1:27" ht="11.65" customHeight="1" x14ac:dyDescent="0.2">
      <c r="A372" s="138">
        <f t="shared" ca="1" si="11"/>
        <v>252</v>
      </c>
      <c r="C372" s="184"/>
      <c r="F372" s="184" t="str">
        <f>+[1]Function!F371</f>
        <v>P</v>
      </c>
      <c r="G372" s="84" t="str">
        <f>[1]UTCR!H372</f>
        <v>CAGE</v>
      </c>
      <c r="H372" s="151"/>
      <c r="I372" s="88">
        <f>IF(VLOOKUP([1]Variables!$AN$3,[1]Variables!$AK$3:$AM$14,3)=2,[1]UTCR!J372,[1]UTCR!AF372)</f>
        <v>0</v>
      </c>
      <c r="J372" s="88">
        <f t="shared" si="14"/>
        <v>0</v>
      </c>
      <c r="K372" s="185">
        <f>IF([1]Variables!$AN$3=12,IF(VLOOKUP([1]Variables!$AN$3,[1]Variables!$AK$3:$AM$14,3)=2,INDEX([1]UTCR!K372:U372,1,5)+INDEX([1]UTCR!K372:U372,1,8),INDEX([1]UTCR!AG372:AQ372,1,5)+INDEX([1]UTCR!AG372:AQ372,1,8)),IF(VLOOKUP([1]Variables!$AN$3,[1]Variables!$AK$3:$AM$14,3)=2,INDEX([1]UTCR!K372:U372,1,[1]Variables!$AN$3),INDEX([1]UTCR!AG372:AQ372,1,[1]Variables!$AN$3)))</f>
        <v>0</v>
      </c>
      <c r="L372" s="88">
        <f t="shared" si="15"/>
        <v>0</v>
      </c>
      <c r="M372" s="88">
        <f>IF([1]Variables!$AN$3=12,INDEX([1]NRO!J372:T372,1,5)+INDEX([1]NRO!J372:T372,1,8),INDEX([1]NRO!J372:T372,1,[1]Variables!$AN$3))</f>
        <v>0</v>
      </c>
      <c r="O372" s="134"/>
      <c r="P372" s="134"/>
      <c r="Q372" s="134"/>
      <c r="R372" s="134"/>
      <c r="S372" s="134"/>
      <c r="T372" s="134"/>
      <c r="U372" s="134"/>
      <c r="V372" s="134"/>
      <c r="W372" s="134"/>
      <c r="X372" s="134"/>
      <c r="Y372" s="134"/>
      <c r="Z372" s="134"/>
      <c r="AA372" s="134"/>
    </row>
    <row r="373" spans="1:27" ht="11.65" customHeight="1" x14ac:dyDescent="0.2">
      <c r="A373" s="138">
        <f t="shared" ca="1" si="11"/>
        <v>253</v>
      </c>
      <c r="C373" s="184"/>
      <c r="F373" s="184" t="str">
        <f>+[1]Function!F372</f>
        <v>P</v>
      </c>
      <c r="G373" s="84" t="str">
        <f>[1]UTCR!H373</f>
        <v>CAEW</v>
      </c>
      <c r="H373" s="151"/>
      <c r="I373" s="88">
        <f>IF(VLOOKUP([1]Variables!$AN$3,[1]Variables!$AK$3:$AM$14,3)=2,[1]UTCR!J373,[1]UTCR!AF373)</f>
        <v>0</v>
      </c>
      <c r="J373" s="88">
        <f t="shared" si="14"/>
        <v>0</v>
      </c>
      <c r="K373" s="185">
        <f>IF([1]Variables!$AN$3=12,IF(VLOOKUP([1]Variables!$AN$3,[1]Variables!$AK$3:$AM$14,3)=2,INDEX([1]UTCR!K373:U373,1,5)+INDEX([1]UTCR!K373:U373,1,8),INDEX([1]UTCR!AG373:AQ373,1,5)+INDEX([1]UTCR!AG373:AQ373,1,8)),IF(VLOOKUP([1]Variables!$AN$3,[1]Variables!$AK$3:$AM$14,3)=2,INDEX([1]UTCR!K373:U373,1,[1]Variables!$AN$3),INDEX([1]UTCR!AG373:AQ373,1,[1]Variables!$AN$3)))</f>
        <v>0</v>
      </c>
      <c r="L373" s="88">
        <f t="shared" si="15"/>
        <v>0</v>
      </c>
      <c r="M373" s="88">
        <f>IF([1]Variables!$AN$3=12,INDEX([1]NRO!J373:T373,1,5)+INDEX([1]NRO!J373:T373,1,8),INDEX([1]NRO!J373:T373,1,[1]Variables!$AN$3))</f>
        <v>0</v>
      </c>
      <c r="O373" s="134"/>
      <c r="P373" s="134"/>
      <c r="Q373" s="134"/>
      <c r="R373" s="134"/>
      <c r="S373" s="134"/>
      <c r="T373" s="134"/>
      <c r="U373" s="134"/>
      <c r="V373" s="134"/>
      <c r="W373" s="134"/>
      <c r="X373" s="134"/>
      <c r="Y373" s="134"/>
      <c r="Z373" s="134"/>
      <c r="AA373" s="134"/>
    </row>
    <row r="374" spans="1:27" ht="11.65" customHeight="1" x14ac:dyDescent="0.2">
      <c r="A374" s="138">
        <f t="shared" ca="1" si="11"/>
        <v>254</v>
      </c>
      <c r="C374" s="184"/>
      <c r="F374" s="184" t="str">
        <f>+[1]Function!F373</f>
        <v>P</v>
      </c>
      <c r="G374" s="84" t="str">
        <f>[1]UTCR!H374</f>
        <v>CAEE</v>
      </c>
      <c r="H374" s="151"/>
      <c r="I374" s="88">
        <f>IF(VLOOKUP([1]Variables!$AN$3,[1]Variables!$AK$3:$AM$14,3)=2,[1]UTCR!J374,[1]UTCR!AF374)</f>
        <v>15454482.699999999</v>
      </c>
      <c r="J374" s="88">
        <f t="shared" si="14"/>
        <v>15454482.699999999</v>
      </c>
      <c r="K374" s="185">
        <f>IF([1]Variables!$AN$3=12,IF(VLOOKUP([1]Variables!$AN$3,[1]Variables!$AK$3:$AM$14,3)=2,INDEX([1]UTCR!K374:U374,1,5)+INDEX([1]UTCR!K374:U374,1,8),INDEX([1]UTCR!AG374:AQ374,1,5)+INDEX([1]UTCR!AG374:AQ374,1,8)),IF(VLOOKUP([1]Variables!$AN$3,[1]Variables!$AK$3:$AM$14,3)=2,INDEX([1]UTCR!K374:U374,1,[1]Variables!$AN$3),INDEX([1]UTCR!AG374:AQ374,1,[1]Variables!$AN$3)))</f>
        <v>0</v>
      </c>
      <c r="L374" s="88">
        <f t="shared" si="15"/>
        <v>0</v>
      </c>
      <c r="M374" s="88">
        <f>IF([1]Variables!$AN$3=12,INDEX([1]NRO!J374:T374,1,5)+INDEX([1]NRO!J374:T374,1,8),INDEX([1]NRO!J374:T374,1,[1]Variables!$AN$3))</f>
        <v>0</v>
      </c>
      <c r="O374" s="134"/>
      <c r="P374" s="134"/>
      <c r="Q374" s="134"/>
      <c r="R374" s="134"/>
      <c r="S374" s="134"/>
      <c r="T374" s="134"/>
      <c r="U374" s="134"/>
      <c r="V374" s="134"/>
      <c r="W374" s="134"/>
      <c r="X374" s="134"/>
      <c r="Y374" s="134"/>
      <c r="Z374" s="134"/>
      <c r="AA374" s="134"/>
    </row>
    <row r="375" spans="1:27" ht="11.65" customHeight="1" x14ac:dyDescent="0.2">
      <c r="A375" s="138">
        <f t="shared" ca="1" si="11"/>
        <v>255</v>
      </c>
      <c r="C375" s="184"/>
      <c r="F375" s="184" t="str">
        <f>+[1]Function!F375</f>
        <v>P</v>
      </c>
      <c r="G375" s="84" t="str">
        <f>[1]UTCR!H375</f>
        <v>JBE</v>
      </c>
      <c r="H375" s="151"/>
      <c r="I375" s="88">
        <f>IF(VLOOKUP([1]Variables!$AN$3,[1]Variables!$AK$3:$AM$14,3)=2,[1]UTCR!J375,[1]UTCR!AF375)</f>
        <v>-154191.85999999999</v>
      </c>
      <c r="J375" s="88">
        <f t="shared" si="14"/>
        <v>-119142.61462526247</v>
      </c>
      <c r="K375" s="185">
        <f>IF([1]Variables!$AN$3=12,IF(VLOOKUP([1]Variables!$AN$3,[1]Variables!$AK$3:$AM$14,3)=2,INDEX([1]UTCR!K375:U375,1,5)+INDEX([1]UTCR!K375:U375,1,8),INDEX([1]UTCR!AG375:AQ375,1,5)+INDEX([1]UTCR!AG375:AQ375,1,8)),IF(VLOOKUP([1]Variables!$AN$3,[1]Variables!$AK$3:$AM$14,3)=2,INDEX([1]UTCR!K375:U375,1,[1]Variables!$AN$3),INDEX([1]UTCR!AG375:AQ375,1,[1]Variables!$AN$3)))</f>
        <v>-35049.245374737511</v>
      </c>
      <c r="L375" s="88">
        <f t="shared" si="15"/>
        <v>-1127.3707462863895</v>
      </c>
      <c r="M375" s="88">
        <f>IF([1]Variables!$AN$3=12,INDEX([1]NRO!J375:T375,1,5)+INDEX([1]NRO!J375:T375,1,8),INDEX([1]NRO!J375:T375,1,[1]Variables!$AN$3))</f>
        <v>-36176.616121023901</v>
      </c>
      <c r="O375" s="134"/>
      <c r="P375" s="134"/>
      <c r="Q375" s="134"/>
      <c r="R375" s="134"/>
      <c r="S375" s="134"/>
      <c r="T375" s="134"/>
      <c r="U375" s="134"/>
      <c r="V375" s="134"/>
      <c r="W375" s="134"/>
      <c r="X375" s="134"/>
      <c r="Y375" s="134"/>
      <c r="Z375" s="134"/>
      <c r="AA375" s="134"/>
    </row>
    <row r="376" spans="1:27" ht="11.65" customHeight="1" x14ac:dyDescent="0.2">
      <c r="A376" s="138">
        <f t="shared" ca="1" si="11"/>
        <v>256</v>
      </c>
      <c r="C376" s="184"/>
      <c r="F376" s="184" t="str">
        <f>+[1]Function!F375</f>
        <v>P</v>
      </c>
      <c r="G376" s="84" t="str">
        <f>[1]UTCR!H376</f>
        <v>CAEE</v>
      </c>
      <c r="H376" s="151"/>
      <c r="I376" s="88">
        <f>IF(VLOOKUP([1]Variables!$AN$3,[1]Variables!$AK$3:$AM$14,3)=2,[1]UTCR!J376,[1]UTCR!AF376)</f>
        <v>0</v>
      </c>
      <c r="J376" s="88">
        <f t="shared" si="14"/>
        <v>0</v>
      </c>
      <c r="K376" s="185">
        <f>IF([1]Variables!$AN$3=12,IF(VLOOKUP([1]Variables!$AN$3,[1]Variables!$AK$3:$AM$14,3)=2,INDEX([1]UTCR!K376:U376,1,5)+INDEX([1]UTCR!K376:U376,1,8),INDEX([1]UTCR!AG376:AQ376,1,5)+INDEX([1]UTCR!AG376:AQ376,1,8)),IF(VLOOKUP([1]Variables!$AN$3,[1]Variables!$AK$3:$AM$14,3)=2,INDEX([1]UTCR!K376:U376,1,[1]Variables!$AN$3),INDEX([1]UTCR!AG376:AQ376,1,[1]Variables!$AN$3)))</f>
        <v>0</v>
      </c>
      <c r="L376" s="88">
        <f t="shared" si="15"/>
        <v>0</v>
      </c>
      <c r="M376" s="88">
        <f>IF([1]Variables!$AN$3=12,INDEX([1]NRO!J376:T376,1,5)+INDEX([1]NRO!J376:T376,1,8),INDEX([1]NRO!J376:T376,1,[1]Variables!$AN$3))</f>
        <v>0</v>
      </c>
      <c r="O376" s="134"/>
      <c r="P376" s="134"/>
      <c r="Q376" s="134"/>
      <c r="R376" s="134"/>
      <c r="S376" s="134"/>
      <c r="T376" s="134"/>
      <c r="U376" s="134"/>
      <c r="V376" s="134"/>
      <c r="W376" s="134"/>
      <c r="X376" s="134"/>
      <c r="Y376" s="134"/>
      <c r="Z376" s="134"/>
      <c r="AA376" s="134"/>
    </row>
    <row r="377" spans="1:27" ht="11.65" customHeight="1" x14ac:dyDescent="0.2">
      <c r="A377" s="138">
        <f t="shared" ca="1" si="11"/>
        <v>257</v>
      </c>
      <c r="C377" s="184"/>
      <c r="F377" s="184" t="str">
        <f>+[1]Function!F376</f>
        <v>P</v>
      </c>
      <c r="G377" s="84" t="str">
        <f>[1]UTCR!H377</f>
        <v>JBG</v>
      </c>
      <c r="H377" s="151"/>
      <c r="I377" s="88">
        <f>IF(VLOOKUP([1]Variables!$AN$3,[1]Variables!$AK$3:$AM$14,3)=2,[1]UTCR!J377,[1]UTCR!AF377)</f>
        <v>0</v>
      </c>
      <c r="J377" s="88">
        <f t="shared" si="14"/>
        <v>0</v>
      </c>
      <c r="K377" s="185">
        <f>IF([1]Variables!$AN$3=12,IF(VLOOKUP([1]Variables!$AN$3,[1]Variables!$AK$3:$AM$14,3)=2,INDEX([1]UTCR!K377:U377,1,5)+INDEX([1]UTCR!K377:U377,1,8),INDEX([1]UTCR!AG377:AQ377,1,5)+INDEX([1]UTCR!AG377:AQ377,1,8)),IF(VLOOKUP([1]Variables!$AN$3,[1]Variables!$AK$3:$AM$14,3)=2,INDEX([1]UTCR!K377:U377,1,[1]Variables!$AN$3),INDEX([1]UTCR!AG377:AQ377,1,[1]Variables!$AN$3)))</f>
        <v>0</v>
      </c>
      <c r="L377" s="88">
        <f t="shared" si="15"/>
        <v>0</v>
      </c>
      <c r="M377" s="88">
        <f>IF([1]Variables!$AN$3=12,INDEX([1]NRO!J377:T377,1,5)+INDEX([1]NRO!J377:T377,1,8),INDEX([1]NRO!J377:T377,1,[1]Variables!$AN$3))</f>
        <v>0</v>
      </c>
      <c r="O377" s="134"/>
      <c r="P377" s="134"/>
      <c r="Q377" s="134"/>
      <c r="R377" s="134"/>
      <c r="S377" s="134"/>
      <c r="T377" s="134"/>
      <c r="U377" s="134"/>
      <c r="V377" s="134"/>
      <c r="W377" s="134"/>
      <c r="X377" s="134"/>
      <c r="Y377" s="134"/>
      <c r="Z377" s="134"/>
      <c r="AA377" s="134"/>
    </row>
    <row r="378" spans="1:27" ht="11.65" customHeight="1" x14ac:dyDescent="0.2">
      <c r="A378" s="138">
        <f t="shared" ca="1" si="11"/>
        <v>258</v>
      </c>
      <c r="C378" s="184"/>
      <c r="H378" s="151" t="s">
        <v>230</v>
      </c>
      <c r="I378" s="187">
        <f>SUBTOTAL(9,I368:I377)</f>
        <v>17505174.219999999</v>
      </c>
      <c r="J378" s="187">
        <f>SUBTOTAL(9,J368:J377)</f>
        <v>17063921.539501645</v>
      </c>
      <c r="K378" s="187">
        <f>SUBTOTAL(9,K368:K377)</f>
        <v>441252.6804983546</v>
      </c>
      <c r="L378" s="187">
        <f>SUBTOTAL(9,L368:L377)</f>
        <v>-172674.18240749257</v>
      </c>
      <c r="M378" s="187">
        <f>SUBTOTAL(9,M368:M377)</f>
        <v>268578.49809086201</v>
      </c>
      <c r="O378" s="134"/>
      <c r="P378" s="134"/>
      <c r="Q378" s="134"/>
      <c r="R378" s="134"/>
      <c r="S378" s="134"/>
      <c r="T378" s="134"/>
      <c r="U378" s="134"/>
      <c r="V378" s="134"/>
      <c r="W378" s="134"/>
      <c r="X378" s="134"/>
      <c r="Y378" s="134"/>
      <c r="Z378" s="134"/>
      <c r="AA378" s="134"/>
    </row>
    <row r="379" spans="1:27" ht="11.65" customHeight="1" x14ac:dyDescent="0.2">
      <c r="A379" s="138">
        <f t="shared" ca="1" si="11"/>
        <v>259</v>
      </c>
      <c r="C379" s="184"/>
      <c r="H379" s="151"/>
      <c r="I379" s="88"/>
      <c r="J379" s="88"/>
      <c r="K379" s="88"/>
      <c r="L379" s="88"/>
      <c r="M379" s="88"/>
      <c r="O379" s="134"/>
      <c r="P379" s="134"/>
      <c r="Q379" s="134"/>
      <c r="R379" s="134"/>
      <c r="S379" s="134"/>
      <c r="T379" s="134"/>
      <c r="U379" s="134"/>
      <c r="V379" s="134"/>
      <c r="W379" s="134"/>
      <c r="X379" s="134"/>
      <c r="Y379" s="134"/>
      <c r="Z379" s="134"/>
      <c r="AA379" s="134"/>
    </row>
    <row r="380" spans="1:27" ht="11.65" customHeight="1" x14ac:dyDescent="0.2">
      <c r="A380" s="138">
        <f t="shared" ca="1" si="11"/>
        <v>260</v>
      </c>
      <c r="C380" s="184" t="s">
        <v>232</v>
      </c>
      <c r="D380" s="84" t="s">
        <v>231</v>
      </c>
      <c r="H380" s="151"/>
      <c r="I380" s="88"/>
      <c r="J380" s="88"/>
      <c r="K380" s="88"/>
      <c r="L380" s="88"/>
      <c r="M380" s="88"/>
      <c r="O380" s="134"/>
      <c r="P380" s="134"/>
      <c r="Q380" s="134"/>
      <c r="R380" s="134"/>
      <c r="S380" s="134"/>
      <c r="T380" s="134"/>
      <c r="U380" s="134"/>
      <c r="V380" s="134"/>
      <c r="W380" s="134"/>
      <c r="X380" s="134"/>
      <c r="Y380" s="134"/>
      <c r="Z380" s="134"/>
      <c r="AA380" s="134"/>
    </row>
    <row r="381" spans="1:27" ht="11.65" customHeight="1" x14ac:dyDescent="0.2">
      <c r="A381" s="138"/>
      <c r="C381" s="184"/>
      <c r="G381" s="84" t="str">
        <f>[1]UTCR!H381</f>
        <v>S</v>
      </c>
      <c r="H381" s="151"/>
      <c r="I381" s="88">
        <f>IF(VLOOKUP([1]Variables!$AN$3,[1]Variables!$AK$3:$AM$14,3)=2,[1]UTCR!J381,[1]UTCR!AF381)</f>
        <v>0</v>
      </c>
      <c r="J381" s="88">
        <f>I381-K381</f>
        <v>0</v>
      </c>
      <c r="K381" s="88">
        <f>IF([1]Variables!$AN$3=12,IF(VLOOKUP([1]Variables!$AN$3,[1]Variables!$AK$3:$AM$14,3)=2,INDEX([1]UTCR!K381:U381,1,5)+INDEX([1]UTCR!K381:U381,1,8),INDEX([1]UTCR!AG381:AQ381,1,5)+INDEX([1]UTCR!AG381:AQ381,1,8)),IF(VLOOKUP([1]Variables!$AN$3,[1]Variables!$AK$3:$AM$14,3)=2,INDEX([1]UTCR!K381:U381,1,[1]Variables!$AN$3),INDEX([1]UTCR!AG381:AQ381,1,[1]Variables!$AN$3)))</f>
        <v>0</v>
      </c>
      <c r="L381" s="88">
        <f>M381-K381</f>
        <v>0</v>
      </c>
      <c r="M381" s="88">
        <f>IF([1]Variables!$AN$3=12,INDEX([1]NRO!J381:T381,1,5)+INDEX([1]NRO!J381:T381,1,8),INDEX([1]NRO!J381:T381,1,[1]Variables!$AN$3))</f>
        <v>0</v>
      </c>
      <c r="O381" s="134"/>
      <c r="P381" s="134"/>
      <c r="Q381" s="134"/>
      <c r="R381" s="134"/>
      <c r="S381" s="134"/>
      <c r="T381" s="134"/>
      <c r="U381" s="134"/>
      <c r="V381" s="134"/>
      <c r="W381" s="134"/>
      <c r="X381" s="134"/>
      <c r="Y381" s="134"/>
      <c r="Z381" s="134"/>
      <c r="AA381" s="134"/>
    </row>
    <row r="382" spans="1:27" ht="11.65" customHeight="1" x14ac:dyDescent="0.2">
      <c r="A382" s="138">
        <f t="shared" ca="1" si="11"/>
        <v>1</v>
      </c>
      <c r="C382" s="184"/>
      <c r="G382" s="84" t="str">
        <f>[1]UTCR!H382</f>
        <v>SE</v>
      </c>
      <c r="H382" s="151"/>
      <c r="I382" s="88">
        <f>IF(VLOOKUP([1]Variables!$AN$3,[1]Variables!$AK$3:$AM$14,3)=2,[1]UTCR!J382,[1]UTCR!AF382)</f>
        <v>0</v>
      </c>
      <c r="J382" s="88">
        <f t="shared" ref="J382:J391" si="16">I382-K382</f>
        <v>0</v>
      </c>
      <c r="K382" s="88">
        <f>IF([1]Variables!$AN$3=12,IF(VLOOKUP([1]Variables!$AN$3,[1]Variables!$AK$3:$AM$14,3)=2,INDEX([1]UTCR!K382:U382,1,5)+INDEX([1]UTCR!K382:U382,1,8),INDEX([1]UTCR!AG382:AQ382,1,5)+INDEX([1]UTCR!AG382:AQ382,1,8)),IF(VLOOKUP([1]Variables!$AN$3,[1]Variables!$AK$3:$AM$14,3)=2,INDEX([1]UTCR!K382:U382,1,[1]Variables!$AN$3),INDEX([1]UTCR!AG382:AQ382,1,[1]Variables!$AN$3)))</f>
        <v>0</v>
      </c>
      <c r="L382" s="88">
        <f t="shared" ref="L382:L391" si="17">M382-K382</f>
        <v>0</v>
      </c>
      <c r="M382" s="88">
        <f>IF([1]Variables!$AN$3=12,INDEX([1]NRO!J382:T382,1,5)+INDEX([1]NRO!J382:T382,1,8),INDEX([1]NRO!J382:T382,1,[1]Variables!$AN$3))</f>
        <v>0</v>
      </c>
      <c r="O382" s="134"/>
      <c r="P382" s="134"/>
      <c r="Q382" s="134"/>
      <c r="R382" s="134"/>
      <c r="S382" s="134"/>
      <c r="T382" s="134"/>
      <c r="U382" s="134"/>
      <c r="V382" s="134"/>
      <c r="W382" s="134"/>
      <c r="X382" s="134"/>
      <c r="Y382" s="134"/>
      <c r="Z382" s="134"/>
      <c r="AA382" s="134"/>
    </row>
    <row r="383" spans="1:27" ht="11.65" customHeight="1" x14ac:dyDescent="0.2">
      <c r="A383" s="138">
        <f t="shared" ca="1" si="11"/>
        <v>2</v>
      </c>
      <c r="C383" s="184"/>
      <c r="G383" s="84" t="str">
        <f>[1]UTCR!H383</f>
        <v>SE</v>
      </c>
      <c r="H383" s="151"/>
      <c r="I383" s="88">
        <f>IF(VLOOKUP([1]Variables!$AN$3,[1]Variables!$AK$3:$AM$14,3)=2,[1]UTCR!J383,[1]UTCR!AF383)</f>
        <v>0</v>
      </c>
      <c r="J383" s="88">
        <f t="shared" si="16"/>
        <v>0</v>
      </c>
      <c r="K383" s="88">
        <f>IF([1]Variables!$AN$3=12,IF(VLOOKUP([1]Variables!$AN$3,[1]Variables!$AK$3:$AM$14,3)=2,INDEX([1]UTCR!K383:U383,1,5)+INDEX([1]UTCR!K383:U383,1,8),INDEX([1]UTCR!AG383:AQ383,1,5)+INDEX([1]UTCR!AG383:AQ383,1,8)),IF(VLOOKUP([1]Variables!$AN$3,[1]Variables!$AK$3:$AM$14,3)=2,INDEX([1]UTCR!K383:U383,1,[1]Variables!$AN$3),INDEX([1]UTCR!AG383:AQ383,1,[1]Variables!$AN$3)))</f>
        <v>0</v>
      </c>
      <c r="L383" s="88">
        <f t="shared" si="17"/>
        <v>0</v>
      </c>
      <c r="M383" s="88">
        <f>IF([1]Variables!$AN$3=12,INDEX([1]NRO!J383:T383,1,5)+INDEX([1]NRO!J383:T383,1,8),INDEX([1]NRO!J383:T383,1,[1]Variables!$AN$3))</f>
        <v>0</v>
      </c>
      <c r="O383" s="134"/>
      <c r="P383" s="134"/>
      <c r="Q383" s="134"/>
      <c r="R383" s="134"/>
      <c r="S383" s="134"/>
      <c r="T383" s="134"/>
      <c r="U383" s="134"/>
      <c r="V383" s="134"/>
      <c r="W383" s="134"/>
      <c r="X383" s="134"/>
      <c r="Y383" s="134"/>
      <c r="Z383" s="134"/>
      <c r="AA383" s="134"/>
    </row>
    <row r="384" spans="1:27" ht="11.65" customHeight="1" x14ac:dyDescent="0.2">
      <c r="A384" s="138">
        <f t="shared" ca="1" si="11"/>
        <v>3</v>
      </c>
      <c r="C384" s="184"/>
      <c r="G384" s="84" t="str">
        <f>[1]UTCR!H384</f>
        <v>SE</v>
      </c>
      <c r="H384" s="151"/>
      <c r="I384" s="88">
        <f>IF(VLOOKUP([1]Variables!$AN$3,[1]Variables!$AK$3:$AM$14,3)=2,[1]UTCR!J384,[1]UTCR!AF384)</f>
        <v>0</v>
      </c>
      <c r="J384" s="88">
        <f t="shared" si="16"/>
        <v>0</v>
      </c>
      <c r="K384" s="88">
        <f>IF([1]Variables!$AN$3=12,IF(VLOOKUP([1]Variables!$AN$3,[1]Variables!$AK$3:$AM$14,3)=2,INDEX([1]UTCR!K384:U384,1,5)+INDEX([1]UTCR!K384:U384,1,8),INDEX([1]UTCR!AG384:AQ384,1,5)+INDEX([1]UTCR!AG384:AQ384,1,8)),IF(VLOOKUP([1]Variables!$AN$3,[1]Variables!$AK$3:$AM$14,3)=2,INDEX([1]UTCR!K384:U384,1,[1]Variables!$AN$3),INDEX([1]UTCR!AG384:AQ384,1,[1]Variables!$AN$3)))</f>
        <v>0</v>
      </c>
      <c r="L384" s="88">
        <f t="shared" si="17"/>
        <v>0</v>
      </c>
      <c r="M384" s="88">
        <f>IF([1]Variables!$AN$3=12,INDEX([1]NRO!J384:T384,1,5)+INDEX([1]NRO!J384:T384,1,8),INDEX([1]NRO!J384:T384,1,[1]Variables!$AN$3))</f>
        <v>0</v>
      </c>
      <c r="O384" s="134"/>
      <c r="P384" s="134"/>
      <c r="Q384" s="134"/>
      <c r="R384" s="134"/>
      <c r="S384" s="134"/>
      <c r="T384" s="134"/>
      <c r="U384" s="134"/>
      <c r="V384" s="134"/>
      <c r="W384" s="134"/>
      <c r="X384" s="134"/>
      <c r="Y384" s="134"/>
      <c r="Z384" s="134"/>
      <c r="AA384" s="134"/>
    </row>
    <row r="385" spans="1:27" ht="11.65" customHeight="1" x14ac:dyDescent="0.2">
      <c r="A385" s="138">
        <f t="shared" ref="A385:A448" ca="1" si="18">OFFSET(A385,-1,)+1</f>
        <v>4</v>
      </c>
      <c r="C385" s="184"/>
      <c r="G385" s="84" t="str">
        <f>[1]UTCR!H385</f>
        <v>CAGW</v>
      </c>
      <c r="H385" s="151"/>
      <c r="I385" s="88">
        <f>IF(VLOOKUP([1]Variables!$AN$3,[1]Variables!$AK$3:$AM$14,3)=2,[1]UTCR!J385,[1]UTCR!AF385)</f>
        <v>0</v>
      </c>
      <c r="J385" s="88">
        <f t="shared" si="16"/>
        <v>0</v>
      </c>
      <c r="K385" s="88">
        <f>IF([1]Variables!$AN$3=12,IF(VLOOKUP([1]Variables!$AN$3,[1]Variables!$AK$3:$AM$14,3)=2,INDEX([1]UTCR!K385:U385,1,5)+INDEX([1]UTCR!K385:U385,1,8),INDEX([1]UTCR!AG385:AQ385,1,5)+INDEX([1]UTCR!AG385:AQ385,1,8)),IF(VLOOKUP([1]Variables!$AN$3,[1]Variables!$AK$3:$AM$14,3)=2,INDEX([1]UTCR!K385:U385,1,[1]Variables!$AN$3),INDEX([1]UTCR!AG385:AQ385,1,[1]Variables!$AN$3)))</f>
        <v>0</v>
      </c>
      <c r="L385" s="88">
        <f t="shared" si="17"/>
        <v>0</v>
      </c>
      <c r="M385" s="88">
        <f>IF([1]Variables!$AN$3=12,INDEX([1]NRO!J385:T385,1,5)+INDEX([1]NRO!J385:T385,1,8),INDEX([1]NRO!J385:T385,1,[1]Variables!$AN$3))</f>
        <v>0</v>
      </c>
      <c r="O385" s="134"/>
      <c r="P385" s="134"/>
      <c r="Q385" s="134"/>
      <c r="R385" s="134"/>
      <c r="S385" s="134"/>
      <c r="T385" s="134"/>
      <c r="U385" s="134"/>
      <c r="V385" s="134"/>
      <c r="W385" s="134"/>
      <c r="X385" s="134"/>
      <c r="Y385" s="134"/>
      <c r="Z385" s="134"/>
      <c r="AA385" s="134"/>
    </row>
    <row r="386" spans="1:27" ht="11.65" customHeight="1" x14ac:dyDescent="0.2">
      <c r="A386" s="138">
        <f t="shared" ca="1" si="18"/>
        <v>5</v>
      </c>
      <c r="C386" s="184"/>
      <c r="G386" s="84" t="str">
        <f>[1]UTCR!H386</f>
        <v>CAGE</v>
      </c>
      <c r="H386" s="151"/>
      <c r="I386" s="88">
        <f>IF(VLOOKUP([1]Variables!$AN$3,[1]Variables!$AK$3:$AM$14,3)=2,[1]UTCR!J386,[1]UTCR!AF386)</f>
        <v>0</v>
      </c>
      <c r="J386" s="88">
        <f t="shared" si="16"/>
        <v>0</v>
      </c>
      <c r="K386" s="88">
        <f>IF([1]Variables!$AN$3=12,IF(VLOOKUP([1]Variables!$AN$3,[1]Variables!$AK$3:$AM$14,3)=2,INDEX([1]UTCR!K386:U386,1,5)+INDEX([1]UTCR!K386:U386,1,8),INDEX([1]UTCR!AG386:AQ386,1,5)+INDEX([1]UTCR!AG386:AQ386,1,8)),IF(VLOOKUP([1]Variables!$AN$3,[1]Variables!$AK$3:$AM$14,3)=2,INDEX([1]UTCR!K386:U386,1,[1]Variables!$AN$3),INDEX([1]UTCR!AG386:AQ386,1,[1]Variables!$AN$3)))</f>
        <v>0</v>
      </c>
      <c r="L386" s="88">
        <f t="shared" si="17"/>
        <v>0</v>
      </c>
      <c r="M386" s="88">
        <f>IF([1]Variables!$AN$3=12,INDEX([1]NRO!J386:T386,1,5)+INDEX([1]NRO!J386:T386,1,8),INDEX([1]NRO!J386:T386,1,[1]Variables!$AN$3))</f>
        <v>0</v>
      </c>
      <c r="O386" s="134"/>
      <c r="P386" s="134"/>
      <c r="Q386" s="134"/>
      <c r="R386" s="134"/>
      <c r="S386" s="134"/>
      <c r="T386" s="134"/>
      <c r="U386" s="134"/>
      <c r="V386" s="134"/>
      <c r="W386" s="134"/>
      <c r="X386" s="134"/>
      <c r="Y386" s="134"/>
      <c r="Z386" s="134"/>
      <c r="AA386" s="134"/>
    </row>
    <row r="387" spans="1:27" ht="11.65" customHeight="1" x14ac:dyDescent="0.2">
      <c r="A387" s="138">
        <f t="shared" ca="1" si="18"/>
        <v>6</v>
      </c>
      <c r="C387" s="184"/>
      <c r="G387" s="84" t="str">
        <f>[1]UTCR!H387</f>
        <v>CAEW</v>
      </c>
      <c r="H387" s="151"/>
      <c r="I387" s="88">
        <f>IF(VLOOKUP([1]Variables!$AN$3,[1]Variables!$AK$3:$AM$14,3)=2,[1]UTCR!J387,[1]UTCR!AF387)</f>
        <v>233870200.23999998</v>
      </c>
      <c r="J387" s="88">
        <f t="shared" si="16"/>
        <v>180405936.59594044</v>
      </c>
      <c r="K387" s="88">
        <f>IF([1]Variables!$AN$3=12,IF(VLOOKUP([1]Variables!$AN$3,[1]Variables!$AK$3:$AM$14,3)=2,INDEX([1]UTCR!K387:U387,1,5)+INDEX([1]UTCR!K387:U387,1,8),INDEX([1]UTCR!AG387:AQ387,1,5)+INDEX([1]UTCR!AG387:AQ387,1,8)),IF(VLOOKUP([1]Variables!$AN$3,[1]Variables!$AK$3:$AM$14,3)=2,INDEX([1]UTCR!K387:U387,1,[1]Variables!$AN$3),INDEX([1]UTCR!AG387:AQ387,1,[1]Variables!$AN$3)))</f>
        <v>53464263.644059546</v>
      </c>
      <c r="L387" s="88">
        <f t="shared" si="17"/>
        <v>-53464263.644059546</v>
      </c>
      <c r="M387" s="88">
        <f>IF([1]Variables!$AN$3=12,INDEX([1]NRO!J387:T387,1,5)+INDEX([1]NRO!J387:T387,1,8),INDEX([1]NRO!J387:T387,1,[1]Variables!$AN$3))</f>
        <v>0</v>
      </c>
      <c r="O387" s="134"/>
      <c r="P387" s="134"/>
      <c r="Q387" s="134"/>
      <c r="R387" s="134"/>
      <c r="S387" s="134"/>
      <c r="T387" s="134"/>
      <c r="U387" s="134"/>
      <c r="V387" s="134"/>
      <c r="W387" s="134"/>
      <c r="X387" s="134"/>
      <c r="Y387" s="134"/>
      <c r="Z387" s="134"/>
      <c r="AA387" s="134"/>
    </row>
    <row r="388" spans="1:27" ht="11.65" customHeight="1" x14ac:dyDescent="0.2">
      <c r="A388" s="138">
        <f t="shared" ca="1" si="18"/>
        <v>7</v>
      </c>
      <c r="C388" s="184"/>
      <c r="G388" s="84" t="str">
        <f>[1]UTCR!H388</f>
        <v>CAEE</v>
      </c>
      <c r="H388" s="151"/>
      <c r="I388" s="88">
        <f>IF(VLOOKUP([1]Variables!$AN$3,[1]Variables!$AK$3:$AM$14,3)=2,[1]UTCR!J388,[1]UTCR!AF388)</f>
        <v>0</v>
      </c>
      <c r="J388" s="88">
        <f t="shared" si="16"/>
        <v>0</v>
      </c>
      <c r="K388" s="88">
        <f>IF([1]Variables!$AN$3=12,IF(VLOOKUP([1]Variables!$AN$3,[1]Variables!$AK$3:$AM$14,3)=2,INDEX([1]UTCR!K388:U388,1,5)+INDEX([1]UTCR!K388:U388,1,8),INDEX([1]UTCR!AG388:AQ388,1,5)+INDEX([1]UTCR!AG388:AQ388,1,8)),IF(VLOOKUP([1]Variables!$AN$3,[1]Variables!$AK$3:$AM$14,3)=2,INDEX([1]UTCR!K388:U388,1,[1]Variables!$AN$3),INDEX([1]UTCR!AG388:AQ388,1,[1]Variables!$AN$3)))</f>
        <v>0</v>
      </c>
      <c r="L388" s="88">
        <f t="shared" si="17"/>
        <v>0</v>
      </c>
      <c r="M388" s="88">
        <f>IF([1]Variables!$AN$3=12,INDEX([1]NRO!J388:T388,1,5)+INDEX([1]NRO!J388:T388,1,8),INDEX([1]NRO!J388:T388,1,[1]Variables!$AN$3))</f>
        <v>0</v>
      </c>
      <c r="O388" s="134"/>
      <c r="P388" s="134"/>
      <c r="Q388" s="134"/>
      <c r="R388" s="134"/>
      <c r="S388" s="134"/>
      <c r="T388" s="134"/>
      <c r="U388" s="134"/>
      <c r="V388" s="134"/>
      <c r="W388" s="134"/>
      <c r="X388" s="134"/>
      <c r="Y388" s="134"/>
      <c r="Z388" s="134"/>
      <c r="AA388" s="134"/>
    </row>
    <row r="389" spans="1:27" ht="11.65" customHeight="1" x14ac:dyDescent="0.2">
      <c r="A389" s="138">
        <f t="shared" ca="1" si="18"/>
        <v>8</v>
      </c>
      <c r="C389" s="184"/>
      <c r="G389" s="84" t="str">
        <f>[1]UTCR!H389</f>
        <v>JBE</v>
      </c>
      <c r="H389" s="151"/>
      <c r="I389" s="88">
        <f>IF(VLOOKUP([1]Variables!$AN$3,[1]Variables!$AK$3:$AM$14,3)=2,[1]UTCR!J389,[1]UTCR!AF389)</f>
        <v>0</v>
      </c>
      <c r="J389" s="88">
        <f t="shared" si="16"/>
        <v>0</v>
      </c>
      <c r="K389" s="88">
        <f>IF([1]Variables!$AN$3=12,IF(VLOOKUP([1]Variables!$AN$3,[1]Variables!$AK$3:$AM$14,3)=2,INDEX([1]UTCR!K389:U389,1,5)+INDEX([1]UTCR!K389:U389,1,8),INDEX([1]UTCR!AG389:AQ389,1,5)+INDEX([1]UTCR!AG389:AQ389,1,8)),IF(VLOOKUP([1]Variables!$AN$3,[1]Variables!$AK$3:$AM$14,3)=2,INDEX([1]UTCR!K389:U389,1,[1]Variables!$AN$3),INDEX([1]UTCR!AG389:AQ389,1,[1]Variables!$AN$3)))</f>
        <v>0</v>
      </c>
      <c r="L389" s="88">
        <f t="shared" si="17"/>
        <v>0</v>
      </c>
      <c r="M389" s="88">
        <f>IF([1]Variables!$AN$3=12,INDEX([1]NRO!J389:T389,1,5)+INDEX([1]NRO!J389:T389,1,8),INDEX([1]NRO!J389:T389,1,[1]Variables!$AN$3))</f>
        <v>0</v>
      </c>
      <c r="O389" s="134"/>
      <c r="P389" s="134"/>
      <c r="Q389" s="134"/>
      <c r="R389" s="134"/>
      <c r="S389" s="134"/>
      <c r="T389" s="134"/>
      <c r="U389" s="134"/>
      <c r="V389" s="134"/>
      <c r="W389" s="134"/>
      <c r="X389" s="134"/>
      <c r="Y389" s="134"/>
      <c r="Z389" s="134"/>
      <c r="AA389" s="134"/>
    </row>
    <row r="390" spans="1:27" ht="11.65" customHeight="1" x14ac:dyDescent="0.2">
      <c r="A390" s="138">
        <f t="shared" ca="1" si="18"/>
        <v>9</v>
      </c>
      <c r="C390" s="184"/>
      <c r="G390" s="84" t="str">
        <f>[1]UTCR!H390</f>
        <v>CAEE</v>
      </c>
      <c r="H390" s="151"/>
      <c r="I390" s="88">
        <f>IF(VLOOKUP([1]Variables!$AN$3,[1]Variables!$AK$3:$AM$14,3)=2,[1]UTCR!J390,[1]UTCR!AF390)</f>
        <v>0</v>
      </c>
      <c r="J390" s="88">
        <f t="shared" si="16"/>
        <v>0</v>
      </c>
      <c r="K390" s="88">
        <f>IF([1]Variables!$AN$3=12,IF(VLOOKUP([1]Variables!$AN$3,[1]Variables!$AK$3:$AM$14,3)=2,INDEX([1]UTCR!K390:U390,1,5)+INDEX([1]UTCR!K390:U390,1,8),INDEX([1]UTCR!AG390:AQ390,1,5)+INDEX([1]UTCR!AG390:AQ390,1,8)),IF(VLOOKUP([1]Variables!$AN$3,[1]Variables!$AK$3:$AM$14,3)=2,INDEX([1]UTCR!K390:U390,1,[1]Variables!$AN$3),INDEX([1]UTCR!AG390:AQ390,1,[1]Variables!$AN$3)))</f>
        <v>0</v>
      </c>
      <c r="L390" s="88">
        <f t="shared" si="17"/>
        <v>0</v>
      </c>
      <c r="M390" s="88">
        <f>IF([1]Variables!$AN$3=12,INDEX([1]NRO!J390:T390,1,5)+INDEX([1]NRO!J390:T390,1,8),INDEX([1]NRO!J390:T390,1,[1]Variables!$AN$3))</f>
        <v>0</v>
      </c>
      <c r="O390" s="134"/>
      <c r="P390" s="134"/>
      <c r="Q390" s="134"/>
      <c r="R390" s="134"/>
      <c r="S390" s="134"/>
      <c r="T390" s="134"/>
      <c r="U390" s="134"/>
      <c r="V390" s="134"/>
      <c r="W390" s="134"/>
      <c r="X390" s="134"/>
      <c r="Y390" s="134"/>
      <c r="Z390" s="134"/>
      <c r="AA390" s="134"/>
    </row>
    <row r="391" spans="1:27" ht="11.65" customHeight="1" x14ac:dyDescent="0.2">
      <c r="A391" s="138">
        <f t="shared" ca="1" si="18"/>
        <v>10</v>
      </c>
      <c r="C391" s="184"/>
      <c r="G391" s="84" t="str">
        <f>[1]UTCR!H391</f>
        <v>JBG</v>
      </c>
      <c r="H391" s="151"/>
      <c r="I391" s="88">
        <f>IF(VLOOKUP([1]Variables!$AN$3,[1]Variables!$AK$3:$AM$14,3)=2,[1]UTCR!J391,[1]UTCR!AF391)</f>
        <v>0</v>
      </c>
      <c r="J391" s="88">
        <f t="shared" si="16"/>
        <v>0</v>
      </c>
      <c r="K391" s="88">
        <f>IF([1]Variables!$AN$3=12,IF(VLOOKUP([1]Variables!$AN$3,[1]Variables!$AK$3:$AM$14,3)=2,INDEX([1]UTCR!K391:U391,1,5)+INDEX([1]UTCR!K391:U391,1,8),INDEX([1]UTCR!AG391:AQ391,1,5)+INDEX([1]UTCR!AG391:AQ391,1,8)),IF(VLOOKUP([1]Variables!$AN$3,[1]Variables!$AK$3:$AM$14,3)=2,INDEX([1]UTCR!K391:U391,1,[1]Variables!$AN$3),INDEX([1]UTCR!AG391:AQ391,1,[1]Variables!$AN$3)))</f>
        <v>0</v>
      </c>
      <c r="L391" s="88">
        <f t="shared" si="17"/>
        <v>0</v>
      </c>
      <c r="M391" s="88">
        <f>IF([1]Variables!$AN$3=12,INDEX([1]NRO!J391:T391,1,5)+INDEX([1]NRO!J391:T391,1,8),INDEX([1]NRO!J391:T391,1,[1]Variables!$AN$3))</f>
        <v>0</v>
      </c>
      <c r="O391" s="134"/>
      <c r="P391" s="134"/>
      <c r="Q391" s="134"/>
      <c r="R391" s="134"/>
      <c r="S391" s="134"/>
      <c r="T391" s="134"/>
      <c r="U391" s="134"/>
      <c r="V391" s="134"/>
      <c r="W391" s="134"/>
      <c r="X391" s="134"/>
      <c r="Y391" s="134"/>
      <c r="Z391" s="134"/>
      <c r="AA391" s="134"/>
    </row>
    <row r="392" spans="1:27" ht="11.65" customHeight="1" x14ac:dyDescent="0.2">
      <c r="A392" s="138">
        <f t="shared" ca="1" si="18"/>
        <v>11</v>
      </c>
      <c r="C392" s="184"/>
      <c r="H392" s="151" t="s">
        <v>230</v>
      </c>
      <c r="I392" s="187">
        <f>SUBTOTAL(9,I381:I391)</f>
        <v>233870200.23999998</v>
      </c>
      <c r="J392" s="187">
        <f>SUBTOTAL(9,J381:J391)</f>
        <v>180405936.59594044</v>
      </c>
      <c r="K392" s="187">
        <f>SUBTOTAL(9,K381:K391)</f>
        <v>53464263.644059546</v>
      </c>
      <c r="L392" s="187">
        <f>SUBTOTAL(9,L381:L391)</f>
        <v>-53464263.644059546</v>
      </c>
      <c r="M392" s="187">
        <f>SUBTOTAL(9,M381:M391)</f>
        <v>0</v>
      </c>
      <c r="O392" s="134"/>
      <c r="P392" s="134"/>
      <c r="Q392" s="134"/>
      <c r="R392" s="134"/>
      <c r="S392" s="134"/>
      <c r="T392" s="134"/>
      <c r="U392" s="134"/>
      <c r="V392" s="134"/>
      <c r="W392" s="134"/>
      <c r="X392" s="134"/>
      <c r="Y392" s="134"/>
      <c r="Z392" s="134"/>
      <c r="AA392" s="134"/>
    </row>
    <row r="393" spans="1:27" ht="11.65" customHeight="1" x14ac:dyDescent="0.2">
      <c r="A393" s="138">
        <f t="shared" ca="1" si="18"/>
        <v>12</v>
      </c>
      <c r="C393" s="184"/>
      <c r="H393" s="151"/>
      <c r="I393" s="134"/>
      <c r="J393" s="134"/>
      <c r="K393" s="134"/>
      <c r="L393" s="134"/>
      <c r="M393" s="134"/>
      <c r="O393" s="134"/>
      <c r="P393" s="134"/>
      <c r="Q393" s="134"/>
      <c r="R393" s="134"/>
      <c r="S393" s="134"/>
      <c r="T393" s="134"/>
      <c r="U393" s="134"/>
      <c r="V393" s="134"/>
      <c r="W393" s="134"/>
      <c r="X393" s="134"/>
      <c r="Y393" s="134"/>
      <c r="Z393" s="134"/>
      <c r="AA393" s="134"/>
    </row>
    <row r="394" spans="1:27" ht="11.65" customHeight="1" x14ac:dyDescent="0.2">
      <c r="A394" s="138">
        <f t="shared" ca="1" si="18"/>
        <v>13</v>
      </c>
      <c r="C394" s="184"/>
      <c r="D394" s="84" t="s">
        <v>233</v>
      </c>
      <c r="H394" s="151"/>
      <c r="I394" s="187">
        <f>+SUBTOTAL(9,I368:I392)</f>
        <v>251375374.45999998</v>
      </c>
      <c r="J394" s="187">
        <f>+SUBTOTAL(9,J368:J392)</f>
        <v>197469858.13544208</v>
      </c>
      <c r="K394" s="187">
        <f>+SUBTOTAL(9,K368:K392)</f>
        <v>53905516.3245579</v>
      </c>
      <c r="L394" s="187">
        <f>+SUBTOTAL(9,L368:L392)</f>
        <v>-53636937.826467037</v>
      </c>
      <c r="M394" s="187">
        <f>+SUBTOTAL(9,M368:M392)</f>
        <v>268578.49809086201</v>
      </c>
      <c r="O394" s="134"/>
      <c r="P394" s="134"/>
      <c r="Q394" s="134"/>
      <c r="R394" s="134"/>
      <c r="S394" s="134"/>
      <c r="T394" s="134"/>
      <c r="U394" s="134"/>
      <c r="V394" s="134"/>
      <c r="W394" s="134"/>
      <c r="X394" s="134"/>
      <c r="Y394" s="134"/>
      <c r="Z394" s="134"/>
      <c r="AA394" s="134"/>
    </row>
    <row r="395" spans="1:27" ht="11.65" customHeight="1" x14ac:dyDescent="0.2">
      <c r="A395" s="138">
        <f t="shared" ca="1" si="18"/>
        <v>14</v>
      </c>
      <c r="C395" s="184"/>
      <c r="H395" s="151"/>
      <c r="I395" s="134"/>
      <c r="J395" s="134"/>
      <c r="K395" s="134"/>
      <c r="L395" s="134"/>
      <c r="M395" s="134"/>
      <c r="O395" s="134"/>
      <c r="P395" s="134"/>
      <c r="Q395" s="134"/>
      <c r="R395" s="134"/>
      <c r="S395" s="134"/>
      <c r="T395" s="134"/>
      <c r="U395" s="134"/>
      <c r="V395" s="134"/>
      <c r="W395" s="134"/>
      <c r="X395" s="134"/>
      <c r="Y395" s="134"/>
      <c r="Z395" s="134"/>
      <c r="AA395" s="134"/>
    </row>
    <row r="396" spans="1:27" ht="11.65" customHeight="1" x14ac:dyDescent="0.2">
      <c r="A396" s="138">
        <f t="shared" ca="1" si="18"/>
        <v>15</v>
      </c>
      <c r="C396" s="184">
        <v>502</v>
      </c>
      <c r="D396" s="84" t="s">
        <v>234</v>
      </c>
      <c r="H396" s="151"/>
      <c r="I396" s="88"/>
      <c r="J396" s="88"/>
      <c r="K396" s="88"/>
      <c r="L396" s="88"/>
      <c r="M396" s="88"/>
      <c r="O396" s="134"/>
      <c r="P396" s="134"/>
      <c r="Q396" s="134"/>
      <c r="R396" s="134"/>
      <c r="S396" s="134"/>
      <c r="T396" s="134"/>
      <c r="U396" s="134"/>
      <c r="V396" s="134"/>
      <c r="W396" s="134"/>
      <c r="X396" s="134"/>
      <c r="Y396" s="134"/>
      <c r="Z396" s="134"/>
      <c r="AA396" s="134"/>
    </row>
    <row r="397" spans="1:27" ht="11.65" customHeight="1" x14ac:dyDescent="0.2">
      <c r="A397" s="138">
        <f t="shared" ca="1" si="18"/>
        <v>16</v>
      </c>
      <c r="C397" s="184"/>
      <c r="F397" s="184" t="str">
        <f>+[1]Function!F395</f>
        <v>P</v>
      </c>
      <c r="G397" s="84" t="str">
        <f>[1]UTCR!H397</f>
        <v>SG</v>
      </c>
      <c r="H397" s="151"/>
      <c r="I397" s="88">
        <f>IF(VLOOKUP([1]Variables!$AN$3,[1]Variables!$AK$3:$AM$14,3)=2,[1]UTCR!J397,[1]UTCR!AF397)</f>
        <v>0</v>
      </c>
      <c r="J397" s="88">
        <f>I397-K397</f>
        <v>0</v>
      </c>
      <c r="K397" s="185">
        <f>IF([1]Variables!$AN$3=12,IF(VLOOKUP([1]Variables!$AN$3,[1]Variables!$AK$3:$AM$14,3)=2,INDEX([1]UTCR!K397:U397,1,5)+INDEX([1]UTCR!K397:U397,1,8),INDEX([1]UTCR!AG397:AQ397,1,5)+INDEX([1]UTCR!AG397:AQ397,1,8)),IF(VLOOKUP([1]Variables!$AN$3,[1]Variables!$AK$3:$AM$14,3)=2,INDEX([1]UTCR!K397:U397,1,[1]Variables!$AN$3),INDEX([1]UTCR!AG397:AQ397,1,[1]Variables!$AN$3)))</f>
        <v>0</v>
      </c>
      <c r="L397" s="88">
        <f>M397-K397</f>
        <v>0</v>
      </c>
      <c r="M397" s="88">
        <f>IF([1]Variables!$AN$3=12,INDEX([1]NRO!J397:T397,1,5)+INDEX([1]NRO!J397:T397,1,8),INDEX([1]NRO!J397:T397,1,[1]Variables!$AN$3))</f>
        <v>0</v>
      </c>
      <c r="O397" s="134"/>
      <c r="P397" s="134"/>
      <c r="Q397" s="134"/>
      <c r="R397" s="134"/>
      <c r="S397" s="134"/>
      <c r="T397" s="134"/>
      <c r="U397" s="134"/>
      <c r="V397" s="134"/>
      <c r="W397" s="134"/>
      <c r="X397" s="134"/>
      <c r="Y397" s="134"/>
      <c r="Z397" s="134"/>
      <c r="AA397" s="134"/>
    </row>
    <row r="398" spans="1:27" ht="11.65" customHeight="1" x14ac:dyDescent="0.2">
      <c r="A398" s="138">
        <f t="shared" ca="1" si="18"/>
        <v>17</v>
      </c>
      <c r="C398" s="184"/>
      <c r="F398" s="184" t="str">
        <f>+[1]Function!F396</f>
        <v>P</v>
      </c>
      <c r="G398" s="84" t="str">
        <f>[1]UTCR!H398</f>
        <v>CAGW</v>
      </c>
      <c r="H398" s="151"/>
      <c r="I398" s="88">
        <f>IF(VLOOKUP([1]Variables!$AN$3,[1]Variables!$AK$3:$AM$14,3)=2,[1]UTCR!J398,[1]UTCR!AF398)</f>
        <v>942678</v>
      </c>
      <c r="J398" s="88">
        <f>I398-K398</f>
        <v>729962.21536261868</v>
      </c>
      <c r="K398" s="185">
        <f>IF([1]Variables!$AN$3=12,IF(VLOOKUP([1]Variables!$AN$3,[1]Variables!$AK$3:$AM$14,3)=2,INDEX([1]UTCR!K398:U398,1,5)+INDEX([1]UTCR!K398:U398,1,8),INDEX([1]UTCR!AG398:AQ398,1,5)+INDEX([1]UTCR!AG398:AQ398,1,8)),IF(VLOOKUP([1]Variables!$AN$3,[1]Variables!$AK$3:$AM$14,3)=2,INDEX([1]UTCR!K398:U398,1,[1]Variables!$AN$3),INDEX([1]UTCR!AG398:AQ398,1,[1]Variables!$AN$3)))</f>
        <v>212715.78463738138</v>
      </c>
      <c r="L398" s="88">
        <f>M398-K398</f>
        <v>-78328.971524376859</v>
      </c>
      <c r="M398" s="88">
        <f>IF([1]Variables!$AN$3=12,INDEX([1]NRO!J398:T398,1,5)+INDEX([1]NRO!J398:T398,1,8),INDEX([1]NRO!J398:T398,1,[1]Variables!$AN$3))</f>
        <v>134386.81311300452</v>
      </c>
      <c r="O398" s="134"/>
      <c r="P398" s="134"/>
      <c r="Q398" s="134"/>
      <c r="R398" s="134"/>
      <c r="S398" s="134"/>
      <c r="T398" s="134"/>
      <c r="U398" s="134"/>
      <c r="V398" s="134"/>
      <c r="W398" s="134"/>
      <c r="X398" s="134"/>
      <c r="Y398" s="134"/>
      <c r="Z398" s="134"/>
      <c r="AA398" s="134"/>
    </row>
    <row r="399" spans="1:27" ht="11.65" customHeight="1" x14ac:dyDescent="0.2">
      <c r="A399" s="138">
        <f t="shared" ca="1" si="18"/>
        <v>18</v>
      </c>
      <c r="C399" s="184"/>
      <c r="F399" s="184" t="str">
        <f>+[1]Function!F397</f>
        <v>P</v>
      </c>
      <c r="G399" s="84" t="str">
        <f>[1]UTCR!H399</f>
        <v>CAGE</v>
      </c>
      <c r="H399" s="151"/>
      <c r="I399" s="88">
        <f>IF(VLOOKUP([1]Variables!$AN$3,[1]Variables!$AK$3:$AM$14,3)=2,[1]UTCR!J399,[1]UTCR!AF399)</f>
        <v>47939033.810000002</v>
      </c>
      <c r="J399" s="88">
        <f>I399-K399</f>
        <v>47939033.810000002</v>
      </c>
      <c r="K399" s="185">
        <f>IF([1]Variables!$AN$3=12,IF(VLOOKUP([1]Variables!$AN$3,[1]Variables!$AK$3:$AM$14,3)=2,INDEX([1]UTCR!K399:U399,1,5)+INDEX([1]UTCR!K399:U399,1,8),INDEX([1]UTCR!AG399:AQ399,1,5)+INDEX([1]UTCR!AG399:AQ399,1,8)),IF(VLOOKUP([1]Variables!$AN$3,[1]Variables!$AK$3:$AM$14,3)=2,INDEX([1]UTCR!K399:U399,1,[1]Variables!$AN$3),INDEX([1]UTCR!AG399:AQ399,1,[1]Variables!$AN$3)))</f>
        <v>0</v>
      </c>
      <c r="L399" s="88">
        <f>M399-K399</f>
        <v>0</v>
      </c>
      <c r="M399" s="88">
        <f>IF([1]Variables!$AN$3=12,INDEX([1]NRO!J399:T399,1,5)+INDEX([1]NRO!J399:T399,1,8),INDEX([1]NRO!J399:T399,1,[1]Variables!$AN$3))</f>
        <v>0</v>
      </c>
      <c r="O399" s="134"/>
      <c r="P399" s="134"/>
      <c r="Q399" s="134"/>
      <c r="R399" s="134"/>
      <c r="S399" s="134"/>
      <c r="T399" s="134"/>
      <c r="U399" s="134"/>
      <c r="V399" s="134"/>
      <c r="W399" s="134"/>
      <c r="X399" s="134"/>
      <c r="Y399" s="134"/>
      <c r="Z399" s="134"/>
      <c r="AA399" s="134"/>
    </row>
    <row r="400" spans="1:27" ht="11.65" customHeight="1" x14ac:dyDescent="0.2">
      <c r="A400" s="138">
        <f t="shared" ca="1" si="18"/>
        <v>19</v>
      </c>
      <c r="C400" s="184"/>
      <c r="F400" s="184" t="str">
        <f>+[1]Function!F399</f>
        <v>P</v>
      </c>
      <c r="G400" s="84" t="str">
        <f>[1]UTCR!H400</f>
        <v>JBG</v>
      </c>
      <c r="H400" s="151"/>
      <c r="I400" s="88">
        <f>IF(VLOOKUP([1]Variables!$AN$3,[1]Variables!$AK$3:$AM$14,3)=2,[1]UTCR!J400,[1]UTCR!AF400)</f>
        <v>12713426.43</v>
      </c>
      <c r="J400" s="88">
        <f>I400-K400</f>
        <v>9860914.4119715318</v>
      </c>
      <c r="K400" s="185">
        <f>IF([1]Variables!$AN$3=12,IF(VLOOKUP([1]Variables!$AN$3,[1]Variables!$AK$3:$AM$14,3)=2,INDEX([1]UTCR!K400:U400,1,5)+INDEX([1]UTCR!K400:U400,1,8),INDEX([1]UTCR!AG400:AQ400,1,5)+INDEX([1]UTCR!AG400:AQ400,1,8)),IF(VLOOKUP([1]Variables!$AN$3,[1]Variables!$AK$3:$AM$14,3)=2,INDEX([1]UTCR!K400:U400,1,[1]Variables!$AN$3),INDEX([1]UTCR!AG400:AQ400,1,[1]Variables!$AN$3)))</f>
        <v>2852512.0180284679</v>
      </c>
      <c r="L400" s="88">
        <f>M400-K400</f>
        <v>0</v>
      </c>
      <c r="M400" s="88">
        <f>IF([1]Variables!$AN$3=12,INDEX([1]NRO!J400:T400,1,5)+INDEX([1]NRO!J400:T400,1,8),INDEX([1]NRO!J400:T400,1,[1]Variables!$AN$3))</f>
        <v>2852512.0180284679</v>
      </c>
      <c r="O400" s="134"/>
      <c r="P400" s="134"/>
      <c r="Q400" s="134"/>
      <c r="R400" s="134"/>
      <c r="S400" s="134"/>
      <c r="T400" s="134"/>
      <c r="U400" s="134"/>
      <c r="V400" s="134"/>
      <c r="W400" s="134"/>
      <c r="X400" s="134"/>
      <c r="Y400" s="134"/>
      <c r="Z400" s="134"/>
      <c r="AA400" s="134"/>
    </row>
    <row r="401" spans="1:27" ht="11.65" customHeight="1" x14ac:dyDescent="0.2">
      <c r="A401" s="138">
        <f t="shared" ca="1" si="18"/>
        <v>20</v>
      </c>
      <c r="C401" s="184"/>
      <c r="F401" s="184" t="str">
        <f>+[1]Function!F399</f>
        <v>P</v>
      </c>
      <c r="G401" s="84" t="str">
        <f>[1]UTCR!H401</f>
        <v>CAGE</v>
      </c>
      <c r="H401" s="151"/>
      <c r="I401" s="88">
        <f>IF(VLOOKUP([1]Variables!$AN$3,[1]Variables!$AK$3:$AM$14,3)=2,[1]UTCR!J401,[1]UTCR!AF401)</f>
        <v>0</v>
      </c>
      <c r="J401" s="88">
        <f>I401-K401</f>
        <v>0</v>
      </c>
      <c r="K401" s="185">
        <f>IF([1]Variables!$AN$3=12,IF(VLOOKUP([1]Variables!$AN$3,[1]Variables!$AK$3:$AM$14,3)=2,INDEX([1]UTCR!K401:U401,1,5)+INDEX([1]UTCR!K401:U401,1,8),INDEX([1]UTCR!AG401:AQ401,1,5)+INDEX([1]UTCR!AG401:AQ401,1,8)),IF(VLOOKUP([1]Variables!$AN$3,[1]Variables!$AK$3:$AM$14,3)=2,INDEX([1]UTCR!K401:U401,1,[1]Variables!$AN$3),INDEX([1]UTCR!AG401:AQ401,1,[1]Variables!$AN$3)))</f>
        <v>0</v>
      </c>
      <c r="L401" s="88">
        <f>M401-K401</f>
        <v>0</v>
      </c>
      <c r="M401" s="88">
        <f>IF([1]Variables!$AN$3=12,INDEX([1]NRO!J401:T401,1,5)+INDEX([1]NRO!J401:T401,1,8),INDEX([1]NRO!J401:T401,1,[1]Variables!$AN$3))</f>
        <v>0</v>
      </c>
      <c r="O401" s="134"/>
      <c r="P401" s="134"/>
      <c r="Q401" s="134"/>
      <c r="R401" s="134"/>
      <c r="S401" s="134"/>
      <c r="T401" s="134"/>
      <c r="U401" s="134"/>
      <c r="V401" s="134"/>
      <c r="W401" s="134"/>
      <c r="X401" s="134"/>
      <c r="Y401" s="134"/>
      <c r="Z401" s="134"/>
      <c r="AA401" s="134"/>
    </row>
    <row r="402" spans="1:27" ht="11.65" customHeight="1" x14ac:dyDescent="0.2">
      <c r="A402" s="138">
        <f t="shared" ca="1" si="18"/>
        <v>21</v>
      </c>
      <c r="C402" s="184"/>
      <c r="H402" s="151" t="s">
        <v>230</v>
      </c>
      <c r="I402" s="187">
        <f>SUBTOTAL(9,I397:I401)</f>
        <v>61595138.240000002</v>
      </c>
      <c r="J402" s="187">
        <f>SUBTOTAL(9,J397:J401)</f>
        <v>58529910.43733415</v>
      </c>
      <c r="K402" s="187">
        <f>SUBTOTAL(9,K397:K401)</f>
        <v>3065227.8026658492</v>
      </c>
      <c r="L402" s="187">
        <f>SUBTOTAL(9,L397:L401)</f>
        <v>-78328.971524376859</v>
      </c>
      <c r="M402" s="187">
        <f>SUBTOTAL(9,M397:M401)</f>
        <v>2986898.8311414723</v>
      </c>
      <c r="O402" s="134"/>
      <c r="P402" s="134"/>
      <c r="Q402" s="134"/>
      <c r="R402" s="134"/>
      <c r="S402" s="134"/>
      <c r="T402" s="134"/>
      <c r="U402" s="134"/>
      <c r="V402" s="134"/>
      <c r="W402" s="134"/>
      <c r="X402" s="134"/>
      <c r="Y402" s="134"/>
      <c r="Z402" s="134"/>
      <c r="AA402" s="134"/>
    </row>
    <row r="403" spans="1:27" ht="11.65" customHeight="1" x14ac:dyDescent="0.2">
      <c r="A403" s="138">
        <f t="shared" ca="1" si="18"/>
        <v>22</v>
      </c>
      <c r="C403" s="184"/>
      <c r="H403" s="151"/>
      <c r="I403" s="88"/>
      <c r="J403" s="88"/>
      <c r="K403" s="88"/>
      <c r="L403" s="88"/>
      <c r="M403" s="88"/>
      <c r="O403" s="134"/>
      <c r="P403" s="134"/>
      <c r="Q403" s="134"/>
      <c r="R403" s="134"/>
      <c r="S403" s="134"/>
      <c r="T403" s="134"/>
      <c r="U403" s="134"/>
      <c r="V403" s="134"/>
      <c r="W403" s="134"/>
      <c r="X403" s="134"/>
      <c r="Y403" s="134"/>
      <c r="Z403" s="134"/>
      <c r="AA403" s="134"/>
    </row>
    <row r="404" spans="1:27" ht="11.65" customHeight="1" x14ac:dyDescent="0.2">
      <c r="A404" s="138">
        <f t="shared" ca="1" si="18"/>
        <v>23</v>
      </c>
      <c r="C404" s="184">
        <v>503</v>
      </c>
      <c r="D404" s="84" t="s">
        <v>235</v>
      </c>
      <c r="H404" s="151"/>
      <c r="I404" s="88"/>
      <c r="J404" s="88"/>
      <c r="K404" s="88"/>
      <c r="L404" s="88"/>
      <c r="M404" s="88"/>
      <c r="O404" s="134"/>
      <c r="P404" s="134"/>
      <c r="Q404" s="134"/>
      <c r="R404" s="134"/>
      <c r="S404" s="134"/>
      <c r="T404" s="134"/>
      <c r="U404" s="134"/>
      <c r="V404" s="134"/>
      <c r="W404" s="134"/>
      <c r="X404" s="134"/>
      <c r="Y404" s="134"/>
      <c r="Z404" s="134"/>
      <c r="AA404" s="134"/>
    </row>
    <row r="405" spans="1:27" ht="11.65" customHeight="1" x14ac:dyDescent="0.2">
      <c r="A405" s="138">
        <f t="shared" ca="1" si="18"/>
        <v>24</v>
      </c>
      <c r="C405" s="184"/>
      <c r="F405" s="184" t="str">
        <f>+[1]Function!F403</f>
        <v>P</v>
      </c>
      <c r="G405" s="84" t="str">
        <f>[1]UTCR!H405</f>
        <v>SE</v>
      </c>
      <c r="H405" s="151"/>
      <c r="I405" s="88">
        <f>IF(VLOOKUP([1]Variables!$AN$3,[1]Variables!$AK$3:$AM$14,3)=2,[1]UTCR!J405,[1]UTCR!AF405)</f>
        <v>0</v>
      </c>
      <c r="J405" s="88">
        <f>I405-K405</f>
        <v>0</v>
      </c>
      <c r="K405" s="185">
        <f>IF([1]Variables!$AN$3=12,IF(VLOOKUP([1]Variables!$AN$3,[1]Variables!$AK$3:$AM$14,3)=2,INDEX([1]UTCR!K405:U405,1,5)+INDEX([1]UTCR!K405:U405,1,8),INDEX([1]UTCR!AG405:AQ405,1,5)+INDEX([1]UTCR!AG405:AQ405,1,8)),IF(VLOOKUP([1]Variables!$AN$3,[1]Variables!$AK$3:$AM$14,3)=2,INDEX([1]UTCR!K405:U405,1,[1]Variables!$AN$3),INDEX([1]UTCR!AG405:AQ405,1,[1]Variables!$AN$3)))</f>
        <v>0</v>
      </c>
      <c r="L405" s="88">
        <f>M405-K405</f>
        <v>0</v>
      </c>
      <c r="M405" s="88">
        <f>IF([1]Variables!$AN$3=12,INDEX([1]NRO!J405:T405,1,5)+INDEX([1]NRO!J405:T405,1,8),INDEX([1]NRO!J405:T405,1,[1]Variables!$AN$3))</f>
        <v>0</v>
      </c>
      <c r="O405" s="134"/>
      <c r="P405" s="134"/>
      <c r="Q405" s="134"/>
      <c r="R405" s="134"/>
      <c r="S405" s="134"/>
      <c r="T405" s="134"/>
      <c r="U405" s="134"/>
      <c r="V405" s="134"/>
      <c r="W405" s="134"/>
      <c r="X405" s="134"/>
      <c r="Y405" s="134"/>
      <c r="Z405" s="134"/>
      <c r="AA405" s="134"/>
    </row>
    <row r="406" spans="1:27" ht="11.65" customHeight="1" x14ac:dyDescent="0.2">
      <c r="A406" s="138">
        <f t="shared" ca="1" si="18"/>
        <v>25</v>
      </c>
      <c r="C406" s="184"/>
      <c r="F406" s="184" t="str">
        <f>+[1]Function!F404</f>
        <v>P</v>
      </c>
      <c r="G406" s="84" t="str">
        <f>[1]UTCR!H406</f>
        <v>CAEW</v>
      </c>
      <c r="H406" s="151"/>
      <c r="I406" s="88">
        <f>IF(VLOOKUP([1]Variables!$AN$3,[1]Variables!$AK$3:$AM$14,3)=2,[1]UTCR!J406,[1]UTCR!AF406)</f>
        <v>0</v>
      </c>
      <c r="J406" s="88">
        <f>I406-K406</f>
        <v>0</v>
      </c>
      <c r="K406" s="185">
        <f>IF([1]Variables!$AN$3=12,IF(VLOOKUP([1]Variables!$AN$3,[1]Variables!$AK$3:$AM$14,3)=2,INDEX([1]UTCR!K406:U406,1,5)+INDEX([1]UTCR!K406:U406,1,8),INDEX([1]UTCR!AG406:AQ406,1,5)+INDEX([1]UTCR!AG406:AQ406,1,8)),IF(VLOOKUP([1]Variables!$AN$3,[1]Variables!$AK$3:$AM$14,3)=2,INDEX([1]UTCR!K406:U406,1,[1]Variables!$AN$3),INDEX([1]UTCR!AG406:AQ406,1,[1]Variables!$AN$3)))</f>
        <v>0</v>
      </c>
      <c r="L406" s="88">
        <f>M406-K406</f>
        <v>0</v>
      </c>
      <c r="M406" s="88">
        <f>IF([1]Variables!$AN$3=12,INDEX([1]NRO!J406:T406,1,5)+INDEX([1]NRO!J406:T406,1,8),INDEX([1]NRO!J406:T406,1,[1]Variables!$AN$3))</f>
        <v>0</v>
      </c>
      <c r="O406" s="134"/>
      <c r="P406" s="134"/>
      <c r="Q406" s="134"/>
      <c r="R406" s="134"/>
      <c r="S406" s="134"/>
      <c r="T406" s="134"/>
      <c r="U406" s="134"/>
      <c r="V406" s="134"/>
      <c r="W406" s="134"/>
      <c r="X406" s="134"/>
      <c r="Y406" s="134"/>
      <c r="Z406" s="134"/>
      <c r="AA406" s="134"/>
    </row>
    <row r="407" spans="1:27" ht="11.65" customHeight="1" x14ac:dyDescent="0.2">
      <c r="A407" s="138">
        <f t="shared" ca="1" si="18"/>
        <v>26</v>
      </c>
      <c r="C407" s="184"/>
      <c r="F407" s="184" t="str">
        <f>+[1]Function!F405</f>
        <v>P</v>
      </c>
      <c r="G407" s="84" t="str">
        <f>[1]UTCR!H407</f>
        <v>CAEE</v>
      </c>
      <c r="H407" s="151"/>
      <c r="I407" s="88">
        <f>IF(VLOOKUP([1]Variables!$AN$3,[1]Variables!$AK$3:$AM$14,3)=2,[1]UTCR!J407,[1]UTCR!AF407)</f>
        <v>0</v>
      </c>
      <c r="J407" s="88">
        <f>I407-K407</f>
        <v>0</v>
      </c>
      <c r="K407" s="185">
        <f>IF([1]Variables!$AN$3=12,IF(VLOOKUP([1]Variables!$AN$3,[1]Variables!$AK$3:$AM$14,3)=2,INDEX([1]UTCR!K407:U407,1,5)+INDEX([1]UTCR!K407:U407,1,8),INDEX([1]UTCR!AG407:AQ407,1,5)+INDEX([1]UTCR!AG407:AQ407,1,8)),IF(VLOOKUP([1]Variables!$AN$3,[1]Variables!$AK$3:$AM$14,3)=2,INDEX([1]UTCR!K407:U407,1,[1]Variables!$AN$3),INDEX([1]UTCR!AG407:AQ407,1,[1]Variables!$AN$3)))</f>
        <v>0</v>
      </c>
      <c r="L407" s="88">
        <f>M407-K407</f>
        <v>0</v>
      </c>
      <c r="M407" s="88">
        <f>IF([1]Variables!$AN$3=12,INDEX([1]NRO!J407:T407,1,5)+INDEX([1]NRO!J407:T407,1,8),INDEX([1]NRO!J407:T407,1,[1]Variables!$AN$3))</f>
        <v>0</v>
      </c>
      <c r="O407" s="134"/>
      <c r="P407" s="134"/>
      <c r="Q407" s="134"/>
      <c r="R407" s="134"/>
      <c r="S407" s="134"/>
      <c r="T407" s="134"/>
      <c r="U407" s="134"/>
      <c r="V407" s="134"/>
      <c r="W407" s="134"/>
      <c r="X407" s="134"/>
      <c r="Y407" s="134"/>
      <c r="Z407" s="134"/>
      <c r="AA407" s="134"/>
    </row>
    <row r="408" spans="1:27" ht="11.65" customHeight="1" x14ac:dyDescent="0.2">
      <c r="A408" s="138">
        <f t="shared" ca="1" si="18"/>
        <v>27</v>
      </c>
      <c r="C408" s="184"/>
      <c r="H408" s="151" t="s">
        <v>230</v>
      </c>
      <c r="I408" s="187">
        <f>SUBTOTAL(9,I405:I407)</f>
        <v>0</v>
      </c>
      <c r="J408" s="187">
        <f>SUBTOTAL(9,J405:J407)</f>
        <v>0</v>
      </c>
      <c r="K408" s="187">
        <f>SUBTOTAL(9,K405:K407)</f>
        <v>0</v>
      </c>
      <c r="L408" s="187">
        <f>SUBTOTAL(9,L405:L407)</f>
        <v>0</v>
      </c>
      <c r="M408" s="187">
        <f>SUBTOTAL(9,M405:M407)</f>
        <v>0</v>
      </c>
      <c r="O408" s="134"/>
      <c r="P408" s="134"/>
      <c r="Q408" s="134"/>
      <c r="R408" s="134"/>
      <c r="S408" s="134"/>
      <c r="T408" s="134"/>
      <c r="U408" s="134"/>
      <c r="V408" s="134"/>
      <c r="W408" s="134"/>
      <c r="X408" s="134"/>
      <c r="Y408" s="134"/>
      <c r="Z408" s="134"/>
      <c r="AA408" s="134"/>
    </row>
    <row r="409" spans="1:27" ht="11.65" customHeight="1" x14ac:dyDescent="0.2">
      <c r="A409" s="138">
        <f t="shared" ca="1" si="18"/>
        <v>28</v>
      </c>
      <c r="C409" s="184"/>
      <c r="H409" s="151"/>
      <c r="I409" s="88"/>
      <c r="J409" s="88"/>
      <c r="K409" s="88"/>
      <c r="L409" s="88"/>
      <c r="M409" s="88"/>
      <c r="O409" s="134"/>
      <c r="P409" s="134"/>
      <c r="Q409" s="134"/>
      <c r="R409" s="134"/>
      <c r="S409" s="134"/>
      <c r="T409" s="134"/>
      <c r="U409" s="134"/>
      <c r="V409" s="134"/>
      <c r="W409" s="134"/>
      <c r="X409" s="134"/>
      <c r="Y409" s="134"/>
      <c r="Z409" s="134"/>
      <c r="AA409" s="134"/>
    </row>
    <row r="410" spans="1:27" ht="11.65" customHeight="1" x14ac:dyDescent="0.2">
      <c r="A410" s="138">
        <f t="shared" ca="1" si="18"/>
        <v>29</v>
      </c>
      <c r="C410" s="184" t="s">
        <v>236</v>
      </c>
      <c r="D410" s="84" t="s">
        <v>237</v>
      </c>
      <c r="H410" s="151"/>
      <c r="I410" s="88"/>
      <c r="J410" s="88"/>
      <c r="K410" s="88"/>
      <c r="L410" s="88"/>
      <c r="M410" s="88"/>
      <c r="O410" s="134"/>
      <c r="P410" s="134"/>
      <c r="Q410" s="134"/>
      <c r="R410" s="134"/>
      <c r="S410" s="134"/>
      <c r="T410" s="134"/>
      <c r="U410" s="134"/>
      <c r="V410" s="134"/>
      <c r="W410" s="134"/>
      <c r="X410" s="134"/>
      <c r="Y410" s="134"/>
      <c r="Z410" s="134"/>
      <c r="AA410" s="134"/>
    </row>
    <row r="411" spans="1:27" ht="11.65" customHeight="1" x14ac:dyDescent="0.2">
      <c r="A411" s="138">
        <f t="shared" ca="1" si="18"/>
        <v>30</v>
      </c>
      <c r="C411" s="184"/>
      <c r="G411" s="84" t="str">
        <f>[1]UTCR!H411</f>
        <v>SE</v>
      </c>
      <c r="H411" s="151"/>
      <c r="I411" s="88">
        <f>IF(VLOOKUP([1]Variables!$AN$3,[1]Variables!$AK$3:$AM$14,3)=2,[1]UTCR!J411,[1]UTCR!AF411)</f>
        <v>0</v>
      </c>
      <c r="J411" s="88">
        <f>I411-K411</f>
        <v>0</v>
      </c>
      <c r="K411" s="88">
        <f>IF([1]Variables!$AN$3=12,IF(VLOOKUP([1]Variables!$AN$3,[1]Variables!$AK$3:$AM$14,3)=2,INDEX([1]UTCR!K411:U411,1,5)+INDEX([1]UTCR!K411:U411,1,8),INDEX([1]UTCR!AG411:AQ411,1,5)+INDEX([1]UTCR!AG411:AQ411,1,8)),IF(VLOOKUP([1]Variables!$AN$3,[1]Variables!$AK$3:$AM$14,3)=2,INDEX([1]UTCR!K411:U411,1,[1]Variables!$AN$3),INDEX([1]UTCR!AG411:AQ411,1,[1]Variables!$AN$3)))</f>
        <v>0</v>
      </c>
      <c r="L411" s="88">
        <f>M411-K411</f>
        <v>0</v>
      </c>
      <c r="M411" s="88">
        <f>IF([1]Variables!$AN$3=12,INDEX([1]NRO!J411:T411,1,5)+INDEX([1]NRO!J411:T411,1,8),INDEX([1]NRO!J411:T411,1,[1]Variables!$AN$3))</f>
        <v>0</v>
      </c>
      <c r="O411" s="134"/>
      <c r="P411" s="134"/>
      <c r="Q411" s="134"/>
      <c r="R411" s="134"/>
      <c r="S411" s="134"/>
      <c r="T411" s="134"/>
      <c r="U411" s="134"/>
      <c r="V411" s="134"/>
      <c r="W411" s="134"/>
      <c r="X411" s="134"/>
      <c r="Y411" s="134"/>
      <c r="Z411" s="134"/>
      <c r="AA411" s="134"/>
    </row>
    <row r="412" spans="1:27" ht="11.65" customHeight="1" x14ac:dyDescent="0.2">
      <c r="A412" s="138">
        <f t="shared" ca="1" si="18"/>
        <v>31</v>
      </c>
      <c r="C412" s="184"/>
      <c r="G412" s="84" t="str">
        <f>[1]UTCR!H412</f>
        <v>CAEW</v>
      </c>
      <c r="H412" s="151"/>
      <c r="I412" s="88">
        <f>IF(VLOOKUP([1]Variables!$AN$3,[1]Variables!$AK$3:$AM$14,3)=2,[1]UTCR!J412,[1]UTCR!AF412)</f>
        <v>0</v>
      </c>
      <c r="J412" s="88">
        <f>I412-K412</f>
        <v>0</v>
      </c>
      <c r="K412" s="88">
        <f>IF([1]Variables!$AN$3=12,IF(VLOOKUP([1]Variables!$AN$3,[1]Variables!$AK$3:$AM$14,3)=2,INDEX([1]UTCR!K412:U412,1,5)+INDEX([1]UTCR!K412:U412,1,8),INDEX([1]UTCR!AG412:AQ412,1,5)+INDEX([1]UTCR!AG412:AQ412,1,8)),IF(VLOOKUP([1]Variables!$AN$3,[1]Variables!$AK$3:$AM$14,3)=2,INDEX([1]UTCR!K412:U412,1,[1]Variables!$AN$3),INDEX([1]UTCR!AG412:AQ412,1,[1]Variables!$AN$3)))</f>
        <v>0</v>
      </c>
      <c r="L412" s="88">
        <f>M412-K412</f>
        <v>0</v>
      </c>
      <c r="M412" s="88">
        <f>IF([1]Variables!$AN$3=12,INDEX([1]NRO!J412:T412,1,5)+INDEX([1]NRO!J412:T412,1,8),INDEX([1]NRO!J412:T412,1,[1]Variables!$AN$3))</f>
        <v>0</v>
      </c>
      <c r="O412" s="134"/>
      <c r="P412" s="134"/>
      <c r="Q412" s="134"/>
      <c r="R412" s="134"/>
      <c r="S412" s="134"/>
      <c r="T412" s="134"/>
      <c r="U412" s="134"/>
      <c r="V412" s="134"/>
      <c r="W412" s="134"/>
      <c r="X412" s="134"/>
      <c r="Y412" s="134"/>
      <c r="Z412" s="134"/>
      <c r="AA412" s="134"/>
    </row>
    <row r="413" spans="1:27" ht="11.65" customHeight="1" x14ac:dyDescent="0.2">
      <c r="A413" s="138">
        <f t="shared" ca="1" si="18"/>
        <v>32</v>
      </c>
      <c r="C413" s="184"/>
      <c r="G413" s="84" t="str">
        <f>[1]UTCR!H413</f>
        <v>CAEE</v>
      </c>
      <c r="H413" s="151" t="s">
        <v>230</v>
      </c>
      <c r="I413" s="88">
        <f>IF(VLOOKUP([1]Variables!$AN$3,[1]Variables!$AK$3:$AM$14,3)=2,[1]UTCR!J413,[1]UTCR!AF413)</f>
        <v>0</v>
      </c>
      <c r="J413" s="88">
        <f>I413-K413</f>
        <v>0</v>
      </c>
      <c r="K413" s="88">
        <f>IF([1]Variables!$AN$3=12,IF(VLOOKUP([1]Variables!$AN$3,[1]Variables!$AK$3:$AM$14,3)=2,INDEX([1]UTCR!K413:U413,1,5)+INDEX([1]UTCR!K413:U413,1,8),INDEX([1]UTCR!AG413:AQ413,1,5)+INDEX([1]UTCR!AG413:AQ413,1,8)),IF(VLOOKUP([1]Variables!$AN$3,[1]Variables!$AK$3:$AM$14,3)=2,INDEX([1]UTCR!K413:U413,1,[1]Variables!$AN$3),INDEX([1]UTCR!AG413:AQ413,1,[1]Variables!$AN$3)))</f>
        <v>0</v>
      </c>
      <c r="L413" s="88">
        <f>M413-K413</f>
        <v>0</v>
      </c>
      <c r="M413" s="88">
        <f>IF([1]Variables!$AN$3=12,INDEX([1]NRO!J413:T413,1,5)+INDEX([1]NRO!J413:T413,1,8),INDEX([1]NRO!J413:T413,1,[1]Variables!$AN$3))</f>
        <v>0</v>
      </c>
      <c r="O413" s="134"/>
      <c r="P413" s="134"/>
      <c r="Q413" s="134"/>
      <c r="R413" s="134"/>
      <c r="S413" s="134"/>
      <c r="T413" s="134"/>
      <c r="U413" s="134"/>
      <c r="V413" s="134"/>
      <c r="W413" s="134"/>
      <c r="X413" s="134"/>
      <c r="Y413" s="134"/>
      <c r="Z413" s="134"/>
      <c r="AA413" s="134"/>
    </row>
    <row r="414" spans="1:27" ht="11.65" customHeight="1" x14ac:dyDescent="0.2">
      <c r="A414" s="138">
        <f t="shared" ca="1" si="18"/>
        <v>33</v>
      </c>
      <c r="C414" s="184"/>
      <c r="H414" s="151"/>
      <c r="I414" s="187">
        <f>SUBTOTAL(9,I411:I413)</f>
        <v>0</v>
      </c>
      <c r="J414" s="187">
        <f>SUBTOTAL(9,J411:J413)</f>
        <v>0</v>
      </c>
      <c r="K414" s="187">
        <f>SUBTOTAL(9,K411:K413)</f>
        <v>0</v>
      </c>
      <c r="L414" s="187">
        <f>SUBTOTAL(9,L411:L413)</f>
        <v>0</v>
      </c>
      <c r="M414" s="187">
        <f>SUBTOTAL(9,M411:M413)</f>
        <v>0</v>
      </c>
      <c r="O414" s="134"/>
      <c r="P414" s="134"/>
      <c r="Q414" s="134"/>
      <c r="R414" s="134"/>
      <c r="S414" s="134"/>
      <c r="T414" s="134"/>
      <c r="U414" s="134"/>
      <c r="V414" s="134"/>
      <c r="W414" s="134"/>
      <c r="X414" s="134"/>
      <c r="Y414" s="134"/>
      <c r="Z414" s="134"/>
      <c r="AA414" s="134"/>
    </row>
    <row r="415" spans="1:27" ht="11.65" customHeight="1" x14ac:dyDescent="0.2">
      <c r="A415" s="138">
        <f t="shared" ca="1" si="18"/>
        <v>34</v>
      </c>
      <c r="C415" s="184"/>
      <c r="H415" s="151"/>
      <c r="I415" s="134"/>
      <c r="J415" s="134"/>
      <c r="K415" s="134"/>
      <c r="L415" s="134"/>
      <c r="M415" s="134"/>
      <c r="O415" s="134"/>
      <c r="P415" s="134"/>
      <c r="Q415" s="134"/>
      <c r="R415" s="134"/>
      <c r="S415" s="134"/>
      <c r="T415" s="134"/>
      <c r="U415" s="134"/>
      <c r="V415" s="134"/>
      <c r="W415" s="134"/>
      <c r="X415" s="134"/>
      <c r="Y415" s="134"/>
      <c r="Z415" s="134"/>
      <c r="AA415" s="134"/>
    </row>
    <row r="416" spans="1:27" ht="11.65" customHeight="1" x14ac:dyDescent="0.2">
      <c r="A416" s="138">
        <f t="shared" ca="1" si="18"/>
        <v>35</v>
      </c>
      <c r="C416" s="184">
        <v>505</v>
      </c>
      <c r="D416" s="84" t="s">
        <v>238</v>
      </c>
      <c r="H416" s="151"/>
      <c r="I416" s="88"/>
      <c r="J416" s="88"/>
      <c r="K416" s="88"/>
      <c r="L416" s="88"/>
      <c r="M416" s="88"/>
      <c r="O416" s="134"/>
      <c r="P416" s="134"/>
      <c r="Q416" s="134"/>
      <c r="R416" s="134"/>
      <c r="S416" s="134"/>
      <c r="T416" s="134"/>
      <c r="U416" s="134"/>
      <c r="V416" s="134"/>
      <c r="W416" s="134"/>
      <c r="X416" s="134"/>
      <c r="Y416" s="134"/>
      <c r="Z416" s="134"/>
      <c r="AA416" s="134"/>
    </row>
    <row r="417" spans="1:27" ht="11.65" customHeight="1" x14ac:dyDescent="0.2">
      <c r="A417" s="138">
        <f t="shared" ca="1" si="18"/>
        <v>36</v>
      </c>
      <c r="C417" s="184"/>
      <c r="F417" s="184" t="str">
        <f>+[1]Function!F415</f>
        <v>P</v>
      </c>
      <c r="G417" s="84" t="str">
        <f>[1]UTCR!H417</f>
        <v>SG</v>
      </c>
      <c r="H417" s="151"/>
      <c r="I417" s="88">
        <f>IF(VLOOKUP([1]Variables!$AN$3,[1]Variables!$AK$3:$AM$14,3)=2,[1]UTCR!J417,[1]UTCR!AF417)</f>
        <v>0</v>
      </c>
      <c r="J417" s="88">
        <f>I417-K417</f>
        <v>0</v>
      </c>
      <c r="K417" s="185">
        <f>IF([1]Variables!$AN$3=12,IF(VLOOKUP([1]Variables!$AN$3,[1]Variables!$AK$3:$AM$14,3)=2,INDEX([1]UTCR!K417:U417,1,5)+INDEX([1]UTCR!K417:U417,1,8),INDEX([1]UTCR!AG417:AQ417,1,5)+INDEX([1]UTCR!AG417:AQ417,1,8)),IF(VLOOKUP([1]Variables!$AN$3,[1]Variables!$AK$3:$AM$14,3)=2,INDEX([1]UTCR!K417:U417,1,[1]Variables!$AN$3),INDEX([1]UTCR!AG417:AQ417,1,[1]Variables!$AN$3)))</f>
        <v>0</v>
      </c>
      <c r="L417" s="88">
        <f>M417-K417</f>
        <v>0</v>
      </c>
      <c r="M417" s="88">
        <f>IF([1]Variables!$AN$3=12,INDEX([1]NRO!J417:T417,1,5)+INDEX([1]NRO!J417:T417,1,8),INDEX([1]NRO!J417:T417,1,[1]Variables!$AN$3))</f>
        <v>0</v>
      </c>
      <c r="O417" s="134"/>
      <c r="P417" s="134"/>
      <c r="Q417" s="134"/>
      <c r="R417" s="134"/>
      <c r="S417" s="134"/>
      <c r="T417" s="134"/>
      <c r="U417" s="134"/>
      <c r="V417" s="134"/>
      <c r="W417" s="134"/>
      <c r="X417" s="134"/>
      <c r="Y417" s="134"/>
      <c r="Z417" s="134"/>
      <c r="AA417" s="134"/>
    </row>
    <row r="418" spans="1:27" ht="11.65" customHeight="1" x14ac:dyDescent="0.2">
      <c r="A418" s="138">
        <f t="shared" ca="1" si="18"/>
        <v>37</v>
      </c>
      <c r="C418" s="184"/>
      <c r="F418" s="184" t="str">
        <f>+[1]Function!F416</f>
        <v>P</v>
      </c>
      <c r="G418" s="84" t="str">
        <f>[1]UTCR!H418</f>
        <v>CAGW</v>
      </c>
      <c r="H418" s="151"/>
      <c r="I418" s="88">
        <f>IF(VLOOKUP([1]Variables!$AN$3,[1]Variables!$AK$3:$AM$14,3)=2,[1]UTCR!J418,[1]UTCR!AF418)</f>
        <v>68118.58</v>
      </c>
      <c r="J418" s="88">
        <f>I418-K418</f>
        <v>52747.586730734954</v>
      </c>
      <c r="K418" s="185">
        <f>IF([1]Variables!$AN$3=12,IF(VLOOKUP([1]Variables!$AN$3,[1]Variables!$AK$3:$AM$14,3)=2,INDEX([1]UTCR!K418:U418,1,5)+INDEX([1]UTCR!K418:U418,1,8),INDEX([1]UTCR!AG418:AQ418,1,5)+INDEX([1]UTCR!AG418:AQ418,1,8)),IF(VLOOKUP([1]Variables!$AN$3,[1]Variables!$AK$3:$AM$14,3)=2,INDEX([1]UTCR!K418:U418,1,[1]Variables!$AN$3),INDEX([1]UTCR!AG418:AQ418,1,[1]Variables!$AN$3)))</f>
        <v>15370.993269265047</v>
      </c>
      <c r="L418" s="88">
        <f>M418-K418</f>
        <v>-5660.1069645212756</v>
      </c>
      <c r="M418" s="88">
        <f>IF([1]Variables!$AN$3=12,INDEX([1]NRO!J418:T418,1,5)+INDEX([1]NRO!J418:T418,1,8),INDEX([1]NRO!J418:T418,1,[1]Variables!$AN$3))</f>
        <v>9710.8863047437717</v>
      </c>
      <c r="O418" s="134"/>
      <c r="P418" s="134"/>
      <c r="Q418" s="134"/>
      <c r="R418" s="134"/>
      <c r="S418" s="134"/>
      <c r="T418" s="134"/>
      <c r="U418" s="134"/>
      <c r="V418" s="134"/>
      <c r="W418" s="134"/>
      <c r="X418" s="134"/>
      <c r="Y418" s="134"/>
      <c r="Z418" s="134"/>
      <c r="AA418" s="134"/>
    </row>
    <row r="419" spans="1:27" ht="11.65" customHeight="1" x14ac:dyDescent="0.2">
      <c r="A419" s="138">
        <f t="shared" ca="1" si="18"/>
        <v>38</v>
      </c>
      <c r="C419" s="184"/>
      <c r="F419" s="184" t="str">
        <f>+[1]Function!F417</f>
        <v>P</v>
      </c>
      <c r="G419" s="84" t="str">
        <f>[1]UTCR!H419</f>
        <v>CAGE</v>
      </c>
      <c r="H419" s="151"/>
      <c r="I419" s="88">
        <f>IF(VLOOKUP([1]Variables!$AN$3,[1]Variables!$AK$3:$AM$14,3)=2,[1]UTCR!J419,[1]UTCR!AF419)</f>
        <v>3511016.82</v>
      </c>
      <c r="J419" s="88">
        <f>I419-K419</f>
        <v>3511016.82</v>
      </c>
      <c r="K419" s="185">
        <f>IF([1]Variables!$AN$3=12,IF(VLOOKUP([1]Variables!$AN$3,[1]Variables!$AK$3:$AM$14,3)=2,INDEX([1]UTCR!K419:U419,1,5)+INDEX([1]UTCR!K419:U419,1,8),INDEX([1]UTCR!AG419:AQ419,1,5)+INDEX([1]UTCR!AG419:AQ419,1,8)),IF(VLOOKUP([1]Variables!$AN$3,[1]Variables!$AK$3:$AM$14,3)=2,INDEX([1]UTCR!K419:U419,1,[1]Variables!$AN$3),INDEX([1]UTCR!AG419:AQ419,1,[1]Variables!$AN$3)))</f>
        <v>0</v>
      </c>
      <c r="L419" s="88">
        <f>M419-K419</f>
        <v>0</v>
      </c>
      <c r="M419" s="88">
        <f>IF([1]Variables!$AN$3=12,INDEX([1]NRO!J419:T419,1,5)+INDEX([1]NRO!J419:T419,1,8),INDEX([1]NRO!J419:T419,1,[1]Variables!$AN$3))</f>
        <v>0</v>
      </c>
      <c r="O419" s="134"/>
      <c r="P419" s="134"/>
      <c r="Q419" s="134"/>
      <c r="R419" s="134"/>
      <c r="S419" s="134"/>
      <c r="T419" s="134"/>
      <c r="U419" s="134"/>
      <c r="V419" s="134"/>
      <c r="W419" s="134"/>
      <c r="X419" s="134"/>
      <c r="Y419" s="134"/>
      <c r="Z419" s="134"/>
      <c r="AA419" s="134"/>
    </row>
    <row r="420" spans="1:27" ht="11.65" customHeight="1" x14ac:dyDescent="0.2">
      <c r="A420" s="138">
        <f t="shared" ca="1" si="18"/>
        <v>39</v>
      </c>
      <c r="C420" s="184"/>
      <c r="F420" s="184" t="str">
        <f>+[1]Function!F419</f>
        <v>P</v>
      </c>
      <c r="G420" s="84" t="str">
        <f>[1]UTCR!H420</f>
        <v>JBG</v>
      </c>
      <c r="H420" s="151"/>
      <c r="I420" s="88">
        <f>IF(VLOOKUP([1]Variables!$AN$3,[1]Variables!$AK$3:$AM$14,3)=2,[1]UTCR!J420,[1]UTCR!AF420)</f>
        <v>0</v>
      </c>
      <c r="J420" s="88">
        <f>I420-K420</f>
        <v>0</v>
      </c>
      <c r="K420" s="185">
        <f>IF([1]Variables!$AN$3=12,IF(VLOOKUP([1]Variables!$AN$3,[1]Variables!$AK$3:$AM$14,3)=2,INDEX([1]UTCR!K420:U420,1,5)+INDEX([1]UTCR!K420:U420,1,8),INDEX([1]UTCR!AG420:AQ420,1,5)+INDEX([1]UTCR!AG420:AQ420,1,8)),IF(VLOOKUP([1]Variables!$AN$3,[1]Variables!$AK$3:$AM$14,3)=2,INDEX([1]UTCR!K420:U420,1,[1]Variables!$AN$3),INDEX([1]UTCR!AG420:AQ420,1,[1]Variables!$AN$3)))</f>
        <v>0</v>
      </c>
      <c r="L420" s="88">
        <f>M420-K420</f>
        <v>0</v>
      </c>
      <c r="M420" s="88">
        <f>IF([1]Variables!$AN$3=12,INDEX([1]NRO!J420:T420,1,5)+INDEX([1]NRO!J420:T420,1,8),INDEX([1]NRO!J420:T420,1,[1]Variables!$AN$3))</f>
        <v>0</v>
      </c>
      <c r="O420" s="134"/>
      <c r="P420" s="134"/>
      <c r="Q420" s="134"/>
      <c r="R420" s="134"/>
      <c r="S420" s="134"/>
      <c r="T420" s="134"/>
      <c r="U420" s="134"/>
      <c r="V420" s="134"/>
      <c r="W420" s="134"/>
      <c r="X420" s="134"/>
      <c r="Y420" s="134"/>
      <c r="Z420" s="134"/>
      <c r="AA420" s="134"/>
    </row>
    <row r="421" spans="1:27" ht="11.65" customHeight="1" x14ac:dyDescent="0.2">
      <c r="A421" s="138">
        <f t="shared" ca="1" si="18"/>
        <v>40</v>
      </c>
      <c r="C421" s="184"/>
      <c r="F421" s="184" t="str">
        <f>+[1]Function!F419</f>
        <v>P</v>
      </c>
      <c r="G421" s="84" t="str">
        <f>[1]UTCR!H421</f>
        <v>CAGE</v>
      </c>
      <c r="H421" s="151"/>
      <c r="I421" s="88">
        <f>IF(VLOOKUP([1]Variables!$AN$3,[1]Variables!$AK$3:$AM$14,3)=2,[1]UTCR!J421,[1]UTCR!AF421)</f>
        <v>0</v>
      </c>
      <c r="J421" s="88">
        <f>I421-K421</f>
        <v>0</v>
      </c>
      <c r="K421" s="185">
        <f>IF([1]Variables!$AN$3=12,IF(VLOOKUP([1]Variables!$AN$3,[1]Variables!$AK$3:$AM$14,3)=2,INDEX([1]UTCR!K421:U421,1,5)+INDEX([1]UTCR!K421:U421,1,8),INDEX([1]UTCR!AG421:AQ421,1,5)+INDEX([1]UTCR!AG421:AQ421,1,8)),IF(VLOOKUP([1]Variables!$AN$3,[1]Variables!$AK$3:$AM$14,3)=2,INDEX([1]UTCR!K421:U421,1,[1]Variables!$AN$3),INDEX([1]UTCR!AG421:AQ421,1,[1]Variables!$AN$3)))</f>
        <v>0</v>
      </c>
      <c r="L421" s="88">
        <f>M421-K421</f>
        <v>0</v>
      </c>
      <c r="M421" s="88">
        <f>IF([1]Variables!$AN$3=12,INDEX([1]NRO!J421:T421,1,5)+INDEX([1]NRO!J421:T421,1,8),INDEX([1]NRO!J421:T421,1,[1]Variables!$AN$3))</f>
        <v>0</v>
      </c>
      <c r="O421" s="134"/>
      <c r="P421" s="134"/>
      <c r="Q421" s="134"/>
      <c r="R421" s="134"/>
      <c r="S421" s="134"/>
      <c r="T421" s="134"/>
      <c r="U421" s="134"/>
      <c r="V421" s="134"/>
      <c r="W421" s="134"/>
      <c r="X421" s="134"/>
      <c r="Y421" s="134"/>
      <c r="Z421" s="134"/>
      <c r="AA421" s="134"/>
    </row>
    <row r="422" spans="1:27" ht="11.65" customHeight="1" x14ac:dyDescent="0.2">
      <c r="A422" s="138">
        <f t="shared" ca="1" si="18"/>
        <v>41</v>
      </c>
      <c r="C422" s="184"/>
      <c r="H422" s="151" t="s">
        <v>230</v>
      </c>
      <c r="I422" s="187">
        <f>SUBTOTAL(9,I417:I421)</f>
        <v>3579135.4</v>
      </c>
      <c r="J422" s="187">
        <f>SUBTOTAL(9,J417:J421)</f>
        <v>3563764.4067307347</v>
      </c>
      <c r="K422" s="187">
        <f>SUBTOTAL(9,K417:K421)</f>
        <v>15370.993269265047</v>
      </c>
      <c r="L422" s="187">
        <f>SUBTOTAL(9,L417:L421)</f>
        <v>-5660.1069645212756</v>
      </c>
      <c r="M422" s="187">
        <f>SUBTOTAL(9,M417:M421)</f>
        <v>9710.8863047437717</v>
      </c>
      <c r="O422" s="134"/>
      <c r="P422" s="134"/>
      <c r="Q422" s="134"/>
      <c r="R422" s="134"/>
      <c r="S422" s="134"/>
      <c r="T422" s="134"/>
      <c r="U422" s="134"/>
      <c r="V422" s="134"/>
      <c r="W422" s="134"/>
      <c r="X422" s="134"/>
      <c r="Y422" s="134"/>
      <c r="Z422" s="134"/>
      <c r="AA422" s="134"/>
    </row>
    <row r="423" spans="1:27" ht="11.65" customHeight="1" x14ac:dyDescent="0.2">
      <c r="A423" s="138">
        <f t="shared" ca="1" si="18"/>
        <v>42</v>
      </c>
      <c r="C423" s="184"/>
      <c r="H423" s="151"/>
      <c r="I423" s="88"/>
      <c r="J423" s="88"/>
      <c r="K423" s="88"/>
      <c r="L423" s="88"/>
      <c r="M423" s="88"/>
      <c r="O423" s="134"/>
      <c r="P423" s="134"/>
      <c r="Q423" s="134"/>
      <c r="R423" s="134"/>
      <c r="S423" s="134"/>
      <c r="T423" s="134"/>
      <c r="U423" s="134"/>
      <c r="V423" s="134"/>
      <c r="W423" s="134"/>
      <c r="X423" s="134"/>
      <c r="Y423" s="134"/>
      <c r="Z423" s="134"/>
      <c r="AA423" s="134"/>
    </row>
    <row r="424" spans="1:27" ht="11.65" customHeight="1" x14ac:dyDescent="0.2">
      <c r="A424" s="138">
        <f t="shared" ca="1" si="18"/>
        <v>43</v>
      </c>
      <c r="C424" s="184">
        <v>506</v>
      </c>
      <c r="D424" s="84" t="s">
        <v>239</v>
      </c>
      <c r="H424" s="151"/>
      <c r="I424" s="88"/>
      <c r="J424" s="88"/>
      <c r="K424" s="88"/>
      <c r="L424" s="88"/>
      <c r="M424" s="88"/>
      <c r="O424" s="134"/>
      <c r="P424" s="134"/>
      <c r="Q424" s="134"/>
      <c r="R424" s="134"/>
      <c r="S424" s="134"/>
      <c r="T424" s="134"/>
      <c r="U424" s="134"/>
      <c r="V424" s="134"/>
      <c r="W424" s="134"/>
      <c r="X424" s="134"/>
      <c r="Y424" s="134"/>
      <c r="Z424" s="134"/>
      <c r="AA424" s="134"/>
    </row>
    <row r="425" spans="1:27" ht="11.65" customHeight="1" x14ac:dyDescent="0.2">
      <c r="A425" s="138">
        <f t="shared" ca="1" si="18"/>
        <v>44</v>
      </c>
      <c r="C425" s="184"/>
      <c r="F425" s="184" t="str">
        <f>+[1]Function!F423</f>
        <v>P</v>
      </c>
      <c r="G425" s="84" t="str">
        <f>[1]UTCR!H425</f>
        <v>SG</v>
      </c>
      <c r="H425" s="151"/>
      <c r="I425" s="88">
        <f>IF(VLOOKUP([1]Variables!$AN$3,[1]Variables!$AK$3:$AM$14,3)=2,[1]UTCR!J425,[1]UTCR!AF425)</f>
        <v>0</v>
      </c>
      <c r="J425" s="88">
        <f t="shared" ref="J425:J430" si="19">I425-K425</f>
        <v>0</v>
      </c>
      <c r="K425" s="185">
        <f>IF([1]Variables!$AN$3=12,IF(VLOOKUP([1]Variables!$AN$3,[1]Variables!$AK$3:$AM$14,3)=2,INDEX([1]UTCR!K425:U425,1,5)+INDEX([1]UTCR!K425:U425,1,8),INDEX([1]UTCR!AG425:AQ425,1,5)+INDEX([1]UTCR!AG425:AQ425,1,8)),IF(VLOOKUP([1]Variables!$AN$3,[1]Variables!$AK$3:$AM$14,3)=2,INDEX([1]UTCR!K425:U425,1,[1]Variables!$AN$3),INDEX([1]UTCR!AG425:AQ425,1,[1]Variables!$AN$3)))</f>
        <v>0</v>
      </c>
      <c r="L425" s="88">
        <f t="shared" ref="L425:L430" si="20">M425-K425</f>
        <v>0</v>
      </c>
      <c r="M425" s="88">
        <f>IF([1]Variables!$AN$3=12,INDEX([1]NRO!J425:T425,1,5)+INDEX([1]NRO!J425:T425,1,8),INDEX([1]NRO!J425:T425,1,[1]Variables!$AN$3))</f>
        <v>0</v>
      </c>
      <c r="O425" s="134"/>
      <c r="P425" s="134"/>
      <c r="Q425" s="134"/>
      <c r="R425" s="134"/>
      <c r="S425" s="134"/>
      <c r="T425" s="134"/>
      <c r="U425" s="134"/>
      <c r="V425" s="134"/>
      <c r="W425" s="134"/>
      <c r="X425" s="134"/>
      <c r="Y425" s="134"/>
      <c r="Z425" s="134"/>
      <c r="AA425" s="134"/>
    </row>
    <row r="426" spans="1:27" ht="11.65" customHeight="1" x14ac:dyDescent="0.2">
      <c r="A426" s="138">
        <f t="shared" ca="1" si="18"/>
        <v>45</v>
      </c>
      <c r="C426" s="184"/>
      <c r="F426" s="184" t="str">
        <f>+[1]Function!F424</f>
        <v>P</v>
      </c>
      <c r="G426" s="84" t="str">
        <f>[1]UTCR!H426</f>
        <v>SE</v>
      </c>
      <c r="H426" s="151"/>
      <c r="I426" s="88">
        <f>IF(VLOOKUP([1]Variables!$AN$3,[1]Variables!$AK$3:$AM$14,3)=2,[1]UTCR!J426,[1]UTCR!AF426)</f>
        <v>0</v>
      </c>
      <c r="J426" s="88">
        <f t="shared" si="19"/>
        <v>0</v>
      </c>
      <c r="K426" s="185">
        <f>IF([1]Variables!$AN$3=12,IF(VLOOKUP([1]Variables!$AN$3,[1]Variables!$AK$3:$AM$14,3)=2,INDEX([1]UTCR!K426:U426,1,5)+INDEX([1]UTCR!K426:U426,1,8),INDEX([1]UTCR!AG426:AQ426,1,5)+INDEX([1]UTCR!AG426:AQ426,1,8)),IF(VLOOKUP([1]Variables!$AN$3,[1]Variables!$AK$3:$AM$14,3)=2,INDEX([1]UTCR!K426:U426,1,[1]Variables!$AN$3),INDEX([1]UTCR!AG426:AQ426,1,[1]Variables!$AN$3)))</f>
        <v>0</v>
      </c>
      <c r="L426" s="88">
        <f t="shared" si="20"/>
        <v>0</v>
      </c>
      <c r="M426" s="88">
        <f>IF([1]Variables!$AN$3=12,INDEX([1]NRO!J426:T426,1,5)+INDEX([1]NRO!J426:T426,1,8),INDEX([1]NRO!J426:T426,1,[1]Variables!$AN$3))</f>
        <v>0</v>
      </c>
      <c r="O426" s="134"/>
      <c r="P426" s="134"/>
      <c r="Q426" s="134"/>
      <c r="R426" s="134"/>
      <c r="S426" s="134"/>
      <c r="T426" s="134"/>
      <c r="U426" s="134"/>
      <c r="V426" s="134"/>
      <c r="W426" s="134"/>
      <c r="X426" s="134"/>
      <c r="Y426" s="134"/>
      <c r="Z426" s="134"/>
      <c r="AA426" s="134"/>
    </row>
    <row r="427" spans="1:27" ht="11.65" customHeight="1" x14ac:dyDescent="0.2">
      <c r="A427" s="138">
        <f t="shared" ca="1" si="18"/>
        <v>46</v>
      </c>
      <c r="C427" s="184"/>
      <c r="F427" s="184" t="str">
        <f>+[1]Function!F425</f>
        <v>P</v>
      </c>
      <c r="G427" s="84" t="str">
        <f>[1]UTCR!H427</f>
        <v>CAGW</v>
      </c>
      <c r="H427" s="151"/>
      <c r="I427" s="88">
        <f>IF(VLOOKUP([1]Variables!$AN$3,[1]Variables!$AK$3:$AM$14,3)=2,[1]UTCR!J427,[1]UTCR!AF427)</f>
        <v>1024454.08</v>
      </c>
      <c r="J427" s="88">
        <f t="shared" si="19"/>
        <v>793285.48006219859</v>
      </c>
      <c r="K427" s="185">
        <f>IF([1]Variables!$AN$3=12,IF(VLOOKUP([1]Variables!$AN$3,[1]Variables!$AK$3:$AM$14,3)=2,INDEX([1]UTCR!K427:U427,1,5)+INDEX([1]UTCR!K427:U427,1,8),INDEX([1]UTCR!AG427:AQ427,1,5)+INDEX([1]UTCR!AG427:AQ427,1,8)),IF(VLOOKUP([1]Variables!$AN$3,[1]Variables!$AK$3:$AM$14,3)=2,INDEX([1]UTCR!K427:U427,1,[1]Variables!$AN$3),INDEX([1]UTCR!AG427:AQ427,1,[1]Variables!$AN$3)))</f>
        <v>231168.59993780134</v>
      </c>
      <c r="L427" s="88">
        <f t="shared" si="20"/>
        <v>-84719.130348431499</v>
      </c>
      <c r="M427" s="88">
        <f>IF([1]Variables!$AN$3=12,INDEX([1]NRO!J427:T427,1,5)+INDEX([1]NRO!J427:T427,1,8),INDEX([1]NRO!J427:T427,1,[1]Variables!$AN$3))</f>
        <v>146449.46958936984</v>
      </c>
      <c r="O427" s="134"/>
      <c r="P427" s="134"/>
      <c r="Q427" s="134"/>
      <c r="R427" s="134"/>
      <c r="S427" s="134"/>
      <c r="T427" s="134"/>
      <c r="U427" s="134"/>
      <c r="V427" s="134"/>
      <c r="W427" s="134"/>
      <c r="X427" s="134"/>
      <c r="Y427" s="134"/>
      <c r="Z427" s="134"/>
      <c r="AA427" s="134"/>
    </row>
    <row r="428" spans="1:27" ht="11.65" customHeight="1" x14ac:dyDescent="0.2">
      <c r="A428" s="138">
        <f t="shared" ca="1" si="18"/>
        <v>47</v>
      </c>
      <c r="C428" s="184"/>
      <c r="F428" s="184" t="str">
        <f>+[1]Function!F426</f>
        <v>P</v>
      </c>
      <c r="G428" s="84" t="str">
        <f>[1]UTCR!H428</f>
        <v>CAGE</v>
      </c>
      <c r="H428" s="151"/>
      <c r="I428" s="88">
        <f>IF(VLOOKUP([1]Variables!$AN$3,[1]Variables!$AK$3:$AM$14,3)=2,[1]UTCR!J428,[1]UTCR!AF428)</f>
        <v>50340286.520000003</v>
      </c>
      <c r="J428" s="88">
        <f t="shared" si="19"/>
        <v>50340286.520000003</v>
      </c>
      <c r="K428" s="185">
        <f>IF([1]Variables!$AN$3=12,IF(VLOOKUP([1]Variables!$AN$3,[1]Variables!$AK$3:$AM$14,3)=2,INDEX([1]UTCR!K428:U428,1,5)+INDEX([1]UTCR!K428:U428,1,8),INDEX([1]UTCR!AG428:AQ428,1,5)+INDEX([1]UTCR!AG428:AQ428,1,8)),IF(VLOOKUP([1]Variables!$AN$3,[1]Variables!$AK$3:$AM$14,3)=2,INDEX([1]UTCR!K428:U428,1,[1]Variables!$AN$3),INDEX([1]UTCR!AG428:AQ428,1,[1]Variables!$AN$3)))</f>
        <v>0</v>
      </c>
      <c r="L428" s="88">
        <f t="shared" si="20"/>
        <v>0</v>
      </c>
      <c r="M428" s="88">
        <f>IF([1]Variables!$AN$3=12,INDEX([1]NRO!J428:T428,1,5)+INDEX([1]NRO!J428:T428,1,8),INDEX([1]NRO!J428:T428,1,[1]Variables!$AN$3))</f>
        <v>0</v>
      </c>
      <c r="O428" s="134"/>
      <c r="P428" s="134"/>
      <c r="Q428" s="134"/>
      <c r="R428" s="134"/>
      <c r="S428" s="134"/>
      <c r="T428" s="134"/>
      <c r="U428" s="134"/>
      <c r="V428" s="134"/>
      <c r="W428" s="134"/>
      <c r="X428" s="134"/>
      <c r="Y428" s="134"/>
      <c r="Z428" s="134"/>
      <c r="AA428" s="134"/>
    </row>
    <row r="429" spans="1:27" ht="11.65" customHeight="1" x14ac:dyDescent="0.2">
      <c r="A429" s="138">
        <f t="shared" ca="1" si="18"/>
        <v>48</v>
      </c>
      <c r="C429" s="184"/>
      <c r="F429" s="184" t="str">
        <f>+[1]Function!F428</f>
        <v>P</v>
      </c>
      <c r="G429" s="84" t="str">
        <f>[1]UTCR!H429</f>
        <v>JBG</v>
      </c>
      <c r="H429" s="151"/>
      <c r="I429" s="88">
        <f>IF(VLOOKUP([1]Variables!$AN$3,[1]Variables!$AK$3:$AM$14,3)=2,[1]UTCR!J429,[1]UTCR!AF429)</f>
        <v>-14617773.779999999</v>
      </c>
      <c r="J429" s="88">
        <f t="shared" si="19"/>
        <v>-11337983.267673777</v>
      </c>
      <c r="K429" s="185">
        <f>IF([1]Variables!$AN$3=12,IF(VLOOKUP([1]Variables!$AN$3,[1]Variables!$AK$3:$AM$14,3)=2,INDEX([1]UTCR!K429:U429,1,5)+INDEX([1]UTCR!K429:U429,1,8),INDEX([1]UTCR!AG429:AQ429,1,5)+INDEX([1]UTCR!AG429:AQ429,1,8)),IF(VLOOKUP([1]Variables!$AN$3,[1]Variables!$AK$3:$AM$14,3)=2,INDEX([1]UTCR!K429:U429,1,[1]Variables!$AN$3),INDEX([1]UTCR!AG429:AQ429,1,[1]Variables!$AN$3)))</f>
        <v>-3279790.5123262214</v>
      </c>
      <c r="L429" s="88">
        <f t="shared" si="20"/>
        <v>0</v>
      </c>
      <c r="M429" s="88">
        <f>IF([1]Variables!$AN$3=12,INDEX([1]NRO!J429:T429,1,5)+INDEX([1]NRO!J429:T429,1,8),INDEX([1]NRO!J429:T429,1,[1]Variables!$AN$3))</f>
        <v>-3279790.5123262214</v>
      </c>
      <c r="O429" s="134"/>
      <c r="P429" s="134"/>
      <c r="Q429" s="134"/>
      <c r="R429" s="134"/>
      <c r="S429" s="134"/>
      <c r="T429" s="134"/>
      <c r="U429" s="134"/>
      <c r="V429" s="134"/>
      <c r="W429" s="134"/>
      <c r="X429" s="134"/>
      <c r="Y429" s="134"/>
      <c r="Z429" s="134"/>
      <c r="AA429" s="134"/>
    </row>
    <row r="430" spans="1:27" ht="11.65" customHeight="1" x14ac:dyDescent="0.2">
      <c r="A430" s="138">
        <f t="shared" ca="1" si="18"/>
        <v>49</v>
      </c>
      <c r="C430" s="184"/>
      <c r="F430" s="184" t="str">
        <f>+[1]Function!F428</f>
        <v>P</v>
      </c>
      <c r="G430" s="84" t="str">
        <f>[1]UTCR!H430</f>
        <v>CAGE</v>
      </c>
      <c r="H430" s="151"/>
      <c r="I430" s="88">
        <f>IF(VLOOKUP([1]Variables!$AN$3,[1]Variables!$AK$3:$AM$14,3)=2,[1]UTCR!J430,[1]UTCR!AF430)</f>
        <v>0</v>
      </c>
      <c r="J430" s="88">
        <f t="shared" si="19"/>
        <v>0</v>
      </c>
      <c r="K430" s="185">
        <f>IF([1]Variables!$AN$3=12,IF(VLOOKUP([1]Variables!$AN$3,[1]Variables!$AK$3:$AM$14,3)=2,INDEX([1]UTCR!K430:U430,1,5)+INDEX([1]UTCR!K430:U430,1,8),INDEX([1]UTCR!AG430:AQ430,1,5)+INDEX([1]UTCR!AG430:AQ430,1,8)),IF(VLOOKUP([1]Variables!$AN$3,[1]Variables!$AK$3:$AM$14,3)=2,INDEX([1]UTCR!K430:U430,1,[1]Variables!$AN$3),INDEX([1]UTCR!AG430:AQ430,1,[1]Variables!$AN$3)))</f>
        <v>0</v>
      </c>
      <c r="L430" s="88">
        <f t="shared" si="20"/>
        <v>0</v>
      </c>
      <c r="M430" s="88">
        <f>IF([1]Variables!$AN$3=12,INDEX([1]NRO!J430:T430,1,5)+INDEX([1]NRO!J430:T430,1,8),INDEX([1]NRO!J430:T430,1,[1]Variables!$AN$3))</f>
        <v>0</v>
      </c>
      <c r="O430" s="134"/>
      <c r="P430" s="134"/>
      <c r="Q430" s="134"/>
      <c r="R430" s="134"/>
      <c r="S430" s="134"/>
      <c r="T430" s="134"/>
      <c r="U430" s="134"/>
      <c r="V430" s="134"/>
      <c r="W430" s="134"/>
      <c r="X430" s="134"/>
      <c r="Y430" s="134"/>
      <c r="Z430" s="134"/>
      <c r="AA430" s="134"/>
    </row>
    <row r="431" spans="1:27" ht="11.65" customHeight="1" x14ac:dyDescent="0.2">
      <c r="A431" s="138">
        <f t="shared" ca="1" si="18"/>
        <v>50</v>
      </c>
      <c r="C431" s="184"/>
      <c r="H431" s="151" t="s">
        <v>230</v>
      </c>
      <c r="I431" s="187">
        <f>SUBTOTAL(9,I425:I430)</f>
        <v>36746966.82</v>
      </c>
      <c r="J431" s="187">
        <f>SUBTOTAL(9,J425:J430)</f>
        <v>39795588.732388429</v>
      </c>
      <c r="K431" s="187">
        <f>SUBTOTAL(9,K425:K430)</f>
        <v>-3048621.9123884202</v>
      </c>
      <c r="L431" s="187">
        <f>SUBTOTAL(9,L425:L430)</f>
        <v>-84719.130348431499</v>
      </c>
      <c r="M431" s="187">
        <f>SUBTOTAL(9,M425:M430)</f>
        <v>-3133341.0427368516</v>
      </c>
      <c r="O431" s="134"/>
      <c r="P431" s="134"/>
      <c r="Q431" s="134"/>
      <c r="R431" s="134"/>
      <c r="S431" s="134"/>
      <c r="T431" s="134"/>
      <c r="U431" s="134"/>
      <c r="V431" s="134"/>
      <c r="W431" s="134"/>
      <c r="X431" s="134"/>
      <c r="Y431" s="134"/>
      <c r="Z431" s="134"/>
      <c r="AA431" s="134"/>
    </row>
    <row r="432" spans="1:27" ht="11.65" customHeight="1" x14ac:dyDescent="0.2">
      <c r="A432" s="138">
        <f t="shared" ca="1" si="18"/>
        <v>51</v>
      </c>
      <c r="C432" s="184"/>
      <c r="H432" s="151"/>
      <c r="I432" s="88"/>
      <c r="J432" s="88"/>
      <c r="K432" s="88"/>
      <c r="L432" s="88"/>
      <c r="M432" s="88"/>
      <c r="O432" s="134"/>
      <c r="P432" s="134"/>
      <c r="Q432" s="134"/>
      <c r="R432" s="134"/>
      <c r="S432" s="134"/>
      <c r="T432" s="134"/>
      <c r="U432" s="134"/>
      <c r="V432" s="134"/>
      <c r="W432" s="134"/>
      <c r="X432" s="134"/>
      <c r="Y432" s="134"/>
      <c r="Z432" s="134"/>
      <c r="AA432" s="134"/>
    </row>
    <row r="433" spans="1:27" ht="11.65" customHeight="1" x14ac:dyDescent="0.2">
      <c r="A433" s="138">
        <f t="shared" ca="1" si="18"/>
        <v>52</v>
      </c>
      <c r="C433" s="184">
        <v>507</v>
      </c>
      <c r="D433" s="84" t="s">
        <v>240</v>
      </c>
      <c r="H433" s="151"/>
      <c r="I433" s="88"/>
      <c r="J433" s="88"/>
      <c r="K433" s="88"/>
      <c r="L433" s="88"/>
      <c r="M433" s="88"/>
      <c r="O433" s="134"/>
      <c r="P433" s="134"/>
      <c r="Q433" s="134"/>
      <c r="R433" s="134"/>
      <c r="S433" s="134"/>
      <c r="T433" s="134"/>
      <c r="U433" s="134"/>
      <c r="V433" s="134"/>
      <c r="W433" s="134"/>
      <c r="X433" s="134"/>
      <c r="Y433" s="134"/>
      <c r="Z433" s="134"/>
      <c r="AA433" s="134"/>
    </row>
    <row r="434" spans="1:27" ht="11.65" customHeight="1" x14ac:dyDescent="0.2">
      <c r="A434" s="138">
        <f t="shared" ca="1" si="18"/>
        <v>53</v>
      </c>
      <c r="C434" s="184"/>
      <c r="F434" s="184" t="str">
        <f>+[1]Function!F432</f>
        <v>P</v>
      </c>
      <c r="G434" s="84" t="str">
        <f>[1]UTCR!H434</f>
        <v>SG</v>
      </c>
      <c r="H434" s="151"/>
      <c r="I434" s="88">
        <f>IF(VLOOKUP([1]Variables!$AN$3,[1]Variables!$AK$3:$AM$14,3)=2,[1]UTCR!J434,[1]UTCR!AF434)</f>
        <v>0</v>
      </c>
      <c r="J434" s="88">
        <f>I434-K434</f>
        <v>0</v>
      </c>
      <c r="K434" s="185">
        <f>IF([1]Variables!$AN$3=12,IF(VLOOKUP([1]Variables!$AN$3,[1]Variables!$AK$3:$AM$14,3)=2,INDEX([1]UTCR!K434:U434,1,5)+INDEX([1]UTCR!K434:U434,1,8),INDEX([1]UTCR!AG434:AQ434,1,5)+INDEX([1]UTCR!AG434:AQ434,1,8)),IF(VLOOKUP([1]Variables!$AN$3,[1]Variables!$AK$3:$AM$14,3)=2,INDEX([1]UTCR!K434:U434,1,[1]Variables!$AN$3),INDEX([1]UTCR!AG434:AQ434,1,[1]Variables!$AN$3)))</f>
        <v>0</v>
      </c>
      <c r="L434" s="88">
        <f>M434-K434</f>
        <v>0</v>
      </c>
      <c r="M434" s="88">
        <f>IF([1]Variables!$AN$3=12,INDEX([1]NRO!J434:T434,1,5)+INDEX([1]NRO!J434:T434,1,8),INDEX([1]NRO!J434:T434,1,[1]Variables!$AN$3))</f>
        <v>0</v>
      </c>
      <c r="O434" s="134"/>
      <c r="P434" s="134"/>
      <c r="Q434" s="134"/>
      <c r="R434" s="134"/>
      <c r="S434" s="134"/>
      <c r="T434" s="134"/>
      <c r="U434" s="134"/>
      <c r="V434" s="134"/>
      <c r="W434" s="134"/>
      <c r="X434" s="134"/>
      <c r="Y434" s="134"/>
      <c r="Z434" s="134"/>
      <c r="AA434" s="134"/>
    </row>
    <row r="435" spans="1:27" ht="11.65" customHeight="1" x14ac:dyDescent="0.2">
      <c r="A435" s="138">
        <f t="shared" ca="1" si="18"/>
        <v>54</v>
      </c>
      <c r="C435" s="184"/>
      <c r="F435" s="184" t="str">
        <f>+[1]Function!F433</f>
        <v>P</v>
      </c>
      <c r="G435" s="84" t="str">
        <f>[1]UTCR!H435</f>
        <v>CAGW</v>
      </c>
      <c r="H435" s="151"/>
      <c r="I435" s="88">
        <f>IF(VLOOKUP([1]Variables!$AN$3,[1]Variables!$AK$3:$AM$14,3)=2,[1]UTCR!J435,[1]UTCR!AF435)</f>
        <v>32348.01</v>
      </c>
      <c r="J435" s="88">
        <f>I435-K435</f>
        <v>25048.664594031194</v>
      </c>
      <c r="K435" s="185">
        <f>IF([1]Variables!$AN$3=12,IF(VLOOKUP([1]Variables!$AN$3,[1]Variables!$AK$3:$AM$14,3)=2,INDEX([1]UTCR!K435:U435,1,5)+INDEX([1]UTCR!K435:U435,1,8),INDEX([1]UTCR!AG435:AQ435,1,5)+INDEX([1]UTCR!AG435:AQ435,1,8)),IF(VLOOKUP([1]Variables!$AN$3,[1]Variables!$AK$3:$AM$14,3)=2,INDEX([1]UTCR!K435:U435,1,[1]Variables!$AN$3),INDEX([1]UTCR!AG435:AQ435,1,[1]Variables!$AN$3)))</f>
        <v>7299.3454059688029</v>
      </c>
      <c r="L435" s="88">
        <f>M435-K435</f>
        <v>-2687.8598568761099</v>
      </c>
      <c r="M435" s="88">
        <f>IF([1]Variables!$AN$3=12,INDEX([1]NRO!J435:T435,1,5)+INDEX([1]NRO!J435:T435,1,8),INDEX([1]NRO!J435:T435,1,[1]Variables!$AN$3))</f>
        <v>4611.485549092693</v>
      </c>
      <c r="O435" s="134"/>
      <c r="P435" s="134"/>
      <c r="Q435" s="134"/>
      <c r="R435" s="134"/>
      <c r="S435" s="134"/>
      <c r="T435" s="134"/>
      <c r="U435" s="134"/>
      <c r="V435" s="134"/>
      <c r="W435" s="134"/>
      <c r="X435" s="134"/>
      <c r="Y435" s="134"/>
      <c r="Z435" s="134"/>
      <c r="AA435" s="134"/>
    </row>
    <row r="436" spans="1:27" ht="11.65" customHeight="1" x14ac:dyDescent="0.2">
      <c r="A436" s="138">
        <f t="shared" ca="1" si="18"/>
        <v>55</v>
      </c>
      <c r="C436" s="184"/>
      <c r="F436" s="184" t="str">
        <f>+[1]Function!F434</f>
        <v>P</v>
      </c>
      <c r="G436" s="84" t="str">
        <f>[1]UTCR!H436</f>
        <v>CAGE</v>
      </c>
      <c r="H436" s="151"/>
      <c r="I436" s="88">
        <f>IF(VLOOKUP([1]Variables!$AN$3,[1]Variables!$AK$3:$AM$14,3)=2,[1]UTCR!J436,[1]UTCR!AF436)</f>
        <v>115041.98</v>
      </c>
      <c r="J436" s="88">
        <f>I436-K436</f>
        <v>115041.98</v>
      </c>
      <c r="K436" s="185">
        <f>IF([1]Variables!$AN$3=12,IF(VLOOKUP([1]Variables!$AN$3,[1]Variables!$AK$3:$AM$14,3)=2,INDEX([1]UTCR!K436:U436,1,5)+INDEX([1]UTCR!K436:U436,1,8),INDEX([1]UTCR!AG436:AQ436,1,5)+INDEX([1]UTCR!AG436:AQ436,1,8)),IF(VLOOKUP([1]Variables!$AN$3,[1]Variables!$AK$3:$AM$14,3)=2,INDEX([1]UTCR!K436:U436,1,[1]Variables!$AN$3),INDEX([1]UTCR!AG436:AQ436,1,[1]Variables!$AN$3)))</f>
        <v>0</v>
      </c>
      <c r="L436" s="88">
        <f>M436-K436</f>
        <v>0</v>
      </c>
      <c r="M436" s="88">
        <f>IF([1]Variables!$AN$3=12,INDEX([1]NRO!J436:T436,1,5)+INDEX([1]NRO!J436:T436,1,8),INDEX([1]NRO!J436:T436,1,[1]Variables!$AN$3))</f>
        <v>0</v>
      </c>
      <c r="O436" s="134"/>
      <c r="P436" s="134"/>
      <c r="Q436" s="134"/>
      <c r="R436" s="134"/>
      <c r="S436" s="134"/>
      <c r="T436" s="134"/>
      <c r="U436" s="134"/>
      <c r="V436" s="134"/>
      <c r="W436" s="134"/>
      <c r="X436" s="134"/>
      <c r="Y436" s="134"/>
      <c r="Z436" s="134"/>
      <c r="AA436" s="134"/>
    </row>
    <row r="437" spans="1:27" ht="11.65" customHeight="1" x14ac:dyDescent="0.2">
      <c r="A437" s="138">
        <f t="shared" ca="1" si="18"/>
        <v>56</v>
      </c>
      <c r="C437" s="184"/>
      <c r="F437" s="184" t="str">
        <f>+[1]Function!F436</f>
        <v>P</v>
      </c>
      <c r="G437" s="84" t="str">
        <f>[1]UTCR!H437</f>
        <v>JBG</v>
      </c>
      <c r="H437" s="151"/>
      <c r="I437" s="88">
        <f>IF(VLOOKUP([1]Variables!$AN$3,[1]Variables!$AK$3:$AM$14,3)=2,[1]UTCR!J437,[1]UTCR!AF437)</f>
        <v>281004.53999999998</v>
      </c>
      <c r="J437" s="88">
        <f>I437-K437</f>
        <v>217955.53964718469</v>
      </c>
      <c r="K437" s="185">
        <f>IF([1]Variables!$AN$3=12,IF(VLOOKUP([1]Variables!$AN$3,[1]Variables!$AK$3:$AM$14,3)=2,INDEX([1]UTCR!K437:U437,1,5)+INDEX([1]UTCR!K437:U437,1,8),INDEX([1]UTCR!AG437:AQ437,1,5)+INDEX([1]UTCR!AG437:AQ437,1,8)),IF(VLOOKUP([1]Variables!$AN$3,[1]Variables!$AK$3:$AM$14,3)=2,INDEX([1]UTCR!K437:U437,1,[1]Variables!$AN$3),INDEX([1]UTCR!AG437:AQ437,1,[1]Variables!$AN$3)))</f>
        <v>63049.000352815288</v>
      </c>
      <c r="L437" s="88">
        <f>M437-K437</f>
        <v>0</v>
      </c>
      <c r="M437" s="88">
        <f>IF([1]Variables!$AN$3=12,INDEX([1]NRO!J437:T437,1,5)+INDEX([1]NRO!J437:T437,1,8),INDEX([1]NRO!J437:T437,1,[1]Variables!$AN$3))</f>
        <v>63049.000352815288</v>
      </c>
      <c r="O437" s="134"/>
      <c r="P437" s="134"/>
      <c r="Q437" s="134"/>
      <c r="R437" s="134"/>
      <c r="S437" s="134"/>
      <c r="T437" s="134"/>
      <c r="U437" s="134"/>
      <c r="V437" s="134"/>
      <c r="W437" s="134"/>
      <c r="X437" s="134"/>
      <c r="Y437" s="134"/>
      <c r="Z437" s="134"/>
      <c r="AA437" s="134"/>
    </row>
    <row r="438" spans="1:27" ht="11.65" customHeight="1" x14ac:dyDescent="0.2">
      <c r="A438" s="138">
        <f t="shared" ca="1" si="18"/>
        <v>57</v>
      </c>
      <c r="C438" s="184"/>
      <c r="F438" s="184" t="str">
        <f>+[1]Function!F436</f>
        <v>P</v>
      </c>
      <c r="G438" s="84" t="str">
        <f>[1]UTCR!H438</f>
        <v>CAGE</v>
      </c>
      <c r="H438" s="151"/>
      <c r="I438" s="88">
        <f>IF(VLOOKUP([1]Variables!$AN$3,[1]Variables!$AK$3:$AM$14,3)=2,[1]UTCR!J438,[1]UTCR!AF438)</f>
        <v>0</v>
      </c>
      <c r="J438" s="88">
        <f>I438-K438</f>
        <v>0</v>
      </c>
      <c r="K438" s="185">
        <f>IF([1]Variables!$AN$3=12,IF(VLOOKUP([1]Variables!$AN$3,[1]Variables!$AK$3:$AM$14,3)=2,INDEX([1]UTCR!K438:U438,1,5)+INDEX([1]UTCR!K438:U438,1,8),INDEX([1]UTCR!AG438:AQ438,1,5)+INDEX([1]UTCR!AG438:AQ438,1,8)),IF(VLOOKUP([1]Variables!$AN$3,[1]Variables!$AK$3:$AM$14,3)=2,INDEX([1]UTCR!K438:U438,1,[1]Variables!$AN$3),INDEX([1]UTCR!AG438:AQ438,1,[1]Variables!$AN$3)))</f>
        <v>0</v>
      </c>
      <c r="L438" s="88">
        <f>M438-K438</f>
        <v>0</v>
      </c>
      <c r="M438" s="88">
        <f>IF([1]Variables!$AN$3=12,INDEX([1]NRO!J438:T438,1,5)+INDEX([1]NRO!J438:T438,1,8),INDEX([1]NRO!J438:T438,1,[1]Variables!$AN$3))</f>
        <v>0</v>
      </c>
      <c r="O438" s="134"/>
      <c r="P438" s="134"/>
      <c r="Q438" s="134"/>
      <c r="R438" s="134"/>
      <c r="S438" s="134"/>
      <c r="T438" s="134"/>
      <c r="U438" s="134"/>
      <c r="V438" s="134"/>
      <c r="W438" s="134"/>
      <c r="X438" s="134"/>
      <c r="Y438" s="134"/>
      <c r="Z438" s="134"/>
      <c r="AA438" s="134"/>
    </row>
    <row r="439" spans="1:27" ht="11.65" customHeight="1" x14ac:dyDescent="0.2">
      <c r="A439" s="138">
        <f t="shared" ca="1" si="18"/>
        <v>58</v>
      </c>
      <c r="C439" s="184"/>
      <c r="H439" s="151" t="s">
        <v>230</v>
      </c>
      <c r="I439" s="187">
        <f>SUBTOTAL(9,I434:I438)</f>
        <v>428394.52999999997</v>
      </c>
      <c r="J439" s="187">
        <f>SUBTOTAL(9,J434:J438)</f>
        <v>358046.18424121587</v>
      </c>
      <c r="K439" s="187">
        <f>SUBTOTAL(9,K434:K438)</f>
        <v>70348.345758784097</v>
      </c>
      <c r="L439" s="187">
        <f>SUBTOTAL(9,L434:L438)</f>
        <v>-2687.8598568761099</v>
      </c>
      <c r="M439" s="187">
        <f>SUBTOTAL(9,M434:M438)</f>
        <v>67660.485901907989</v>
      </c>
      <c r="O439" s="134"/>
      <c r="P439" s="134"/>
      <c r="Q439" s="134"/>
      <c r="R439" s="134"/>
      <c r="S439" s="134"/>
      <c r="T439" s="134"/>
      <c r="U439" s="134"/>
      <c r="V439" s="134"/>
      <c r="W439" s="134"/>
      <c r="X439" s="134"/>
      <c r="Y439" s="134"/>
      <c r="Z439" s="134"/>
      <c r="AA439" s="134"/>
    </row>
    <row r="440" spans="1:27" ht="11.65" customHeight="1" x14ac:dyDescent="0.2">
      <c r="A440" s="138">
        <f t="shared" ca="1" si="18"/>
        <v>59</v>
      </c>
      <c r="C440" s="184"/>
      <c r="H440" s="151"/>
      <c r="I440" s="88"/>
      <c r="J440" s="88"/>
      <c r="K440" s="88"/>
      <c r="L440" s="88"/>
      <c r="M440" s="88"/>
      <c r="O440" s="134"/>
      <c r="P440" s="134"/>
      <c r="Q440" s="134"/>
      <c r="R440" s="134"/>
      <c r="S440" s="134"/>
      <c r="T440" s="134"/>
      <c r="U440" s="134"/>
      <c r="V440" s="134"/>
      <c r="W440" s="134"/>
      <c r="X440" s="134"/>
      <c r="Y440" s="134"/>
      <c r="Z440" s="134"/>
      <c r="AA440" s="134"/>
    </row>
    <row r="441" spans="1:27" ht="11.65" customHeight="1" x14ac:dyDescent="0.2">
      <c r="A441" s="138">
        <f t="shared" ca="1" si="18"/>
        <v>60</v>
      </c>
      <c r="C441" s="184">
        <v>510</v>
      </c>
      <c r="D441" s="84" t="s">
        <v>241</v>
      </c>
      <c r="H441" s="151"/>
      <c r="I441" s="88"/>
      <c r="J441" s="88"/>
      <c r="K441" s="88"/>
      <c r="L441" s="88"/>
      <c r="M441" s="88"/>
      <c r="O441" s="134"/>
      <c r="P441" s="134"/>
      <c r="Q441" s="134"/>
      <c r="R441" s="134"/>
      <c r="S441" s="134"/>
      <c r="T441" s="134"/>
      <c r="U441" s="134"/>
      <c r="V441" s="134"/>
      <c r="W441" s="134"/>
      <c r="X441" s="134"/>
      <c r="Y441" s="134"/>
      <c r="Z441" s="134"/>
      <c r="AA441" s="134"/>
    </row>
    <row r="442" spans="1:27" ht="11.65" customHeight="1" x14ac:dyDescent="0.2">
      <c r="A442" s="138">
        <f t="shared" ca="1" si="18"/>
        <v>61</v>
      </c>
      <c r="C442" s="184"/>
      <c r="F442" s="184" t="str">
        <f>+[1]Function!F440</f>
        <v>P</v>
      </c>
      <c r="G442" s="84" t="str">
        <f>[1]UTCR!H442</f>
        <v>SG</v>
      </c>
      <c r="H442" s="151"/>
      <c r="I442" s="88">
        <f>IF(VLOOKUP([1]Variables!$AN$3,[1]Variables!$AK$3:$AM$14,3)=2,[1]UTCR!J442,[1]UTCR!AF442)</f>
        <v>0</v>
      </c>
      <c r="J442" s="88">
        <f>I442-K442</f>
        <v>0</v>
      </c>
      <c r="K442" s="185">
        <f>IF([1]Variables!$AN$3=12,IF(VLOOKUP([1]Variables!$AN$3,[1]Variables!$AK$3:$AM$14,3)=2,INDEX([1]UTCR!K442:U442,1,5)+INDEX([1]UTCR!K442:U442,1,8),INDEX([1]UTCR!AG442:AQ442,1,5)+INDEX([1]UTCR!AG442:AQ442,1,8)),IF(VLOOKUP([1]Variables!$AN$3,[1]Variables!$AK$3:$AM$14,3)=2,INDEX([1]UTCR!K442:U442,1,[1]Variables!$AN$3),INDEX([1]UTCR!AG442:AQ442,1,[1]Variables!$AN$3)))</f>
        <v>0</v>
      </c>
      <c r="L442" s="88">
        <f>M442-K442</f>
        <v>0</v>
      </c>
      <c r="M442" s="88">
        <f>IF([1]Variables!$AN$3=12,INDEX([1]NRO!J442:T442,1,5)+INDEX([1]NRO!J442:T442,1,8),INDEX([1]NRO!J442:T442,1,[1]Variables!$AN$3))</f>
        <v>0</v>
      </c>
      <c r="O442" s="134"/>
      <c r="P442" s="134"/>
      <c r="Q442" s="134"/>
      <c r="R442" s="134"/>
      <c r="S442" s="134"/>
      <c r="T442" s="134"/>
      <c r="U442" s="134"/>
      <c r="V442" s="134"/>
      <c r="W442" s="134"/>
      <c r="X442" s="134"/>
      <c r="Y442" s="134"/>
      <c r="Z442" s="134"/>
      <c r="AA442" s="134"/>
    </row>
    <row r="443" spans="1:27" ht="11.65" customHeight="1" x14ac:dyDescent="0.2">
      <c r="A443" s="138">
        <f t="shared" ca="1" si="18"/>
        <v>62</v>
      </c>
      <c r="C443" s="184"/>
      <c r="F443" s="184" t="str">
        <f>+[1]Function!F441</f>
        <v>P</v>
      </c>
      <c r="G443" s="84" t="str">
        <f>[1]UTCR!H443</f>
        <v>CAGW</v>
      </c>
      <c r="H443" s="151"/>
      <c r="I443" s="88">
        <f>IF(VLOOKUP([1]Variables!$AN$3,[1]Variables!$AK$3:$AM$14,3)=2,[1]UTCR!J443,[1]UTCR!AF443)</f>
        <v>251057.59</v>
      </c>
      <c r="J443" s="88">
        <f>I443-K443</f>
        <v>194406.31326921814</v>
      </c>
      <c r="K443" s="185">
        <f>IF([1]Variables!$AN$3=12,IF(VLOOKUP([1]Variables!$AN$3,[1]Variables!$AK$3:$AM$14,3)=2,INDEX([1]UTCR!K443:U443,1,5)+INDEX([1]UTCR!K443:U443,1,8),INDEX([1]UTCR!AG443:AQ443,1,5)+INDEX([1]UTCR!AG443:AQ443,1,8)),IF(VLOOKUP([1]Variables!$AN$3,[1]Variables!$AK$3:$AM$14,3)=2,INDEX([1]UTCR!K443:U443,1,[1]Variables!$AN$3),INDEX([1]UTCR!AG443:AQ443,1,[1]Variables!$AN$3)))</f>
        <v>56651.276730781872</v>
      </c>
      <c r="L443" s="88">
        <f>M443-K443</f>
        <v>-20719.608184830839</v>
      </c>
      <c r="M443" s="88">
        <f>IF([1]Variables!$AN$3=12,INDEX([1]NRO!J443:T443,1,5)+INDEX([1]NRO!J443:T443,1,8),INDEX([1]NRO!J443:T443,1,[1]Variables!$AN$3))</f>
        <v>35931.668545951034</v>
      </c>
      <c r="O443" s="134"/>
      <c r="P443" s="134"/>
      <c r="Q443" s="134"/>
      <c r="R443" s="134"/>
      <c r="S443" s="134"/>
      <c r="T443" s="134"/>
      <c r="U443" s="134"/>
      <c r="V443" s="134"/>
      <c r="W443" s="134"/>
      <c r="X443" s="134"/>
      <c r="Y443" s="134"/>
      <c r="Z443" s="134"/>
      <c r="AA443" s="134"/>
    </row>
    <row r="444" spans="1:27" ht="11.65" customHeight="1" x14ac:dyDescent="0.2">
      <c r="A444" s="138">
        <f t="shared" ca="1" si="18"/>
        <v>63</v>
      </c>
      <c r="C444" s="184"/>
      <c r="F444" s="184" t="str">
        <f>+[1]Function!F442</f>
        <v>P</v>
      </c>
      <c r="G444" s="84" t="str">
        <f>[1]UTCR!H444</f>
        <v>CAGE</v>
      </c>
      <c r="H444" s="151"/>
      <c r="I444" s="88">
        <f>IF(VLOOKUP([1]Variables!$AN$3,[1]Variables!$AK$3:$AM$14,3)=2,[1]UTCR!J444,[1]UTCR!AF444)</f>
        <v>6853864.8099999996</v>
      </c>
      <c r="J444" s="88">
        <f>I444-K444</f>
        <v>6853864.8099999996</v>
      </c>
      <c r="K444" s="185">
        <f>IF([1]Variables!$AN$3=12,IF(VLOOKUP([1]Variables!$AN$3,[1]Variables!$AK$3:$AM$14,3)=2,INDEX([1]UTCR!K444:U444,1,5)+INDEX([1]UTCR!K444:U444,1,8),INDEX([1]UTCR!AG444:AQ444,1,5)+INDEX([1]UTCR!AG444:AQ444,1,8)),IF(VLOOKUP([1]Variables!$AN$3,[1]Variables!$AK$3:$AM$14,3)=2,INDEX([1]UTCR!K444:U444,1,[1]Variables!$AN$3),INDEX([1]UTCR!AG444:AQ444,1,[1]Variables!$AN$3)))</f>
        <v>0</v>
      </c>
      <c r="L444" s="88">
        <f>M444-K444</f>
        <v>0</v>
      </c>
      <c r="M444" s="88">
        <f>IF([1]Variables!$AN$3=12,INDEX([1]NRO!J444:T444,1,5)+INDEX([1]NRO!J444:T444,1,8),INDEX([1]NRO!J444:T444,1,[1]Variables!$AN$3))</f>
        <v>0</v>
      </c>
      <c r="O444" s="134"/>
      <c r="P444" s="134"/>
      <c r="Q444" s="134"/>
      <c r="R444" s="134"/>
      <c r="S444" s="134"/>
      <c r="T444" s="134"/>
      <c r="U444" s="134"/>
      <c r="V444" s="134"/>
      <c r="W444" s="134"/>
      <c r="X444" s="134"/>
      <c r="Y444" s="134"/>
      <c r="Z444" s="134"/>
      <c r="AA444" s="134"/>
    </row>
    <row r="445" spans="1:27" ht="11.65" customHeight="1" x14ac:dyDescent="0.2">
      <c r="A445" s="138">
        <f t="shared" ca="1" si="18"/>
        <v>64</v>
      </c>
      <c r="C445" s="184"/>
      <c r="F445" s="184" t="str">
        <f>+[1]Function!F444</f>
        <v>P</v>
      </c>
      <c r="G445" s="84" t="str">
        <f>[1]UTCR!H445</f>
        <v>JBG</v>
      </c>
      <c r="H445" s="151"/>
      <c r="I445" s="88">
        <f>IF(VLOOKUP([1]Variables!$AN$3,[1]Variables!$AK$3:$AM$14,3)=2,[1]UTCR!J445,[1]UTCR!AF445)</f>
        <v>727292.84</v>
      </c>
      <c r="J445" s="88">
        <f>I445-K445</f>
        <v>564110.11517370341</v>
      </c>
      <c r="K445" s="185">
        <f>IF([1]Variables!$AN$3=12,IF(VLOOKUP([1]Variables!$AN$3,[1]Variables!$AK$3:$AM$14,3)=2,INDEX([1]UTCR!K445:U445,1,5)+INDEX([1]UTCR!K445:U445,1,8),INDEX([1]UTCR!AG445:AQ445,1,5)+INDEX([1]UTCR!AG445:AQ445,1,8)),IF(VLOOKUP([1]Variables!$AN$3,[1]Variables!$AK$3:$AM$14,3)=2,INDEX([1]UTCR!K445:U445,1,[1]Variables!$AN$3),INDEX([1]UTCR!AG445:AQ445,1,[1]Variables!$AN$3)))</f>
        <v>163182.72482629653</v>
      </c>
      <c r="L445" s="88">
        <f>M445-K445</f>
        <v>-30821.597456963791</v>
      </c>
      <c r="M445" s="88">
        <f>IF([1]Variables!$AN$3=12,INDEX([1]NRO!J445:T445,1,5)+INDEX([1]NRO!J445:T445,1,8),INDEX([1]NRO!J445:T445,1,[1]Variables!$AN$3))</f>
        <v>132361.12736933274</v>
      </c>
      <c r="O445" s="134"/>
      <c r="P445" s="134"/>
      <c r="Q445" s="134"/>
      <c r="R445" s="134"/>
      <c r="S445" s="134"/>
      <c r="T445" s="134"/>
      <c r="U445" s="134"/>
      <c r="V445" s="134"/>
      <c r="W445" s="134"/>
      <c r="X445" s="134"/>
      <c r="Y445" s="134"/>
      <c r="Z445" s="134"/>
      <c r="AA445" s="134"/>
    </row>
    <row r="446" spans="1:27" ht="11.65" customHeight="1" x14ac:dyDescent="0.2">
      <c r="A446" s="138">
        <f t="shared" ca="1" si="18"/>
        <v>65</v>
      </c>
      <c r="C446" s="184"/>
      <c r="F446" s="184" t="str">
        <f>+[1]Function!F444</f>
        <v>P</v>
      </c>
      <c r="G446" s="84" t="str">
        <f>[1]UTCR!H446</f>
        <v>CAGE</v>
      </c>
      <c r="H446" s="151"/>
      <c r="I446" s="88">
        <f>IF(VLOOKUP([1]Variables!$AN$3,[1]Variables!$AK$3:$AM$14,3)=2,[1]UTCR!J446,[1]UTCR!AF446)</f>
        <v>0</v>
      </c>
      <c r="J446" s="88">
        <f>I446-K446</f>
        <v>0</v>
      </c>
      <c r="K446" s="185">
        <f>IF([1]Variables!$AN$3=12,IF(VLOOKUP([1]Variables!$AN$3,[1]Variables!$AK$3:$AM$14,3)=2,INDEX([1]UTCR!K446:U446,1,5)+INDEX([1]UTCR!K446:U446,1,8),INDEX([1]UTCR!AG446:AQ446,1,5)+INDEX([1]UTCR!AG446:AQ446,1,8)),IF(VLOOKUP([1]Variables!$AN$3,[1]Variables!$AK$3:$AM$14,3)=2,INDEX([1]UTCR!K446:U446,1,[1]Variables!$AN$3),INDEX([1]UTCR!AG446:AQ446,1,[1]Variables!$AN$3)))</f>
        <v>0</v>
      </c>
      <c r="L446" s="88">
        <f>M446-K446</f>
        <v>0</v>
      </c>
      <c r="M446" s="88">
        <f>IF([1]Variables!$AN$3=12,INDEX([1]NRO!J446:T446,1,5)+INDEX([1]NRO!J446:T446,1,8),INDEX([1]NRO!J446:T446,1,[1]Variables!$AN$3))</f>
        <v>0</v>
      </c>
      <c r="O446" s="134"/>
      <c r="P446" s="134"/>
      <c r="Q446" s="134"/>
      <c r="R446" s="134"/>
      <c r="S446" s="134"/>
      <c r="T446" s="134"/>
      <c r="U446" s="134"/>
      <c r="V446" s="134"/>
      <c r="W446" s="134"/>
      <c r="X446" s="134"/>
      <c r="Y446" s="134"/>
      <c r="Z446" s="134"/>
      <c r="AA446" s="134"/>
    </row>
    <row r="447" spans="1:27" ht="11.65" customHeight="1" x14ac:dyDescent="0.2">
      <c r="A447" s="138">
        <f t="shared" ca="1" si="18"/>
        <v>66</v>
      </c>
      <c r="C447" s="184"/>
      <c r="H447" s="151" t="s">
        <v>230</v>
      </c>
      <c r="I447" s="187">
        <f>SUBTOTAL(9,I442:I446)</f>
        <v>7832215.2399999993</v>
      </c>
      <c r="J447" s="187">
        <f>SUBTOTAL(9,J442:J446)</f>
        <v>7612381.2384429211</v>
      </c>
      <c r="K447" s="187">
        <f>SUBTOTAL(9,K442:K446)</f>
        <v>219834.00155707839</v>
      </c>
      <c r="L447" s="187">
        <f>SUBTOTAL(9,L442:L446)</f>
        <v>-51541.20564179463</v>
      </c>
      <c r="M447" s="187">
        <f>SUBTOTAL(9,M442:M446)</f>
        <v>168292.79591528379</v>
      </c>
      <c r="O447" s="134"/>
      <c r="P447" s="134"/>
      <c r="Q447" s="134"/>
      <c r="R447" s="134"/>
      <c r="S447" s="134"/>
      <c r="T447" s="134"/>
      <c r="U447" s="134"/>
      <c r="V447" s="134"/>
      <c r="W447" s="134"/>
      <c r="X447" s="134"/>
      <c r="Y447" s="134"/>
      <c r="Z447" s="134"/>
      <c r="AA447" s="134"/>
    </row>
    <row r="448" spans="1:27" ht="11.65" customHeight="1" x14ac:dyDescent="0.2">
      <c r="A448" s="138">
        <f t="shared" ca="1" si="18"/>
        <v>67</v>
      </c>
      <c r="C448" s="184"/>
      <c r="H448" s="151"/>
      <c r="I448" s="192"/>
      <c r="J448" s="88"/>
      <c r="K448" s="88"/>
      <c r="L448" s="88"/>
      <c r="M448" s="88"/>
      <c r="O448" s="134"/>
      <c r="P448" s="134"/>
      <c r="Q448" s="134"/>
      <c r="R448" s="134"/>
      <c r="S448" s="134"/>
      <c r="T448" s="134"/>
      <c r="U448" s="134"/>
      <c r="V448" s="134"/>
      <c r="W448" s="134"/>
      <c r="X448" s="134"/>
      <c r="Y448" s="134"/>
      <c r="Z448" s="134"/>
      <c r="AA448" s="134"/>
    </row>
    <row r="449" spans="1:27" ht="11.65" customHeight="1" x14ac:dyDescent="0.2">
      <c r="A449" s="138">
        <f t="shared" ref="A449:A512" ca="1" si="21">OFFSET(A449,-1,)+1</f>
        <v>68</v>
      </c>
      <c r="C449" s="184"/>
      <c r="E449" s="142"/>
      <c r="H449" s="151"/>
      <c r="I449" s="192"/>
      <c r="J449" s="192"/>
      <c r="K449" s="192"/>
      <c r="L449" s="192"/>
      <c r="M449" s="192"/>
      <c r="O449" s="193"/>
      <c r="P449" s="193"/>
      <c r="Q449" s="193"/>
      <c r="R449" s="193"/>
      <c r="S449" s="193"/>
      <c r="T449" s="193"/>
      <c r="U449" s="134"/>
      <c r="V449" s="193"/>
      <c r="W449" s="193"/>
      <c r="X449" s="193"/>
      <c r="Y449" s="193"/>
      <c r="Z449" s="193"/>
      <c r="AA449" s="193"/>
    </row>
    <row r="450" spans="1:27" ht="11.65" customHeight="1" x14ac:dyDescent="0.2">
      <c r="A450" s="138">
        <f t="shared" ca="1" si="21"/>
        <v>69</v>
      </c>
      <c r="C450" s="194"/>
      <c r="D450" s="195"/>
      <c r="E450" s="196"/>
      <c r="G450" s="195"/>
      <c r="H450" s="197"/>
      <c r="I450" s="198"/>
      <c r="J450" s="198"/>
      <c r="K450" s="198"/>
      <c r="L450" s="198"/>
      <c r="M450" s="198"/>
      <c r="O450" s="199"/>
      <c r="P450" s="199"/>
      <c r="Q450" s="199"/>
      <c r="R450" s="199"/>
      <c r="S450" s="199"/>
      <c r="T450" s="199"/>
      <c r="U450" s="134"/>
      <c r="V450" s="199"/>
      <c r="W450" s="199"/>
      <c r="X450" s="199"/>
      <c r="Y450" s="199"/>
      <c r="Z450" s="199"/>
      <c r="AA450" s="199"/>
    </row>
    <row r="451" spans="1:27" ht="11.65" customHeight="1" x14ac:dyDescent="0.2">
      <c r="A451" s="138">
        <f t="shared" ca="1" si="21"/>
        <v>70</v>
      </c>
      <c r="C451" s="184">
        <v>511</v>
      </c>
      <c r="D451" s="84" t="s">
        <v>242</v>
      </c>
      <c r="H451" s="151"/>
      <c r="I451" s="88"/>
      <c r="J451" s="88"/>
      <c r="K451" s="88"/>
      <c r="L451" s="88"/>
      <c r="M451" s="88"/>
      <c r="O451" s="134"/>
      <c r="P451" s="134"/>
      <c r="Q451" s="134"/>
      <c r="R451" s="134"/>
      <c r="S451" s="134"/>
      <c r="T451" s="134"/>
      <c r="U451" s="134"/>
      <c r="V451" s="134"/>
      <c r="W451" s="134"/>
      <c r="X451" s="134"/>
      <c r="Y451" s="134"/>
      <c r="Z451" s="134"/>
      <c r="AA451" s="134"/>
    </row>
    <row r="452" spans="1:27" ht="11.65" customHeight="1" x14ac:dyDescent="0.2">
      <c r="A452" s="138">
        <f t="shared" ca="1" si="21"/>
        <v>71</v>
      </c>
      <c r="C452" s="184"/>
      <c r="F452" s="184" t="str">
        <f>+[1]Function!F450</f>
        <v>P</v>
      </c>
      <c r="G452" s="84" t="str">
        <f>[1]UTCR!H452</f>
        <v>SG</v>
      </c>
      <c r="H452" s="151"/>
      <c r="I452" s="88">
        <f>IF(VLOOKUP([1]Variables!$AN$3,[1]Variables!$AK$3:$AM$14,3)=2,[1]UTCR!J452,[1]UTCR!AF452)</f>
        <v>0</v>
      </c>
      <c r="J452" s="88">
        <f>I452-K452</f>
        <v>0</v>
      </c>
      <c r="K452" s="185">
        <f>IF([1]Variables!$AN$3=12,IF(VLOOKUP([1]Variables!$AN$3,[1]Variables!$AK$3:$AM$14,3)=2,INDEX([1]UTCR!K452:U452,1,5)+INDEX([1]UTCR!K452:U452,1,8),INDEX([1]UTCR!AG452:AQ452,1,5)+INDEX([1]UTCR!AG452:AQ452,1,8)),IF(VLOOKUP([1]Variables!$AN$3,[1]Variables!$AK$3:$AM$14,3)=2,INDEX([1]UTCR!K452:U452,1,[1]Variables!$AN$3),INDEX([1]UTCR!AG452:AQ452,1,[1]Variables!$AN$3)))</f>
        <v>0</v>
      </c>
      <c r="L452" s="88">
        <f>M452-K452</f>
        <v>0</v>
      </c>
      <c r="M452" s="88">
        <f>IF([1]Variables!$AN$3=12,INDEX([1]NRO!J452:T452,1,5)+INDEX([1]NRO!J452:T452,1,8),INDEX([1]NRO!J452:T452,1,[1]Variables!$AN$3))</f>
        <v>0</v>
      </c>
      <c r="O452" s="134"/>
      <c r="P452" s="134"/>
      <c r="Q452" s="134"/>
      <c r="R452" s="134"/>
      <c r="S452" s="134"/>
      <c r="T452" s="134"/>
      <c r="U452" s="134"/>
      <c r="V452" s="134"/>
      <c r="W452" s="134"/>
      <c r="X452" s="134"/>
      <c r="Y452" s="134"/>
      <c r="Z452" s="134"/>
      <c r="AA452" s="134"/>
    </row>
    <row r="453" spans="1:27" ht="11.65" customHeight="1" x14ac:dyDescent="0.2">
      <c r="A453" s="138">
        <f t="shared" ca="1" si="21"/>
        <v>72</v>
      </c>
      <c r="C453" s="184"/>
      <c r="F453" s="184" t="str">
        <f>+[1]Function!F451</f>
        <v>P</v>
      </c>
      <c r="G453" s="84" t="str">
        <f>[1]UTCR!H453</f>
        <v>CAGW</v>
      </c>
      <c r="H453" s="151"/>
      <c r="I453" s="88">
        <f>IF(VLOOKUP([1]Variables!$AN$3,[1]Variables!$AK$3:$AM$14,3)=2,[1]UTCR!J453,[1]UTCR!AF453)</f>
        <v>451287.51</v>
      </c>
      <c r="J453" s="88">
        <f>I453-K453</f>
        <v>349454.24690623936</v>
      </c>
      <c r="K453" s="185">
        <f>IF([1]Variables!$AN$3=12,IF(VLOOKUP([1]Variables!$AN$3,[1]Variables!$AK$3:$AM$14,3)=2,INDEX([1]UTCR!K453:U453,1,5)+INDEX([1]UTCR!K453:U453,1,8),INDEX([1]UTCR!AG453:AQ453,1,5)+INDEX([1]UTCR!AG453:AQ453,1,8)),IF(VLOOKUP([1]Variables!$AN$3,[1]Variables!$AK$3:$AM$14,3)=2,INDEX([1]UTCR!K453:U453,1,[1]Variables!$AN$3),INDEX([1]UTCR!AG453:AQ453,1,[1]Variables!$AN$3)))</f>
        <v>101833.26309376064</v>
      </c>
      <c r="L453" s="88">
        <f>M453-K453</f>
        <v>-37498.367968804763</v>
      </c>
      <c r="M453" s="88">
        <f>IF([1]Variables!$AN$3=12,INDEX([1]NRO!J453:T453,1,5)+INDEX([1]NRO!J453:T453,1,8),INDEX([1]NRO!J453:T453,1,[1]Variables!$AN$3))</f>
        <v>64334.895124955881</v>
      </c>
      <c r="O453" s="134"/>
      <c r="P453" s="134"/>
      <c r="Q453" s="134"/>
      <c r="R453" s="134"/>
      <c r="S453" s="134"/>
      <c r="T453" s="134"/>
      <c r="U453" s="134"/>
      <c r="V453" s="134"/>
      <c r="W453" s="134"/>
      <c r="X453" s="134"/>
      <c r="Y453" s="134"/>
      <c r="Z453" s="134"/>
      <c r="AA453" s="134"/>
    </row>
    <row r="454" spans="1:27" ht="11.65" customHeight="1" x14ac:dyDescent="0.2">
      <c r="A454" s="138">
        <f t="shared" ca="1" si="21"/>
        <v>73</v>
      </c>
      <c r="C454" s="184"/>
      <c r="F454" s="184" t="str">
        <f>+[1]Function!F452</f>
        <v>P</v>
      </c>
      <c r="G454" s="84" t="str">
        <f>[1]UTCR!H454</f>
        <v>CAGE</v>
      </c>
      <c r="H454" s="151"/>
      <c r="I454" s="88">
        <f>IF(VLOOKUP([1]Variables!$AN$3,[1]Variables!$AK$3:$AM$14,3)=2,[1]UTCR!J454,[1]UTCR!AF454)</f>
        <v>17026626.25</v>
      </c>
      <c r="J454" s="88">
        <f>I454-K454</f>
        <v>17026626.25</v>
      </c>
      <c r="K454" s="185">
        <f>IF([1]Variables!$AN$3=12,IF(VLOOKUP([1]Variables!$AN$3,[1]Variables!$AK$3:$AM$14,3)=2,INDEX([1]UTCR!K454:U454,1,5)+INDEX([1]UTCR!K454:U454,1,8),INDEX([1]UTCR!AG454:AQ454,1,5)+INDEX([1]UTCR!AG454:AQ454,1,8)),IF(VLOOKUP([1]Variables!$AN$3,[1]Variables!$AK$3:$AM$14,3)=2,INDEX([1]UTCR!K454:U454,1,[1]Variables!$AN$3),INDEX([1]UTCR!AG454:AQ454,1,[1]Variables!$AN$3)))</f>
        <v>0</v>
      </c>
      <c r="L454" s="88">
        <f>M454-K454</f>
        <v>0</v>
      </c>
      <c r="M454" s="88">
        <f>IF([1]Variables!$AN$3=12,INDEX([1]NRO!J454:T454,1,5)+INDEX([1]NRO!J454:T454,1,8),INDEX([1]NRO!J454:T454,1,[1]Variables!$AN$3))</f>
        <v>0</v>
      </c>
      <c r="O454" s="134"/>
      <c r="P454" s="134"/>
      <c r="Q454" s="134"/>
      <c r="R454" s="134"/>
      <c r="S454" s="134"/>
      <c r="T454" s="134"/>
      <c r="U454" s="134"/>
      <c r="V454" s="134"/>
      <c r="W454" s="134"/>
      <c r="X454" s="134"/>
      <c r="Y454" s="134"/>
      <c r="Z454" s="134"/>
      <c r="AA454" s="134"/>
    </row>
    <row r="455" spans="1:27" ht="11.65" customHeight="1" x14ac:dyDescent="0.2">
      <c r="A455" s="138">
        <f t="shared" ca="1" si="21"/>
        <v>74</v>
      </c>
      <c r="C455" s="184"/>
      <c r="F455" s="184" t="str">
        <f>+[1]Function!F454</f>
        <v>P</v>
      </c>
      <c r="G455" s="84" t="str">
        <f>[1]UTCR!H455</f>
        <v>JBG</v>
      </c>
      <c r="H455" s="151"/>
      <c r="I455" s="88">
        <f>IF(VLOOKUP([1]Variables!$AN$3,[1]Variables!$AK$3:$AM$14,3)=2,[1]UTCR!J455,[1]UTCR!AF455)</f>
        <v>11344532.220000001</v>
      </c>
      <c r="J455" s="88">
        <f>I455-K455</f>
        <v>8799159.0529283769</v>
      </c>
      <c r="K455" s="185">
        <f>IF([1]Variables!$AN$3=12,IF(VLOOKUP([1]Variables!$AN$3,[1]Variables!$AK$3:$AM$14,3)=2,INDEX([1]UTCR!K455:U455,1,5)+INDEX([1]UTCR!K455:U455,1,8),INDEX([1]UTCR!AG455:AQ455,1,5)+INDEX([1]UTCR!AG455:AQ455,1,8)),IF(VLOOKUP([1]Variables!$AN$3,[1]Variables!$AK$3:$AM$14,3)=2,INDEX([1]UTCR!K455:U455,1,[1]Variables!$AN$3),INDEX([1]UTCR!AG455:AQ455,1,[1]Variables!$AN$3)))</f>
        <v>2545373.1670716228</v>
      </c>
      <c r="L455" s="88">
        <f>M455-K455</f>
        <v>0</v>
      </c>
      <c r="M455" s="88">
        <f>IF([1]Variables!$AN$3=12,INDEX([1]NRO!J455:T455,1,5)+INDEX([1]NRO!J455:T455,1,8),INDEX([1]NRO!J455:T455,1,[1]Variables!$AN$3))</f>
        <v>2545373.1670716228</v>
      </c>
      <c r="O455" s="134"/>
      <c r="P455" s="134"/>
      <c r="Q455" s="134"/>
      <c r="R455" s="134"/>
      <c r="S455" s="134"/>
      <c r="T455" s="134"/>
      <c r="U455" s="134"/>
      <c r="V455" s="134"/>
      <c r="W455" s="134"/>
      <c r="X455" s="134"/>
      <c r="Y455" s="134"/>
      <c r="Z455" s="134"/>
      <c r="AA455" s="134"/>
    </row>
    <row r="456" spans="1:27" ht="11.65" customHeight="1" x14ac:dyDescent="0.2">
      <c r="A456" s="138">
        <f t="shared" ca="1" si="21"/>
        <v>75</v>
      </c>
      <c r="C456" s="184"/>
      <c r="F456" s="184" t="str">
        <f>+[1]Function!F454</f>
        <v>P</v>
      </c>
      <c r="G456" s="84" t="str">
        <f>[1]UTCR!H456</f>
        <v>CAGE</v>
      </c>
      <c r="H456" s="151"/>
      <c r="I456" s="88">
        <f>IF(VLOOKUP([1]Variables!$AN$3,[1]Variables!$AK$3:$AM$14,3)=2,[1]UTCR!J456,[1]UTCR!AF456)</f>
        <v>0</v>
      </c>
      <c r="J456" s="88">
        <f>I456-K456</f>
        <v>0</v>
      </c>
      <c r="K456" s="185">
        <f>IF([1]Variables!$AN$3=12,IF(VLOOKUP([1]Variables!$AN$3,[1]Variables!$AK$3:$AM$14,3)=2,INDEX([1]UTCR!K456:U456,1,5)+INDEX([1]UTCR!K456:U456,1,8),INDEX([1]UTCR!AG456:AQ456,1,5)+INDEX([1]UTCR!AG456:AQ456,1,8)),IF(VLOOKUP([1]Variables!$AN$3,[1]Variables!$AK$3:$AM$14,3)=2,INDEX([1]UTCR!K456:U456,1,[1]Variables!$AN$3),INDEX([1]UTCR!AG456:AQ456,1,[1]Variables!$AN$3)))</f>
        <v>0</v>
      </c>
      <c r="L456" s="88">
        <f>M456-K456</f>
        <v>0</v>
      </c>
      <c r="M456" s="88">
        <f>IF([1]Variables!$AN$3=12,INDEX([1]NRO!J456:T456,1,5)+INDEX([1]NRO!J456:T456,1,8),INDEX([1]NRO!J456:T456,1,[1]Variables!$AN$3))</f>
        <v>0</v>
      </c>
      <c r="O456" s="134"/>
      <c r="P456" s="134"/>
      <c r="Q456" s="134"/>
      <c r="R456" s="134"/>
      <c r="S456" s="134"/>
      <c r="T456" s="134"/>
      <c r="U456" s="134"/>
      <c r="V456" s="134"/>
      <c r="W456" s="134"/>
      <c r="X456" s="134"/>
      <c r="Y456" s="134"/>
      <c r="Z456" s="134"/>
      <c r="AA456" s="134"/>
    </row>
    <row r="457" spans="1:27" ht="11.65" customHeight="1" x14ac:dyDescent="0.2">
      <c r="A457" s="138">
        <f t="shared" ca="1" si="21"/>
        <v>76</v>
      </c>
      <c r="C457" s="184"/>
      <c r="H457" s="151" t="s">
        <v>230</v>
      </c>
      <c r="I457" s="187">
        <f>SUBTOTAL(9,I452:I456)</f>
        <v>28822445.980000004</v>
      </c>
      <c r="J457" s="187">
        <f>SUBTOTAL(9,J452:J456)</f>
        <v>26175239.549834616</v>
      </c>
      <c r="K457" s="187">
        <f>SUBTOTAL(9,K452:K456)</f>
        <v>2647206.4301653835</v>
      </c>
      <c r="L457" s="187">
        <f>SUBTOTAL(9,L452:L456)</f>
        <v>-37498.367968804763</v>
      </c>
      <c r="M457" s="187">
        <f>SUBTOTAL(9,M452:M456)</f>
        <v>2609708.0621965788</v>
      </c>
      <c r="O457" s="134"/>
      <c r="P457" s="134"/>
      <c r="Q457" s="134"/>
      <c r="R457" s="134"/>
      <c r="S457" s="134"/>
      <c r="T457" s="134"/>
      <c r="U457" s="134"/>
      <c r="V457" s="134"/>
      <c r="W457" s="134"/>
      <c r="X457" s="134"/>
      <c r="Y457" s="134"/>
      <c r="Z457" s="134"/>
      <c r="AA457" s="134"/>
    </row>
    <row r="458" spans="1:27" ht="11.65" customHeight="1" x14ac:dyDescent="0.2">
      <c r="A458" s="138">
        <f t="shared" ca="1" si="21"/>
        <v>77</v>
      </c>
      <c r="C458" s="184"/>
      <c r="H458" s="151"/>
      <c r="I458" s="88"/>
      <c r="J458" s="88"/>
      <c r="K458" s="88"/>
      <c r="L458" s="88"/>
      <c r="M458" s="88"/>
      <c r="O458" s="134"/>
      <c r="P458" s="134"/>
      <c r="Q458" s="134"/>
      <c r="R458" s="134"/>
      <c r="S458" s="134"/>
      <c r="T458" s="134"/>
      <c r="U458" s="134"/>
      <c r="V458" s="134"/>
      <c r="W458" s="134"/>
      <c r="X458" s="134"/>
      <c r="Y458" s="134"/>
      <c r="Z458" s="134"/>
      <c r="AA458" s="134"/>
    </row>
    <row r="459" spans="1:27" ht="11.65" customHeight="1" x14ac:dyDescent="0.2">
      <c r="A459" s="138">
        <f t="shared" ca="1" si="21"/>
        <v>78</v>
      </c>
      <c r="C459" s="184">
        <v>512</v>
      </c>
      <c r="D459" s="84" t="s">
        <v>243</v>
      </c>
      <c r="H459" s="151"/>
      <c r="I459" s="88"/>
      <c r="J459" s="88"/>
      <c r="K459" s="88"/>
      <c r="L459" s="88"/>
      <c r="M459" s="88"/>
      <c r="O459" s="134"/>
      <c r="P459" s="134"/>
      <c r="Q459" s="134"/>
      <c r="R459" s="134"/>
      <c r="S459" s="134"/>
      <c r="T459" s="134"/>
      <c r="U459" s="134"/>
      <c r="V459" s="134"/>
      <c r="W459" s="134"/>
      <c r="X459" s="134"/>
      <c r="Y459" s="134"/>
      <c r="Z459" s="134"/>
      <c r="AA459" s="134"/>
    </row>
    <row r="460" spans="1:27" ht="11.65" customHeight="1" x14ac:dyDescent="0.2">
      <c r="A460" s="138">
        <f t="shared" ca="1" si="21"/>
        <v>79</v>
      </c>
      <c r="C460" s="184"/>
      <c r="F460" s="184" t="str">
        <f>+[1]Function!F458</f>
        <v>P</v>
      </c>
      <c r="G460" s="84" t="str">
        <f>[1]UTCR!H460</f>
        <v>SG</v>
      </c>
      <c r="H460" s="151"/>
      <c r="I460" s="88">
        <f>IF(VLOOKUP([1]Variables!$AN$3,[1]Variables!$AK$3:$AM$14,3)=2,[1]UTCR!J460,[1]UTCR!AF460)</f>
        <v>0</v>
      </c>
      <c r="J460" s="88">
        <f>I460-K460</f>
        <v>0</v>
      </c>
      <c r="K460" s="185">
        <f>IF([1]Variables!$AN$3=12,IF(VLOOKUP([1]Variables!$AN$3,[1]Variables!$AK$3:$AM$14,3)=2,INDEX([1]UTCR!K460:U460,1,5)+INDEX([1]UTCR!K460:U460,1,8),INDEX([1]UTCR!AG460:AQ460,1,5)+INDEX([1]UTCR!AG460:AQ460,1,8)),IF(VLOOKUP([1]Variables!$AN$3,[1]Variables!$AK$3:$AM$14,3)=2,INDEX([1]UTCR!K460:U460,1,[1]Variables!$AN$3),INDEX([1]UTCR!AG460:AQ460,1,[1]Variables!$AN$3)))</f>
        <v>0</v>
      </c>
      <c r="L460" s="88">
        <f>M460-K460</f>
        <v>0</v>
      </c>
      <c r="M460" s="88">
        <f>IF([1]Variables!$AN$3=12,INDEX([1]NRO!J460:T460,1,5)+INDEX([1]NRO!J460:T460,1,8),INDEX([1]NRO!J460:T460,1,[1]Variables!$AN$3))</f>
        <v>0</v>
      </c>
      <c r="O460" s="134"/>
      <c r="P460" s="134"/>
      <c r="Q460" s="134"/>
      <c r="R460" s="134"/>
      <c r="S460" s="134"/>
      <c r="T460" s="134"/>
      <c r="U460" s="134"/>
      <c r="V460" s="134"/>
      <c r="W460" s="134"/>
      <c r="X460" s="134"/>
      <c r="Y460" s="134"/>
      <c r="Z460" s="134"/>
      <c r="AA460" s="134"/>
    </row>
    <row r="461" spans="1:27" ht="11.65" customHeight="1" x14ac:dyDescent="0.2">
      <c r="A461" s="138">
        <f t="shared" ca="1" si="21"/>
        <v>80</v>
      </c>
      <c r="C461" s="184"/>
      <c r="F461" s="184" t="str">
        <f>+[1]Function!F459</f>
        <v>P</v>
      </c>
      <c r="G461" s="84" t="str">
        <f>[1]UTCR!H461</f>
        <v>CAGW</v>
      </c>
      <c r="H461" s="151"/>
      <c r="I461" s="88">
        <f>IF(VLOOKUP([1]Variables!$AN$3,[1]Variables!$AK$3:$AM$14,3)=2,[1]UTCR!J461,[1]UTCR!AF461)</f>
        <v>2629756.5299999998</v>
      </c>
      <c r="J461" s="88">
        <f>I461-K461</f>
        <v>2036350.5910853043</v>
      </c>
      <c r="K461" s="185">
        <f>IF([1]Variables!$AN$3=12,IF(VLOOKUP([1]Variables!$AN$3,[1]Variables!$AK$3:$AM$14,3)=2,INDEX([1]UTCR!K461:U461,1,5)+INDEX([1]UTCR!K461:U461,1,8),INDEX([1]UTCR!AG461:AQ461,1,5)+INDEX([1]UTCR!AG461:AQ461,1,8)),IF(VLOOKUP([1]Variables!$AN$3,[1]Variables!$AK$3:$AM$14,3)=2,INDEX([1]UTCR!K461:U461,1,[1]Variables!$AN$3),INDEX([1]UTCR!AG461:AQ461,1,[1]Variables!$AN$3)))</f>
        <v>593405.93891469552</v>
      </c>
      <c r="L461" s="88">
        <f>M461-K461</f>
        <v>-284516.25987424678</v>
      </c>
      <c r="M461" s="88">
        <f>IF([1]Variables!$AN$3=12,INDEX([1]NRO!J461:T461,1,5)+INDEX([1]NRO!J461:T461,1,8),INDEX([1]NRO!J461:T461,1,[1]Variables!$AN$3))</f>
        <v>308889.67904044874</v>
      </c>
      <c r="O461" s="134"/>
      <c r="P461" s="134"/>
      <c r="Q461" s="134"/>
      <c r="R461" s="134"/>
      <c r="S461" s="134"/>
      <c r="T461" s="134"/>
      <c r="U461" s="134"/>
      <c r="V461" s="134"/>
      <c r="W461" s="134"/>
      <c r="X461" s="134"/>
      <c r="Y461" s="134"/>
      <c r="Z461" s="134"/>
      <c r="AA461" s="134"/>
    </row>
    <row r="462" spans="1:27" ht="11.65" customHeight="1" x14ac:dyDescent="0.2">
      <c r="A462" s="138">
        <f t="shared" ca="1" si="21"/>
        <v>81</v>
      </c>
      <c r="C462" s="184"/>
      <c r="F462" s="184" t="str">
        <f>+[1]Function!F460</f>
        <v>P</v>
      </c>
      <c r="G462" s="84" t="str">
        <f>[1]UTCR!H462</f>
        <v>CAGE</v>
      </c>
      <c r="H462" s="151"/>
      <c r="I462" s="88">
        <f>IF(VLOOKUP([1]Variables!$AN$3,[1]Variables!$AK$3:$AM$14,3)=2,[1]UTCR!J462,[1]UTCR!AF462)</f>
        <v>86546079.909999996</v>
      </c>
      <c r="J462" s="88">
        <f>I462-K462</f>
        <v>86546079.909999996</v>
      </c>
      <c r="K462" s="185">
        <f>IF([1]Variables!$AN$3=12,IF(VLOOKUP([1]Variables!$AN$3,[1]Variables!$AK$3:$AM$14,3)=2,INDEX([1]UTCR!K462:U462,1,5)+INDEX([1]UTCR!K462:U462,1,8),INDEX([1]UTCR!AG462:AQ462,1,5)+INDEX([1]UTCR!AG462:AQ462,1,8)),IF(VLOOKUP([1]Variables!$AN$3,[1]Variables!$AK$3:$AM$14,3)=2,INDEX([1]UTCR!K462:U462,1,[1]Variables!$AN$3),INDEX([1]UTCR!AG462:AQ462,1,[1]Variables!$AN$3)))</f>
        <v>0</v>
      </c>
      <c r="L462" s="88">
        <f>M462-K462</f>
        <v>0</v>
      </c>
      <c r="M462" s="88">
        <f>IF([1]Variables!$AN$3=12,INDEX([1]NRO!J462:T462,1,5)+INDEX([1]NRO!J462:T462,1,8),INDEX([1]NRO!J462:T462,1,[1]Variables!$AN$3))</f>
        <v>0</v>
      </c>
      <c r="O462" s="134"/>
      <c r="P462" s="134"/>
      <c r="Q462" s="134"/>
      <c r="R462" s="134"/>
      <c r="S462" s="134"/>
      <c r="T462" s="134"/>
      <c r="U462" s="134"/>
      <c r="V462" s="134"/>
      <c r="W462" s="134"/>
      <c r="X462" s="134"/>
      <c r="Y462" s="134"/>
      <c r="Z462" s="134"/>
      <c r="AA462" s="134"/>
    </row>
    <row r="463" spans="1:27" ht="11.65" customHeight="1" x14ac:dyDescent="0.2">
      <c r="A463" s="138">
        <f t="shared" ca="1" si="21"/>
        <v>82</v>
      </c>
      <c r="C463" s="184"/>
      <c r="F463" s="184" t="str">
        <f>+[1]Function!F462</f>
        <v>P</v>
      </c>
      <c r="G463" s="84" t="str">
        <f>[1]UTCR!H463</f>
        <v>JBG</v>
      </c>
      <c r="H463" s="151"/>
      <c r="I463" s="88">
        <f>IF(VLOOKUP([1]Variables!$AN$3,[1]Variables!$AK$3:$AM$14,3)=2,[1]UTCR!J463,[1]UTCR!AF463)</f>
        <v>20830534.25</v>
      </c>
      <c r="J463" s="88">
        <f>I463-K463</f>
        <v>16156786.412055526</v>
      </c>
      <c r="K463" s="185">
        <f>IF([1]Variables!$AN$3=12,IF(VLOOKUP([1]Variables!$AN$3,[1]Variables!$AK$3:$AM$14,3)=2,INDEX([1]UTCR!K463:U463,1,5)+INDEX([1]UTCR!K463:U463,1,8),INDEX([1]UTCR!AG463:AQ463,1,5)+INDEX([1]UTCR!AG463:AQ463,1,8)),IF(VLOOKUP([1]Variables!$AN$3,[1]Variables!$AK$3:$AM$14,3)=2,INDEX([1]UTCR!K463:U463,1,[1]Variables!$AN$3),INDEX([1]UTCR!AG463:AQ463,1,[1]Variables!$AN$3)))</f>
        <v>4673747.8379444731</v>
      </c>
      <c r="L463" s="88">
        <f>M463-K463</f>
        <v>0</v>
      </c>
      <c r="M463" s="88">
        <f>IF([1]Variables!$AN$3=12,INDEX([1]NRO!J463:T463,1,5)+INDEX([1]NRO!J463:T463,1,8),INDEX([1]NRO!J463:T463,1,[1]Variables!$AN$3))</f>
        <v>4673747.8379444731</v>
      </c>
      <c r="O463" s="134"/>
      <c r="P463" s="134"/>
      <c r="Q463" s="134"/>
      <c r="R463" s="134"/>
      <c r="S463" s="134"/>
      <c r="T463" s="134"/>
      <c r="U463" s="134"/>
      <c r="V463" s="134"/>
      <c r="W463" s="134"/>
      <c r="X463" s="134"/>
      <c r="Y463" s="134"/>
      <c r="Z463" s="134"/>
      <c r="AA463" s="134"/>
    </row>
    <row r="464" spans="1:27" ht="11.65" customHeight="1" x14ac:dyDescent="0.2">
      <c r="A464" s="138">
        <f t="shared" ca="1" si="21"/>
        <v>83</v>
      </c>
      <c r="C464" s="184"/>
      <c r="F464" s="184" t="str">
        <f>+[1]Function!F462</f>
        <v>P</v>
      </c>
      <c r="G464" s="84" t="str">
        <f>[1]UTCR!H464</f>
        <v>CAGE</v>
      </c>
      <c r="H464" s="151"/>
      <c r="I464" s="88">
        <f>IF(VLOOKUP([1]Variables!$AN$3,[1]Variables!$AK$3:$AM$14,3)=2,[1]UTCR!J464,[1]UTCR!AF464)</f>
        <v>0</v>
      </c>
      <c r="J464" s="88">
        <f>I464-K464</f>
        <v>0</v>
      </c>
      <c r="K464" s="185">
        <f>IF([1]Variables!$AN$3=12,IF(VLOOKUP([1]Variables!$AN$3,[1]Variables!$AK$3:$AM$14,3)=2,INDEX([1]UTCR!K464:U464,1,5)+INDEX([1]UTCR!K464:U464,1,8),INDEX([1]UTCR!AG464:AQ464,1,5)+INDEX([1]UTCR!AG464:AQ464,1,8)),IF(VLOOKUP([1]Variables!$AN$3,[1]Variables!$AK$3:$AM$14,3)=2,INDEX([1]UTCR!K464:U464,1,[1]Variables!$AN$3),INDEX([1]UTCR!AG464:AQ464,1,[1]Variables!$AN$3)))</f>
        <v>0</v>
      </c>
      <c r="L464" s="88">
        <f>M464-K464</f>
        <v>0</v>
      </c>
      <c r="M464" s="88">
        <f>IF([1]Variables!$AN$3=12,INDEX([1]NRO!J464:T464,1,5)+INDEX([1]NRO!J464:T464,1,8),INDEX([1]NRO!J464:T464,1,[1]Variables!$AN$3))</f>
        <v>0</v>
      </c>
      <c r="O464" s="134"/>
      <c r="P464" s="134"/>
      <c r="Q464" s="134"/>
      <c r="R464" s="134"/>
      <c r="S464" s="134"/>
      <c r="T464" s="134"/>
      <c r="U464" s="134"/>
      <c r="V464" s="134"/>
      <c r="W464" s="134"/>
      <c r="X464" s="134"/>
      <c r="Y464" s="134"/>
      <c r="Z464" s="134"/>
      <c r="AA464" s="134"/>
    </row>
    <row r="465" spans="1:27" ht="11.65" customHeight="1" x14ac:dyDescent="0.2">
      <c r="A465" s="138">
        <f t="shared" ca="1" si="21"/>
        <v>84</v>
      </c>
      <c r="C465" s="184"/>
      <c r="H465" s="151" t="s">
        <v>230</v>
      </c>
      <c r="I465" s="187">
        <f>SUBTOTAL(9,I460:I464)</f>
        <v>110006370.69</v>
      </c>
      <c r="J465" s="187">
        <f>SUBTOTAL(9,J460:J464)</f>
        <v>104739216.91314082</v>
      </c>
      <c r="K465" s="187">
        <f>SUBTOTAL(9,K460:K464)</f>
        <v>5267153.7768591689</v>
      </c>
      <c r="L465" s="187">
        <f>SUBTOTAL(9,L460:L464)</f>
        <v>-284516.25987424678</v>
      </c>
      <c r="M465" s="187">
        <f>SUBTOTAL(9,M460:M464)</f>
        <v>4982637.5169849219</v>
      </c>
      <c r="O465" s="134"/>
      <c r="P465" s="134"/>
      <c r="Q465" s="134"/>
      <c r="R465" s="134"/>
      <c r="S465" s="134"/>
      <c r="T465" s="134"/>
      <c r="U465" s="134"/>
      <c r="V465" s="134"/>
      <c r="W465" s="134"/>
      <c r="X465" s="134"/>
      <c r="Y465" s="134"/>
      <c r="Z465" s="134"/>
      <c r="AA465" s="134"/>
    </row>
    <row r="466" spans="1:27" ht="11.65" customHeight="1" x14ac:dyDescent="0.2">
      <c r="A466" s="138">
        <f t="shared" ca="1" si="21"/>
        <v>85</v>
      </c>
      <c r="C466" s="184"/>
      <c r="H466" s="151"/>
      <c r="I466" s="88"/>
      <c r="J466" s="88"/>
      <c r="K466" s="88"/>
      <c r="L466" s="88"/>
      <c r="M466" s="88"/>
      <c r="O466" s="134"/>
      <c r="P466" s="134"/>
      <c r="Q466" s="134"/>
      <c r="R466" s="134"/>
      <c r="S466" s="134"/>
      <c r="T466" s="134"/>
      <c r="U466" s="134"/>
      <c r="V466" s="134"/>
      <c r="W466" s="134"/>
      <c r="X466" s="134"/>
      <c r="Y466" s="134"/>
      <c r="Z466" s="134"/>
      <c r="AA466" s="134"/>
    </row>
    <row r="467" spans="1:27" ht="11.65" customHeight="1" x14ac:dyDescent="0.2">
      <c r="A467" s="138">
        <f t="shared" ca="1" si="21"/>
        <v>86</v>
      </c>
      <c r="C467" s="184">
        <v>513</v>
      </c>
      <c r="D467" s="84" t="s">
        <v>244</v>
      </c>
      <c r="H467" s="151"/>
      <c r="I467" s="88"/>
      <c r="J467" s="88"/>
      <c r="K467" s="88"/>
      <c r="L467" s="88"/>
      <c r="M467" s="88"/>
      <c r="O467" s="134"/>
      <c r="P467" s="134"/>
      <c r="Q467" s="134"/>
      <c r="R467" s="134"/>
      <c r="S467" s="134"/>
      <c r="T467" s="134"/>
      <c r="U467" s="134"/>
      <c r="V467" s="134"/>
      <c r="W467" s="134"/>
      <c r="X467" s="134"/>
      <c r="Y467" s="134"/>
      <c r="Z467" s="134"/>
      <c r="AA467" s="134"/>
    </row>
    <row r="468" spans="1:27" ht="11.65" customHeight="1" x14ac:dyDescent="0.2">
      <c r="A468" s="138">
        <f t="shared" ca="1" si="21"/>
        <v>87</v>
      </c>
      <c r="C468" s="184"/>
      <c r="F468" s="184" t="str">
        <f>+[1]Function!F466</f>
        <v>P</v>
      </c>
      <c r="G468" s="84" t="str">
        <f>[1]UTCR!H468</f>
        <v>SG</v>
      </c>
      <c r="H468" s="151"/>
      <c r="I468" s="88">
        <f>IF(VLOOKUP([1]Variables!$AN$3,[1]Variables!$AK$3:$AM$14,3)=2,[1]UTCR!J468,[1]UTCR!AF468)</f>
        <v>0</v>
      </c>
      <c r="J468" s="88">
        <f>I468-K468</f>
        <v>0</v>
      </c>
      <c r="K468" s="185">
        <f>IF([1]Variables!$AN$3=12,IF(VLOOKUP([1]Variables!$AN$3,[1]Variables!$AK$3:$AM$14,3)=2,INDEX([1]UTCR!K468:U468,1,5)+INDEX([1]UTCR!K468:U468,1,8),INDEX([1]UTCR!AG468:AQ468,1,5)+INDEX([1]UTCR!AG468:AQ468,1,8)),IF(VLOOKUP([1]Variables!$AN$3,[1]Variables!$AK$3:$AM$14,3)=2,INDEX([1]UTCR!K468:U468,1,[1]Variables!$AN$3),INDEX([1]UTCR!AG468:AQ468,1,[1]Variables!$AN$3)))</f>
        <v>0</v>
      </c>
      <c r="L468" s="88">
        <f>M468-K468</f>
        <v>0</v>
      </c>
      <c r="M468" s="88">
        <f>IF([1]Variables!$AN$3=12,INDEX([1]NRO!J468:T468,1,5)+INDEX([1]NRO!J468:T468,1,8),INDEX([1]NRO!J468:T468,1,[1]Variables!$AN$3))</f>
        <v>0</v>
      </c>
      <c r="O468" s="134"/>
      <c r="P468" s="134"/>
      <c r="Q468" s="134"/>
      <c r="R468" s="134"/>
      <c r="S468" s="134"/>
      <c r="T468" s="134"/>
      <c r="U468" s="134"/>
      <c r="V468" s="134"/>
      <c r="W468" s="134"/>
      <c r="X468" s="134"/>
      <c r="Y468" s="134"/>
      <c r="Z468" s="134"/>
      <c r="AA468" s="134"/>
    </row>
    <row r="469" spans="1:27" ht="11.65" customHeight="1" x14ac:dyDescent="0.2">
      <c r="A469" s="138">
        <f t="shared" ca="1" si="21"/>
        <v>88</v>
      </c>
      <c r="C469" s="184"/>
      <c r="F469" s="184" t="str">
        <f>+[1]Function!F467</f>
        <v>P</v>
      </c>
      <c r="G469" s="84" t="str">
        <f>[1]UTCR!H469</f>
        <v>CAGW</v>
      </c>
      <c r="H469" s="151"/>
      <c r="I469" s="88">
        <f>IF(VLOOKUP([1]Variables!$AN$3,[1]Variables!$AK$3:$AM$14,3)=2,[1]UTCR!J469,[1]UTCR!AF469)</f>
        <v>889497.85</v>
      </c>
      <c r="J469" s="88">
        <f>I469-K469</f>
        <v>688782.19407505658</v>
      </c>
      <c r="K469" s="185">
        <f>IF([1]Variables!$AN$3=12,IF(VLOOKUP([1]Variables!$AN$3,[1]Variables!$AK$3:$AM$14,3)=2,INDEX([1]UTCR!K469:U469,1,5)+INDEX([1]UTCR!K469:U469,1,8),INDEX([1]UTCR!AG469:AQ469,1,5)+INDEX([1]UTCR!AG469:AQ469,1,8)),IF(VLOOKUP([1]Variables!$AN$3,[1]Variables!$AK$3:$AM$14,3)=2,INDEX([1]UTCR!K469:U469,1,[1]Variables!$AN$3),INDEX([1]UTCR!AG469:AQ469,1,[1]Variables!$AN$3)))</f>
        <v>200715.65592494336</v>
      </c>
      <c r="L469" s="88">
        <f>M469-K469</f>
        <v>-73910.128128209675</v>
      </c>
      <c r="M469" s="88">
        <f>IF([1]Variables!$AN$3=12,INDEX([1]NRO!J469:T469,1,5)+INDEX([1]NRO!J469:T469,1,8),INDEX([1]NRO!J469:T469,1,[1]Variables!$AN$3))</f>
        <v>126805.52779673369</v>
      </c>
      <c r="O469" s="134"/>
      <c r="P469" s="134"/>
      <c r="Q469" s="134"/>
      <c r="R469" s="134"/>
      <c r="S469" s="134"/>
      <c r="T469" s="134"/>
      <c r="U469" s="134"/>
      <c r="V469" s="134"/>
      <c r="W469" s="134"/>
      <c r="X469" s="134"/>
      <c r="Y469" s="134"/>
      <c r="Z469" s="134"/>
      <c r="AA469" s="134"/>
    </row>
    <row r="470" spans="1:27" ht="11.65" customHeight="1" x14ac:dyDescent="0.2">
      <c r="A470" s="138">
        <f t="shared" ca="1" si="21"/>
        <v>89</v>
      </c>
      <c r="C470" s="184"/>
      <c r="F470" s="184" t="str">
        <f>+[1]Function!F468</f>
        <v>P</v>
      </c>
      <c r="G470" s="84" t="str">
        <f>[1]UTCR!H470</f>
        <v>CAGE</v>
      </c>
      <c r="H470" s="151"/>
      <c r="I470" s="88">
        <f>IF(VLOOKUP([1]Variables!$AN$3,[1]Variables!$AK$3:$AM$14,3)=2,[1]UTCR!J470,[1]UTCR!AF470)</f>
        <v>25231187.940000001</v>
      </c>
      <c r="J470" s="88">
        <f>I470-K470</f>
        <v>25231187.940000001</v>
      </c>
      <c r="K470" s="185">
        <f>IF([1]Variables!$AN$3=12,IF(VLOOKUP([1]Variables!$AN$3,[1]Variables!$AK$3:$AM$14,3)=2,INDEX([1]UTCR!K470:U470,1,5)+INDEX([1]UTCR!K470:U470,1,8),INDEX([1]UTCR!AG470:AQ470,1,5)+INDEX([1]UTCR!AG470:AQ470,1,8)),IF(VLOOKUP([1]Variables!$AN$3,[1]Variables!$AK$3:$AM$14,3)=2,INDEX([1]UTCR!K470:U470,1,[1]Variables!$AN$3),INDEX([1]UTCR!AG470:AQ470,1,[1]Variables!$AN$3)))</f>
        <v>0</v>
      </c>
      <c r="L470" s="88">
        <f>M470-K470</f>
        <v>0</v>
      </c>
      <c r="M470" s="88">
        <f>IF([1]Variables!$AN$3=12,INDEX([1]NRO!J470:T470,1,5)+INDEX([1]NRO!J470:T470,1,8),INDEX([1]NRO!J470:T470,1,[1]Variables!$AN$3))</f>
        <v>0</v>
      </c>
      <c r="O470" s="134"/>
      <c r="P470" s="134"/>
      <c r="Q470" s="134"/>
      <c r="R470" s="134"/>
      <c r="S470" s="134"/>
      <c r="T470" s="134"/>
      <c r="U470" s="134"/>
      <c r="V470" s="134"/>
      <c r="W470" s="134"/>
      <c r="X470" s="134"/>
      <c r="Y470" s="134"/>
      <c r="Z470" s="134"/>
      <c r="AA470" s="134"/>
    </row>
    <row r="471" spans="1:27" ht="11.65" customHeight="1" x14ac:dyDescent="0.2">
      <c r="A471" s="138">
        <f t="shared" ca="1" si="21"/>
        <v>90</v>
      </c>
      <c r="C471" s="184"/>
      <c r="F471" s="184" t="str">
        <f>+[1]Function!F470</f>
        <v>P</v>
      </c>
      <c r="G471" s="84" t="str">
        <f>[1]UTCR!H471</f>
        <v>JBG</v>
      </c>
      <c r="H471" s="151"/>
      <c r="I471" s="88">
        <f>IF(VLOOKUP([1]Variables!$AN$3,[1]Variables!$AK$3:$AM$14,3)=2,[1]UTCR!J471,[1]UTCR!AF471)</f>
        <v>7288305.21</v>
      </c>
      <c r="J471" s="88">
        <f>I471-K471</f>
        <v>5653027.8662363887</v>
      </c>
      <c r="K471" s="185">
        <f>IF([1]Variables!$AN$3=12,IF(VLOOKUP([1]Variables!$AN$3,[1]Variables!$AK$3:$AM$14,3)=2,INDEX([1]UTCR!K471:U471,1,5)+INDEX([1]UTCR!K471:U471,1,8),INDEX([1]UTCR!AG471:AQ471,1,5)+INDEX([1]UTCR!AG471:AQ471,1,8)),IF(VLOOKUP([1]Variables!$AN$3,[1]Variables!$AK$3:$AM$14,3)=2,INDEX([1]UTCR!K471:U471,1,[1]Variables!$AN$3),INDEX([1]UTCR!AG471:AQ471,1,[1]Variables!$AN$3)))</f>
        <v>1635277.3437636117</v>
      </c>
      <c r="L471" s="88">
        <f>M471-K471</f>
        <v>0</v>
      </c>
      <c r="M471" s="88">
        <f>IF([1]Variables!$AN$3=12,INDEX([1]NRO!J471:T471,1,5)+INDEX([1]NRO!J471:T471,1,8),INDEX([1]NRO!J471:T471,1,[1]Variables!$AN$3))</f>
        <v>1635277.3437636117</v>
      </c>
      <c r="O471" s="134"/>
      <c r="P471" s="134"/>
      <c r="Q471" s="134"/>
      <c r="R471" s="134"/>
      <c r="S471" s="134"/>
      <c r="T471" s="134"/>
      <c r="U471" s="134"/>
      <c r="V471" s="134"/>
      <c r="W471" s="134"/>
      <c r="X471" s="134"/>
      <c r="Y471" s="134"/>
      <c r="Z471" s="134"/>
      <c r="AA471" s="134"/>
    </row>
    <row r="472" spans="1:27" ht="11.65" customHeight="1" x14ac:dyDescent="0.2">
      <c r="A472" s="138">
        <f t="shared" ca="1" si="21"/>
        <v>91</v>
      </c>
      <c r="C472" s="184"/>
      <c r="F472" s="184" t="str">
        <f>+[1]Function!F470</f>
        <v>P</v>
      </c>
      <c r="G472" s="84" t="str">
        <f>[1]UTCR!H472</f>
        <v>CAGE</v>
      </c>
      <c r="H472" s="151"/>
      <c r="I472" s="88">
        <f>IF(VLOOKUP([1]Variables!$AN$3,[1]Variables!$AK$3:$AM$14,3)=2,[1]UTCR!J472,[1]UTCR!AF472)</f>
        <v>0</v>
      </c>
      <c r="J472" s="88">
        <f>I472-K472</f>
        <v>0</v>
      </c>
      <c r="K472" s="185">
        <f>IF([1]Variables!$AN$3=12,IF(VLOOKUP([1]Variables!$AN$3,[1]Variables!$AK$3:$AM$14,3)=2,INDEX([1]UTCR!K472:U472,1,5)+INDEX([1]UTCR!K472:U472,1,8),INDEX([1]UTCR!AG472:AQ472,1,5)+INDEX([1]UTCR!AG472:AQ472,1,8)),IF(VLOOKUP([1]Variables!$AN$3,[1]Variables!$AK$3:$AM$14,3)=2,INDEX([1]UTCR!K472:U472,1,[1]Variables!$AN$3),INDEX([1]UTCR!AG472:AQ472,1,[1]Variables!$AN$3)))</f>
        <v>0</v>
      </c>
      <c r="L472" s="88">
        <f>M472-K472</f>
        <v>0</v>
      </c>
      <c r="M472" s="88">
        <f>IF([1]Variables!$AN$3=12,INDEX([1]NRO!J472:T472,1,5)+INDEX([1]NRO!J472:T472,1,8),INDEX([1]NRO!J472:T472,1,[1]Variables!$AN$3))</f>
        <v>0</v>
      </c>
      <c r="O472" s="134"/>
      <c r="P472" s="134"/>
      <c r="Q472" s="134"/>
      <c r="R472" s="134"/>
      <c r="S472" s="134"/>
      <c r="T472" s="134"/>
      <c r="U472" s="134"/>
      <c r="V472" s="134"/>
      <c r="W472" s="134"/>
      <c r="X472" s="134"/>
      <c r="Y472" s="134"/>
      <c r="Z472" s="134"/>
      <c r="AA472" s="134"/>
    </row>
    <row r="473" spans="1:27" ht="11.65" customHeight="1" x14ac:dyDescent="0.2">
      <c r="A473" s="138">
        <f t="shared" ca="1" si="21"/>
        <v>92</v>
      </c>
      <c r="C473" s="184"/>
      <c r="H473" s="151" t="s">
        <v>230</v>
      </c>
      <c r="I473" s="187">
        <f>SUBTOTAL(9,I468:I472)</f>
        <v>33408991.000000004</v>
      </c>
      <c r="J473" s="187">
        <f>SUBTOTAL(9,J468:J472)</f>
        <v>31572998.000311445</v>
      </c>
      <c r="K473" s="187">
        <f>SUBTOTAL(9,K468:K472)</f>
        <v>1835992.999688555</v>
      </c>
      <c r="L473" s="187">
        <f>SUBTOTAL(9,L468:L472)</f>
        <v>-73910.128128209675</v>
      </c>
      <c r="M473" s="187">
        <f>SUBTOTAL(9,M468:M472)</f>
        <v>1762082.8715603454</v>
      </c>
      <c r="O473" s="134"/>
      <c r="P473" s="134"/>
      <c r="Q473" s="134"/>
      <c r="R473" s="134"/>
      <c r="S473" s="134"/>
      <c r="T473" s="134"/>
      <c r="U473" s="134"/>
      <c r="V473" s="134"/>
      <c r="W473" s="134"/>
      <c r="X473" s="134"/>
      <c r="Y473" s="134"/>
      <c r="Z473" s="134"/>
      <c r="AA473" s="134"/>
    </row>
    <row r="474" spans="1:27" ht="11.65" customHeight="1" x14ac:dyDescent="0.2">
      <c r="A474" s="138">
        <f t="shared" ca="1" si="21"/>
        <v>93</v>
      </c>
      <c r="C474" s="184"/>
      <c r="H474" s="151"/>
      <c r="I474" s="88"/>
      <c r="J474" s="88"/>
      <c r="K474" s="88"/>
      <c r="L474" s="88"/>
      <c r="M474" s="88"/>
      <c r="O474" s="134"/>
      <c r="P474" s="134"/>
      <c r="Q474" s="134"/>
      <c r="R474" s="134"/>
      <c r="S474" s="134"/>
      <c r="T474" s="134"/>
      <c r="U474" s="134"/>
      <c r="V474" s="134"/>
      <c r="W474" s="134"/>
      <c r="X474" s="134"/>
      <c r="Y474" s="134"/>
      <c r="Z474" s="134"/>
      <c r="AA474" s="134"/>
    </row>
    <row r="475" spans="1:27" ht="11.65" customHeight="1" x14ac:dyDescent="0.2">
      <c r="A475" s="138">
        <f t="shared" ca="1" si="21"/>
        <v>94</v>
      </c>
      <c r="C475" s="184">
        <v>514</v>
      </c>
      <c r="D475" s="84" t="s">
        <v>245</v>
      </c>
      <c r="H475" s="151"/>
      <c r="I475" s="88"/>
      <c r="J475" s="88"/>
      <c r="K475" s="88"/>
      <c r="L475" s="88"/>
      <c r="M475" s="88"/>
      <c r="O475" s="134"/>
      <c r="P475" s="134"/>
      <c r="Q475" s="134"/>
      <c r="R475" s="134"/>
      <c r="S475" s="134"/>
      <c r="T475" s="134"/>
      <c r="U475" s="134"/>
      <c r="V475" s="134"/>
      <c r="W475" s="134"/>
      <c r="X475" s="134"/>
      <c r="Y475" s="134"/>
      <c r="Z475" s="134"/>
      <c r="AA475" s="134"/>
    </row>
    <row r="476" spans="1:27" ht="11.65" customHeight="1" x14ac:dyDescent="0.2">
      <c r="A476" s="138">
        <f t="shared" ca="1" si="21"/>
        <v>95</v>
      </c>
      <c r="C476" s="184"/>
      <c r="F476" s="184" t="str">
        <f>+[1]Function!F474</f>
        <v>P</v>
      </c>
      <c r="G476" s="84" t="str">
        <f>[1]UTCR!H476</f>
        <v>SG</v>
      </c>
      <c r="H476" s="151"/>
      <c r="I476" s="88">
        <f>IF(VLOOKUP([1]Variables!$AN$3,[1]Variables!$AK$3:$AM$14,3)=2,[1]UTCR!J476,[1]UTCR!AF476)</f>
        <v>0</v>
      </c>
      <c r="J476" s="88">
        <f>I476-K476</f>
        <v>0</v>
      </c>
      <c r="K476" s="185">
        <f>IF([1]Variables!$AN$3=12,IF(VLOOKUP([1]Variables!$AN$3,[1]Variables!$AK$3:$AM$14,3)=2,INDEX([1]UTCR!K476:U476,1,5)+INDEX([1]UTCR!K476:U476,1,8),INDEX([1]UTCR!AG476:AQ476,1,5)+INDEX([1]UTCR!AG476:AQ476,1,8)),IF(VLOOKUP([1]Variables!$AN$3,[1]Variables!$AK$3:$AM$14,3)=2,INDEX([1]UTCR!K476:U476,1,[1]Variables!$AN$3),INDEX([1]UTCR!AG476:AQ476,1,[1]Variables!$AN$3)))</f>
        <v>0</v>
      </c>
      <c r="L476" s="88">
        <f>M476-K476</f>
        <v>0</v>
      </c>
      <c r="M476" s="88">
        <f>IF([1]Variables!$AN$3=12,INDEX([1]NRO!J476:T476,1,5)+INDEX([1]NRO!J476:T476,1,8),INDEX([1]NRO!J476:T476,1,[1]Variables!$AN$3))</f>
        <v>0</v>
      </c>
      <c r="O476" s="134"/>
      <c r="P476" s="134"/>
      <c r="Q476" s="134"/>
      <c r="R476" s="134"/>
      <c r="S476" s="134"/>
      <c r="T476" s="134"/>
      <c r="U476" s="134"/>
      <c r="V476" s="134"/>
      <c r="W476" s="134"/>
      <c r="X476" s="134"/>
      <c r="Y476" s="134"/>
      <c r="Z476" s="134"/>
      <c r="AA476" s="134"/>
    </row>
    <row r="477" spans="1:27" ht="11.65" customHeight="1" x14ac:dyDescent="0.2">
      <c r="A477" s="138">
        <f t="shared" ca="1" si="21"/>
        <v>96</v>
      </c>
      <c r="C477" s="184"/>
      <c r="F477" s="184" t="str">
        <f>+[1]Function!F475</f>
        <v>P</v>
      </c>
      <c r="G477" s="84" t="str">
        <f>[1]UTCR!H477</f>
        <v>CAGW</v>
      </c>
      <c r="H477" s="151"/>
      <c r="I477" s="88">
        <f>IF(VLOOKUP([1]Variables!$AN$3,[1]Variables!$AK$3:$AM$14,3)=2,[1]UTCR!J477,[1]UTCR!AF477)</f>
        <v>329336.94</v>
      </c>
      <c r="J477" s="88">
        <f>I477-K477</f>
        <v>255021.88692548865</v>
      </c>
      <c r="K477" s="185">
        <f>IF([1]Variables!$AN$3=12,IF(VLOOKUP([1]Variables!$AN$3,[1]Variables!$AK$3:$AM$14,3)=2,INDEX([1]UTCR!K477:U477,1,5)+INDEX([1]UTCR!K477:U477,1,8),INDEX([1]UTCR!AG477:AQ477,1,5)+INDEX([1]UTCR!AG477:AQ477,1,8)),IF(VLOOKUP([1]Variables!$AN$3,[1]Variables!$AK$3:$AM$14,3)=2,INDEX([1]UTCR!K477:U477,1,[1]Variables!$AN$3),INDEX([1]UTCR!AG477:AQ477,1,[1]Variables!$AN$3)))</f>
        <v>74315.053074511336</v>
      </c>
      <c r="L477" s="88">
        <f>M477-K477</f>
        <v>-27365.254938786529</v>
      </c>
      <c r="M477" s="88">
        <f>IF([1]Variables!$AN$3=12,INDEX([1]NRO!J477:T477,1,5)+INDEX([1]NRO!J477:T477,1,8),INDEX([1]NRO!J477:T477,1,[1]Variables!$AN$3))</f>
        <v>46949.798135724806</v>
      </c>
      <c r="O477" s="134"/>
      <c r="P477" s="134"/>
      <c r="Q477" s="134"/>
      <c r="R477" s="134"/>
      <c r="S477" s="134"/>
      <c r="T477" s="134"/>
      <c r="U477" s="134"/>
      <c r="V477" s="134"/>
      <c r="W477" s="134"/>
      <c r="X477" s="134"/>
      <c r="Y477" s="134"/>
      <c r="Z477" s="134"/>
      <c r="AA477" s="134"/>
    </row>
    <row r="478" spans="1:27" ht="11.65" customHeight="1" x14ac:dyDescent="0.2">
      <c r="A478" s="138">
        <f t="shared" ca="1" si="21"/>
        <v>97</v>
      </c>
      <c r="C478" s="184"/>
      <c r="F478" s="184" t="str">
        <f>+[1]Function!F476</f>
        <v>P</v>
      </c>
      <c r="G478" s="84" t="str">
        <f>[1]UTCR!H478</f>
        <v>CAGE</v>
      </c>
      <c r="H478" s="151"/>
      <c r="I478" s="88">
        <f>IF(VLOOKUP([1]Variables!$AN$3,[1]Variables!$AK$3:$AM$14,3)=2,[1]UTCR!J478,[1]UTCR!AF478)</f>
        <v>8989002.9700000007</v>
      </c>
      <c r="J478" s="88">
        <f>I478-K478</f>
        <v>8989002.9700000007</v>
      </c>
      <c r="K478" s="185">
        <f>IF([1]Variables!$AN$3=12,IF(VLOOKUP([1]Variables!$AN$3,[1]Variables!$AK$3:$AM$14,3)=2,INDEX([1]UTCR!K478:U478,1,5)+INDEX([1]UTCR!K478:U478,1,8),INDEX([1]UTCR!AG478:AQ478,1,5)+INDEX([1]UTCR!AG478:AQ478,1,8)),IF(VLOOKUP([1]Variables!$AN$3,[1]Variables!$AK$3:$AM$14,3)=2,INDEX([1]UTCR!K478:U478,1,[1]Variables!$AN$3),INDEX([1]UTCR!AG478:AQ478,1,[1]Variables!$AN$3)))</f>
        <v>0</v>
      </c>
      <c r="L478" s="88">
        <f>M478-K478</f>
        <v>0</v>
      </c>
      <c r="M478" s="88">
        <f>IF([1]Variables!$AN$3=12,INDEX([1]NRO!J478:T478,1,5)+INDEX([1]NRO!J478:T478,1,8),INDEX([1]NRO!J478:T478,1,[1]Variables!$AN$3))</f>
        <v>0</v>
      </c>
      <c r="O478" s="134"/>
      <c r="P478" s="134"/>
      <c r="Q478" s="134"/>
      <c r="R478" s="134"/>
      <c r="S478" s="134"/>
      <c r="T478" s="134"/>
      <c r="U478" s="134"/>
      <c r="V478" s="134"/>
      <c r="W478" s="134"/>
      <c r="X478" s="134"/>
      <c r="Y478" s="134"/>
      <c r="Z478" s="134"/>
      <c r="AA478" s="134"/>
    </row>
    <row r="479" spans="1:27" ht="11.65" customHeight="1" x14ac:dyDescent="0.2">
      <c r="A479" s="138">
        <f t="shared" ca="1" si="21"/>
        <v>98</v>
      </c>
      <c r="C479" s="184"/>
      <c r="F479" s="184" t="str">
        <f>+[1]Function!F478</f>
        <v>P</v>
      </c>
      <c r="G479" s="84" t="str">
        <f>[1]UTCR!H479</f>
        <v>JBG</v>
      </c>
      <c r="H479" s="151"/>
      <c r="I479" s="88">
        <f>IF(VLOOKUP([1]Variables!$AN$3,[1]Variables!$AK$3:$AM$14,3)=2,[1]UTCR!J479,[1]UTCR!AF479)</f>
        <v>2118047.7200000002</v>
      </c>
      <c r="J479" s="88">
        <f>I479-K479</f>
        <v>1642821.2647777477</v>
      </c>
      <c r="K479" s="185">
        <f>IF([1]Variables!$AN$3=12,IF(VLOOKUP([1]Variables!$AN$3,[1]Variables!$AK$3:$AM$14,3)=2,INDEX([1]UTCR!K479:U479,1,5)+INDEX([1]UTCR!K479:U479,1,8),INDEX([1]UTCR!AG479:AQ479,1,5)+INDEX([1]UTCR!AG479:AQ479,1,8)),IF(VLOOKUP([1]Variables!$AN$3,[1]Variables!$AK$3:$AM$14,3)=2,INDEX([1]UTCR!K479:U479,1,[1]Variables!$AN$3),INDEX([1]UTCR!AG479:AQ479,1,[1]Variables!$AN$3)))</f>
        <v>475226.45522225247</v>
      </c>
      <c r="L479" s="88">
        <f>M479-K479</f>
        <v>0</v>
      </c>
      <c r="M479" s="88">
        <f>IF([1]Variables!$AN$3=12,INDEX([1]NRO!J479:T479,1,5)+INDEX([1]NRO!J479:T479,1,8),INDEX([1]NRO!J479:T479,1,[1]Variables!$AN$3))</f>
        <v>475226.45522225247</v>
      </c>
      <c r="O479" s="134"/>
      <c r="P479" s="134"/>
      <c r="Q479" s="134"/>
      <c r="R479" s="134"/>
      <c r="S479" s="134"/>
      <c r="T479" s="134"/>
      <c r="U479" s="134"/>
      <c r="V479" s="134"/>
      <c r="W479" s="134"/>
      <c r="X479" s="134"/>
      <c r="Y479" s="134"/>
      <c r="Z479" s="134"/>
      <c r="AA479" s="134"/>
    </row>
    <row r="480" spans="1:27" ht="11.65" customHeight="1" x14ac:dyDescent="0.2">
      <c r="A480" s="138">
        <f t="shared" ca="1" si="21"/>
        <v>99</v>
      </c>
      <c r="C480" s="184"/>
      <c r="F480" s="184" t="str">
        <f>+[1]Function!F478</f>
        <v>P</v>
      </c>
      <c r="G480" s="84" t="str">
        <f>[1]UTCR!H480</f>
        <v>CAGE</v>
      </c>
      <c r="H480" s="151"/>
      <c r="I480" s="88">
        <f>IF(VLOOKUP([1]Variables!$AN$3,[1]Variables!$AK$3:$AM$14,3)=2,[1]UTCR!J480,[1]UTCR!AF480)</f>
        <v>0</v>
      </c>
      <c r="J480" s="88">
        <f>I480-K480</f>
        <v>0</v>
      </c>
      <c r="K480" s="185">
        <f>IF([1]Variables!$AN$3=12,IF(VLOOKUP([1]Variables!$AN$3,[1]Variables!$AK$3:$AM$14,3)=2,INDEX([1]UTCR!K480:U480,1,5)+INDEX([1]UTCR!K480:U480,1,8),INDEX([1]UTCR!AG480:AQ480,1,5)+INDEX([1]UTCR!AG480:AQ480,1,8)),IF(VLOOKUP([1]Variables!$AN$3,[1]Variables!$AK$3:$AM$14,3)=2,INDEX([1]UTCR!K480:U480,1,[1]Variables!$AN$3),INDEX([1]UTCR!AG480:AQ480,1,[1]Variables!$AN$3)))</f>
        <v>0</v>
      </c>
      <c r="L480" s="88">
        <f>M480-K480</f>
        <v>0</v>
      </c>
      <c r="M480" s="88">
        <f>IF([1]Variables!$AN$3=12,INDEX([1]NRO!J480:T480,1,5)+INDEX([1]NRO!J480:T480,1,8),INDEX([1]NRO!J480:T480,1,[1]Variables!$AN$3))</f>
        <v>0</v>
      </c>
      <c r="O480" s="134"/>
      <c r="P480" s="134"/>
      <c r="Q480" s="134"/>
      <c r="R480" s="134"/>
      <c r="S480" s="134"/>
      <c r="T480" s="134"/>
      <c r="U480" s="134"/>
      <c r="V480" s="134"/>
      <c r="W480" s="134"/>
      <c r="X480" s="134"/>
      <c r="Y480" s="134"/>
      <c r="Z480" s="134"/>
      <c r="AA480" s="134"/>
    </row>
    <row r="481" spans="1:27" ht="11.65" customHeight="1" x14ac:dyDescent="0.2">
      <c r="A481" s="138">
        <f t="shared" ca="1" si="21"/>
        <v>100</v>
      </c>
      <c r="C481" s="184"/>
      <c r="H481" s="151" t="s">
        <v>230</v>
      </c>
      <c r="I481" s="187">
        <f>SUBTOTAL(9,I476:I480)</f>
        <v>11436387.630000001</v>
      </c>
      <c r="J481" s="187">
        <f>SUBTOTAL(9,J476:J480)</f>
        <v>10886846.121703237</v>
      </c>
      <c r="K481" s="187">
        <f>SUBTOTAL(9,K476:K480)</f>
        <v>549541.50829676376</v>
      </c>
      <c r="L481" s="187">
        <f>SUBTOTAL(9,L476:L480)</f>
        <v>-27365.254938786529</v>
      </c>
      <c r="M481" s="187">
        <f>SUBTOTAL(9,M476:M480)</f>
        <v>522176.25335797726</v>
      </c>
      <c r="O481" s="134"/>
      <c r="P481" s="134"/>
      <c r="Q481" s="134"/>
      <c r="R481" s="134"/>
      <c r="S481" s="134"/>
      <c r="T481" s="134"/>
      <c r="U481" s="134"/>
      <c r="V481" s="134"/>
      <c r="W481" s="134"/>
      <c r="X481" s="134"/>
      <c r="Y481" s="134"/>
      <c r="Z481" s="134"/>
      <c r="AA481" s="134"/>
    </row>
    <row r="482" spans="1:27" ht="11.65" customHeight="1" x14ac:dyDescent="0.2">
      <c r="A482" s="138">
        <f t="shared" ca="1" si="21"/>
        <v>101</v>
      </c>
      <c r="C482" s="184"/>
      <c r="H482" s="151"/>
      <c r="I482" s="88"/>
      <c r="J482" s="88"/>
      <c r="K482" s="88"/>
      <c r="L482" s="88"/>
      <c r="M482" s="88"/>
      <c r="O482" s="134"/>
      <c r="P482" s="134"/>
      <c r="Q482" s="134"/>
      <c r="R482" s="134"/>
      <c r="S482" s="134"/>
      <c r="T482" s="134"/>
      <c r="U482" s="134"/>
      <c r="V482" s="134"/>
      <c r="W482" s="134"/>
      <c r="X482" s="134"/>
      <c r="Y482" s="134"/>
      <c r="Z482" s="134"/>
      <c r="AA482" s="134"/>
    </row>
    <row r="483" spans="1:27" ht="11.65" customHeight="1" thickBot="1" x14ac:dyDescent="0.25">
      <c r="A483" s="138">
        <f t="shared" ca="1" si="21"/>
        <v>102</v>
      </c>
      <c r="C483" s="189" t="s">
        <v>246</v>
      </c>
      <c r="H483" s="151" t="s">
        <v>230</v>
      </c>
      <c r="I483" s="191">
        <f>SUBTOTAL(9,I360:I481)</f>
        <v>561185188.38000011</v>
      </c>
      <c r="J483" s="191">
        <f>SUBTOTAL(9,J360:J481)</f>
        <v>493692118.75499517</v>
      </c>
      <c r="K483" s="191">
        <f>SUBTOTAL(9,K360:K481)</f>
        <v>67493069.625004739</v>
      </c>
      <c r="L483" s="191">
        <f>SUBTOTAL(9,L360:L481)</f>
        <v>-54297735.376312241</v>
      </c>
      <c r="M483" s="191">
        <f>SUBTOTAL(9,M360:M481)</f>
        <v>13195334.248692475</v>
      </c>
      <c r="O483" s="186"/>
      <c r="P483" s="186"/>
      <c r="Q483" s="186"/>
      <c r="R483" s="186"/>
      <c r="S483" s="186"/>
      <c r="T483" s="186"/>
      <c r="U483" s="134"/>
      <c r="V483" s="186"/>
      <c r="W483" s="186"/>
      <c r="X483" s="186"/>
      <c r="Y483" s="186"/>
      <c r="Z483" s="186"/>
      <c r="AA483" s="186"/>
    </row>
    <row r="484" spans="1:27" ht="11.65" customHeight="1" thickTop="1" x14ac:dyDescent="0.2">
      <c r="A484" s="138">
        <f t="shared" ca="1" si="21"/>
        <v>103</v>
      </c>
      <c r="C484" s="184">
        <v>517</v>
      </c>
      <c r="D484" s="84" t="s">
        <v>247</v>
      </c>
      <c r="H484" s="151"/>
      <c r="I484" s="88"/>
      <c r="J484" s="88"/>
      <c r="K484" s="88"/>
      <c r="L484" s="88"/>
      <c r="M484" s="88"/>
      <c r="O484" s="134"/>
      <c r="P484" s="134"/>
      <c r="Q484" s="134"/>
      <c r="R484" s="134"/>
      <c r="S484" s="134"/>
      <c r="T484" s="134"/>
      <c r="U484" s="134"/>
      <c r="V484" s="134"/>
      <c r="W484" s="134"/>
      <c r="X484" s="134"/>
      <c r="Y484" s="134"/>
      <c r="Z484" s="134"/>
      <c r="AA484" s="134"/>
    </row>
    <row r="485" spans="1:27" ht="11.65" customHeight="1" x14ac:dyDescent="0.2">
      <c r="A485" s="138">
        <f t="shared" ca="1" si="21"/>
        <v>104</v>
      </c>
      <c r="C485" s="184"/>
      <c r="F485" s="184" t="str">
        <f>+[1]Function!F483</f>
        <v>P</v>
      </c>
      <c r="G485" s="84" t="str">
        <f>[1]UTCR!H485</f>
        <v>SG</v>
      </c>
      <c r="H485" s="151"/>
      <c r="I485" s="88">
        <f>IF(VLOOKUP([1]Variables!$AN$3,[1]Variables!$AK$3:$AM$14,3)=2,[1]UTCR!J485,[1]UTCR!AF485)</f>
        <v>0</v>
      </c>
      <c r="J485" s="88">
        <f>I485-K485</f>
        <v>0</v>
      </c>
      <c r="K485" s="185">
        <f>IF([1]Variables!$AN$3=12,IF(VLOOKUP([1]Variables!$AN$3,[1]Variables!$AK$3:$AM$14,3)=2,INDEX([1]UTCR!K485:U485,1,5)+INDEX([1]UTCR!K485:U485,1,8),INDEX([1]UTCR!AG485:AQ485,1,5)+INDEX([1]UTCR!AG485:AQ485,1,8)),IF(VLOOKUP([1]Variables!$AN$3,[1]Variables!$AK$3:$AM$14,3)=2,INDEX([1]UTCR!K485:U485,1,[1]Variables!$AN$3),INDEX([1]UTCR!AG485:AQ485,1,[1]Variables!$AN$3)))</f>
        <v>0</v>
      </c>
      <c r="L485" s="88">
        <f>M485-K485</f>
        <v>0</v>
      </c>
      <c r="M485" s="88">
        <f>IF([1]Variables!$AN$3=12,INDEX([1]NRO!J485:T485,1,5)+INDEX([1]NRO!J485:T485,1,8),INDEX([1]NRO!J485:T485,1,[1]Variables!$AN$3))</f>
        <v>0</v>
      </c>
      <c r="O485" s="134"/>
      <c r="P485" s="134"/>
      <c r="Q485" s="134"/>
      <c r="R485" s="134"/>
      <c r="S485" s="134"/>
      <c r="T485" s="134"/>
      <c r="U485" s="134"/>
      <c r="V485" s="134"/>
      <c r="W485" s="134"/>
      <c r="X485" s="134"/>
      <c r="Y485" s="134"/>
      <c r="Z485" s="134"/>
      <c r="AA485" s="134"/>
    </row>
    <row r="486" spans="1:27" ht="11.65" customHeight="1" x14ac:dyDescent="0.2">
      <c r="A486" s="138">
        <f t="shared" ca="1" si="21"/>
        <v>105</v>
      </c>
      <c r="C486" s="184"/>
      <c r="H486" s="151"/>
      <c r="I486" s="187">
        <f>SUBTOTAL(9,I485)</f>
        <v>0</v>
      </c>
      <c r="J486" s="187">
        <f>SUBTOTAL(9,J485)</f>
        <v>0</v>
      </c>
      <c r="K486" s="187">
        <f>SUBTOTAL(9,K485)</f>
        <v>0</v>
      </c>
      <c r="L486" s="187">
        <f>SUBTOTAL(9,L485)</f>
        <v>0</v>
      </c>
      <c r="M486" s="187">
        <f>SUBTOTAL(9,M485)</f>
        <v>0</v>
      </c>
      <c r="O486" s="134"/>
      <c r="P486" s="134"/>
      <c r="Q486" s="134"/>
      <c r="R486" s="134"/>
      <c r="S486" s="134"/>
      <c r="T486" s="134"/>
      <c r="U486" s="134"/>
      <c r="V486" s="134"/>
      <c r="W486" s="134"/>
      <c r="X486" s="134"/>
      <c r="Y486" s="134"/>
      <c r="Z486" s="134"/>
      <c r="AA486" s="134"/>
    </row>
    <row r="487" spans="1:27" ht="11.65" customHeight="1" x14ac:dyDescent="0.2">
      <c r="A487" s="138">
        <f t="shared" ca="1" si="21"/>
        <v>106</v>
      </c>
      <c r="C487" s="184"/>
      <c r="H487" s="151"/>
      <c r="I487" s="88"/>
      <c r="J487" s="88"/>
      <c r="K487" s="88"/>
      <c r="L487" s="88"/>
      <c r="M487" s="88"/>
      <c r="O487" s="134"/>
      <c r="P487" s="134"/>
      <c r="Q487" s="134"/>
      <c r="R487" s="134"/>
      <c r="S487" s="134"/>
      <c r="T487" s="134"/>
      <c r="U487" s="134"/>
      <c r="V487" s="134"/>
      <c r="W487" s="134"/>
      <c r="X487" s="134"/>
      <c r="Y487" s="134"/>
      <c r="Z487" s="134"/>
      <c r="AA487" s="134"/>
    </row>
    <row r="488" spans="1:27" ht="11.65" customHeight="1" x14ac:dyDescent="0.2">
      <c r="A488" s="138">
        <f t="shared" ca="1" si="21"/>
        <v>107</v>
      </c>
      <c r="C488" s="184">
        <v>518</v>
      </c>
      <c r="D488" s="84" t="s">
        <v>248</v>
      </c>
      <c r="H488" s="151"/>
      <c r="I488" s="88"/>
      <c r="J488" s="88"/>
      <c r="K488" s="88"/>
      <c r="L488" s="88"/>
      <c r="M488" s="88"/>
      <c r="O488" s="134"/>
      <c r="P488" s="134"/>
      <c r="Q488" s="134"/>
      <c r="R488" s="134"/>
      <c r="S488" s="134"/>
      <c r="T488" s="134"/>
      <c r="U488" s="134"/>
      <c r="V488" s="134"/>
      <c r="W488" s="134"/>
      <c r="X488" s="134"/>
      <c r="Y488" s="134"/>
      <c r="Z488" s="134"/>
      <c r="AA488" s="134"/>
    </row>
    <row r="489" spans="1:27" ht="11.65" customHeight="1" x14ac:dyDescent="0.2">
      <c r="A489" s="138">
        <f t="shared" ca="1" si="21"/>
        <v>108</v>
      </c>
      <c r="C489" s="184"/>
      <c r="F489" s="184" t="str">
        <f>+[1]Function!F487</f>
        <v>P</v>
      </c>
      <c r="G489" s="84" t="str">
        <f>[1]UTCR!H489</f>
        <v>SE</v>
      </c>
      <c r="H489" s="151"/>
      <c r="I489" s="88">
        <f>IF(VLOOKUP([1]Variables!$AN$3,[1]Variables!$AK$3:$AM$14,3)=2,[1]UTCR!J489,[1]UTCR!AF489)</f>
        <v>0</v>
      </c>
      <c r="J489" s="88">
        <f>I489-K489</f>
        <v>0</v>
      </c>
      <c r="K489" s="185">
        <f>IF([1]Variables!$AN$3=12,IF(VLOOKUP([1]Variables!$AN$3,[1]Variables!$AK$3:$AM$14,3)=2,INDEX([1]UTCR!K489:U489,1,5)+INDEX([1]UTCR!K489:U489,1,8),INDEX([1]UTCR!AG489:AQ489,1,5)+INDEX([1]UTCR!AG489:AQ489,1,8)),IF(VLOOKUP([1]Variables!$AN$3,[1]Variables!$AK$3:$AM$14,3)=2,INDEX([1]UTCR!K489:U489,1,[1]Variables!$AN$3),INDEX([1]UTCR!AG489:AQ489,1,[1]Variables!$AN$3)))</f>
        <v>0</v>
      </c>
      <c r="L489" s="88">
        <f>M489-K489</f>
        <v>0</v>
      </c>
      <c r="M489" s="88">
        <f>IF([1]Variables!$AN$3=12,INDEX([1]NRO!J489:T489,1,5)+INDEX([1]NRO!J489:T489,1,8),INDEX([1]NRO!J489:T489,1,[1]Variables!$AN$3))</f>
        <v>0</v>
      </c>
      <c r="O489" s="134"/>
      <c r="P489" s="134"/>
      <c r="Q489" s="134"/>
      <c r="R489" s="134"/>
      <c r="S489" s="134"/>
      <c r="T489" s="134"/>
      <c r="U489" s="134"/>
      <c r="V489" s="134"/>
      <c r="W489" s="134"/>
      <c r="X489" s="134"/>
      <c r="Y489" s="134"/>
      <c r="Z489" s="134"/>
      <c r="AA489" s="134"/>
    </row>
    <row r="490" spans="1:27" ht="11.65" customHeight="1" x14ac:dyDescent="0.2">
      <c r="A490" s="138">
        <f t="shared" ca="1" si="21"/>
        <v>109</v>
      </c>
      <c r="C490" s="184"/>
      <c r="H490" s="151"/>
      <c r="I490" s="88"/>
      <c r="J490" s="88"/>
      <c r="K490" s="88"/>
      <c r="L490" s="88"/>
      <c r="M490" s="88"/>
      <c r="O490" s="134"/>
      <c r="P490" s="134"/>
      <c r="Q490" s="134"/>
      <c r="R490" s="134"/>
      <c r="S490" s="134"/>
      <c r="T490" s="134"/>
      <c r="U490" s="134"/>
      <c r="V490" s="134"/>
      <c r="W490" s="134"/>
      <c r="X490" s="134"/>
      <c r="Y490" s="134"/>
      <c r="Z490" s="134"/>
      <c r="AA490" s="134"/>
    </row>
    <row r="491" spans="1:27" ht="11.65" customHeight="1" x14ac:dyDescent="0.2">
      <c r="A491" s="138">
        <f t="shared" ca="1" si="21"/>
        <v>110</v>
      </c>
      <c r="C491" s="184"/>
      <c r="H491" s="151"/>
      <c r="I491" s="187">
        <f>SUBTOTAL(9,I489:I490)</f>
        <v>0</v>
      </c>
      <c r="J491" s="187">
        <f>SUBTOTAL(9,J489:J490)</f>
        <v>0</v>
      </c>
      <c r="K491" s="187">
        <f>SUBTOTAL(9,K489:K490)</f>
        <v>0</v>
      </c>
      <c r="L491" s="187">
        <f>SUBTOTAL(9,L489:L490)</f>
        <v>0</v>
      </c>
      <c r="M491" s="187">
        <f>SUBTOTAL(9,M489:M490)</f>
        <v>0</v>
      </c>
      <c r="O491" s="134"/>
      <c r="P491" s="134"/>
      <c r="Q491" s="134"/>
      <c r="R491" s="134"/>
      <c r="S491" s="134"/>
      <c r="T491" s="134"/>
      <c r="U491" s="134"/>
      <c r="V491" s="134"/>
      <c r="W491" s="134"/>
      <c r="X491" s="134"/>
      <c r="Y491" s="134"/>
      <c r="Z491" s="134"/>
      <c r="AA491" s="134"/>
    </row>
    <row r="492" spans="1:27" ht="11.65" customHeight="1" x14ac:dyDescent="0.2">
      <c r="A492" s="138">
        <f t="shared" ca="1" si="21"/>
        <v>111</v>
      </c>
      <c r="C492" s="184"/>
      <c r="H492" s="151"/>
      <c r="I492" s="88"/>
      <c r="J492" s="88"/>
      <c r="K492" s="88"/>
      <c r="L492" s="88"/>
      <c r="M492" s="88"/>
      <c r="O492" s="134"/>
      <c r="P492" s="134"/>
      <c r="Q492" s="134"/>
      <c r="R492" s="134"/>
      <c r="S492" s="134"/>
      <c r="T492" s="134"/>
      <c r="U492" s="134"/>
      <c r="V492" s="134"/>
      <c r="W492" s="134"/>
      <c r="X492" s="134"/>
      <c r="Y492" s="134"/>
      <c r="Z492" s="134"/>
      <c r="AA492" s="134"/>
    </row>
    <row r="493" spans="1:27" ht="11.65" customHeight="1" x14ac:dyDescent="0.2">
      <c r="A493" s="138">
        <f t="shared" ca="1" si="21"/>
        <v>112</v>
      </c>
      <c r="C493" s="184">
        <v>519</v>
      </c>
      <c r="D493" s="84" t="s">
        <v>249</v>
      </c>
      <c r="H493" s="151"/>
      <c r="I493" s="88"/>
      <c r="J493" s="88"/>
      <c r="K493" s="88"/>
      <c r="L493" s="88"/>
      <c r="M493" s="88"/>
      <c r="O493" s="134"/>
      <c r="P493" s="134"/>
      <c r="Q493" s="134"/>
      <c r="R493" s="134"/>
      <c r="S493" s="134"/>
      <c r="T493" s="134"/>
      <c r="U493" s="134"/>
      <c r="V493" s="134"/>
      <c r="W493" s="134"/>
      <c r="X493" s="134"/>
      <c r="Y493" s="134"/>
      <c r="Z493" s="134"/>
      <c r="AA493" s="134"/>
    </row>
    <row r="494" spans="1:27" ht="11.65" customHeight="1" x14ac:dyDescent="0.2">
      <c r="A494" s="138">
        <f t="shared" ca="1" si="21"/>
        <v>113</v>
      </c>
      <c r="C494" s="184"/>
      <c r="F494" s="184" t="str">
        <f>+[1]Function!F492</f>
        <v>P</v>
      </c>
      <c r="G494" s="84" t="str">
        <f>[1]UTCR!H494</f>
        <v>SG</v>
      </c>
      <c r="H494" s="151"/>
      <c r="I494" s="88">
        <f>IF(VLOOKUP([1]Variables!$AN$3,[1]Variables!$AK$3:$AM$14,3)=2,[1]UTCR!J494,[1]UTCR!AF494)</f>
        <v>0</v>
      </c>
      <c r="J494" s="88">
        <f>I494-K494</f>
        <v>0</v>
      </c>
      <c r="K494" s="185">
        <f>IF([1]Variables!$AN$3=12,IF(VLOOKUP([1]Variables!$AN$3,[1]Variables!$AK$3:$AM$14,3)=2,INDEX([1]UTCR!K494:U494,1,5)+INDEX([1]UTCR!K494:U494,1,8),INDEX([1]UTCR!AG494:AQ494,1,5)+INDEX([1]UTCR!AG494:AQ494,1,8)),IF(VLOOKUP([1]Variables!$AN$3,[1]Variables!$AK$3:$AM$14,3)=2,INDEX([1]UTCR!K494:U494,1,[1]Variables!$AN$3),INDEX([1]UTCR!AG494:AQ494,1,[1]Variables!$AN$3)))</f>
        <v>0</v>
      </c>
      <c r="L494" s="88">
        <f>M494-K494</f>
        <v>0</v>
      </c>
      <c r="M494" s="88">
        <f>IF([1]Variables!$AN$3=12,INDEX([1]NRO!J494:T494,1,5)+INDEX([1]NRO!J494:T494,1,8),INDEX([1]NRO!J494:T494,1,[1]Variables!$AN$3))</f>
        <v>0</v>
      </c>
      <c r="O494" s="134"/>
      <c r="P494" s="134"/>
      <c r="Q494" s="134"/>
      <c r="R494" s="134"/>
      <c r="S494" s="134"/>
      <c r="T494" s="134"/>
      <c r="U494" s="134"/>
      <c r="V494" s="134"/>
      <c r="W494" s="134"/>
      <c r="X494" s="134"/>
      <c r="Y494" s="134"/>
      <c r="Z494" s="134"/>
      <c r="AA494" s="134"/>
    </row>
    <row r="495" spans="1:27" ht="11.65" customHeight="1" x14ac:dyDescent="0.2">
      <c r="A495" s="138">
        <f t="shared" ca="1" si="21"/>
        <v>114</v>
      </c>
      <c r="C495" s="184"/>
      <c r="H495" s="151"/>
      <c r="I495" s="187">
        <f>SUBTOTAL(9,I494)</f>
        <v>0</v>
      </c>
      <c r="J495" s="187">
        <f>SUBTOTAL(9,J494)</f>
        <v>0</v>
      </c>
      <c r="K495" s="187">
        <f>SUBTOTAL(9,K494)</f>
        <v>0</v>
      </c>
      <c r="L495" s="187">
        <f>SUBTOTAL(9,L494)</f>
        <v>0</v>
      </c>
      <c r="M495" s="187">
        <f>SUBTOTAL(9,M494)</f>
        <v>0</v>
      </c>
      <c r="O495" s="134"/>
      <c r="P495" s="134"/>
      <c r="Q495" s="134"/>
      <c r="R495" s="134"/>
      <c r="S495" s="134"/>
      <c r="T495" s="134"/>
      <c r="U495" s="134"/>
      <c r="V495" s="134"/>
      <c r="W495" s="134"/>
      <c r="X495" s="134"/>
      <c r="Y495" s="134"/>
      <c r="Z495" s="134"/>
      <c r="AA495" s="134"/>
    </row>
    <row r="496" spans="1:27" ht="11.65" customHeight="1" x14ac:dyDescent="0.2">
      <c r="A496" s="138">
        <f t="shared" ca="1" si="21"/>
        <v>115</v>
      </c>
      <c r="C496" s="184"/>
      <c r="H496" s="151"/>
      <c r="I496" s="88"/>
      <c r="J496" s="88"/>
      <c r="K496" s="88"/>
      <c r="L496" s="88"/>
      <c r="M496" s="88"/>
      <c r="O496" s="134"/>
      <c r="P496" s="134"/>
      <c r="Q496" s="134"/>
      <c r="R496" s="134"/>
      <c r="S496" s="134"/>
      <c r="T496" s="134"/>
      <c r="U496" s="134"/>
      <c r="V496" s="134"/>
      <c r="W496" s="134"/>
      <c r="X496" s="134"/>
      <c r="Y496" s="134"/>
      <c r="Z496" s="134"/>
      <c r="AA496" s="134"/>
    </row>
    <row r="497" spans="1:27" ht="11.65" customHeight="1" x14ac:dyDescent="0.2">
      <c r="A497" s="138">
        <f t="shared" ca="1" si="21"/>
        <v>116</v>
      </c>
      <c r="C497" s="184">
        <v>520</v>
      </c>
      <c r="D497" s="84" t="s">
        <v>234</v>
      </c>
      <c r="H497" s="151"/>
      <c r="I497" s="88"/>
      <c r="J497" s="88"/>
      <c r="K497" s="88"/>
      <c r="L497" s="88"/>
      <c r="M497" s="88"/>
      <c r="O497" s="134"/>
      <c r="P497" s="134"/>
      <c r="Q497" s="134"/>
      <c r="R497" s="134"/>
      <c r="S497" s="134"/>
      <c r="T497" s="134"/>
      <c r="U497" s="134"/>
      <c r="V497" s="134"/>
      <c r="W497" s="134"/>
      <c r="X497" s="134"/>
      <c r="Y497" s="134"/>
      <c r="Z497" s="134"/>
      <c r="AA497" s="134"/>
    </row>
    <row r="498" spans="1:27" ht="11.65" customHeight="1" x14ac:dyDescent="0.2">
      <c r="A498" s="138">
        <f t="shared" ca="1" si="21"/>
        <v>117</v>
      </c>
      <c r="C498" s="184"/>
      <c r="F498" s="184" t="str">
        <f>+[1]Function!F496</f>
        <v>P</v>
      </c>
      <c r="G498" s="84" t="str">
        <f>[1]UTCR!H498</f>
        <v>SG</v>
      </c>
      <c r="H498" s="151"/>
      <c r="I498" s="88">
        <f>IF(VLOOKUP([1]Variables!$AN$3,[1]Variables!$AK$3:$AM$14,3)=2,[1]UTCR!J498,[1]UTCR!AF498)</f>
        <v>0</v>
      </c>
      <c r="J498" s="88">
        <f>I498-K498</f>
        <v>0</v>
      </c>
      <c r="K498" s="185">
        <f>IF([1]Variables!$AN$3=12,IF(VLOOKUP([1]Variables!$AN$3,[1]Variables!$AK$3:$AM$14,3)=2,INDEX([1]UTCR!K498:U498,1,5)+INDEX([1]UTCR!K498:U498,1,8),INDEX([1]UTCR!AG498:AQ498,1,5)+INDEX([1]UTCR!AG498:AQ498,1,8)),IF(VLOOKUP([1]Variables!$AN$3,[1]Variables!$AK$3:$AM$14,3)=2,INDEX([1]UTCR!K498:U498,1,[1]Variables!$AN$3),INDEX([1]UTCR!AG498:AQ498,1,[1]Variables!$AN$3)))</f>
        <v>0</v>
      </c>
      <c r="L498" s="88">
        <f>M498-K498</f>
        <v>0</v>
      </c>
      <c r="M498" s="88">
        <f>IF([1]Variables!$AN$3=12,INDEX([1]NRO!J498:T498,1,5)+INDEX([1]NRO!J498:T498,1,8),INDEX([1]NRO!J498:T498,1,[1]Variables!$AN$3))</f>
        <v>0</v>
      </c>
      <c r="O498" s="134"/>
      <c r="P498" s="134"/>
      <c r="Q498" s="134"/>
      <c r="R498" s="134"/>
      <c r="S498" s="134"/>
      <c r="T498" s="134"/>
      <c r="U498" s="134"/>
      <c r="V498" s="134"/>
      <c r="W498" s="134"/>
      <c r="X498" s="134"/>
      <c r="Y498" s="134"/>
      <c r="Z498" s="134"/>
      <c r="AA498" s="134"/>
    </row>
    <row r="499" spans="1:27" ht="11.65" customHeight="1" x14ac:dyDescent="0.2">
      <c r="A499" s="138">
        <f t="shared" ca="1" si="21"/>
        <v>118</v>
      </c>
      <c r="C499" s="184"/>
      <c r="H499" s="151"/>
      <c r="I499" s="187">
        <f>SUBTOTAL(9,I498)</f>
        <v>0</v>
      </c>
      <c r="J499" s="187">
        <f>SUBTOTAL(9,J498)</f>
        <v>0</v>
      </c>
      <c r="K499" s="187">
        <f>SUBTOTAL(9,K498)</f>
        <v>0</v>
      </c>
      <c r="L499" s="187">
        <f>SUBTOTAL(9,L498)</f>
        <v>0</v>
      </c>
      <c r="M499" s="187">
        <f>SUBTOTAL(9,M498)</f>
        <v>0</v>
      </c>
      <c r="O499" s="134"/>
      <c r="P499" s="134"/>
      <c r="Q499" s="134"/>
      <c r="R499" s="134"/>
      <c r="S499" s="134"/>
      <c r="T499" s="134"/>
      <c r="U499" s="134"/>
      <c r="V499" s="134"/>
      <c r="W499" s="134"/>
      <c r="X499" s="134"/>
      <c r="Y499" s="134"/>
      <c r="Z499" s="134"/>
      <c r="AA499" s="134"/>
    </row>
    <row r="500" spans="1:27" ht="11.65" customHeight="1" x14ac:dyDescent="0.2">
      <c r="A500" s="138">
        <f t="shared" ca="1" si="21"/>
        <v>119</v>
      </c>
      <c r="C500" s="184"/>
      <c r="H500" s="151"/>
      <c r="I500" s="192"/>
      <c r="J500" s="88"/>
      <c r="K500" s="88"/>
      <c r="L500" s="88"/>
      <c r="M500" s="88"/>
      <c r="O500" s="134"/>
      <c r="P500" s="134"/>
      <c r="Q500" s="134"/>
      <c r="R500" s="134"/>
      <c r="S500" s="134"/>
      <c r="T500" s="134"/>
      <c r="U500" s="134"/>
      <c r="V500" s="134"/>
      <c r="W500" s="134"/>
      <c r="X500" s="134"/>
      <c r="Y500" s="134"/>
      <c r="Z500" s="134"/>
      <c r="AA500" s="134"/>
    </row>
    <row r="501" spans="1:27" ht="11.65" customHeight="1" x14ac:dyDescent="0.2">
      <c r="A501" s="138">
        <f t="shared" ca="1" si="21"/>
        <v>120</v>
      </c>
      <c r="C501" s="184"/>
      <c r="E501" s="142"/>
      <c r="H501" s="151"/>
      <c r="I501" s="192"/>
      <c r="J501" s="192"/>
      <c r="K501" s="192"/>
      <c r="L501" s="192"/>
      <c r="M501" s="192"/>
      <c r="O501" s="193"/>
      <c r="P501" s="193"/>
      <c r="Q501" s="193"/>
      <c r="R501" s="193"/>
      <c r="S501" s="193"/>
      <c r="T501" s="193"/>
      <c r="U501" s="134"/>
      <c r="V501" s="193"/>
      <c r="W501" s="193"/>
      <c r="X501" s="193"/>
      <c r="Y501" s="193"/>
      <c r="Z501" s="193"/>
      <c r="AA501" s="193"/>
    </row>
    <row r="502" spans="1:27" ht="11.65" customHeight="1" x14ac:dyDescent="0.2">
      <c r="A502" s="138">
        <f t="shared" ca="1" si="21"/>
        <v>121</v>
      </c>
      <c r="C502" s="194"/>
      <c r="D502" s="195"/>
      <c r="E502" s="196"/>
      <c r="G502" s="195"/>
      <c r="H502" s="197"/>
      <c r="I502" s="198"/>
      <c r="J502" s="198"/>
      <c r="K502" s="198"/>
      <c r="L502" s="198"/>
      <c r="M502" s="198"/>
      <c r="O502" s="199"/>
      <c r="P502" s="199"/>
      <c r="Q502" s="199"/>
      <c r="R502" s="199"/>
      <c r="S502" s="199"/>
      <c r="T502" s="199"/>
      <c r="U502" s="134"/>
      <c r="V502" s="199"/>
      <c r="W502" s="199"/>
      <c r="X502" s="199"/>
      <c r="Y502" s="199"/>
      <c r="Z502" s="199"/>
      <c r="AA502" s="199"/>
    </row>
    <row r="503" spans="1:27" ht="11.65" customHeight="1" x14ac:dyDescent="0.2">
      <c r="A503" s="138">
        <f t="shared" ca="1" si="21"/>
        <v>122</v>
      </c>
      <c r="C503" s="184">
        <v>523</v>
      </c>
      <c r="D503" s="84" t="s">
        <v>238</v>
      </c>
      <c r="H503" s="151"/>
      <c r="I503" s="88"/>
      <c r="J503" s="88"/>
      <c r="K503" s="88"/>
      <c r="L503" s="88"/>
      <c r="M503" s="88"/>
      <c r="O503" s="134"/>
      <c r="P503" s="134"/>
      <c r="Q503" s="134"/>
      <c r="R503" s="134"/>
      <c r="S503" s="134"/>
      <c r="T503" s="134"/>
      <c r="U503" s="134"/>
      <c r="V503" s="134"/>
      <c r="W503" s="134"/>
      <c r="X503" s="134"/>
      <c r="Y503" s="134"/>
      <c r="Z503" s="134"/>
      <c r="AA503" s="134"/>
    </row>
    <row r="504" spans="1:27" ht="11.65" customHeight="1" x14ac:dyDescent="0.2">
      <c r="A504" s="138">
        <f t="shared" ca="1" si="21"/>
        <v>123</v>
      </c>
      <c r="C504" s="184"/>
      <c r="F504" s="184" t="str">
        <f>+[1]Function!F502</f>
        <v>P</v>
      </c>
      <c r="G504" s="84" t="str">
        <f>[1]UTCR!H504</f>
        <v>SG</v>
      </c>
      <c r="H504" s="151"/>
      <c r="I504" s="88">
        <f>IF(VLOOKUP([1]Variables!$AN$3,[1]Variables!$AK$3:$AM$14,3)=2,[1]UTCR!J504,[1]UTCR!AF504)</f>
        <v>0</v>
      </c>
      <c r="J504" s="88">
        <f>I504-K504</f>
        <v>0</v>
      </c>
      <c r="K504" s="185">
        <f>IF([1]Variables!$AN$3=12,IF(VLOOKUP([1]Variables!$AN$3,[1]Variables!$AK$3:$AM$14,3)=2,INDEX([1]UTCR!K504:U504,1,5)+INDEX([1]UTCR!K504:U504,1,8),INDEX([1]UTCR!AG504:AQ504,1,5)+INDEX([1]UTCR!AG504:AQ504,1,8)),IF(VLOOKUP([1]Variables!$AN$3,[1]Variables!$AK$3:$AM$14,3)=2,INDEX([1]UTCR!K504:U504,1,[1]Variables!$AN$3),INDEX([1]UTCR!AG504:AQ504,1,[1]Variables!$AN$3)))</f>
        <v>0</v>
      </c>
      <c r="L504" s="88">
        <f>M504-K504</f>
        <v>0</v>
      </c>
      <c r="M504" s="88">
        <f>IF([1]Variables!$AN$3=12,INDEX([1]NRO!J504:T504,1,5)+INDEX([1]NRO!J504:T504,1,8),INDEX([1]NRO!J504:T504,1,[1]Variables!$AN$3))</f>
        <v>0</v>
      </c>
      <c r="O504" s="134"/>
      <c r="P504" s="134"/>
      <c r="Q504" s="134"/>
      <c r="R504" s="134"/>
      <c r="S504" s="134"/>
      <c r="T504" s="134"/>
      <c r="U504" s="134"/>
      <c r="V504" s="134"/>
      <c r="W504" s="134"/>
      <c r="X504" s="134"/>
      <c r="Y504" s="134"/>
      <c r="Z504" s="134"/>
      <c r="AA504" s="134"/>
    </row>
    <row r="505" spans="1:27" ht="11.65" customHeight="1" x14ac:dyDescent="0.2">
      <c r="A505" s="138">
        <f t="shared" ca="1" si="21"/>
        <v>124</v>
      </c>
      <c r="C505" s="184"/>
      <c r="H505" s="151"/>
      <c r="I505" s="187">
        <f>SUBTOTAL(9,I504)</f>
        <v>0</v>
      </c>
      <c r="J505" s="187">
        <f>SUBTOTAL(9,J504)</f>
        <v>0</v>
      </c>
      <c r="K505" s="187">
        <f>SUBTOTAL(9,K504)</f>
        <v>0</v>
      </c>
      <c r="L505" s="187">
        <f>SUBTOTAL(9,L504)</f>
        <v>0</v>
      </c>
      <c r="M505" s="187">
        <f>SUBTOTAL(9,M504)</f>
        <v>0</v>
      </c>
      <c r="O505" s="134"/>
      <c r="P505" s="134"/>
      <c r="Q505" s="134"/>
      <c r="R505" s="134"/>
      <c r="S505" s="134"/>
      <c r="T505" s="134"/>
      <c r="U505" s="134"/>
      <c r="V505" s="134"/>
      <c r="W505" s="134"/>
      <c r="X505" s="134"/>
      <c r="Y505" s="134"/>
      <c r="Z505" s="134"/>
      <c r="AA505" s="134"/>
    </row>
    <row r="506" spans="1:27" ht="11.65" customHeight="1" x14ac:dyDescent="0.2">
      <c r="A506" s="138">
        <f t="shared" ca="1" si="21"/>
        <v>125</v>
      </c>
      <c r="C506" s="184"/>
      <c r="H506" s="151"/>
      <c r="I506" s="88"/>
      <c r="J506" s="88"/>
      <c r="K506" s="88"/>
      <c r="L506" s="88"/>
      <c r="M506" s="88"/>
      <c r="O506" s="134"/>
      <c r="P506" s="134"/>
      <c r="Q506" s="134"/>
      <c r="R506" s="134"/>
      <c r="S506" s="134"/>
      <c r="T506" s="134"/>
      <c r="U506" s="134"/>
      <c r="V506" s="134"/>
      <c r="W506" s="134"/>
      <c r="X506" s="134"/>
      <c r="Y506" s="134"/>
      <c r="Z506" s="134"/>
      <c r="AA506" s="134"/>
    </row>
    <row r="507" spans="1:27" ht="11.65" customHeight="1" x14ac:dyDescent="0.2">
      <c r="A507" s="138">
        <f t="shared" ca="1" si="21"/>
        <v>126</v>
      </c>
      <c r="C507" s="184">
        <v>524</v>
      </c>
      <c r="D507" s="84" t="s">
        <v>250</v>
      </c>
      <c r="H507" s="151"/>
      <c r="I507" s="88"/>
      <c r="J507" s="88"/>
      <c r="K507" s="88"/>
      <c r="L507" s="88"/>
      <c r="M507" s="88"/>
      <c r="O507" s="134"/>
      <c r="P507" s="134"/>
      <c r="Q507" s="134"/>
      <c r="R507" s="134"/>
      <c r="S507" s="134"/>
      <c r="T507" s="134"/>
      <c r="U507" s="134"/>
      <c r="V507" s="134"/>
      <c r="W507" s="134"/>
      <c r="X507" s="134"/>
      <c r="Y507" s="134"/>
      <c r="Z507" s="134"/>
      <c r="AA507" s="134"/>
    </row>
    <row r="508" spans="1:27" ht="11.65" customHeight="1" x14ac:dyDescent="0.2">
      <c r="A508" s="138">
        <f t="shared" ca="1" si="21"/>
        <v>127</v>
      </c>
      <c r="C508" s="184"/>
      <c r="F508" s="184" t="str">
        <f>+[1]Function!F506</f>
        <v>P</v>
      </c>
      <c r="G508" s="84" t="str">
        <f>[1]UTCR!H508</f>
        <v>SG</v>
      </c>
      <c r="H508" s="151"/>
      <c r="I508" s="88">
        <f>IF(VLOOKUP([1]Variables!$AN$3,[1]Variables!$AK$3:$AM$14,3)=2,[1]UTCR!J508,[1]UTCR!AF508)</f>
        <v>0</v>
      </c>
      <c r="J508" s="88">
        <f>I508-K508</f>
        <v>0</v>
      </c>
      <c r="K508" s="185">
        <f>IF([1]Variables!$AN$3=12,IF(VLOOKUP([1]Variables!$AN$3,[1]Variables!$AK$3:$AM$14,3)=2,INDEX([1]UTCR!K508:U508,1,5)+INDEX([1]UTCR!K508:U508,1,8),INDEX([1]UTCR!AG508:AQ508,1,5)+INDEX([1]UTCR!AG508:AQ508,1,8)),IF(VLOOKUP([1]Variables!$AN$3,[1]Variables!$AK$3:$AM$14,3)=2,INDEX([1]UTCR!K508:U508,1,[1]Variables!$AN$3),INDEX([1]UTCR!AG508:AQ508,1,[1]Variables!$AN$3)))</f>
        <v>0</v>
      </c>
      <c r="L508" s="88">
        <f>M508-K508</f>
        <v>0</v>
      </c>
      <c r="M508" s="88">
        <f>IF([1]Variables!$AN$3=12,INDEX([1]NRO!J508:T508,1,5)+INDEX([1]NRO!J508:T508,1,8),INDEX([1]NRO!J508:T508,1,[1]Variables!$AN$3))</f>
        <v>0</v>
      </c>
      <c r="O508" s="134"/>
      <c r="P508" s="134"/>
      <c r="Q508" s="134"/>
      <c r="R508" s="134"/>
      <c r="S508" s="134"/>
      <c r="T508" s="134"/>
      <c r="U508" s="134"/>
      <c r="V508" s="134"/>
      <c r="W508" s="134"/>
      <c r="X508" s="134"/>
      <c r="Y508" s="134"/>
      <c r="Z508" s="134"/>
      <c r="AA508" s="134"/>
    </row>
    <row r="509" spans="1:27" ht="11.65" customHeight="1" x14ac:dyDescent="0.2">
      <c r="A509" s="138">
        <f t="shared" ca="1" si="21"/>
        <v>128</v>
      </c>
      <c r="C509" s="184"/>
      <c r="H509" s="151"/>
      <c r="I509" s="187">
        <f>SUBTOTAL(9,I508)</f>
        <v>0</v>
      </c>
      <c r="J509" s="187">
        <f>SUBTOTAL(9,J508)</f>
        <v>0</v>
      </c>
      <c r="K509" s="187">
        <f>SUBTOTAL(9,K508)</f>
        <v>0</v>
      </c>
      <c r="L509" s="187">
        <f>SUBTOTAL(9,L508)</f>
        <v>0</v>
      </c>
      <c r="M509" s="187">
        <f>SUBTOTAL(9,M508)</f>
        <v>0</v>
      </c>
      <c r="O509" s="134"/>
      <c r="P509" s="134"/>
      <c r="Q509" s="134"/>
      <c r="R509" s="134"/>
      <c r="S509" s="134"/>
      <c r="T509" s="134"/>
      <c r="U509" s="134"/>
      <c r="V509" s="134"/>
      <c r="W509" s="134"/>
      <c r="X509" s="134"/>
      <c r="Y509" s="134"/>
      <c r="Z509" s="134"/>
      <c r="AA509" s="134"/>
    </row>
    <row r="510" spans="1:27" ht="11.65" customHeight="1" x14ac:dyDescent="0.2">
      <c r="A510" s="138">
        <f t="shared" ca="1" si="21"/>
        <v>129</v>
      </c>
      <c r="C510" s="184"/>
      <c r="H510" s="151"/>
      <c r="I510" s="88"/>
      <c r="J510" s="88"/>
      <c r="K510" s="88"/>
      <c r="L510" s="88"/>
      <c r="M510" s="88"/>
      <c r="O510" s="134"/>
      <c r="P510" s="134"/>
      <c r="Q510" s="134"/>
      <c r="R510" s="134"/>
      <c r="S510" s="134"/>
      <c r="T510" s="134"/>
      <c r="U510" s="134"/>
      <c r="V510" s="134"/>
      <c r="W510" s="134"/>
      <c r="X510" s="134"/>
      <c r="Y510" s="134"/>
      <c r="Z510" s="134"/>
      <c r="AA510" s="134"/>
    </row>
    <row r="511" spans="1:27" ht="11.65" customHeight="1" x14ac:dyDescent="0.2">
      <c r="A511" s="138">
        <f t="shared" ca="1" si="21"/>
        <v>130</v>
      </c>
      <c r="C511" s="184">
        <v>528</v>
      </c>
      <c r="D511" s="84" t="s">
        <v>251</v>
      </c>
      <c r="H511" s="151"/>
      <c r="I511" s="88"/>
      <c r="J511" s="88"/>
      <c r="K511" s="88"/>
      <c r="L511" s="88"/>
      <c r="M511" s="88"/>
      <c r="O511" s="134"/>
      <c r="P511" s="134"/>
      <c r="Q511" s="134"/>
      <c r="R511" s="134"/>
      <c r="S511" s="134"/>
      <c r="T511" s="134"/>
      <c r="U511" s="134"/>
      <c r="V511" s="134"/>
      <c r="W511" s="134"/>
      <c r="X511" s="134"/>
      <c r="Y511" s="134"/>
      <c r="Z511" s="134"/>
      <c r="AA511" s="134"/>
    </row>
    <row r="512" spans="1:27" ht="11.65" customHeight="1" x14ac:dyDescent="0.2">
      <c r="A512" s="138">
        <f t="shared" ca="1" si="21"/>
        <v>131</v>
      </c>
      <c r="C512" s="184"/>
      <c r="F512" s="184" t="str">
        <f>+[1]Function!F510</f>
        <v>P</v>
      </c>
      <c r="G512" s="84" t="str">
        <f>[1]UTCR!H512</f>
        <v>SG</v>
      </c>
      <c r="H512" s="151"/>
      <c r="I512" s="88">
        <f>IF(VLOOKUP([1]Variables!$AN$3,[1]Variables!$AK$3:$AM$14,3)=2,[1]UTCR!J512,[1]UTCR!AF512)</f>
        <v>0</v>
      </c>
      <c r="J512" s="88">
        <f>I512-K512</f>
        <v>0</v>
      </c>
      <c r="K512" s="185">
        <f>IF([1]Variables!$AN$3=12,IF(VLOOKUP([1]Variables!$AN$3,[1]Variables!$AK$3:$AM$14,3)=2,INDEX([1]UTCR!K512:U512,1,5)+INDEX([1]UTCR!K512:U512,1,8),INDEX([1]UTCR!AG512:AQ512,1,5)+INDEX([1]UTCR!AG512:AQ512,1,8)),IF(VLOOKUP([1]Variables!$AN$3,[1]Variables!$AK$3:$AM$14,3)=2,INDEX([1]UTCR!K512:U512,1,[1]Variables!$AN$3),INDEX([1]UTCR!AG512:AQ512,1,[1]Variables!$AN$3)))</f>
        <v>0</v>
      </c>
      <c r="L512" s="88">
        <f>M512-K512</f>
        <v>0</v>
      </c>
      <c r="M512" s="88">
        <f>IF([1]Variables!$AN$3=12,INDEX([1]NRO!J512:T512,1,5)+INDEX([1]NRO!J512:T512,1,8),INDEX([1]NRO!J512:T512,1,[1]Variables!$AN$3))</f>
        <v>0</v>
      </c>
      <c r="O512" s="134"/>
      <c r="P512" s="134"/>
      <c r="Q512" s="134"/>
      <c r="R512" s="134"/>
      <c r="S512" s="134"/>
      <c r="T512" s="134"/>
      <c r="U512" s="134"/>
      <c r="V512" s="134"/>
      <c r="W512" s="134"/>
      <c r="X512" s="134"/>
      <c r="Y512" s="134"/>
      <c r="Z512" s="134"/>
      <c r="AA512" s="134"/>
    </row>
    <row r="513" spans="1:27" ht="11.65" customHeight="1" x14ac:dyDescent="0.2">
      <c r="A513" s="138">
        <f t="shared" ref="A513:A576" ca="1" si="22">OFFSET(A513,-1,)+1</f>
        <v>132</v>
      </c>
      <c r="C513" s="184"/>
      <c r="H513" s="151"/>
      <c r="I513" s="187">
        <f>SUBTOTAL(9,I512)</f>
        <v>0</v>
      </c>
      <c r="J513" s="187">
        <f>SUBTOTAL(9,J512)</f>
        <v>0</v>
      </c>
      <c r="K513" s="187">
        <f>SUBTOTAL(9,K512)</f>
        <v>0</v>
      </c>
      <c r="L513" s="187">
        <f>SUBTOTAL(9,L512)</f>
        <v>0</v>
      </c>
      <c r="M513" s="187">
        <f>SUBTOTAL(9,M512)</f>
        <v>0</v>
      </c>
      <c r="O513" s="134"/>
      <c r="P513" s="134"/>
      <c r="Q513" s="134"/>
      <c r="R513" s="134"/>
      <c r="S513" s="134"/>
      <c r="T513" s="134"/>
      <c r="U513" s="134"/>
      <c r="V513" s="134"/>
      <c r="W513" s="134"/>
      <c r="X513" s="134"/>
      <c r="Y513" s="134"/>
      <c r="Z513" s="134"/>
      <c r="AA513" s="134"/>
    </row>
    <row r="514" spans="1:27" ht="11.65" customHeight="1" x14ac:dyDescent="0.2">
      <c r="A514" s="138">
        <f t="shared" ca="1" si="22"/>
        <v>133</v>
      </c>
      <c r="C514" s="184"/>
      <c r="H514" s="151"/>
      <c r="I514" s="88"/>
      <c r="J514" s="88"/>
      <c r="K514" s="88"/>
      <c r="L514" s="88"/>
      <c r="M514" s="88"/>
      <c r="O514" s="134"/>
      <c r="P514" s="134"/>
      <c r="Q514" s="134"/>
      <c r="R514" s="134"/>
      <c r="S514" s="134"/>
      <c r="T514" s="134"/>
      <c r="U514" s="134"/>
      <c r="V514" s="134"/>
      <c r="W514" s="134"/>
      <c r="X514" s="134"/>
      <c r="Y514" s="134"/>
      <c r="Z514" s="134"/>
      <c r="AA514" s="134"/>
    </row>
    <row r="515" spans="1:27" ht="11.65" customHeight="1" x14ac:dyDescent="0.2">
      <c r="A515" s="138">
        <f t="shared" ca="1" si="22"/>
        <v>134</v>
      </c>
      <c r="C515" s="184">
        <v>529</v>
      </c>
      <c r="D515" s="84" t="s">
        <v>242</v>
      </c>
      <c r="H515" s="151"/>
      <c r="I515" s="88"/>
      <c r="J515" s="88"/>
      <c r="K515" s="88"/>
      <c r="L515" s="88"/>
      <c r="M515" s="88"/>
      <c r="O515" s="134"/>
      <c r="P515" s="134"/>
      <c r="Q515" s="134"/>
      <c r="R515" s="134"/>
      <c r="S515" s="134"/>
      <c r="T515" s="134"/>
      <c r="U515" s="134"/>
      <c r="V515" s="134"/>
      <c r="W515" s="134"/>
      <c r="X515" s="134"/>
      <c r="Y515" s="134"/>
      <c r="Z515" s="134"/>
      <c r="AA515" s="134"/>
    </row>
    <row r="516" spans="1:27" ht="11.65" customHeight="1" x14ac:dyDescent="0.2">
      <c r="A516" s="138">
        <f t="shared" ca="1" si="22"/>
        <v>135</v>
      </c>
      <c r="C516" s="184"/>
      <c r="F516" s="184" t="str">
        <f>+[1]Function!F514</f>
        <v>P</v>
      </c>
      <c r="G516" s="84" t="str">
        <f>[1]UTCR!H516</f>
        <v>SG</v>
      </c>
      <c r="H516" s="151"/>
      <c r="I516" s="88">
        <f>IF(VLOOKUP([1]Variables!$AN$3,[1]Variables!$AK$3:$AM$14,3)=2,[1]UTCR!J516,[1]UTCR!AF516)</f>
        <v>0</v>
      </c>
      <c r="J516" s="88">
        <f>I516-K516</f>
        <v>0</v>
      </c>
      <c r="K516" s="185">
        <f>IF([1]Variables!$AN$3=12,IF(VLOOKUP([1]Variables!$AN$3,[1]Variables!$AK$3:$AM$14,3)=2,INDEX([1]UTCR!K516:U516,1,5)+INDEX([1]UTCR!K516:U516,1,8),INDEX([1]UTCR!AG516:AQ516,1,5)+INDEX([1]UTCR!AG516:AQ516,1,8)),IF(VLOOKUP([1]Variables!$AN$3,[1]Variables!$AK$3:$AM$14,3)=2,INDEX([1]UTCR!K516:U516,1,[1]Variables!$AN$3),INDEX([1]UTCR!AG516:AQ516,1,[1]Variables!$AN$3)))</f>
        <v>0</v>
      </c>
      <c r="L516" s="88">
        <f>M516-K516</f>
        <v>0</v>
      </c>
      <c r="M516" s="88">
        <f>IF([1]Variables!$AN$3=12,INDEX([1]NRO!J516:T516,1,5)+INDEX([1]NRO!J516:T516,1,8),INDEX([1]NRO!J516:T516,1,[1]Variables!$AN$3))</f>
        <v>0</v>
      </c>
      <c r="O516" s="134"/>
      <c r="P516" s="134"/>
      <c r="Q516" s="134"/>
      <c r="R516" s="134"/>
      <c r="S516" s="134"/>
      <c r="T516" s="134"/>
      <c r="U516" s="134"/>
      <c r="V516" s="134"/>
      <c r="W516" s="134"/>
      <c r="X516" s="134"/>
      <c r="Y516" s="134"/>
      <c r="Z516" s="134"/>
      <c r="AA516" s="134"/>
    </row>
    <row r="517" spans="1:27" ht="11.65" customHeight="1" x14ac:dyDescent="0.2">
      <c r="A517" s="138">
        <f t="shared" ca="1" si="22"/>
        <v>136</v>
      </c>
      <c r="C517" s="184"/>
      <c r="H517" s="151"/>
      <c r="I517" s="187">
        <f>SUBTOTAL(9,I516)</f>
        <v>0</v>
      </c>
      <c r="J517" s="187">
        <f>SUBTOTAL(9,J516)</f>
        <v>0</v>
      </c>
      <c r="K517" s="187">
        <f>SUBTOTAL(9,K516)</f>
        <v>0</v>
      </c>
      <c r="L517" s="187">
        <f>SUBTOTAL(9,L516)</f>
        <v>0</v>
      </c>
      <c r="M517" s="187">
        <f>SUBTOTAL(9,M516)</f>
        <v>0</v>
      </c>
      <c r="O517" s="134"/>
      <c r="P517" s="134"/>
      <c r="Q517" s="134"/>
      <c r="R517" s="134"/>
      <c r="S517" s="134"/>
      <c r="T517" s="134"/>
      <c r="U517" s="134"/>
      <c r="V517" s="134"/>
      <c r="W517" s="134"/>
      <c r="X517" s="134"/>
      <c r="Y517" s="134"/>
      <c r="Z517" s="134"/>
      <c r="AA517" s="134"/>
    </row>
    <row r="518" spans="1:27" ht="11.65" customHeight="1" x14ac:dyDescent="0.2">
      <c r="A518" s="138">
        <f t="shared" ca="1" si="22"/>
        <v>137</v>
      </c>
      <c r="C518" s="184"/>
      <c r="H518" s="151"/>
      <c r="I518" s="88"/>
      <c r="J518" s="88"/>
      <c r="K518" s="88"/>
      <c r="L518" s="88"/>
      <c r="M518" s="88"/>
      <c r="O518" s="134"/>
      <c r="P518" s="134"/>
      <c r="Q518" s="134"/>
      <c r="R518" s="134"/>
      <c r="S518" s="134"/>
      <c r="T518" s="134"/>
      <c r="U518" s="134"/>
      <c r="V518" s="134"/>
      <c r="W518" s="134"/>
      <c r="X518" s="134"/>
      <c r="Y518" s="134"/>
      <c r="Z518" s="134"/>
      <c r="AA518" s="134"/>
    </row>
    <row r="519" spans="1:27" ht="11.65" customHeight="1" x14ac:dyDescent="0.2">
      <c r="A519" s="138">
        <f t="shared" ca="1" si="22"/>
        <v>138</v>
      </c>
      <c r="C519" s="184">
        <v>530</v>
      </c>
      <c r="D519" s="84" t="s">
        <v>252</v>
      </c>
      <c r="H519" s="151"/>
      <c r="I519" s="88"/>
      <c r="J519" s="88"/>
      <c r="K519" s="88"/>
      <c r="L519" s="88"/>
      <c r="M519" s="88"/>
      <c r="O519" s="134"/>
      <c r="P519" s="134"/>
      <c r="Q519" s="134"/>
      <c r="R519" s="134"/>
      <c r="S519" s="134"/>
      <c r="T519" s="134"/>
      <c r="U519" s="134"/>
      <c r="V519" s="134"/>
      <c r="W519" s="134"/>
      <c r="X519" s="134"/>
      <c r="Y519" s="134"/>
      <c r="Z519" s="134"/>
      <c r="AA519" s="134"/>
    </row>
    <row r="520" spans="1:27" ht="11.65" customHeight="1" x14ac:dyDescent="0.2">
      <c r="A520" s="138">
        <f t="shared" ca="1" si="22"/>
        <v>139</v>
      </c>
      <c r="C520" s="184"/>
      <c r="F520" s="184" t="str">
        <f>+[1]Function!F518</f>
        <v>P</v>
      </c>
      <c r="G520" s="84" t="str">
        <f>[1]UTCR!H520</f>
        <v>SG</v>
      </c>
      <c r="H520" s="151"/>
      <c r="I520" s="88">
        <f>IF(VLOOKUP([1]Variables!$AN$3,[1]Variables!$AK$3:$AM$14,3)=2,[1]UTCR!J520,[1]UTCR!AF520)</f>
        <v>0</v>
      </c>
      <c r="J520" s="88">
        <f>I520-K520</f>
        <v>0</v>
      </c>
      <c r="K520" s="185">
        <f>IF([1]Variables!$AN$3=12,IF(VLOOKUP([1]Variables!$AN$3,[1]Variables!$AK$3:$AM$14,3)=2,INDEX([1]UTCR!K520:U520,1,5)+INDEX([1]UTCR!K520:U520,1,8),INDEX([1]UTCR!AG520:AQ520,1,5)+INDEX([1]UTCR!AG520:AQ520,1,8)),IF(VLOOKUP([1]Variables!$AN$3,[1]Variables!$AK$3:$AM$14,3)=2,INDEX([1]UTCR!K520:U520,1,[1]Variables!$AN$3),INDEX([1]UTCR!AG520:AQ520,1,[1]Variables!$AN$3)))</f>
        <v>0</v>
      </c>
      <c r="L520" s="88">
        <f>M520-K520</f>
        <v>0</v>
      </c>
      <c r="M520" s="88">
        <f>IF([1]Variables!$AN$3=12,INDEX([1]NRO!J520:T520,1,5)+INDEX([1]NRO!J520:T520,1,8),INDEX([1]NRO!J520:T520,1,[1]Variables!$AN$3))</f>
        <v>0</v>
      </c>
      <c r="O520" s="134"/>
      <c r="P520" s="134"/>
      <c r="Q520" s="134"/>
      <c r="R520" s="134"/>
      <c r="S520" s="134"/>
      <c r="T520" s="134"/>
      <c r="U520" s="134"/>
      <c r="V520" s="134"/>
      <c r="W520" s="134"/>
      <c r="X520" s="134"/>
      <c r="Y520" s="134"/>
      <c r="Z520" s="134"/>
      <c r="AA520" s="134"/>
    </row>
    <row r="521" spans="1:27" ht="11.65" customHeight="1" x14ac:dyDescent="0.2">
      <c r="A521" s="138">
        <f t="shared" ca="1" si="22"/>
        <v>140</v>
      </c>
      <c r="C521" s="184"/>
      <c r="H521" s="151"/>
      <c r="I521" s="187">
        <f>SUBTOTAL(9,I520)</f>
        <v>0</v>
      </c>
      <c r="J521" s="187">
        <f>SUBTOTAL(9,J520)</f>
        <v>0</v>
      </c>
      <c r="K521" s="187">
        <f>SUBTOTAL(9,K520)</f>
        <v>0</v>
      </c>
      <c r="L521" s="187">
        <f>SUBTOTAL(9,L520)</f>
        <v>0</v>
      </c>
      <c r="M521" s="187">
        <f>SUBTOTAL(9,M520)</f>
        <v>0</v>
      </c>
      <c r="O521" s="134"/>
      <c r="P521" s="134"/>
      <c r="Q521" s="134"/>
      <c r="R521" s="134"/>
      <c r="S521" s="134"/>
      <c r="T521" s="134"/>
      <c r="U521" s="134"/>
      <c r="V521" s="134"/>
      <c r="W521" s="134"/>
      <c r="X521" s="134"/>
      <c r="Y521" s="134"/>
      <c r="Z521" s="134"/>
      <c r="AA521" s="134"/>
    </row>
    <row r="522" spans="1:27" ht="11.65" customHeight="1" x14ac:dyDescent="0.2">
      <c r="A522" s="138">
        <f t="shared" ca="1" si="22"/>
        <v>141</v>
      </c>
      <c r="C522" s="184"/>
      <c r="H522" s="151"/>
      <c r="I522" s="88"/>
      <c r="J522" s="88"/>
      <c r="K522" s="88"/>
      <c r="L522" s="88"/>
      <c r="M522" s="88"/>
      <c r="O522" s="134"/>
      <c r="P522" s="134"/>
      <c r="Q522" s="134"/>
      <c r="R522" s="134"/>
      <c r="S522" s="134"/>
      <c r="T522" s="134"/>
      <c r="U522" s="134"/>
      <c r="V522" s="134"/>
      <c r="W522" s="134"/>
      <c r="X522" s="134"/>
      <c r="Y522" s="134"/>
      <c r="Z522" s="134"/>
      <c r="AA522" s="134"/>
    </row>
    <row r="523" spans="1:27" ht="11.65" customHeight="1" x14ac:dyDescent="0.2">
      <c r="A523" s="138">
        <f t="shared" ca="1" si="22"/>
        <v>142</v>
      </c>
      <c r="C523" s="184">
        <v>531</v>
      </c>
      <c r="D523" s="84" t="s">
        <v>244</v>
      </c>
      <c r="H523" s="151"/>
      <c r="I523" s="88"/>
      <c r="J523" s="88"/>
      <c r="K523" s="88"/>
      <c r="L523" s="88"/>
      <c r="M523" s="88"/>
      <c r="O523" s="134"/>
      <c r="P523" s="134"/>
      <c r="Q523" s="134"/>
      <c r="R523" s="134"/>
      <c r="S523" s="134"/>
      <c r="T523" s="134"/>
      <c r="U523" s="134"/>
      <c r="V523" s="134"/>
      <c r="W523" s="134"/>
      <c r="X523" s="134"/>
      <c r="Y523" s="134"/>
      <c r="Z523" s="134"/>
      <c r="AA523" s="134"/>
    </row>
    <row r="524" spans="1:27" ht="11.65" customHeight="1" x14ac:dyDescent="0.2">
      <c r="A524" s="138">
        <f t="shared" ca="1" si="22"/>
        <v>143</v>
      </c>
      <c r="C524" s="184"/>
      <c r="F524" s="184" t="str">
        <f>+[1]Function!F522</f>
        <v>P</v>
      </c>
      <c r="G524" s="84" t="str">
        <f>[1]UTCR!H524</f>
        <v>SG</v>
      </c>
      <c r="H524" s="151"/>
      <c r="I524" s="88">
        <f>IF(VLOOKUP([1]Variables!$AN$3,[1]Variables!$AK$3:$AM$14,3)=2,[1]UTCR!J524,[1]UTCR!AF524)</f>
        <v>0</v>
      </c>
      <c r="J524" s="88">
        <f>I524-K524</f>
        <v>0</v>
      </c>
      <c r="K524" s="185">
        <f>IF([1]Variables!$AN$3=12,IF(VLOOKUP([1]Variables!$AN$3,[1]Variables!$AK$3:$AM$14,3)=2,INDEX([1]UTCR!K524:U524,1,5)+INDEX([1]UTCR!K524:U524,1,8),INDEX([1]UTCR!AG524:AQ524,1,5)+INDEX([1]UTCR!AG524:AQ524,1,8)),IF(VLOOKUP([1]Variables!$AN$3,[1]Variables!$AK$3:$AM$14,3)=2,INDEX([1]UTCR!K524:U524,1,[1]Variables!$AN$3),INDEX([1]UTCR!AG524:AQ524,1,[1]Variables!$AN$3)))</f>
        <v>0</v>
      </c>
      <c r="L524" s="88">
        <f>M524-K524</f>
        <v>0</v>
      </c>
      <c r="M524" s="88">
        <f>IF([1]Variables!$AN$3=12,INDEX([1]NRO!J524:T524,1,5)+INDEX([1]NRO!J524:T524,1,8),INDEX([1]NRO!J524:T524,1,[1]Variables!$AN$3))</f>
        <v>0</v>
      </c>
      <c r="O524" s="134"/>
      <c r="P524" s="134"/>
      <c r="Q524" s="134"/>
      <c r="R524" s="134"/>
      <c r="S524" s="134"/>
      <c r="T524" s="134"/>
      <c r="U524" s="134"/>
      <c r="V524" s="134"/>
      <c r="W524" s="134"/>
      <c r="X524" s="134"/>
      <c r="Y524" s="134"/>
      <c r="Z524" s="134"/>
      <c r="AA524" s="134"/>
    </row>
    <row r="525" spans="1:27" ht="11.65" customHeight="1" x14ac:dyDescent="0.2">
      <c r="A525" s="138">
        <f t="shared" ca="1" si="22"/>
        <v>144</v>
      </c>
      <c r="C525" s="184"/>
      <c r="H525" s="151"/>
      <c r="I525" s="187">
        <f>SUBTOTAL(9,I524)</f>
        <v>0</v>
      </c>
      <c r="J525" s="187">
        <f>SUBTOTAL(9,J524)</f>
        <v>0</v>
      </c>
      <c r="K525" s="187">
        <f>SUBTOTAL(9,K524)</f>
        <v>0</v>
      </c>
      <c r="L525" s="187">
        <f>SUBTOTAL(9,L524)</f>
        <v>0</v>
      </c>
      <c r="M525" s="187">
        <f>SUBTOTAL(9,M524)</f>
        <v>0</v>
      </c>
      <c r="O525" s="134"/>
      <c r="P525" s="134"/>
      <c r="Q525" s="134"/>
      <c r="R525" s="134"/>
      <c r="S525" s="134"/>
      <c r="T525" s="134"/>
      <c r="U525" s="134"/>
      <c r="V525" s="134"/>
      <c r="W525" s="134"/>
      <c r="X525" s="134"/>
      <c r="Y525" s="134"/>
      <c r="Z525" s="134"/>
      <c r="AA525" s="134"/>
    </row>
    <row r="526" spans="1:27" ht="11.65" customHeight="1" x14ac:dyDescent="0.2">
      <c r="A526" s="138">
        <f t="shared" ca="1" si="22"/>
        <v>145</v>
      </c>
      <c r="C526" s="184"/>
      <c r="H526" s="151"/>
      <c r="I526" s="88"/>
      <c r="J526" s="88"/>
      <c r="K526" s="88"/>
      <c r="L526" s="88"/>
      <c r="M526" s="88"/>
      <c r="O526" s="134"/>
      <c r="P526" s="134"/>
      <c r="Q526" s="134"/>
      <c r="R526" s="134"/>
      <c r="S526" s="134"/>
      <c r="T526" s="134"/>
      <c r="U526" s="134"/>
      <c r="V526" s="134"/>
      <c r="W526" s="134"/>
      <c r="X526" s="134"/>
      <c r="Y526" s="134"/>
      <c r="Z526" s="134"/>
      <c r="AA526" s="134"/>
    </row>
    <row r="527" spans="1:27" ht="11.65" customHeight="1" x14ac:dyDescent="0.2">
      <c r="A527" s="138">
        <f t="shared" ca="1" si="22"/>
        <v>146</v>
      </c>
      <c r="C527" s="184">
        <v>532</v>
      </c>
      <c r="D527" s="84" t="s">
        <v>253</v>
      </c>
      <c r="H527" s="151"/>
      <c r="I527" s="88"/>
      <c r="J527" s="88"/>
      <c r="K527" s="88"/>
      <c r="L527" s="88"/>
      <c r="M527" s="88"/>
      <c r="O527" s="134"/>
      <c r="P527" s="134"/>
      <c r="Q527" s="134"/>
      <c r="R527" s="134"/>
      <c r="S527" s="134"/>
      <c r="T527" s="134"/>
      <c r="U527" s="134"/>
      <c r="V527" s="134"/>
      <c r="W527" s="134"/>
      <c r="X527" s="134"/>
      <c r="Y527" s="134"/>
      <c r="Z527" s="134"/>
      <c r="AA527" s="134"/>
    </row>
    <row r="528" spans="1:27" ht="11.65" customHeight="1" x14ac:dyDescent="0.2">
      <c r="A528" s="138">
        <f t="shared" ca="1" si="22"/>
        <v>147</v>
      </c>
      <c r="C528" s="184"/>
      <c r="F528" s="184" t="str">
        <f>+[1]Function!F526</f>
        <v>P</v>
      </c>
      <c r="G528" s="84" t="str">
        <f>[1]UTCR!H528</f>
        <v>SG</v>
      </c>
      <c r="H528" s="151"/>
      <c r="I528" s="88">
        <f>IF(VLOOKUP([1]Variables!$AN$3,[1]Variables!$AK$3:$AM$14,3)=2,[1]UTCR!J528,[1]UTCR!AF528)</f>
        <v>0</v>
      </c>
      <c r="J528" s="88">
        <f>I528-K528</f>
        <v>0</v>
      </c>
      <c r="K528" s="185">
        <f>IF([1]Variables!$AN$3=12,IF(VLOOKUP([1]Variables!$AN$3,[1]Variables!$AK$3:$AM$14,3)=2,INDEX([1]UTCR!K528:U528,1,5)+INDEX([1]UTCR!K528:U528,1,8),INDEX([1]UTCR!AG528:AQ528,1,5)+INDEX([1]UTCR!AG528:AQ528,1,8)),IF(VLOOKUP([1]Variables!$AN$3,[1]Variables!$AK$3:$AM$14,3)=2,INDEX([1]UTCR!K528:U528,1,[1]Variables!$AN$3),INDEX([1]UTCR!AG528:AQ528,1,[1]Variables!$AN$3)))</f>
        <v>0</v>
      </c>
      <c r="L528" s="88">
        <f>M528-K528</f>
        <v>0</v>
      </c>
      <c r="M528" s="88">
        <f>IF([1]Variables!$AN$3=12,INDEX([1]NRO!J528:T528,1,5)+INDEX([1]NRO!J528:T528,1,8),INDEX([1]NRO!J528:T528,1,[1]Variables!$AN$3))</f>
        <v>0</v>
      </c>
      <c r="O528" s="134"/>
      <c r="P528" s="134"/>
      <c r="Q528" s="134"/>
      <c r="R528" s="134"/>
      <c r="S528" s="134"/>
      <c r="T528" s="134"/>
      <c r="U528" s="134"/>
      <c r="V528" s="134"/>
      <c r="W528" s="134"/>
      <c r="X528" s="134"/>
      <c r="Y528" s="134"/>
      <c r="Z528" s="134"/>
      <c r="AA528" s="134"/>
    </row>
    <row r="529" spans="1:27" ht="11.65" customHeight="1" x14ac:dyDescent="0.2">
      <c r="A529" s="138">
        <f t="shared" ca="1" si="22"/>
        <v>148</v>
      </c>
      <c r="C529" s="184"/>
      <c r="H529" s="151"/>
      <c r="I529" s="187">
        <f>SUBTOTAL(9,I528)</f>
        <v>0</v>
      </c>
      <c r="J529" s="187">
        <f>SUBTOTAL(9,J528)</f>
        <v>0</v>
      </c>
      <c r="K529" s="187">
        <f>SUBTOTAL(9,K528)</f>
        <v>0</v>
      </c>
      <c r="L529" s="187">
        <f>SUBTOTAL(9,L528)</f>
        <v>0</v>
      </c>
      <c r="M529" s="187">
        <f>SUBTOTAL(9,M528)</f>
        <v>0</v>
      </c>
      <c r="O529" s="134"/>
      <c r="P529" s="134"/>
      <c r="Q529" s="134"/>
      <c r="R529" s="134"/>
      <c r="S529" s="134"/>
      <c r="T529" s="134"/>
      <c r="U529" s="134"/>
      <c r="V529" s="134"/>
      <c r="W529" s="134"/>
      <c r="X529" s="134"/>
      <c r="Y529" s="134"/>
      <c r="Z529" s="134"/>
      <c r="AA529" s="134"/>
    </row>
    <row r="530" spans="1:27" ht="11.65" customHeight="1" x14ac:dyDescent="0.2">
      <c r="A530" s="138">
        <f t="shared" ca="1" si="22"/>
        <v>149</v>
      </c>
      <c r="C530" s="184"/>
      <c r="H530" s="151"/>
      <c r="I530" s="88"/>
      <c r="J530" s="88"/>
      <c r="K530" s="88"/>
      <c r="L530" s="88"/>
      <c r="M530" s="88"/>
      <c r="O530" s="134"/>
      <c r="P530" s="134"/>
      <c r="Q530" s="134"/>
      <c r="R530" s="134"/>
      <c r="S530" s="134"/>
      <c r="T530" s="134"/>
      <c r="U530" s="134"/>
      <c r="V530" s="134"/>
      <c r="W530" s="134"/>
      <c r="X530" s="134"/>
      <c r="Y530" s="134"/>
      <c r="Z530" s="134"/>
      <c r="AA530" s="134"/>
    </row>
    <row r="531" spans="1:27" ht="11.65" customHeight="1" thickBot="1" x14ac:dyDescent="0.25">
      <c r="A531" s="138">
        <f t="shared" ca="1" si="22"/>
        <v>150</v>
      </c>
      <c r="C531" s="189" t="s">
        <v>254</v>
      </c>
      <c r="H531" s="190"/>
      <c r="I531" s="191">
        <f>SUBTOTAL(9,I484:I529)</f>
        <v>0</v>
      </c>
      <c r="J531" s="191">
        <f>SUBTOTAL(9,J484:J529)</f>
        <v>0</v>
      </c>
      <c r="K531" s="191">
        <f>SUBTOTAL(9,K484:K529)</f>
        <v>0</v>
      </c>
      <c r="L531" s="191">
        <f>SUBTOTAL(9,L484:L529)</f>
        <v>0</v>
      </c>
      <c r="M531" s="191">
        <f>SUBTOTAL(9,M484:M529)</f>
        <v>0</v>
      </c>
      <c r="O531" s="186"/>
      <c r="P531" s="186"/>
      <c r="Q531" s="186"/>
      <c r="R531" s="186"/>
      <c r="S531" s="186"/>
      <c r="T531" s="186"/>
      <c r="U531" s="134"/>
      <c r="V531" s="186"/>
      <c r="W531" s="186"/>
      <c r="X531" s="186"/>
      <c r="Y531" s="186"/>
      <c r="Z531" s="186"/>
      <c r="AA531" s="186"/>
    </row>
    <row r="532" spans="1:27" ht="11.65" customHeight="1" thickTop="1" x14ac:dyDescent="0.2">
      <c r="A532" s="138">
        <f t="shared" ca="1" si="22"/>
        <v>151</v>
      </c>
      <c r="C532" s="184"/>
      <c r="H532" s="151"/>
      <c r="I532" s="88"/>
      <c r="J532" s="88"/>
      <c r="K532" s="88"/>
      <c r="L532" s="88"/>
      <c r="M532" s="88"/>
      <c r="O532" s="134"/>
      <c r="P532" s="134"/>
      <c r="Q532" s="134"/>
      <c r="R532" s="134"/>
      <c r="S532" s="134"/>
      <c r="T532" s="134"/>
      <c r="U532" s="134"/>
      <c r="V532" s="134"/>
      <c r="W532" s="134"/>
      <c r="X532" s="134"/>
      <c r="Y532" s="134"/>
      <c r="Z532" s="134"/>
      <c r="AA532" s="134"/>
    </row>
    <row r="533" spans="1:27" ht="11.65" customHeight="1" x14ac:dyDescent="0.2">
      <c r="A533" s="138">
        <f t="shared" ca="1" si="22"/>
        <v>152</v>
      </c>
      <c r="C533" s="184">
        <v>535</v>
      </c>
      <c r="D533" s="84" t="s">
        <v>247</v>
      </c>
      <c r="H533" s="151"/>
      <c r="I533" s="88"/>
      <c r="J533" s="88"/>
      <c r="K533" s="88"/>
      <c r="L533" s="88"/>
      <c r="M533" s="88"/>
      <c r="O533" s="134"/>
      <c r="P533" s="134"/>
      <c r="Q533" s="134"/>
      <c r="R533" s="134"/>
      <c r="S533" s="134"/>
      <c r="T533" s="134"/>
      <c r="U533" s="134"/>
      <c r="V533" s="134"/>
      <c r="W533" s="134"/>
      <c r="X533" s="134"/>
      <c r="Y533" s="134"/>
      <c r="Z533" s="134"/>
      <c r="AA533" s="134"/>
    </row>
    <row r="534" spans="1:27" ht="11.65" customHeight="1" x14ac:dyDescent="0.2">
      <c r="A534" s="138">
        <f t="shared" ca="1" si="22"/>
        <v>153</v>
      </c>
      <c r="C534" s="184"/>
      <c r="F534" s="184" t="str">
        <f>+[1]Function!F532</f>
        <v>P</v>
      </c>
      <c r="G534" s="84" t="str">
        <f>[1]UTCR!H534</f>
        <v>DGP</v>
      </c>
      <c r="H534" s="151"/>
      <c r="I534" s="88">
        <f>IF(VLOOKUP([1]Variables!$AN$3,[1]Variables!$AK$3:$AM$14,3)=2,[1]UTCR!J534,[1]UTCR!AF534)</f>
        <v>0</v>
      </c>
      <c r="J534" s="88">
        <f>I534-K534</f>
        <v>0</v>
      </c>
      <c r="K534" s="185">
        <f>IF([1]Variables!$AN$3=12,IF(VLOOKUP([1]Variables!$AN$3,[1]Variables!$AK$3:$AM$14,3)=2,INDEX([1]UTCR!K534:U534,1,5)+INDEX([1]UTCR!K534:U534,1,8),INDEX([1]UTCR!AG534:AQ534,1,5)+INDEX([1]UTCR!AG534:AQ534,1,8)),IF(VLOOKUP([1]Variables!$AN$3,[1]Variables!$AK$3:$AM$14,3)=2,INDEX([1]UTCR!K534:U534,1,[1]Variables!$AN$3),INDEX([1]UTCR!AG534:AQ534,1,[1]Variables!$AN$3)))</f>
        <v>0</v>
      </c>
      <c r="L534" s="88">
        <f>M534-K534</f>
        <v>0</v>
      </c>
      <c r="M534" s="88">
        <f>IF([1]Variables!$AN$3=12,INDEX([1]NRO!J534:T534,1,5)+INDEX([1]NRO!J534:T534,1,8),INDEX([1]NRO!J534:T534,1,[1]Variables!$AN$3))</f>
        <v>0</v>
      </c>
      <c r="O534" s="134"/>
      <c r="P534" s="134"/>
      <c r="Q534" s="134"/>
      <c r="R534" s="134"/>
      <c r="S534" s="134"/>
      <c r="T534" s="134"/>
      <c r="U534" s="134"/>
      <c r="V534" s="134"/>
      <c r="W534" s="134"/>
      <c r="X534" s="134"/>
      <c r="Y534" s="134"/>
      <c r="Z534" s="134"/>
      <c r="AA534" s="134"/>
    </row>
    <row r="535" spans="1:27" ht="11.65" customHeight="1" x14ac:dyDescent="0.2">
      <c r="A535" s="138">
        <f t="shared" ca="1" si="22"/>
        <v>154</v>
      </c>
      <c r="C535" s="184"/>
      <c r="F535" s="184" t="str">
        <f>+[1]Function!F533</f>
        <v>P</v>
      </c>
      <c r="G535" s="84" t="str">
        <f>[1]UTCR!H535</f>
        <v>CN</v>
      </c>
      <c r="H535" s="151"/>
      <c r="I535" s="88">
        <f>IF(VLOOKUP([1]Variables!$AN$3,[1]Variables!$AK$3:$AM$14,3)=2,[1]UTCR!J535,[1]UTCR!AF535)</f>
        <v>0</v>
      </c>
      <c r="J535" s="88">
        <f>I535-K535</f>
        <v>0</v>
      </c>
      <c r="K535" s="185">
        <f>IF([1]Variables!$AN$3=12,IF(VLOOKUP([1]Variables!$AN$3,[1]Variables!$AK$3:$AM$14,3)=2,INDEX([1]UTCR!K535:U535,1,5)+INDEX([1]UTCR!K535:U535,1,8),INDEX([1]UTCR!AG535:AQ535,1,5)+INDEX([1]UTCR!AG535:AQ535,1,8)),IF(VLOOKUP([1]Variables!$AN$3,[1]Variables!$AK$3:$AM$14,3)=2,INDEX([1]UTCR!K535:U535,1,[1]Variables!$AN$3),INDEX([1]UTCR!AG535:AQ535,1,[1]Variables!$AN$3)))</f>
        <v>0</v>
      </c>
      <c r="L535" s="88">
        <f>M535-K535</f>
        <v>0</v>
      </c>
      <c r="M535" s="88">
        <f>IF([1]Variables!$AN$3=12,INDEX([1]NRO!J535:T535,1,5)+INDEX([1]NRO!J535:T535,1,8),INDEX([1]NRO!J535:T535,1,[1]Variables!$AN$3))</f>
        <v>0</v>
      </c>
      <c r="O535" s="134"/>
      <c r="P535" s="134"/>
      <c r="Q535" s="134"/>
      <c r="R535" s="134"/>
      <c r="S535" s="134"/>
      <c r="T535" s="134"/>
      <c r="U535" s="134"/>
      <c r="V535" s="134"/>
      <c r="W535" s="134"/>
      <c r="X535" s="134"/>
      <c r="Y535" s="134"/>
      <c r="Z535" s="134"/>
      <c r="AA535" s="134"/>
    </row>
    <row r="536" spans="1:27" ht="11.65" customHeight="1" x14ac:dyDescent="0.2">
      <c r="A536" s="138">
        <f t="shared" ca="1" si="22"/>
        <v>155</v>
      </c>
      <c r="C536" s="184"/>
      <c r="F536" s="184" t="str">
        <f>+[1]Function!F534</f>
        <v>P</v>
      </c>
      <c r="G536" s="84" t="str">
        <f>[1]UTCR!H536</f>
        <v>SG</v>
      </c>
      <c r="H536" s="151"/>
      <c r="I536" s="88">
        <f>IF(VLOOKUP([1]Variables!$AN$3,[1]Variables!$AK$3:$AM$14,3)=2,[1]UTCR!J536,[1]UTCR!AF536)</f>
        <v>0</v>
      </c>
      <c r="J536" s="88">
        <f>I536-K536</f>
        <v>0</v>
      </c>
      <c r="K536" s="185">
        <f>IF([1]Variables!$AN$3=12,IF(VLOOKUP([1]Variables!$AN$3,[1]Variables!$AK$3:$AM$14,3)=2,INDEX([1]UTCR!K536:U536,1,5)+INDEX([1]UTCR!K536:U536,1,8),INDEX([1]UTCR!AG536:AQ536,1,5)+INDEX([1]UTCR!AG536:AQ536,1,8)),IF(VLOOKUP([1]Variables!$AN$3,[1]Variables!$AK$3:$AM$14,3)=2,INDEX([1]UTCR!K536:U536,1,[1]Variables!$AN$3),INDEX([1]UTCR!AG536:AQ536,1,[1]Variables!$AN$3)))</f>
        <v>0</v>
      </c>
      <c r="L536" s="88">
        <f>M536-K536</f>
        <v>0</v>
      </c>
      <c r="M536" s="88">
        <f>IF([1]Variables!$AN$3=12,INDEX([1]NRO!J536:T536,1,5)+INDEX([1]NRO!J536:T536,1,8),INDEX([1]NRO!J536:T536,1,[1]Variables!$AN$3))</f>
        <v>0</v>
      </c>
      <c r="O536" s="134"/>
      <c r="P536" s="134"/>
      <c r="Q536" s="134"/>
      <c r="R536" s="134"/>
      <c r="S536" s="134"/>
      <c r="T536" s="134"/>
      <c r="U536" s="134"/>
      <c r="V536" s="134"/>
      <c r="W536" s="134"/>
      <c r="X536" s="134"/>
      <c r="Y536" s="134"/>
      <c r="Z536" s="134"/>
      <c r="AA536" s="134"/>
    </row>
    <row r="537" spans="1:27" ht="11.65" customHeight="1" x14ac:dyDescent="0.2">
      <c r="A537" s="138">
        <f t="shared" ca="1" si="22"/>
        <v>156</v>
      </c>
      <c r="C537" s="184"/>
      <c r="F537" s="184" t="str">
        <f>+[1]Function!F535</f>
        <v>P</v>
      </c>
      <c r="G537" s="84" t="str">
        <f>[1]UTCR!H537</f>
        <v>CAGW</v>
      </c>
      <c r="H537" s="151"/>
      <c r="I537" s="88">
        <f>IF(VLOOKUP([1]Variables!$AN$3,[1]Variables!$AK$3:$AM$14,3)=2,[1]UTCR!J537,[1]UTCR!AF537)</f>
        <v>6737158.75</v>
      </c>
      <c r="J537" s="88">
        <f>I537-K537</f>
        <v>5216915.3479763512</v>
      </c>
      <c r="K537" s="185">
        <f>IF([1]Variables!$AN$3=12,IF(VLOOKUP([1]Variables!$AN$3,[1]Variables!$AK$3:$AM$14,3)=2,INDEX([1]UTCR!K537:U537,1,5)+INDEX([1]UTCR!K537:U537,1,8),INDEX([1]UTCR!AG537:AQ537,1,5)+INDEX([1]UTCR!AG537:AQ537,1,8)),IF(VLOOKUP([1]Variables!$AN$3,[1]Variables!$AK$3:$AM$14,3)=2,INDEX([1]UTCR!K537:U537,1,[1]Variables!$AN$3),INDEX([1]UTCR!AG537:AQ537,1,[1]Variables!$AN$3)))</f>
        <v>1520243.4020236493</v>
      </c>
      <c r="L537" s="88">
        <f>M537-K537</f>
        <v>-13512.75895290589</v>
      </c>
      <c r="M537" s="88">
        <f>IF([1]Variables!$AN$3=12,INDEX([1]NRO!J537:T537,1,5)+INDEX([1]NRO!J537:T537,1,8),INDEX([1]NRO!J537:T537,1,[1]Variables!$AN$3))</f>
        <v>1506730.6430707434</v>
      </c>
      <c r="O537" s="134"/>
      <c r="P537" s="134"/>
      <c r="Q537" s="134"/>
      <c r="R537" s="134"/>
      <c r="S537" s="134"/>
      <c r="T537" s="134"/>
      <c r="U537" s="134"/>
      <c r="V537" s="134"/>
      <c r="W537" s="134"/>
      <c r="X537" s="134"/>
      <c r="Y537" s="134"/>
      <c r="Z537" s="134"/>
      <c r="AA537" s="134"/>
    </row>
    <row r="538" spans="1:27" ht="11.65" customHeight="1" x14ac:dyDescent="0.2">
      <c r="A538" s="138">
        <f t="shared" ca="1" si="22"/>
        <v>157</v>
      </c>
      <c r="C538" s="184"/>
      <c r="F538" s="184" t="str">
        <f>+[1]Function!F536</f>
        <v>P</v>
      </c>
      <c r="G538" s="84" t="str">
        <f>[1]UTCR!H538</f>
        <v>CAGE</v>
      </c>
      <c r="H538" s="151"/>
      <c r="I538" s="88">
        <f>IF(VLOOKUP([1]Variables!$AN$3,[1]Variables!$AK$3:$AM$14,3)=2,[1]UTCR!J538,[1]UTCR!AF538)</f>
        <v>1445065.59</v>
      </c>
      <c r="J538" s="88">
        <f>I538-K538</f>
        <v>1445065.59</v>
      </c>
      <c r="K538" s="185">
        <f>IF([1]Variables!$AN$3=12,IF(VLOOKUP([1]Variables!$AN$3,[1]Variables!$AK$3:$AM$14,3)=2,INDEX([1]UTCR!K538:U538,1,5)+INDEX([1]UTCR!K538:U538,1,8),INDEX([1]UTCR!AG538:AQ538,1,5)+INDEX([1]UTCR!AG538:AQ538,1,8)),IF(VLOOKUP([1]Variables!$AN$3,[1]Variables!$AK$3:$AM$14,3)=2,INDEX([1]UTCR!K538:U538,1,[1]Variables!$AN$3),INDEX([1]UTCR!AG538:AQ538,1,[1]Variables!$AN$3)))</f>
        <v>0</v>
      </c>
      <c r="L538" s="88">
        <f>M538-K538</f>
        <v>0</v>
      </c>
      <c r="M538" s="88">
        <f>IF([1]Variables!$AN$3=12,INDEX([1]NRO!J538:T538,1,5)+INDEX([1]NRO!J538:T538,1,8),INDEX([1]NRO!J538:T538,1,[1]Variables!$AN$3))</f>
        <v>0</v>
      </c>
      <c r="O538" s="134"/>
      <c r="P538" s="134"/>
      <c r="Q538" s="134"/>
      <c r="R538" s="134"/>
      <c r="S538" s="134"/>
      <c r="T538" s="134"/>
      <c r="U538" s="134"/>
      <c r="V538" s="134"/>
      <c r="W538" s="134"/>
      <c r="X538" s="134"/>
      <c r="Y538" s="134"/>
      <c r="Z538" s="134"/>
      <c r="AA538" s="134"/>
    </row>
    <row r="539" spans="1:27" ht="11.65" customHeight="1" x14ac:dyDescent="0.2">
      <c r="A539" s="138">
        <f t="shared" ca="1" si="22"/>
        <v>158</v>
      </c>
      <c r="C539" s="184"/>
      <c r="H539" s="151" t="s">
        <v>230</v>
      </c>
      <c r="I539" s="187">
        <f>SUBTOTAL(9,I534:I538)</f>
        <v>8182224.3399999999</v>
      </c>
      <c r="J539" s="187">
        <f>SUBTOTAL(9,J534:J538)</f>
        <v>6661980.937976351</v>
      </c>
      <c r="K539" s="187">
        <f>SUBTOTAL(9,K534:K538)</f>
        <v>1520243.4020236493</v>
      </c>
      <c r="L539" s="187">
        <f>SUBTOTAL(9,L534:L538)</f>
        <v>-13512.75895290589</v>
      </c>
      <c r="M539" s="187">
        <f>SUBTOTAL(9,M534:M538)</f>
        <v>1506730.6430707434</v>
      </c>
      <c r="O539" s="134"/>
      <c r="P539" s="134"/>
      <c r="Q539" s="134"/>
      <c r="R539" s="134"/>
      <c r="S539" s="134"/>
      <c r="T539" s="134"/>
      <c r="U539" s="134"/>
      <c r="V539" s="134"/>
      <c r="W539" s="134"/>
      <c r="X539" s="134"/>
      <c r="Y539" s="134"/>
      <c r="Z539" s="134"/>
      <c r="AA539" s="134"/>
    </row>
    <row r="540" spans="1:27" ht="11.65" customHeight="1" x14ac:dyDescent="0.2">
      <c r="A540" s="138">
        <f t="shared" ca="1" si="22"/>
        <v>159</v>
      </c>
      <c r="C540" s="184"/>
      <c r="H540" s="151"/>
      <c r="I540" s="88"/>
      <c r="J540" s="88"/>
      <c r="K540" s="88"/>
      <c r="L540" s="88"/>
      <c r="M540" s="88"/>
      <c r="O540" s="134"/>
      <c r="P540" s="134"/>
      <c r="Q540" s="134"/>
      <c r="R540" s="134"/>
      <c r="S540" s="134"/>
      <c r="T540" s="134"/>
      <c r="U540" s="134"/>
      <c r="V540" s="134"/>
      <c r="W540" s="134"/>
      <c r="X540" s="134"/>
      <c r="Y540" s="134"/>
      <c r="Z540" s="134"/>
      <c r="AA540" s="134"/>
    </row>
    <row r="541" spans="1:27" ht="11.65" customHeight="1" x14ac:dyDescent="0.2">
      <c r="A541" s="138">
        <f t="shared" ca="1" si="22"/>
        <v>160</v>
      </c>
      <c r="C541" s="184">
        <v>536</v>
      </c>
      <c r="D541" s="84" t="s">
        <v>255</v>
      </c>
      <c r="H541" s="151"/>
      <c r="I541" s="88"/>
      <c r="J541" s="88"/>
      <c r="K541" s="88"/>
      <c r="L541" s="88"/>
      <c r="M541" s="88"/>
      <c r="O541" s="134"/>
      <c r="P541" s="134"/>
      <c r="Q541" s="134"/>
      <c r="R541" s="134"/>
      <c r="S541" s="134"/>
      <c r="T541" s="134"/>
      <c r="U541" s="134"/>
      <c r="V541" s="134"/>
      <c r="W541" s="134"/>
      <c r="X541" s="134"/>
      <c r="Y541" s="134"/>
      <c r="Z541" s="134"/>
      <c r="AA541" s="134"/>
    </row>
    <row r="542" spans="1:27" ht="11.65" customHeight="1" x14ac:dyDescent="0.2">
      <c r="A542" s="138">
        <f t="shared" ca="1" si="22"/>
        <v>161</v>
      </c>
      <c r="C542" s="184"/>
      <c r="F542" s="184" t="str">
        <f>+[1]Function!F540</f>
        <v>P</v>
      </c>
      <c r="G542" s="84" t="str">
        <f>[1]UTCR!H542</f>
        <v>DGP</v>
      </c>
      <c r="H542" s="151"/>
      <c r="I542" s="88">
        <f>IF(VLOOKUP([1]Variables!$AN$3,[1]Variables!$AK$3:$AM$14,3)=2,[1]UTCR!J542,[1]UTCR!AF542)</f>
        <v>0</v>
      </c>
      <c r="J542" s="88">
        <f>I542-K542</f>
        <v>0</v>
      </c>
      <c r="K542" s="185">
        <f>IF([1]Variables!$AN$3=12,IF(VLOOKUP([1]Variables!$AN$3,[1]Variables!$AK$3:$AM$14,3)=2,INDEX([1]UTCR!K542:U542,1,5)+INDEX([1]UTCR!K542:U542,1,8),INDEX([1]UTCR!AG542:AQ542,1,5)+INDEX([1]UTCR!AG542:AQ542,1,8)),IF(VLOOKUP([1]Variables!$AN$3,[1]Variables!$AK$3:$AM$14,3)=2,INDEX([1]UTCR!K542:U542,1,[1]Variables!$AN$3),INDEX([1]UTCR!AG542:AQ542,1,[1]Variables!$AN$3)))</f>
        <v>0</v>
      </c>
      <c r="L542" s="88">
        <f>M542-K542</f>
        <v>0</v>
      </c>
      <c r="M542" s="88">
        <f>IF([1]Variables!$AN$3=12,INDEX([1]NRO!J542:T542,1,5)+INDEX([1]NRO!J542:T542,1,8),INDEX([1]NRO!J542:T542,1,[1]Variables!$AN$3))</f>
        <v>0</v>
      </c>
      <c r="O542" s="134"/>
      <c r="P542" s="134"/>
      <c r="Q542" s="134"/>
      <c r="R542" s="134"/>
      <c r="S542" s="134"/>
      <c r="T542" s="134"/>
      <c r="U542" s="134"/>
      <c r="V542" s="134"/>
      <c r="W542" s="134"/>
      <c r="X542" s="134"/>
      <c r="Y542" s="134"/>
      <c r="Z542" s="134"/>
      <c r="AA542" s="134"/>
    </row>
    <row r="543" spans="1:27" ht="11.65" customHeight="1" x14ac:dyDescent="0.2">
      <c r="A543" s="138">
        <f t="shared" ca="1" si="22"/>
        <v>162</v>
      </c>
      <c r="C543" s="184"/>
      <c r="F543" s="184" t="str">
        <f>+[1]Function!F541</f>
        <v>P</v>
      </c>
      <c r="G543" s="84" t="str">
        <f>[1]UTCR!H543</f>
        <v>CAGW</v>
      </c>
      <c r="H543" s="151"/>
      <c r="I543" s="88">
        <f>IF(VLOOKUP([1]Variables!$AN$3,[1]Variables!$AK$3:$AM$14,3)=2,[1]UTCR!J543,[1]UTCR!AF543)</f>
        <v>0</v>
      </c>
      <c r="J543" s="88">
        <f>I543-K543</f>
        <v>0</v>
      </c>
      <c r="K543" s="185">
        <f>IF([1]Variables!$AN$3=12,IF(VLOOKUP([1]Variables!$AN$3,[1]Variables!$AK$3:$AM$14,3)=2,INDEX([1]UTCR!K543:U543,1,5)+INDEX([1]UTCR!K543:U543,1,8),INDEX([1]UTCR!AG543:AQ543,1,5)+INDEX([1]UTCR!AG543:AQ543,1,8)),IF(VLOOKUP([1]Variables!$AN$3,[1]Variables!$AK$3:$AM$14,3)=2,INDEX([1]UTCR!K543:U543,1,[1]Variables!$AN$3),INDEX([1]UTCR!AG543:AQ543,1,[1]Variables!$AN$3)))</f>
        <v>0</v>
      </c>
      <c r="L543" s="88">
        <f>M543-K543</f>
        <v>0</v>
      </c>
      <c r="M543" s="88">
        <f>IF([1]Variables!$AN$3=12,INDEX([1]NRO!J543:T543,1,5)+INDEX([1]NRO!J543:T543,1,8),INDEX([1]NRO!J543:T543,1,[1]Variables!$AN$3))</f>
        <v>0</v>
      </c>
      <c r="O543" s="134"/>
      <c r="P543" s="134"/>
      <c r="Q543" s="134"/>
      <c r="R543" s="134"/>
      <c r="S543" s="134"/>
      <c r="T543" s="134"/>
      <c r="U543" s="134"/>
      <c r="V543" s="134"/>
      <c r="W543" s="134"/>
      <c r="X543" s="134"/>
      <c r="Y543" s="134"/>
      <c r="Z543" s="134"/>
      <c r="AA543" s="134"/>
    </row>
    <row r="544" spans="1:27" ht="11.65" customHeight="1" x14ac:dyDescent="0.2">
      <c r="A544" s="138">
        <f t="shared" ca="1" si="22"/>
        <v>163</v>
      </c>
      <c r="C544" s="184"/>
      <c r="F544" s="184" t="str">
        <f>+[1]Function!F542</f>
        <v>P</v>
      </c>
      <c r="G544" s="84" t="str">
        <f>[1]UTCR!H544</f>
        <v>CAGE</v>
      </c>
      <c r="H544" s="151"/>
      <c r="I544" s="88">
        <f>IF(VLOOKUP([1]Variables!$AN$3,[1]Variables!$AK$3:$AM$14,3)=2,[1]UTCR!J544,[1]UTCR!AF544)</f>
        <v>0</v>
      </c>
      <c r="J544" s="88">
        <f>I544-K544</f>
        <v>0</v>
      </c>
      <c r="K544" s="185">
        <f>IF([1]Variables!$AN$3=12,IF(VLOOKUP([1]Variables!$AN$3,[1]Variables!$AK$3:$AM$14,3)=2,INDEX([1]UTCR!K544:U544,1,5)+INDEX([1]UTCR!K544:U544,1,8),INDEX([1]UTCR!AG544:AQ544,1,5)+INDEX([1]UTCR!AG544:AQ544,1,8)),IF(VLOOKUP([1]Variables!$AN$3,[1]Variables!$AK$3:$AM$14,3)=2,INDEX([1]UTCR!K544:U544,1,[1]Variables!$AN$3),INDEX([1]UTCR!AG544:AQ544,1,[1]Variables!$AN$3)))</f>
        <v>0</v>
      </c>
      <c r="L544" s="88">
        <f>M544-K544</f>
        <v>0</v>
      </c>
      <c r="M544" s="88">
        <f>IF([1]Variables!$AN$3=12,INDEX([1]NRO!J544:T544,1,5)+INDEX([1]NRO!J544:T544,1,8),INDEX([1]NRO!J544:T544,1,[1]Variables!$AN$3))</f>
        <v>0</v>
      </c>
      <c r="O544" s="134"/>
      <c r="P544" s="134"/>
      <c r="Q544" s="134"/>
      <c r="R544" s="134"/>
      <c r="S544" s="134"/>
      <c r="T544" s="134"/>
      <c r="U544" s="134"/>
      <c r="V544" s="134"/>
      <c r="W544" s="134"/>
      <c r="X544" s="134"/>
      <c r="Y544" s="134"/>
      <c r="Z544" s="134"/>
      <c r="AA544" s="134"/>
    </row>
    <row r="545" spans="1:27" ht="11.65" customHeight="1" x14ac:dyDescent="0.2">
      <c r="A545" s="138">
        <f t="shared" ca="1" si="22"/>
        <v>164</v>
      </c>
      <c r="C545" s="184"/>
      <c r="F545" s="184" t="str">
        <f>+[1]Function!F543</f>
        <v>P</v>
      </c>
      <c r="G545" s="84" t="str">
        <f>[1]UTCR!H545</f>
        <v>CAGW</v>
      </c>
      <c r="H545" s="151"/>
      <c r="I545" s="88">
        <f>IF(VLOOKUP([1]Variables!$AN$3,[1]Variables!$AK$3:$AM$14,3)=2,[1]UTCR!J545,[1]UTCR!AF545)</f>
        <v>178101.99</v>
      </c>
      <c r="J545" s="88">
        <f>I545-K545</f>
        <v>137913.18263594879</v>
      </c>
      <c r="K545" s="185">
        <f>IF([1]Variables!$AN$3=12,IF(VLOOKUP([1]Variables!$AN$3,[1]Variables!$AK$3:$AM$14,3)=2,INDEX([1]UTCR!K545:U545,1,5)+INDEX([1]UTCR!K545:U545,1,8),INDEX([1]UTCR!AG545:AQ545,1,5)+INDEX([1]UTCR!AG545:AQ545,1,8)),IF(VLOOKUP([1]Variables!$AN$3,[1]Variables!$AK$3:$AM$14,3)=2,INDEX([1]UTCR!K545:U545,1,[1]Variables!$AN$3),INDEX([1]UTCR!AG545:AQ545,1,[1]Variables!$AN$3)))</f>
        <v>40188.807364051194</v>
      </c>
      <c r="L545" s="88">
        <f>M545-K545</f>
        <v>0</v>
      </c>
      <c r="M545" s="88">
        <f>IF([1]Variables!$AN$3=12,INDEX([1]NRO!J545:T545,1,5)+INDEX([1]NRO!J545:T545,1,8),INDEX([1]NRO!J545:T545,1,[1]Variables!$AN$3))</f>
        <v>40188.807364051194</v>
      </c>
      <c r="O545" s="134"/>
      <c r="P545" s="134"/>
      <c r="Q545" s="134"/>
      <c r="R545" s="134"/>
      <c r="S545" s="134"/>
      <c r="T545" s="134"/>
      <c r="U545" s="134"/>
      <c r="V545" s="134"/>
      <c r="W545" s="134"/>
      <c r="X545" s="134"/>
      <c r="Y545" s="134"/>
      <c r="Z545" s="134"/>
      <c r="AA545" s="134"/>
    </row>
    <row r="546" spans="1:27" ht="11.65" customHeight="1" x14ac:dyDescent="0.2">
      <c r="A546" s="138">
        <f t="shared" ca="1" si="22"/>
        <v>165</v>
      </c>
      <c r="C546" s="184"/>
      <c r="F546" s="184" t="str">
        <f>+[1]Function!F544</f>
        <v>P</v>
      </c>
      <c r="G546" s="84" t="str">
        <f>[1]UTCR!H546</f>
        <v>CAGE</v>
      </c>
      <c r="H546" s="151"/>
      <c r="I546" s="88">
        <f>IF(VLOOKUP([1]Variables!$AN$3,[1]Variables!$AK$3:$AM$14,3)=2,[1]UTCR!J546,[1]UTCR!AF546)</f>
        <v>3341</v>
      </c>
      <c r="J546" s="88">
        <f>I546-K546</f>
        <v>3341</v>
      </c>
      <c r="K546" s="185">
        <f>IF([1]Variables!$AN$3=12,IF(VLOOKUP([1]Variables!$AN$3,[1]Variables!$AK$3:$AM$14,3)=2,INDEX([1]UTCR!K546:U546,1,5)+INDEX([1]UTCR!K546:U546,1,8),INDEX([1]UTCR!AG546:AQ546,1,5)+INDEX([1]UTCR!AG546:AQ546,1,8)),IF(VLOOKUP([1]Variables!$AN$3,[1]Variables!$AK$3:$AM$14,3)=2,INDEX([1]UTCR!K546:U546,1,[1]Variables!$AN$3),INDEX([1]UTCR!AG546:AQ546,1,[1]Variables!$AN$3)))</f>
        <v>0</v>
      </c>
      <c r="L546" s="88">
        <f>M546-K546</f>
        <v>0</v>
      </c>
      <c r="M546" s="88">
        <f>IF([1]Variables!$AN$3=12,INDEX([1]NRO!J546:T546,1,5)+INDEX([1]NRO!J546:T546,1,8),INDEX([1]NRO!J546:T546,1,[1]Variables!$AN$3))</f>
        <v>0</v>
      </c>
      <c r="O546" s="134"/>
      <c r="P546" s="134"/>
      <c r="Q546" s="134"/>
      <c r="R546" s="134"/>
      <c r="S546" s="134"/>
      <c r="T546" s="134"/>
      <c r="U546" s="134"/>
      <c r="V546" s="134"/>
      <c r="W546" s="134"/>
      <c r="X546" s="134"/>
      <c r="Y546" s="134"/>
      <c r="Z546" s="134"/>
      <c r="AA546" s="134"/>
    </row>
    <row r="547" spans="1:27" ht="11.65" customHeight="1" x14ac:dyDescent="0.2">
      <c r="A547" s="138">
        <f t="shared" ca="1" si="22"/>
        <v>166</v>
      </c>
      <c r="C547" s="184"/>
      <c r="H547" s="151" t="s">
        <v>230</v>
      </c>
      <c r="I547" s="187">
        <f>SUBTOTAL(9,I542:I546)</f>
        <v>181442.99</v>
      </c>
      <c r="J547" s="187">
        <f>SUBTOTAL(9,J542:J546)</f>
        <v>141254.18263594879</v>
      </c>
      <c r="K547" s="187">
        <f>SUBTOTAL(9,K542:K546)</f>
        <v>40188.807364051194</v>
      </c>
      <c r="L547" s="187">
        <f>SUBTOTAL(9,L542:L546)</f>
        <v>0</v>
      </c>
      <c r="M547" s="187">
        <f>SUBTOTAL(9,M542:M546)</f>
        <v>40188.807364051194</v>
      </c>
      <c r="O547" s="134"/>
      <c r="P547" s="134"/>
      <c r="Q547" s="134"/>
      <c r="R547" s="134"/>
      <c r="S547" s="134"/>
      <c r="T547" s="134"/>
      <c r="U547" s="134"/>
      <c r="V547" s="134"/>
      <c r="W547" s="134"/>
      <c r="X547" s="134"/>
      <c r="Y547" s="134"/>
      <c r="Z547" s="134"/>
      <c r="AA547" s="134"/>
    </row>
    <row r="548" spans="1:27" ht="11.65" customHeight="1" x14ac:dyDescent="0.2">
      <c r="A548" s="138">
        <f t="shared" ca="1" si="22"/>
        <v>167</v>
      </c>
      <c r="C548" s="184"/>
      <c r="H548" s="151"/>
      <c r="I548" s="88"/>
      <c r="J548" s="88"/>
      <c r="K548" s="88"/>
      <c r="L548" s="88"/>
      <c r="M548" s="88"/>
      <c r="O548" s="134"/>
      <c r="P548" s="134"/>
      <c r="Q548" s="134"/>
      <c r="R548" s="134"/>
      <c r="S548" s="134"/>
      <c r="T548" s="134"/>
      <c r="U548" s="134"/>
      <c r="V548" s="134"/>
      <c r="W548" s="134"/>
      <c r="X548" s="134"/>
      <c r="Y548" s="134"/>
      <c r="Z548" s="134"/>
      <c r="AA548" s="134"/>
    </row>
    <row r="549" spans="1:27" ht="11.65" customHeight="1" x14ac:dyDescent="0.2">
      <c r="A549" s="138">
        <f t="shared" ca="1" si="22"/>
        <v>168</v>
      </c>
      <c r="C549" s="184">
        <v>537</v>
      </c>
      <c r="D549" s="84" t="s">
        <v>256</v>
      </c>
      <c r="H549" s="151"/>
      <c r="I549" s="88"/>
      <c r="J549" s="88"/>
      <c r="K549" s="88"/>
      <c r="L549" s="88"/>
      <c r="M549" s="88"/>
      <c r="O549" s="134"/>
      <c r="P549" s="134"/>
      <c r="Q549" s="134"/>
      <c r="R549" s="134"/>
      <c r="S549" s="134"/>
      <c r="T549" s="134"/>
      <c r="U549" s="134"/>
      <c r="V549" s="134"/>
      <c r="W549" s="134"/>
      <c r="X549" s="134"/>
      <c r="Y549" s="134"/>
      <c r="Z549" s="134"/>
      <c r="AA549" s="134"/>
    </row>
    <row r="550" spans="1:27" ht="11.65" customHeight="1" x14ac:dyDescent="0.2">
      <c r="A550" s="138">
        <f t="shared" ca="1" si="22"/>
        <v>169</v>
      </c>
      <c r="C550" s="184"/>
      <c r="F550" s="184" t="str">
        <f>+[1]Function!F548</f>
        <v>P</v>
      </c>
      <c r="G550" s="84" t="str">
        <f>[1]UTCR!H550</f>
        <v>DGP</v>
      </c>
      <c r="H550" s="151"/>
      <c r="I550" s="88">
        <f>IF(VLOOKUP([1]Variables!$AN$3,[1]Variables!$AK$3:$AM$14,3)=2,[1]UTCR!J550,[1]UTCR!AF550)</f>
        <v>0</v>
      </c>
      <c r="J550" s="88">
        <f>I550-K550</f>
        <v>0</v>
      </c>
      <c r="K550" s="185">
        <f>IF([1]Variables!$AN$3=12,IF(VLOOKUP([1]Variables!$AN$3,[1]Variables!$AK$3:$AM$14,3)=2,INDEX([1]UTCR!K550:U550,1,5)+INDEX([1]UTCR!K550:U550,1,8),INDEX([1]UTCR!AG550:AQ550,1,5)+INDEX([1]UTCR!AG550:AQ550,1,8)),IF(VLOOKUP([1]Variables!$AN$3,[1]Variables!$AK$3:$AM$14,3)=2,INDEX([1]UTCR!K550:U550,1,[1]Variables!$AN$3),INDEX([1]UTCR!AG550:AQ550,1,[1]Variables!$AN$3)))</f>
        <v>0</v>
      </c>
      <c r="L550" s="88">
        <f>M550-K550</f>
        <v>0</v>
      </c>
      <c r="M550" s="88">
        <f>IF([1]Variables!$AN$3=12,INDEX([1]NRO!J550:T550,1,5)+INDEX([1]NRO!J550:T550,1,8),INDEX([1]NRO!J550:T550,1,[1]Variables!$AN$3))</f>
        <v>0</v>
      </c>
      <c r="O550" s="134"/>
      <c r="P550" s="134"/>
      <c r="Q550" s="134"/>
      <c r="R550" s="134"/>
      <c r="S550" s="134"/>
      <c r="T550" s="134"/>
      <c r="U550" s="134"/>
      <c r="V550" s="134"/>
      <c r="W550" s="134"/>
      <c r="X550" s="134"/>
      <c r="Y550" s="134"/>
      <c r="Z550" s="134"/>
      <c r="AA550" s="134"/>
    </row>
    <row r="551" spans="1:27" ht="11.65" customHeight="1" x14ac:dyDescent="0.2">
      <c r="A551" s="138">
        <f t="shared" ca="1" si="22"/>
        <v>170</v>
      </c>
      <c r="C551" s="184"/>
      <c r="F551" s="184" t="str">
        <f>+[1]Function!F549</f>
        <v>P</v>
      </c>
      <c r="G551" s="84" t="str">
        <f>[1]UTCR!H551</f>
        <v>CAGW</v>
      </c>
      <c r="H551" s="151"/>
      <c r="I551" s="88">
        <f>IF(VLOOKUP([1]Variables!$AN$3,[1]Variables!$AK$3:$AM$14,3)=2,[1]UTCR!J551,[1]UTCR!AF551)</f>
        <v>0</v>
      </c>
      <c r="J551" s="88">
        <f>I551-K551</f>
        <v>0</v>
      </c>
      <c r="K551" s="185">
        <f>IF([1]Variables!$AN$3=12,IF(VLOOKUP([1]Variables!$AN$3,[1]Variables!$AK$3:$AM$14,3)=2,INDEX([1]UTCR!K551:U551,1,5)+INDEX([1]UTCR!K551:U551,1,8),INDEX([1]UTCR!AG551:AQ551,1,5)+INDEX([1]UTCR!AG551:AQ551,1,8)),IF(VLOOKUP([1]Variables!$AN$3,[1]Variables!$AK$3:$AM$14,3)=2,INDEX([1]UTCR!K551:U551,1,[1]Variables!$AN$3),INDEX([1]UTCR!AG551:AQ551,1,[1]Variables!$AN$3)))</f>
        <v>0</v>
      </c>
      <c r="L551" s="88">
        <f>M551-K551</f>
        <v>0</v>
      </c>
      <c r="M551" s="88">
        <f>IF([1]Variables!$AN$3=12,INDEX([1]NRO!J551:T551,1,5)+INDEX([1]NRO!J551:T551,1,8),INDEX([1]NRO!J551:T551,1,[1]Variables!$AN$3))</f>
        <v>0</v>
      </c>
      <c r="O551" s="134"/>
      <c r="P551" s="134"/>
      <c r="Q551" s="134"/>
      <c r="R551" s="134"/>
      <c r="S551" s="134"/>
      <c r="T551" s="134"/>
      <c r="U551" s="134"/>
      <c r="V551" s="134"/>
      <c r="W551" s="134"/>
      <c r="X551" s="134"/>
      <c r="Y551" s="134"/>
      <c r="Z551" s="134"/>
      <c r="AA551" s="134"/>
    </row>
    <row r="552" spans="1:27" ht="11.65" customHeight="1" x14ac:dyDescent="0.2">
      <c r="A552" s="138">
        <f t="shared" ca="1" si="22"/>
        <v>171</v>
      </c>
      <c r="C552" s="184"/>
      <c r="F552" s="184" t="str">
        <f>+[1]Function!F550</f>
        <v>P</v>
      </c>
      <c r="G552" s="84" t="str">
        <f>[1]UTCR!H552</f>
        <v>CAGE</v>
      </c>
      <c r="H552" s="151"/>
      <c r="I552" s="88">
        <f>IF(VLOOKUP([1]Variables!$AN$3,[1]Variables!$AK$3:$AM$14,3)=2,[1]UTCR!J552,[1]UTCR!AF552)</f>
        <v>0</v>
      </c>
      <c r="J552" s="88">
        <f>I552-K552</f>
        <v>0</v>
      </c>
      <c r="K552" s="185">
        <f>IF([1]Variables!$AN$3=12,IF(VLOOKUP([1]Variables!$AN$3,[1]Variables!$AK$3:$AM$14,3)=2,INDEX([1]UTCR!K552:U552,1,5)+INDEX([1]UTCR!K552:U552,1,8),INDEX([1]UTCR!AG552:AQ552,1,5)+INDEX([1]UTCR!AG552:AQ552,1,8)),IF(VLOOKUP([1]Variables!$AN$3,[1]Variables!$AK$3:$AM$14,3)=2,INDEX([1]UTCR!K552:U552,1,[1]Variables!$AN$3),INDEX([1]UTCR!AG552:AQ552,1,[1]Variables!$AN$3)))</f>
        <v>0</v>
      </c>
      <c r="L552" s="88">
        <f>M552-K552</f>
        <v>0</v>
      </c>
      <c r="M552" s="88">
        <f>IF([1]Variables!$AN$3=12,INDEX([1]NRO!J552:T552,1,5)+INDEX([1]NRO!J552:T552,1,8),INDEX([1]NRO!J552:T552,1,[1]Variables!$AN$3))</f>
        <v>0</v>
      </c>
      <c r="O552" s="134"/>
      <c r="P552" s="134"/>
      <c r="Q552" s="134"/>
      <c r="R552" s="134"/>
      <c r="S552" s="134"/>
      <c r="T552" s="134"/>
      <c r="U552" s="134"/>
      <c r="V552" s="134"/>
      <c r="W552" s="134"/>
      <c r="X552" s="134"/>
      <c r="Y552" s="134"/>
      <c r="Z552" s="134"/>
      <c r="AA552" s="134"/>
    </row>
    <row r="553" spans="1:27" ht="11.65" customHeight="1" x14ac:dyDescent="0.2">
      <c r="A553" s="138">
        <f t="shared" ca="1" si="22"/>
        <v>172</v>
      </c>
      <c r="C553" s="184"/>
      <c r="F553" s="184" t="str">
        <f>+[1]Function!F551</f>
        <v>P</v>
      </c>
      <c r="G553" s="84" t="str">
        <f>[1]UTCR!H553</f>
        <v>CAGW</v>
      </c>
      <c r="H553" s="151"/>
      <c r="I553" s="88">
        <f>IF(VLOOKUP([1]Variables!$AN$3,[1]Variables!$AK$3:$AM$14,3)=2,[1]UTCR!J553,[1]UTCR!AF553)</f>
        <v>3713823.87</v>
      </c>
      <c r="J553" s="88">
        <f>I553-K553</f>
        <v>2875797.5677927923</v>
      </c>
      <c r="K553" s="185">
        <f>IF([1]Variables!$AN$3=12,IF(VLOOKUP([1]Variables!$AN$3,[1]Variables!$AK$3:$AM$14,3)=2,INDEX([1]UTCR!K553:U553,1,5)+INDEX([1]UTCR!K553:U553,1,8),INDEX([1]UTCR!AG553:AQ553,1,5)+INDEX([1]UTCR!AG553:AQ553,1,8)),IF(VLOOKUP([1]Variables!$AN$3,[1]Variables!$AK$3:$AM$14,3)=2,INDEX([1]UTCR!K553:U553,1,[1]Variables!$AN$3),INDEX([1]UTCR!AG553:AQ553,1,[1]Variables!$AN$3)))</f>
        <v>838026.30220720789</v>
      </c>
      <c r="L553" s="88">
        <f>M553-K553</f>
        <v>0</v>
      </c>
      <c r="M553" s="88">
        <f>IF([1]Variables!$AN$3=12,INDEX([1]NRO!J553:T553,1,5)+INDEX([1]NRO!J553:T553,1,8),INDEX([1]NRO!J553:T553,1,[1]Variables!$AN$3))</f>
        <v>838026.30220720789</v>
      </c>
      <c r="O553" s="134"/>
      <c r="P553" s="134"/>
      <c r="Q553" s="134"/>
      <c r="R553" s="134"/>
      <c r="S553" s="134"/>
      <c r="T553" s="134"/>
      <c r="U553" s="134"/>
      <c r="V553" s="134"/>
      <c r="W553" s="134"/>
      <c r="X553" s="134"/>
      <c r="Y553" s="134"/>
      <c r="Z553" s="134"/>
      <c r="AA553" s="134"/>
    </row>
    <row r="554" spans="1:27" ht="11.65" customHeight="1" x14ac:dyDescent="0.2">
      <c r="A554" s="138">
        <f t="shared" ca="1" si="22"/>
        <v>173</v>
      </c>
      <c r="C554" s="184"/>
      <c r="F554" s="184" t="str">
        <f>+[1]Function!F552</f>
        <v>P</v>
      </c>
      <c r="G554" s="84" t="str">
        <f>[1]UTCR!H554</f>
        <v>CAGE</v>
      </c>
      <c r="H554" s="151"/>
      <c r="I554" s="88">
        <f>IF(VLOOKUP([1]Variables!$AN$3,[1]Variables!$AK$3:$AM$14,3)=2,[1]UTCR!J554,[1]UTCR!AF554)</f>
        <v>363579.91</v>
      </c>
      <c r="J554" s="88">
        <f>I554-K554</f>
        <v>363579.91</v>
      </c>
      <c r="K554" s="185">
        <f>IF([1]Variables!$AN$3=12,IF(VLOOKUP([1]Variables!$AN$3,[1]Variables!$AK$3:$AM$14,3)=2,INDEX([1]UTCR!K554:U554,1,5)+INDEX([1]UTCR!K554:U554,1,8),INDEX([1]UTCR!AG554:AQ554,1,5)+INDEX([1]UTCR!AG554:AQ554,1,8)),IF(VLOOKUP([1]Variables!$AN$3,[1]Variables!$AK$3:$AM$14,3)=2,INDEX([1]UTCR!K554:U554,1,[1]Variables!$AN$3),INDEX([1]UTCR!AG554:AQ554,1,[1]Variables!$AN$3)))</f>
        <v>0</v>
      </c>
      <c r="L554" s="88">
        <f>M554-K554</f>
        <v>0</v>
      </c>
      <c r="M554" s="88">
        <f>IF([1]Variables!$AN$3=12,INDEX([1]NRO!J554:T554,1,5)+INDEX([1]NRO!J554:T554,1,8),INDEX([1]NRO!J554:T554,1,[1]Variables!$AN$3))</f>
        <v>0</v>
      </c>
      <c r="O554" s="134"/>
      <c r="P554" s="134"/>
      <c r="Q554" s="134"/>
      <c r="R554" s="134"/>
      <c r="S554" s="134"/>
      <c r="T554" s="134"/>
      <c r="U554" s="134"/>
      <c r="V554" s="134"/>
      <c r="W554" s="134"/>
      <c r="X554" s="134"/>
      <c r="Y554" s="134"/>
      <c r="Z554" s="134"/>
      <c r="AA554" s="134"/>
    </row>
    <row r="555" spans="1:27" ht="11.65" customHeight="1" x14ac:dyDescent="0.2">
      <c r="A555" s="138">
        <f t="shared" ca="1" si="22"/>
        <v>174</v>
      </c>
      <c r="C555" s="184"/>
      <c r="H555" s="151" t="s">
        <v>230</v>
      </c>
      <c r="I555" s="187">
        <f>SUBTOTAL(9,I550:I554)</f>
        <v>4077403.7800000003</v>
      </c>
      <c r="J555" s="187">
        <f>SUBTOTAL(9,J550:J554)</f>
        <v>3239377.4777927925</v>
      </c>
      <c r="K555" s="187">
        <f>SUBTOTAL(9,K550:K554)</f>
        <v>838026.30220720789</v>
      </c>
      <c r="L555" s="187">
        <f>SUBTOTAL(9,L550:L554)</f>
        <v>0</v>
      </c>
      <c r="M555" s="187">
        <f>SUBTOTAL(9,M550:M554)</f>
        <v>838026.30220720789</v>
      </c>
      <c r="O555" s="134"/>
      <c r="P555" s="134"/>
      <c r="Q555" s="134"/>
      <c r="R555" s="134"/>
      <c r="S555" s="134"/>
      <c r="T555" s="134"/>
      <c r="U555" s="134"/>
      <c r="V555" s="134"/>
      <c r="W555" s="134"/>
      <c r="X555" s="134"/>
      <c r="Y555" s="134"/>
      <c r="Z555" s="134"/>
      <c r="AA555" s="134"/>
    </row>
    <row r="556" spans="1:27" ht="11.65" customHeight="1" x14ac:dyDescent="0.2">
      <c r="A556" s="138">
        <f t="shared" ca="1" si="22"/>
        <v>175</v>
      </c>
      <c r="C556" s="184"/>
      <c r="H556" s="151"/>
      <c r="I556" s="88"/>
      <c r="J556" s="88"/>
      <c r="K556" s="88"/>
      <c r="L556" s="88"/>
      <c r="M556" s="88"/>
      <c r="O556" s="134"/>
      <c r="P556" s="134"/>
      <c r="Q556" s="134"/>
      <c r="R556" s="134"/>
      <c r="S556" s="134"/>
      <c r="T556" s="134"/>
      <c r="U556" s="134"/>
      <c r="V556" s="134"/>
      <c r="W556" s="134"/>
      <c r="X556" s="134"/>
      <c r="Y556" s="134"/>
      <c r="Z556" s="134"/>
      <c r="AA556" s="134"/>
    </row>
    <row r="557" spans="1:27" ht="11.65" customHeight="1" x14ac:dyDescent="0.2">
      <c r="A557" s="138">
        <f t="shared" ca="1" si="22"/>
        <v>176</v>
      </c>
      <c r="C557" s="184">
        <v>538</v>
      </c>
      <c r="D557" s="84" t="s">
        <v>238</v>
      </c>
      <c r="H557" s="151"/>
      <c r="I557" s="88"/>
      <c r="J557" s="88"/>
      <c r="K557" s="88"/>
      <c r="L557" s="88"/>
      <c r="M557" s="88"/>
      <c r="O557" s="134"/>
      <c r="P557" s="134"/>
      <c r="Q557" s="134"/>
      <c r="R557" s="134"/>
      <c r="S557" s="134"/>
      <c r="T557" s="134"/>
      <c r="U557" s="134"/>
      <c r="V557" s="134"/>
      <c r="W557" s="134"/>
      <c r="X557" s="134"/>
      <c r="Y557" s="134"/>
      <c r="Z557" s="134"/>
      <c r="AA557" s="134"/>
    </row>
    <row r="558" spans="1:27" ht="11.65" customHeight="1" x14ac:dyDescent="0.2">
      <c r="A558" s="138">
        <f t="shared" ca="1" si="22"/>
        <v>177</v>
      </c>
      <c r="C558" s="184"/>
      <c r="F558" s="184" t="str">
        <f>+[1]Function!F556</f>
        <v>P</v>
      </c>
      <c r="G558" s="84" t="str">
        <f>[1]UTCR!H558</f>
        <v>DGP</v>
      </c>
      <c r="H558" s="151"/>
      <c r="I558" s="88">
        <f>IF(VLOOKUP([1]Variables!$AN$3,[1]Variables!$AK$3:$AM$14,3)=2,[1]UTCR!J558,[1]UTCR!AF558)</f>
        <v>0</v>
      </c>
      <c r="J558" s="88">
        <f>I558-K558</f>
        <v>0</v>
      </c>
      <c r="K558" s="185">
        <f>IF([1]Variables!$AN$3=12,IF(VLOOKUP([1]Variables!$AN$3,[1]Variables!$AK$3:$AM$14,3)=2,INDEX([1]UTCR!K558:U558,1,5)+INDEX([1]UTCR!K558:U558,1,8),INDEX([1]UTCR!AG558:AQ558,1,5)+INDEX([1]UTCR!AG558:AQ558,1,8)),IF(VLOOKUP([1]Variables!$AN$3,[1]Variables!$AK$3:$AM$14,3)=2,INDEX([1]UTCR!K558:U558,1,[1]Variables!$AN$3),INDEX([1]UTCR!AG558:AQ558,1,[1]Variables!$AN$3)))</f>
        <v>0</v>
      </c>
      <c r="L558" s="88">
        <f>M558-K558</f>
        <v>0</v>
      </c>
      <c r="M558" s="88">
        <f>IF([1]Variables!$AN$3=12,INDEX([1]NRO!J558:T558,1,5)+INDEX([1]NRO!J558:T558,1,8),INDEX([1]NRO!J558:T558,1,[1]Variables!$AN$3))</f>
        <v>0</v>
      </c>
      <c r="O558" s="134"/>
      <c r="P558" s="134"/>
      <c r="Q558" s="134"/>
      <c r="R558" s="134"/>
      <c r="S558" s="134"/>
      <c r="T558" s="134"/>
      <c r="U558" s="134"/>
      <c r="V558" s="134"/>
      <c r="W558" s="134"/>
      <c r="X558" s="134"/>
      <c r="Y558" s="134"/>
      <c r="Z558" s="134"/>
      <c r="AA558" s="134"/>
    </row>
    <row r="559" spans="1:27" ht="11.65" customHeight="1" x14ac:dyDescent="0.2">
      <c r="A559" s="138">
        <f t="shared" ca="1" si="22"/>
        <v>178</v>
      </c>
      <c r="C559" s="184"/>
      <c r="F559" s="184" t="str">
        <f>+[1]Function!F557</f>
        <v>P</v>
      </c>
      <c r="G559" s="84" t="str">
        <f>[1]UTCR!H559</f>
        <v>CAGW</v>
      </c>
      <c r="H559" s="151"/>
      <c r="I559" s="88">
        <f>IF(VLOOKUP([1]Variables!$AN$3,[1]Variables!$AK$3:$AM$14,3)=2,[1]UTCR!J559,[1]UTCR!AF559)</f>
        <v>0</v>
      </c>
      <c r="J559" s="88">
        <f>I559-K559</f>
        <v>0</v>
      </c>
      <c r="K559" s="185">
        <f>IF([1]Variables!$AN$3=12,IF(VLOOKUP([1]Variables!$AN$3,[1]Variables!$AK$3:$AM$14,3)=2,INDEX([1]UTCR!K559:U559,1,5)+INDEX([1]UTCR!K559:U559,1,8),INDEX([1]UTCR!AG559:AQ559,1,5)+INDEX([1]UTCR!AG559:AQ559,1,8)),IF(VLOOKUP([1]Variables!$AN$3,[1]Variables!$AK$3:$AM$14,3)=2,INDEX([1]UTCR!K559:U559,1,[1]Variables!$AN$3),INDEX([1]UTCR!AG559:AQ559,1,[1]Variables!$AN$3)))</f>
        <v>0</v>
      </c>
      <c r="L559" s="88">
        <f>M559-K559</f>
        <v>0</v>
      </c>
      <c r="M559" s="88">
        <f>IF([1]Variables!$AN$3=12,INDEX([1]NRO!J559:T559,1,5)+INDEX([1]NRO!J559:T559,1,8),INDEX([1]NRO!J559:T559,1,[1]Variables!$AN$3))</f>
        <v>0</v>
      </c>
      <c r="O559" s="134"/>
      <c r="P559" s="134"/>
      <c r="Q559" s="134"/>
      <c r="R559" s="134"/>
      <c r="S559" s="134"/>
      <c r="T559" s="134"/>
      <c r="U559" s="134"/>
      <c r="V559" s="134"/>
      <c r="W559" s="134"/>
      <c r="X559" s="134"/>
      <c r="Y559" s="134"/>
      <c r="Z559" s="134"/>
      <c r="AA559" s="134"/>
    </row>
    <row r="560" spans="1:27" ht="11.65" customHeight="1" x14ac:dyDescent="0.2">
      <c r="A560" s="138">
        <f t="shared" ca="1" si="22"/>
        <v>179</v>
      </c>
      <c r="C560" s="184"/>
      <c r="F560" s="184" t="str">
        <f>+[1]Function!F558</f>
        <v>P</v>
      </c>
      <c r="G560" s="84" t="str">
        <f>[1]UTCR!H560</f>
        <v>CAGE</v>
      </c>
      <c r="H560" s="151"/>
      <c r="I560" s="88">
        <f>IF(VLOOKUP([1]Variables!$AN$3,[1]Variables!$AK$3:$AM$14,3)=2,[1]UTCR!J560,[1]UTCR!AF560)</f>
        <v>0</v>
      </c>
      <c r="J560" s="88">
        <f>I560-K560</f>
        <v>0</v>
      </c>
      <c r="K560" s="185">
        <f>IF([1]Variables!$AN$3=12,IF(VLOOKUP([1]Variables!$AN$3,[1]Variables!$AK$3:$AM$14,3)=2,INDEX([1]UTCR!K560:U560,1,5)+INDEX([1]UTCR!K560:U560,1,8),INDEX([1]UTCR!AG560:AQ560,1,5)+INDEX([1]UTCR!AG560:AQ560,1,8)),IF(VLOOKUP([1]Variables!$AN$3,[1]Variables!$AK$3:$AM$14,3)=2,INDEX([1]UTCR!K560:U560,1,[1]Variables!$AN$3),INDEX([1]UTCR!AG560:AQ560,1,[1]Variables!$AN$3)))</f>
        <v>0</v>
      </c>
      <c r="L560" s="88">
        <f>M560-K560</f>
        <v>0</v>
      </c>
      <c r="M560" s="88">
        <f>IF([1]Variables!$AN$3=12,INDEX([1]NRO!J560:T560,1,5)+INDEX([1]NRO!J560:T560,1,8),INDEX([1]NRO!J560:T560,1,[1]Variables!$AN$3))</f>
        <v>0</v>
      </c>
      <c r="O560" s="134"/>
      <c r="P560" s="134"/>
      <c r="Q560" s="134"/>
      <c r="R560" s="134"/>
      <c r="S560" s="134"/>
      <c r="T560" s="134"/>
      <c r="U560" s="134"/>
      <c r="V560" s="134"/>
      <c r="W560" s="134"/>
      <c r="X560" s="134"/>
      <c r="Y560" s="134"/>
      <c r="Z560" s="134"/>
      <c r="AA560" s="134"/>
    </row>
    <row r="561" spans="1:27" ht="11.65" customHeight="1" x14ac:dyDescent="0.2">
      <c r="A561" s="138">
        <f t="shared" ca="1" si="22"/>
        <v>180</v>
      </c>
      <c r="C561" s="184"/>
      <c r="F561" s="184" t="str">
        <f>+[1]Function!F559</f>
        <v>P</v>
      </c>
      <c r="G561" s="84" t="str">
        <f>[1]UTCR!H561</f>
        <v>CAGW</v>
      </c>
      <c r="H561" s="151"/>
      <c r="I561" s="88">
        <f>IF(VLOOKUP([1]Variables!$AN$3,[1]Variables!$AK$3:$AM$14,3)=2,[1]UTCR!J561,[1]UTCR!AF561)</f>
        <v>0</v>
      </c>
      <c r="J561" s="88">
        <f>I561-K561</f>
        <v>0</v>
      </c>
      <c r="K561" s="185">
        <f>IF([1]Variables!$AN$3=12,IF(VLOOKUP([1]Variables!$AN$3,[1]Variables!$AK$3:$AM$14,3)=2,INDEX([1]UTCR!K561:U561,1,5)+INDEX([1]UTCR!K561:U561,1,8),INDEX([1]UTCR!AG561:AQ561,1,5)+INDEX([1]UTCR!AG561:AQ561,1,8)),IF(VLOOKUP([1]Variables!$AN$3,[1]Variables!$AK$3:$AM$14,3)=2,INDEX([1]UTCR!K561:U561,1,[1]Variables!$AN$3),INDEX([1]UTCR!AG561:AQ561,1,[1]Variables!$AN$3)))</f>
        <v>0</v>
      </c>
      <c r="L561" s="88">
        <f>M561-K561</f>
        <v>0</v>
      </c>
      <c r="M561" s="88">
        <f>IF([1]Variables!$AN$3=12,INDEX([1]NRO!J561:T561,1,5)+INDEX([1]NRO!J561:T561,1,8),INDEX([1]NRO!J561:T561,1,[1]Variables!$AN$3))</f>
        <v>0</v>
      </c>
      <c r="O561" s="134"/>
      <c r="P561" s="134"/>
      <c r="Q561" s="134"/>
      <c r="R561" s="134"/>
      <c r="S561" s="134"/>
      <c r="T561" s="134"/>
      <c r="U561" s="134"/>
      <c r="V561" s="134"/>
      <c r="W561" s="134"/>
      <c r="X561" s="134"/>
      <c r="Y561" s="134"/>
      <c r="Z561" s="134"/>
      <c r="AA561" s="134"/>
    </row>
    <row r="562" spans="1:27" ht="11.65" customHeight="1" x14ac:dyDescent="0.2">
      <c r="A562" s="138">
        <f t="shared" ca="1" si="22"/>
        <v>181</v>
      </c>
      <c r="C562" s="184"/>
      <c r="F562" s="184" t="str">
        <f>+[1]Function!F560</f>
        <v>P</v>
      </c>
      <c r="G562" s="84" t="str">
        <f>[1]UTCR!H562</f>
        <v>CAGE</v>
      </c>
      <c r="H562" s="151"/>
      <c r="I562" s="88">
        <f>IF(VLOOKUP([1]Variables!$AN$3,[1]Variables!$AK$3:$AM$14,3)=2,[1]UTCR!J562,[1]UTCR!AF562)</f>
        <v>0</v>
      </c>
      <c r="J562" s="88">
        <f>I562-K562</f>
        <v>0</v>
      </c>
      <c r="K562" s="185">
        <f>IF([1]Variables!$AN$3=12,IF(VLOOKUP([1]Variables!$AN$3,[1]Variables!$AK$3:$AM$14,3)=2,INDEX([1]UTCR!K562:U562,1,5)+INDEX([1]UTCR!K562:U562,1,8),INDEX([1]UTCR!AG562:AQ562,1,5)+INDEX([1]UTCR!AG562:AQ562,1,8)),IF(VLOOKUP([1]Variables!$AN$3,[1]Variables!$AK$3:$AM$14,3)=2,INDEX([1]UTCR!K562:U562,1,[1]Variables!$AN$3),INDEX([1]UTCR!AG562:AQ562,1,[1]Variables!$AN$3)))</f>
        <v>0</v>
      </c>
      <c r="L562" s="88">
        <f>M562-K562</f>
        <v>0</v>
      </c>
      <c r="M562" s="88">
        <f>IF([1]Variables!$AN$3=12,INDEX([1]NRO!J562:T562,1,5)+INDEX([1]NRO!J562:T562,1,8),INDEX([1]NRO!J562:T562,1,[1]Variables!$AN$3))</f>
        <v>0</v>
      </c>
      <c r="O562" s="134"/>
      <c r="P562" s="134"/>
      <c r="Q562" s="134"/>
      <c r="R562" s="134"/>
      <c r="S562" s="134"/>
      <c r="T562" s="134"/>
      <c r="U562" s="134"/>
      <c r="V562" s="134"/>
      <c r="W562" s="134"/>
      <c r="X562" s="134"/>
      <c r="Y562" s="134"/>
      <c r="Z562" s="134"/>
      <c r="AA562" s="134"/>
    </row>
    <row r="563" spans="1:27" ht="11.65" customHeight="1" x14ac:dyDescent="0.2">
      <c r="A563" s="138">
        <f t="shared" ca="1" si="22"/>
        <v>182</v>
      </c>
      <c r="C563" s="184"/>
      <c r="H563" s="151" t="s">
        <v>230</v>
      </c>
      <c r="I563" s="187">
        <f>SUBTOTAL(9,I558:I562)</f>
        <v>0</v>
      </c>
      <c r="J563" s="187">
        <f>SUBTOTAL(9,J558:J562)</f>
        <v>0</v>
      </c>
      <c r="K563" s="187">
        <f>SUBTOTAL(9,K558:K562)</f>
        <v>0</v>
      </c>
      <c r="L563" s="187">
        <f>SUBTOTAL(9,L558:L562)</f>
        <v>0</v>
      </c>
      <c r="M563" s="187">
        <f>SUBTOTAL(9,M558:M562)</f>
        <v>0</v>
      </c>
      <c r="O563" s="134"/>
      <c r="P563" s="134"/>
      <c r="Q563" s="134"/>
      <c r="R563" s="134"/>
      <c r="S563" s="134"/>
      <c r="T563" s="134"/>
      <c r="U563" s="134"/>
      <c r="V563" s="134"/>
      <c r="W563" s="134"/>
      <c r="X563" s="134"/>
      <c r="Y563" s="134"/>
      <c r="Z563" s="134"/>
      <c r="AA563" s="134"/>
    </row>
    <row r="564" spans="1:27" ht="11.65" customHeight="1" x14ac:dyDescent="0.2">
      <c r="A564" s="138">
        <f t="shared" ca="1" si="22"/>
        <v>183</v>
      </c>
      <c r="C564" s="184"/>
      <c r="H564" s="151"/>
      <c r="I564" s="88"/>
      <c r="J564" s="88"/>
      <c r="K564" s="88"/>
      <c r="L564" s="88"/>
      <c r="M564" s="88"/>
      <c r="O564" s="134"/>
      <c r="P564" s="134"/>
      <c r="Q564" s="134"/>
      <c r="R564" s="134"/>
      <c r="S564" s="134"/>
      <c r="T564" s="134"/>
      <c r="U564" s="134"/>
      <c r="V564" s="134"/>
      <c r="W564" s="134"/>
      <c r="X564" s="134"/>
      <c r="Y564" s="134"/>
      <c r="Z564" s="134"/>
      <c r="AA564" s="134"/>
    </row>
    <row r="565" spans="1:27" ht="11.65" customHeight="1" x14ac:dyDescent="0.2">
      <c r="A565" s="138">
        <f t="shared" ca="1" si="22"/>
        <v>184</v>
      </c>
      <c r="C565" s="184">
        <v>539</v>
      </c>
      <c r="D565" s="84" t="s">
        <v>257</v>
      </c>
      <c r="H565" s="151"/>
      <c r="I565" s="88"/>
      <c r="J565" s="88"/>
      <c r="K565" s="88"/>
      <c r="L565" s="88"/>
      <c r="M565" s="88"/>
      <c r="O565" s="134"/>
      <c r="P565" s="134"/>
      <c r="Q565" s="134"/>
      <c r="R565" s="134"/>
      <c r="S565" s="134"/>
      <c r="T565" s="134"/>
      <c r="U565" s="134"/>
      <c r="V565" s="134"/>
      <c r="W565" s="134"/>
      <c r="X565" s="134"/>
      <c r="Y565" s="134"/>
      <c r="Z565" s="134"/>
      <c r="AA565" s="134"/>
    </row>
    <row r="566" spans="1:27" ht="11.65" customHeight="1" x14ac:dyDescent="0.2">
      <c r="A566" s="138">
        <f t="shared" ca="1" si="22"/>
        <v>185</v>
      </c>
      <c r="C566" s="184"/>
      <c r="F566" s="184" t="str">
        <f>+[1]Function!F564</f>
        <v>P</v>
      </c>
      <c r="G566" s="84" t="str">
        <f>[1]UTCR!H566</f>
        <v>DGP</v>
      </c>
      <c r="H566" s="151"/>
      <c r="I566" s="88">
        <f>IF(VLOOKUP([1]Variables!$AN$3,[1]Variables!$AK$3:$AM$14,3)=2,[1]UTCR!J566,[1]UTCR!AF566)</f>
        <v>0</v>
      </c>
      <c r="J566" s="88">
        <f>I566-K566</f>
        <v>0</v>
      </c>
      <c r="K566" s="185">
        <f>IF([1]Variables!$AN$3=12,IF(VLOOKUP([1]Variables!$AN$3,[1]Variables!$AK$3:$AM$14,3)=2,INDEX([1]UTCR!K566:U566,1,5)+INDEX([1]UTCR!K566:U566,1,8),INDEX([1]UTCR!AG566:AQ566,1,5)+INDEX([1]UTCR!AG566:AQ566,1,8)),IF(VLOOKUP([1]Variables!$AN$3,[1]Variables!$AK$3:$AM$14,3)=2,INDEX([1]UTCR!K566:U566,1,[1]Variables!$AN$3),INDEX([1]UTCR!AG566:AQ566,1,[1]Variables!$AN$3)))</f>
        <v>0</v>
      </c>
      <c r="L566" s="88">
        <f>M566-K566</f>
        <v>0</v>
      </c>
      <c r="M566" s="88">
        <f>IF([1]Variables!$AN$3=12,INDEX([1]NRO!J566:T566,1,5)+INDEX([1]NRO!J566:T566,1,8),INDEX([1]NRO!J566:T566,1,[1]Variables!$AN$3))</f>
        <v>0</v>
      </c>
      <c r="O566" s="134"/>
      <c r="P566" s="134"/>
      <c r="Q566" s="134"/>
      <c r="R566" s="134"/>
      <c r="S566" s="134"/>
      <c r="T566" s="134"/>
      <c r="U566" s="134"/>
      <c r="V566" s="134"/>
      <c r="W566" s="134"/>
      <c r="X566" s="134"/>
      <c r="Y566" s="134"/>
      <c r="Z566" s="134"/>
      <c r="AA566" s="134"/>
    </row>
    <row r="567" spans="1:27" ht="11.65" customHeight="1" x14ac:dyDescent="0.2">
      <c r="A567" s="138">
        <f t="shared" ca="1" si="22"/>
        <v>186</v>
      </c>
      <c r="C567" s="184"/>
      <c r="F567" s="184" t="str">
        <f>+[1]Function!F565</f>
        <v>P</v>
      </c>
      <c r="G567" s="84" t="str">
        <f>[1]UTCR!H567</f>
        <v>CAGW</v>
      </c>
      <c r="H567" s="151"/>
      <c r="I567" s="88">
        <f>IF(VLOOKUP([1]Variables!$AN$3,[1]Variables!$AK$3:$AM$14,3)=2,[1]UTCR!J567,[1]UTCR!AF567)</f>
        <v>0</v>
      </c>
      <c r="J567" s="88">
        <f>I567-K567</f>
        <v>0</v>
      </c>
      <c r="K567" s="185">
        <f>IF([1]Variables!$AN$3=12,IF(VLOOKUP([1]Variables!$AN$3,[1]Variables!$AK$3:$AM$14,3)=2,INDEX([1]UTCR!K567:U567,1,5)+INDEX([1]UTCR!K567:U567,1,8),INDEX([1]UTCR!AG567:AQ567,1,5)+INDEX([1]UTCR!AG567:AQ567,1,8)),IF(VLOOKUP([1]Variables!$AN$3,[1]Variables!$AK$3:$AM$14,3)=2,INDEX([1]UTCR!K567:U567,1,[1]Variables!$AN$3),INDEX([1]UTCR!AG567:AQ567,1,[1]Variables!$AN$3)))</f>
        <v>0</v>
      </c>
      <c r="L567" s="88">
        <f>M567-K567</f>
        <v>0</v>
      </c>
      <c r="M567" s="88">
        <f>IF([1]Variables!$AN$3=12,INDEX([1]NRO!J567:T567,1,5)+INDEX([1]NRO!J567:T567,1,8),INDEX([1]NRO!J567:T567,1,[1]Variables!$AN$3))</f>
        <v>0</v>
      </c>
      <c r="O567" s="134"/>
      <c r="P567" s="134"/>
      <c r="Q567" s="134"/>
      <c r="R567" s="134"/>
      <c r="S567" s="134"/>
      <c r="T567" s="134"/>
      <c r="U567" s="134"/>
      <c r="V567" s="134"/>
      <c r="W567" s="134"/>
      <c r="X567" s="134"/>
      <c r="Y567" s="134"/>
      <c r="Z567" s="134"/>
      <c r="AA567" s="134"/>
    </row>
    <row r="568" spans="1:27" ht="11.65" customHeight="1" x14ac:dyDescent="0.2">
      <c r="A568" s="138">
        <f t="shared" ca="1" si="22"/>
        <v>187</v>
      </c>
      <c r="C568" s="184"/>
      <c r="F568" s="184" t="str">
        <f>+[1]Function!F566</f>
        <v>P</v>
      </c>
      <c r="G568" s="84" t="str">
        <f>[1]UTCR!H568</f>
        <v>CAGE</v>
      </c>
      <c r="H568" s="151"/>
      <c r="I568" s="88">
        <f>IF(VLOOKUP([1]Variables!$AN$3,[1]Variables!$AK$3:$AM$14,3)=2,[1]UTCR!J568,[1]UTCR!AF568)</f>
        <v>0</v>
      </c>
      <c r="J568" s="88">
        <f>I568-K568</f>
        <v>0</v>
      </c>
      <c r="K568" s="185">
        <f>IF([1]Variables!$AN$3=12,IF(VLOOKUP([1]Variables!$AN$3,[1]Variables!$AK$3:$AM$14,3)=2,INDEX([1]UTCR!K568:U568,1,5)+INDEX([1]UTCR!K568:U568,1,8),INDEX([1]UTCR!AG568:AQ568,1,5)+INDEX([1]UTCR!AG568:AQ568,1,8)),IF(VLOOKUP([1]Variables!$AN$3,[1]Variables!$AK$3:$AM$14,3)=2,INDEX([1]UTCR!K568:U568,1,[1]Variables!$AN$3),INDEX([1]UTCR!AG568:AQ568,1,[1]Variables!$AN$3)))</f>
        <v>0</v>
      </c>
      <c r="L568" s="88">
        <f>M568-K568</f>
        <v>0</v>
      </c>
      <c r="M568" s="88">
        <f>IF([1]Variables!$AN$3=12,INDEX([1]NRO!J568:T568,1,5)+INDEX([1]NRO!J568:T568,1,8),INDEX([1]NRO!J568:T568,1,[1]Variables!$AN$3))</f>
        <v>0</v>
      </c>
      <c r="O568" s="134"/>
      <c r="P568" s="134"/>
      <c r="Q568" s="134"/>
      <c r="R568" s="134"/>
      <c r="S568" s="134"/>
      <c r="T568" s="134"/>
      <c r="U568" s="134"/>
      <c r="V568" s="134"/>
      <c r="W568" s="134"/>
      <c r="X568" s="134"/>
      <c r="Y568" s="134"/>
      <c r="Z568" s="134"/>
      <c r="AA568" s="134"/>
    </row>
    <row r="569" spans="1:27" ht="11.65" customHeight="1" x14ac:dyDescent="0.2">
      <c r="A569" s="138">
        <f t="shared" ca="1" si="22"/>
        <v>188</v>
      </c>
      <c r="C569" s="184"/>
      <c r="F569" s="184" t="str">
        <f>+[1]Function!F567</f>
        <v>P</v>
      </c>
      <c r="G569" s="84" t="str">
        <f>[1]UTCR!H569</f>
        <v>CAGW</v>
      </c>
      <c r="H569" s="151"/>
      <c r="I569" s="88">
        <f>IF(VLOOKUP([1]Variables!$AN$3,[1]Variables!$AK$3:$AM$14,3)=2,[1]UTCR!J569,[1]UTCR!AF569)</f>
        <v>11117081.6</v>
      </c>
      <c r="J569" s="88">
        <f>I569-K569</f>
        <v>8608506.3119145706</v>
      </c>
      <c r="K569" s="185">
        <f>IF([1]Variables!$AN$3=12,IF(VLOOKUP([1]Variables!$AN$3,[1]Variables!$AK$3:$AM$14,3)=2,INDEX([1]UTCR!K569:U569,1,5)+INDEX([1]UTCR!K569:U569,1,8),INDEX([1]UTCR!AG569:AQ569,1,5)+INDEX([1]UTCR!AG569:AQ569,1,8)),IF(VLOOKUP([1]Variables!$AN$3,[1]Variables!$AK$3:$AM$14,3)=2,INDEX([1]UTCR!K569:U569,1,[1]Variables!$AN$3),INDEX([1]UTCR!AG569:AQ569,1,[1]Variables!$AN$3)))</f>
        <v>2508575.2880854281</v>
      </c>
      <c r="L569" s="88">
        <f>M569-K569</f>
        <v>0</v>
      </c>
      <c r="M569" s="88">
        <f>IF([1]Variables!$AN$3=12,INDEX([1]NRO!J569:T569,1,5)+INDEX([1]NRO!J569:T569,1,8),INDEX([1]NRO!J569:T569,1,[1]Variables!$AN$3))</f>
        <v>2508575.2880854281</v>
      </c>
      <c r="O569" s="134"/>
      <c r="P569" s="134"/>
      <c r="Q569" s="134"/>
      <c r="R569" s="134"/>
      <c r="S569" s="134"/>
      <c r="T569" s="134"/>
      <c r="U569" s="134"/>
      <c r="V569" s="134"/>
      <c r="W569" s="134"/>
      <c r="X569" s="134"/>
      <c r="Y569" s="134"/>
      <c r="Z569" s="134"/>
      <c r="AA569" s="134"/>
    </row>
    <row r="570" spans="1:27" ht="11.65" customHeight="1" x14ac:dyDescent="0.2">
      <c r="A570" s="138">
        <f t="shared" ca="1" si="22"/>
        <v>189</v>
      </c>
      <c r="C570" s="184"/>
      <c r="F570" s="184" t="str">
        <f>+[1]Function!F568</f>
        <v>P</v>
      </c>
      <c r="G570" s="84" t="str">
        <f>[1]UTCR!H570</f>
        <v>CAGE</v>
      </c>
      <c r="H570" s="151"/>
      <c r="I570" s="88">
        <f>IF(VLOOKUP([1]Variables!$AN$3,[1]Variables!$AK$3:$AM$14,3)=2,[1]UTCR!J570,[1]UTCR!AF570)</f>
        <v>7304128.7699999996</v>
      </c>
      <c r="J570" s="88">
        <f>I570-K570</f>
        <v>7304128.7699999996</v>
      </c>
      <c r="K570" s="185">
        <f>IF([1]Variables!$AN$3=12,IF(VLOOKUP([1]Variables!$AN$3,[1]Variables!$AK$3:$AM$14,3)=2,INDEX([1]UTCR!K570:U570,1,5)+INDEX([1]UTCR!K570:U570,1,8),INDEX([1]UTCR!AG570:AQ570,1,5)+INDEX([1]UTCR!AG570:AQ570,1,8)),IF(VLOOKUP([1]Variables!$AN$3,[1]Variables!$AK$3:$AM$14,3)=2,INDEX([1]UTCR!K570:U570,1,[1]Variables!$AN$3),INDEX([1]UTCR!AG570:AQ570,1,[1]Variables!$AN$3)))</f>
        <v>0</v>
      </c>
      <c r="L570" s="88">
        <f>M570-K570</f>
        <v>0</v>
      </c>
      <c r="M570" s="88">
        <f>IF([1]Variables!$AN$3=12,INDEX([1]NRO!J570:T570,1,5)+INDEX([1]NRO!J570:T570,1,8),INDEX([1]NRO!J570:T570,1,[1]Variables!$AN$3))</f>
        <v>0</v>
      </c>
      <c r="O570" s="134"/>
      <c r="P570" s="134"/>
      <c r="Q570" s="134"/>
      <c r="R570" s="134"/>
      <c r="S570" s="134"/>
      <c r="T570" s="134"/>
      <c r="U570" s="134"/>
      <c r="V570" s="134"/>
      <c r="W570" s="134"/>
      <c r="X570" s="134"/>
      <c r="Y570" s="134"/>
      <c r="Z570" s="134"/>
      <c r="AA570" s="134"/>
    </row>
    <row r="571" spans="1:27" ht="11.65" customHeight="1" x14ac:dyDescent="0.2">
      <c r="A571" s="138">
        <f t="shared" ca="1" si="22"/>
        <v>190</v>
      </c>
      <c r="C571" s="184"/>
      <c r="H571" s="151" t="s">
        <v>230</v>
      </c>
      <c r="I571" s="187">
        <f>SUBTOTAL(9,I566:I570)</f>
        <v>18421210.369999997</v>
      </c>
      <c r="J571" s="187">
        <f>SUBTOTAL(9,J566:J570)</f>
        <v>15912635.08191457</v>
      </c>
      <c r="K571" s="187">
        <f>SUBTOTAL(9,K566:K570)</f>
        <v>2508575.2880854281</v>
      </c>
      <c r="L571" s="187">
        <f>SUBTOTAL(9,L566:L570)</f>
        <v>0</v>
      </c>
      <c r="M571" s="187">
        <f>SUBTOTAL(9,M566:M570)</f>
        <v>2508575.2880854281</v>
      </c>
      <c r="O571" s="134"/>
      <c r="P571" s="134"/>
      <c r="Q571" s="134"/>
      <c r="R571" s="134"/>
      <c r="S571" s="134"/>
      <c r="T571" s="134"/>
      <c r="U571" s="134"/>
      <c r="V571" s="134"/>
      <c r="W571" s="134"/>
      <c r="X571" s="134"/>
      <c r="Y571" s="134"/>
      <c r="Z571" s="134"/>
      <c r="AA571" s="134"/>
    </row>
    <row r="572" spans="1:27" ht="11.65" customHeight="1" x14ac:dyDescent="0.2">
      <c r="A572" s="138">
        <f t="shared" ca="1" si="22"/>
        <v>191</v>
      </c>
      <c r="C572" s="184"/>
      <c r="H572" s="151"/>
      <c r="I572" s="88"/>
      <c r="J572" s="88"/>
      <c r="K572" s="88"/>
      <c r="L572" s="88"/>
      <c r="M572" s="88"/>
      <c r="O572" s="134"/>
      <c r="P572" s="134"/>
      <c r="Q572" s="134"/>
      <c r="R572" s="134"/>
      <c r="S572" s="134"/>
      <c r="T572" s="134"/>
      <c r="U572" s="134"/>
      <c r="V572" s="134"/>
      <c r="W572" s="134"/>
      <c r="X572" s="134"/>
      <c r="Y572" s="134"/>
      <c r="Z572" s="134"/>
      <c r="AA572" s="134"/>
    </row>
    <row r="573" spans="1:27" ht="11.65" customHeight="1" x14ac:dyDescent="0.2">
      <c r="A573" s="138">
        <f t="shared" ca="1" si="22"/>
        <v>192</v>
      </c>
      <c r="C573" s="184">
        <v>540</v>
      </c>
      <c r="D573" s="84" t="s">
        <v>258</v>
      </c>
      <c r="H573" s="151"/>
      <c r="I573" s="88"/>
      <c r="J573" s="88"/>
      <c r="K573" s="88"/>
      <c r="L573" s="88"/>
      <c r="M573" s="88"/>
      <c r="O573" s="134"/>
      <c r="P573" s="134"/>
      <c r="Q573" s="134"/>
      <c r="R573" s="134"/>
      <c r="S573" s="134"/>
      <c r="T573" s="134"/>
      <c r="U573" s="134"/>
      <c r="V573" s="134"/>
      <c r="W573" s="134"/>
      <c r="X573" s="134"/>
      <c r="Y573" s="134"/>
      <c r="Z573" s="134"/>
      <c r="AA573" s="134"/>
    </row>
    <row r="574" spans="1:27" ht="11.65" customHeight="1" x14ac:dyDescent="0.2">
      <c r="A574" s="138">
        <f t="shared" ca="1" si="22"/>
        <v>193</v>
      </c>
      <c r="C574" s="184"/>
      <c r="F574" s="184" t="str">
        <f>+[1]Function!F572</f>
        <v>P</v>
      </c>
      <c r="G574" s="84" t="str">
        <f>[1]UTCR!H574</f>
        <v>DGP</v>
      </c>
      <c r="H574" s="151"/>
      <c r="I574" s="88">
        <f>IF(VLOOKUP([1]Variables!$AN$3,[1]Variables!$AK$3:$AM$14,3)=2,[1]UTCR!J574,[1]UTCR!AF574)</f>
        <v>0</v>
      </c>
      <c r="J574" s="88">
        <f>I574-K574</f>
        <v>0</v>
      </c>
      <c r="K574" s="185">
        <f>IF([1]Variables!$AN$3=12,IF(VLOOKUP([1]Variables!$AN$3,[1]Variables!$AK$3:$AM$14,3)=2,INDEX([1]UTCR!K574:U574,1,5)+INDEX([1]UTCR!K574:U574,1,8),INDEX([1]UTCR!AG574:AQ574,1,5)+INDEX([1]UTCR!AG574:AQ574,1,8)),IF(VLOOKUP([1]Variables!$AN$3,[1]Variables!$AK$3:$AM$14,3)=2,INDEX([1]UTCR!K574:U574,1,[1]Variables!$AN$3),INDEX([1]UTCR!AG574:AQ574,1,[1]Variables!$AN$3)))</f>
        <v>0</v>
      </c>
      <c r="L574" s="88">
        <f>M574-K574</f>
        <v>0</v>
      </c>
      <c r="M574" s="88">
        <f>IF([1]Variables!$AN$3=12,INDEX([1]NRO!J574:T574,1,5)+INDEX([1]NRO!J574:T574,1,8),INDEX([1]NRO!J574:T574,1,[1]Variables!$AN$3))</f>
        <v>0</v>
      </c>
      <c r="O574" s="134"/>
      <c r="P574" s="134"/>
      <c r="Q574" s="134"/>
      <c r="R574" s="134"/>
      <c r="S574" s="134"/>
      <c r="T574" s="134"/>
      <c r="U574" s="134"/>
      <c r="V574" s="134"/>
      <c r="W574" s="134"/>
      <c r="X574" s="134"/>
      <c r="Y574" s="134"/>
      <c r="Z574" s="134"/>
      <c r="AA574" s="134"/>
    </row>
    <row r="575" spans="1:27" ht="11.65" customHeight="1" x14ac:dyDescent="0.2">
      <c r="A575" s="138">
        <f t="shared" ca="1" si="22"/>
        <v>194</v>
      </c>
      <c r="C575" s="184"/>
      <c r="F575" s="184" t="str">
        <f>+[1]Function!F573</f>
        <v>P</v>
      </c>
      <c r="G575" s="84" t="str">
        <f>[1]UTCR!H575</f>
        <v>CAGW</v>
      </c>
      <c r="H575" s="151"/>
      <c r="I575" s="88">
        <f>IF(VLOOKUP([1]Variables!$AN$3,[1]Variables!$AK$3:$AM$14,3)=2,[1]UTCR!J575,[1]UTCR!AF575)</f>
        <v>0</v>
      </c>
      <c r="J575" s="88">
        <f>I575-K575</f>
        <v>0</v>
      </c>
      <c r="K575" s="185">
        <f>IF([1]Variables!$AN$3=12,IF(VLOOKUP([1]Variables!$AN$3,[1]Variables!$AK$3:$AM$14,3)=2,INDEX([1]UTCR!K575:U575,1,5)+INDEX([1]UTCR!K575:U575,1,8),INDEX([1]UTCR!AG575:AQ575,1,5)+INDEX([1]UTCR!AG575:AQ575,1,8)),IF(VLOOKUP([1]Variables!$AN$3,[1]Variables!$AK$3:$AM$14,3)=2,INDEX([1]UTCR!K575:U575,1,[1]Variables!$AN$3),INDEX([1]UTCR!AG575:AQ575,1,[1]Variables!$AN$3)))</f>
        <v>0</v>
      </c>
      <c r="L575" s="88">
        <f>M575-K575</f>
        <v>0</v>
      </c>
      <c r="M575" s="88">
        <f>IF([1]Variables!$AN$3=12,INDEX([1]NRO!J575:T575,1,5)+INDEX([1]NRO!J575:T575,1,8),INDEX([1]NRO!J575:T575,1,[1]Variables!$AN$3))</f>
        <v>0</v>
      </c>
      <c r="O575" s="134"/>
      <c r="P575" s="134"/>
      <c r="Q575" s="134"/>
      <c r="R575" s="134"/>
      <c r="S575" s="134"/>
      <c r="T575" s="134"/>
      <c r="U575" s="134"/>
      <c r="V575" s="134"/>
      <c r="W575" s="134"/>
      <c r="X575" s="134"/>
      <c r="Y575" s="134"/>
      <c r="Z575" s="134"/>
      <c r="AA575" s="134"/>
    </row>
    <row r="576" spans="1:27" ht="11.65" customHeight="1" x14ac:dyDescent="0.2">
      <c r="A576" s="138">
        <f t="shared" ca="1" si="22"/>
        <v>195</v>
      </c>
      <c r="C576" s="184"/>
      <c r="F576" s="184" t="str">
        <f>+[1]Function!F574</f>
        <v>P</v>
      </c>
      <c r="G576" s="84" t="str">
        <f>[1]UTCR!H576</f>
        <v>CAGE</v>
      </c>
      <c r="H576" s="151"/>
      <c r="I576" s="88">
        <f>IF(VLOOKUP([1]Variables!$AN$3,[1]Variables!$AK$3:$AM$14,3)=2,[1]UTCR!J576,[1]UTCR!AF576)</f>
        <v>0</v>
      </c>
      <c r="J576" s="88">
        <f>I576-K576</f>
        <v>0</v>
      </c>
      <c r="K576" s="185">
        <f>IF([1]Variables!$AN$3=12,IF(VLOOKUP([1]Variables!$AN$3,[1]Variables!$AK$3:$AM$14,3)=2,INDEX([1]UTCR!K576:U576,1,5)+INDEX([1]UTCR!K576:U576,1,8),INDEX([1]UTCR!AG576:AQ576,1,5)+INDEX([1]UTCR!AG576:AQ576,1,8)),IF(VLOOKUP([1]Variables!$AN$3,[1]Variables!$AK$3:$AM$14,3)=2,INDEX([1]UTCR!K576:U576,1,[1]Variables!$AN$3),INDEX([1]UTCR!AG576:AQ576,1,[1]Variables!$AN$3)))</f>
        <v>0</v>
      </c>
      <c r="L576" s="88">
        <f>M576-K576</f>
        <v>0</v>
      </c>
      <c r="M576" s="88">
        <f>IF([1]Variables!$AN$3=12,INDEX([1]NRO!J576:T576,1,5)+INDEX([1]NRO!J576:T576,1,8),INDEX([1]NRO!J576:T576,1,[1]Variables!$AN$3))</f>
        <v>0</v>
      </c>
      <c r="O576" s="134"/>
      <c r="P576" s="134"/>
      <c r="Q576" s="134"/>
      <c r="R576" s="134"/>
      <c r="S576" s="134"/>
      <c r="T576" s="134"/>
      <c r="U576" s="134"/>
      <c r="V576" s="134"/>
      <c r="W576" s="134"/>
      <c r="X576" s="134"/>
      <c r="Y576" s="134"/>
      <c r="Z576" s="134"/>
      <c r="AA576" s="134"/>
    </row>
    <row r="577" spans="1:27" ht="11.65" customHeight="1" x14ac:dyDescent="0.2">
      <c r="A577" s="138">
        <f t="shared" ref="A577:A640" ca="1" si="23">OFFSET(A577,-1,)+1</f>
        <v>196</v>
      </c>
      <c r="C577" s="184"/>
      <c r="F577" s="184" t="str">
        <f>+[1]Function!F575</f>
        <v>P</v>
      </c>
      <c r="G577" s="84" t="str">
        <f>[1]UTCR!H577</f>
        <v>CAGW</v>
      </c>
      <c r="H577" s="151"/>
      <c r="I577" s="88">
        <f>IF(VLOOKUP([1]Variables!$AN$3,[1]Variables!$AK$3:$AM$14,3)=2,[1]UTCR!J577,[1]UTCR!AF577)</f>
        <v>1043280.02</v>
      </c>
      <c r="J577" s="88">
        <f>I577-K577</f>
        <v>807863.33683692315</v>
      </c>
      <c r="K577" s="185">
        <f>IF([1]Variables!$AN$3=12,IF(VLOOKUP([1]Variables!$AN$3,[1]Variables!$AK$3:$AM$14,3)=2,INDEX([1]UTCR!K577:U577,1,5)+INDEX([1]UTCR!K577:U577,1,8),INDEX([1]UTCR!AG577:AQ577,1,5)+INDEX([1]UTCR!AG577:AQ577,1,8)),IF(VLOOKUP([1]Variables!$AN$3,[1]Variables!$AK$3:$AM$14,3)=2,INDEX([1]UTCR!K577:U577,1,[1]Variables!$AN$3),INDEX([1]UTCR!AG577:AQ577,1,[1]Variables!$AN$3)))</f>
        <v>235416.68316307684</v>
      </c>
      <c r="L577" s="88">
        <f>M577-K577</f>
        <v>0</v>
      </c>
      <c r="M577" s="88">
        <f>IF([1]Variables!$AN$3=12,INDEX([1]NRO!J577:T577,1,5)+INDEX([1]NRO!J577:T577,1,8),INDEX([1]NRO!J577:T577,1,[1]Variables!$AN$3))</f>
        <v>235416.68316307684</v>
      </c>
      <c r="O577" s="134"/>
      <c r="P577" s="134"/>
      <c r="Q577" s="134"/>
      <c r="R577" s="134"/>
      <c r="S577" s="134"/>
      <c r="T577" s="134"/>
      <c r="U577" s="134"/>
      <c r="V577" s="134"/>
      <c r="W577" s="134"/>
      <c r="X577" s="134"/>
      <c r="Y577" s="134"/>
      <c r="Z577" s="134"/>
      <c r="AA577" s="134"/>
    </row>
    <row r="578" spans="1:27" ht="11.65" customHeight="1" x14ac:dyDescent="0.2">
      <c r="A578" s="138">
        <f t="shared" ca="1" si="23"/>
        <v>197</v>
      </c>
      <c r="C578" s="184"/>
      <c r="F578" s="184" t="str">
        <f>+[1]Function!F576</f>
        <v>P</v>
      </c>
      <c r="G578" s="84" t="str">
        <f>[1]UTCR!H578</f>
        <v>CAGE</v>
      </c>
      <c r="H578" s="151"/>
      <c r="I578" s="88">
        <f>IF(VLOOKUP([1]Variables!$AN$3,[1]Variables!$AK$3:$AM$14,3)=2,[1]UTCR!J578,[1]UTCR!AF578)</f>
        <v>9490.1299999999992</v>
      </c>
      <c r="J578" s="88">
        <f>I578-K578</f>
        <v>9490.1299999999992</v>
      </c>
      <c r="K578" s="185">
        <f>IF([1]Variables!$AN$3=12,IF(VLOOKUP([1]Variables!$AN$3,[1]Variables!$AK$3:$AM$14,3)=2,INDEX([1]UTCR!K578:U578,1,5)+INDEX([1]UTCR!K578:U578,1,8),INDEX([1]UTCR!AG578:AQ578,1,5)+INDEX([1]UTCR!AG578:AQ578,1,8)),IF(VLOOKUP([1]Variables!$AN$3,[1]Variables!$AK$3:$AM$14,3)=2,INDEX([1]UTCR!K578:U578,1,[1]Variables!$AN$3),INDEX([1]UTCR!AG578:AQ578,1,[1]Variables!$AN$3)))</f>
        <v>0</v>
      </c>
      <c r="L578" s="88">
        <f>M578-K578</f>
        <v>0</v>
      </c>
      <c r="M578" s="88">
        <f>IF([1]Variables!$AN$3=12,INDEX([1]NRO!J578:T578,1,5)+INDEX([1]NRO!J578:T578,1,8),INDEX([1]NRO!J578:T578,1,[1]Variables!$AN$3))</f>
        <v>0</v>
      </c>
      <c r="O578" s="134"/>
      <c r="P578" s="134"/>
      <c r="Q578" s="134"/>
      <c r="R578" s="134"/>
      <c r="S578" s="134"/>
      <c r="T578" s="134"/>
      <c r="U578" s="134"/>
      <c r="V578" s="134"/>
      <c r="W578" s="134"/>
      <c r="X578" s="134"/>
      <c r="Y578" s="134"/>
      <c r="Z578" s="134"/>
      <c r="AA578" s="134"/>
    </row>
    <row r="579" spans="1:27" ht="11.65" customHeight="1" x14ac:dyDescent="0.2">
      <c r="A579" s="138">
        <f t="shared" ca="1" si="23"/>
        <v>198</v>
      </c>
      <c r="C579" s="184"/>
      <c r="H579" s="151" t="s">
        <v>230</v>
      </c>
      <c r="I579" s="187">
        <f>SUBTOTAL(9,I574:I578)</f>
        <v>1052770.1499999999</v>
      </c>
      <c r="J579" s="187">
        <f>SUBTOTAL(9,J574:J578)</f>
        <v>817353.46683692315</v>
      </c>
      <c r="K579" s="187">
        <f>SUBTOTAL(9,K574:K578)</f>
        <v>235416.68316307684</v>
      </c>
      <c r="L579" s="187">
        <f>SUBTOTAL(9,L574:L578)</f>
        <v>0</v>
      </c>
      <c r="M579" s="187">
        <f>SUBTOTAL(9,M574:M578)</f>
        <v>235416.68316307684</v>
      </c>
      <c r="O579" s="134"/>
      <c r="P579" s="134"/>
      <c r="Q579" s="134"/>
      <c r="R579" s="134"/>
      <c r="S579" s="134"/>
      <c r="T579" s="134"/>
      <c r="U579" s="134"/>
      <c r="V579" s="134"/>
      <c r="W579" s="134"/>
      <c r="X579" s="134"/>
      <c r="Y579" s="134"/>
      <c r="Z579" s="134"/>
      <c r="AA579" s="134"/>
    </row>
    <row r="580" spans="1:27" ht="11.65" customHeight="1" x14ac:dyDescent="0.2">
      <c r="A580" s="138">
        <f t="shared" ca="1" si="23"/>
        <v>199</v>
      </c>
      <c r="C580" s="184"/>
      <c r="H580" s="151"/>
      <c r="I580" s="88"/>
      <c r="J580" s="88"/>
      <c r="K580" s="88"/>
      <c r="L580" s="88"/>
      <c r="M580" s="88"/>
      <c r="O580" s="134"/>
      <c r="P580" s="134"/>
      <c r="Q580" s="134"/>
      <c r="R580" s="134"/>
      <c r="S580" s="134"/>
      <c r="T580" s="134"/>
      <c r="U580" s="134"/>
      <c r="V580" s="134"/>
      <c r="W580" s="134"/>
      <c r="X580" s="134"/>
      <c r="Y580" s="134"/>
      <c r="Z580" s="134"/>
      <c r="AA580" s="134"/>
    </row>
    <row r="581" spans="1:27" ht="11.65" customHeight="1" x14ac:dyDescent="0.2">
      <c r="A581" s="138">
        <f t="shared" ca="1" si="23"/>
        <v>200</v>
      </c>
      <c r="C581" s="184">
        <v>541</v>
      </c>
      <c r="D581" s="84" t="s">
        <v>241</v>
      </c>
      <c r="H581" s="151"/>
      <c r="I581" s="88"/>
      <c r="J581" s="88"/>
      <c r="K581" s="88"/>
      <c r="L581" s="88"/>
      <c r="M581" s="88"/>
      <c r="O581" s="134"/>
      <c r="P581" s="134"/>
      <c r="Q581" s="134"/>
      <c r="R581" s="134"/>
      <c r="S581" s="134"/>
      <c r="T581" s="134"/>
      <c r="U581" s="134"/>
      <c r="V581" s="134"/>
      <c r="W581" s="134"/>
      <c r="X581" s="134"/>
      <c r="Y581" s="134"/>
      <c r="Z581" s="134"/>
      <c r="AA581" s="134"/>
    </row>
    <row r="582" spans="1:27" ht="11.65" customHeight="1" x14ac:dyDescent="0.2">
      <c r="A582" s="138">
        <f t="shared" ca="1" si="23"/>
        <v>201</v>
      </c>
      <c r="C582" s="184"/>
      <c r="F582" s="184" t="str">
        <f>+[1]Function!F580</f>
        <v>P</v>
      </c>
      <c r="G582" s="84" t="str">
        <f>[1]UTCR!H582</f>
        <v>DGP</v>
      </c>
      <c r="H582" s="151"/>
      <c r="I582" s="88">
        <f>IF(VLOOKUP([1]Variables!$AN$3,[1]Variables!$AK$3:$AM$14,3)=2,[1]UTCR!J582,[1]UTCR!AF582)</f>
        <v>0</v>
      </c>
      <c r="J582" s="88">
        <f>I582-K582</f>
        <v>0</v>
      </c>
      <c r="K582" s="185">
        <f>IF([1]Variables!$AN$3=12,IF(VLOOKUP([1]Variables!$AN$3,[1]Variables!$AK$3:$AM$14,3)=2,INDEX([1]UTCR!K582:U582,1,5)+INDEX([1]UTCR!K582:U582,1,8),INDEX([1]UTCR!AG582:AQ582,1,5)+INDEX([1]UTCR!AG582:AQ582,1,8)),IF(VLOOKUP([1]Variables!$AN$3,[1]Variables!$AK$3:$AM$14,3)=2,INDEX([1]UTCR!K582:U582,1,[1]Variables!$AN$3),INDEX([1]UTCR!AG582:AQ582,1,[1]Variables!$AN$3)))</f>
        <v>0</v>
      </c>
      <c r="L582" s="88">
        <f>M582-K582</f>
        <v>0</v>
      </c>
      <c r="M582" s="88">
        <f>IF([1]Variables!$AN$3=12,INDEX([1]NRO!J582:T582,1,5)+INDEX([1]NRO!J582:T582,1,8),INDEX([1]NRO!J582:T582,1,[1]Variables!$AN$3))</f>
        <v>0</v>
      </c>
      <c r="O582" s="134"/>
      <c r="P582" s="134"/>
      <c r="Q582" s="134"/>
      <c r="R582" s="134"/>
      <c r="S582" s="134"/>
      <c r="T582" s="134"/>
      <c r="U582" s="134"/>
      <c r="V582" s="134"/>
      <c r="W582" s="134"/>
      <c r="X582" s="134"/>
      <c r="Y582" s="134"/>
      <c r="Z582" s="134"/>
      <c r="AA582" s="134"/>
    </row>
    <row r="583" spans="1:27" ht="11.65" customHeight="1" x14ac:dyDescent="0.2">
      <c r="A583" s="138">
        <f t="shared" ca="1" si="23"/>
        <v>202</v>
      </c>
      <c r="C583" s="184"/>
      <c r="F583" s="184" t="str">
        <f>+[1]Function!F581</f>
        <v>P</v>
      </c>
      <c r="G583" s="84" t="str">
        <f>[1]UTCR!H583</f>
        <v>CAGW</v>
      </c>
      <c r="H583" s="151"/>
      <c r="I583" s="88">
        <f>IF(VLOOKUP([1]Variables!$AN$3,[1]Variables!$AK$3:$AM$14,3)=2,[1]UTCR!J583,[1]UTCR!AF583)</f>
        <v>0</v>
      </c>
      <c r="J583" s="88">
        <f>I583-K583</f>
        <v>0</v>
      </c>
      <c r="K583" s="185">
        <f>IF([1]Variables!$AN$3=12,IF(VLOOKUP([1]Variables!$AN$3,[1]Variables!$AK$3:$AM$14,3)=2,INDEX([1]UTCR!K583:U583,1,5)+INDEX([1]UTCR!K583:U583,1,8),INDEX([1]UTCR!AG583:AQ583,1,5)+INDEX([1]UTCR!AG583:AQ583,1,8)),IF(VLOOKUP([1]Variables!$AN$3,[1]Variables!$AK$3:$AM$14,3)=2,INDEX([1]UTCR!K583:U583,1,[1]Variables!$AN$3),INDEX([1]UTCR!AG583:AQ583,1,[1]Variables!$AN$3)))</f>
        <v>0</v>
      </c>
      <c r="L583" s="88">
        <f>M583-K583</f>
        <v>0</v>
      </c>
      <c r="M583" s="88">
        <f>IF([1]Variables!$AN$3=12,INDEX([1]NRO!J583:T583,1,5)+INDEX([1]NRO!J583:T583,1,8),INDEX([1]NRO!J583:T583,1,[1]Variables!$AN$3))</f>
        <v>0</v>
      </c>
      <c r="O583" s="134"/>
      <c r="P583" s="134"/>
      <c r="Q583" s="134"/>
      <c r="R583" s="134"/>
      <c r="S583" s="134"/>
      <c r="T583" s="134"/>
      <c r="U583" s="134"/>
      <c r="V583" s="134"/>
      <c r="W583" s="134"/>
      <c r="X583" s="134"/>
      <c r="Y583" s="134"/>
      <c r="Z583" s="134"/>
      <c r="AA583" s="134"/>
    </row>
    <row r="584" spans="1:27" ht="11.65" customHeight="1" x14ac:dyDescent="0.2">
      <c r="A584" s="138">
        <f t="shared" ca="1" si="23"/>
        <v>203</v>
      </c>
      <c r="C584" s="184"/>
      <c r="F584" s="184" t="str">
        <f>+[1]Function!F582</f>
        <v>P</v>
      </c>
      <c r="G584" s="84" t="str">
        <f>[1]UTCR!H584</f>
        <v>CAGE</v>
      </c>
      <c r="H584" s="151"/>
      <c r="I584" s="88">
        <f>IF(VLOOKUP([1]Variables!$AN$3,[1]Variables!$AK$3:$AM$14,3)=2,[1]UTCR!J584,[1]UTCR!AF584)</f>
        <v>0</v>
      </c>
      <c r="J584" s="88">
        <f>I584-K584</f>
        <v>0</v>
      </c>
      <c r="K584" s="185">
        <f>IF([1]Variables!$AN$3=12,IF(VLOOKUP([1]Variables!$AN$3,[1]Variables!$AK$3:$AM$14,3)=2,INDEX([1]UTCR!K584:U584,1,5)+INDEX([1]UTCR!K584:U584,1,8),INDEX([1]UTCR!AG584:AQ584,1,5)+INDEX([1]UTCR!AG584:AQ584,1,8)),IF(VLOOKUP([1]Variables!$AN$3,[1]Variables!$AK$3:$AM$14,3)=2,INDEX([1]UTCR!K584:U584,1,[1]Variables!$AN$3),INDEX([1]UTCR!AG584:AQ584,1,[1]Variables!$AN$3)))</f>
        <v>0</v>
      </c>
      <c r="L584" s="88">
        <f>M584-K584</f>
        <v>0</v>
      </c>
      <c r="M584" s="88">
        <f>IF([1]Variables!$AN$3=12,INDEX([1]NRO!J584:T584,1,5)+INDEX([1]NRO!J584:T584,1,8),INDEX([1]NRO!J584:T584,1,[1]Variables!$AN$3))</f>
        <v>0</v>
      </c>
      <c r="O584" s="134"/>
      <c r="P584" s="134"/>
      <c r="Q584" s="134"/>
      <c r="R584" s="134"/>
      <c r="S584" s="134"/>
      <c r="T584" s="134"/>
      <c r="U584" s="134"/>
      <c r="V584" s="134"/>
      <c r="W584" s="134"/>
      <c r="X584" s="134"/>
      <c r="Y584" s="134"/>
      <c r="Z584" s="134"/>
      <c r="AA584" s="134"/>
    </row>
    <row r="585" spans="1:27" ht="11.65" customHeight="1" x14ac:dyDescent="0.2">
      <c r="A585" s="138">
        <f t="shared" ca="1" si="23"/>
        <v>204</v>
      </c>
      <c r="C585" s="184"/>
      <c r="F585" s="184" t="str">
        <f>+[1]Function!F583</f>
        <v>P</v>
      </c>
      <c r="G585" s="84" t="str">
        <f>[1]UTCR!H585</f>
        <v>CAGW</v>
      </c>
      <c r="H585" s="151"/>
      <c r="I585" s="88">
        <f>IF(VLOOKUP([1]Variables!$AN$3,[1]Variables!$AK$3:$AM$14,3)=2,[1]UTCR!J585,[1]UTCR!AF585)</f>
        <v>388</v>
      </c>
      <c r="J585" s="88">
        <f>I585-K585</f>
        <v>300.44759669865641</v>
      </c>
      <c r="K585" s="185">
        <f>IF([1]Variables!$AN$3=12,IF(VLOOKUP([1]Variables!$AN$3,[1]Variables!$AK$3:$AM$14,3)=2,INDEX([1]UTCR!K585:U585,1,5)+INDEX([1]UTCR!K585:U585,1,8),INDEX([1]UTCR!AG585:AQ585,1,5)+INDEX([1]UTCR!AG585:AQ585,1,8)),IF(VLOOKUP([1]Variables!$AN$3,[1]Variables!$AK$3:$AM$14,3)=2,INDEX([1]UTCR!K585:U585,1,[1]Variables!$AN$3),INDEX([1]UTCR!AG585:AQ585,1,[1]Variables!$AN$3)))</f>
        <v>87.552403301343602</v>
      </c>
      <c r="L585" s="88">
        <f>M585-K585</f>
        <v>-4789.54483306972</v>
      </c>
      <c r="M585" s="88">
        <f>IF([1]Variables!$AN$3=12,INDEX([1]NRO!J585:T585,1,5)+INDEX([1]NRO!J585:T585,1,8),INDEX([1]NRO!J585:T585,1,[1]Variables!$AN$3))</f>
        <v>-4701.9924297683765</v>
      </c>
      <c r="O585" s="134"/>
      <c r="P585" s="134"/>
      <c r="Q585" s="134"/>
      <c r="R585" s="134"/>
      <c r="S585" s="134"/>
      <c r="T585" s="134"/>
      <c r="U585" s="134"/>
      <c r="V585" s="134"/>
      <c r="W585" s="134"/>
      <c r="X585" s="134"/>
      <c r="Y585" s="134"/>
      <c r="Z585" s="134"/>
      <c r="AA585" s="134"/>
    </row>
    <row r="586" spans="1:27" ht="11.65" customHeight="1" x14ac:dyDescent="0.2">
      <c r="A586" s="138">
        <f t="shared" ca="1" si="23"/>
        <v>205</v>
      </c>
      <c r="C586" s="184"/>
      <c r="F586" s="184" t="str">
        <f>+[1]Function!F584</f>
        <v>P</v>
      </c>
      <c r="G586" s="84" t="str">
        <f>[1]UTCR!H586</f>
        <v>CAGE</v>
      </c>
      <c r="H586" s="151"/>
      <c r="I586" s="88">
        <f>IF(VLOOKUP([1]Variables!$AN$3,[1]Variables!$AK$3:$AM$14,3)=2,[1]UTCR!J586,[1]UTCR!AF586)</f>
        <v>0</v>
      </c>
      <c r="J586" s="88">
        <f>I586-K586</f>
        <v>0</v>
      </c>
      <c r="K586" s="185">
        <f>IF([1]Variables!$AN$3=12,IF(VLOOKUP([1]Variables!$AN$3,[1]Variables!$AK$3:$AM$14,3)=2,INDEX([1]UTCR!K586:U586,1,5)+INDEX([1]UTCR!K586:U586,1,8),INDEX([1]UTCR!AG586:AQ586,1,5)+INDEX([1]UTCR!AG586:AQ586,1,8)),IF(VLOOKUP([1]Variables!$AN$3,[1]Variables!$AK$3:$AM$14,3)=2,INDEX([1]UTCR!K586:U586,1,[1]Variables!$AN$3),INDEX([1]UTCR!AG586:AQ586,1,[1]Variables!$AN$3)))</f>
        <v>0</v>
      </c>
      <c r="L586" s="88">
        <f>M586-K586</f>
        <v>0</v>
      </c>
      <c r="M586" s="88">
        <f>IF([1]Variables!$AN$3=12,INDEX([1]NRO!J586:T586,1,5)+INDEX([1]NRO!J586:T586,1,8),INDEX([1]NRO!J586:T586,1,[1]Variables!$AN$3))</f>
        <v>0</v>
      </c>
      <c r="O586" s="134"/>
      <c r="P586" s="134"/>
      <c r="Q586" s="134"/>
      <c r="R586" s="134"/>
      <c r="S586" s="134"/>
      <c r="T586" s="134"/>
      <c r="U586" s="134"/>
      <c r="V586" s="134"/>
      <c r="W586" s="134"/>
      <c r="X586" s="134"/>
      <c r="Y586" s="134"/>
      <c r="Z586" s="134"/>
      <c r="AA586" s="134"/>
    </row>
    <row r="587" spans="1:27" ht="11.65" customHeight="1" x14ac:dyDescent="0.2">
      <c r="A587" s="138">
        <f t="shared" ca="1" si="23"/>
        <v>206</v>
      </c>
      <c r="C587" s="184"/>
      <c r="H587" s="151" t="s">
        <v>230</v>
      </c>
      <c r="I587" s="187">
        <f>SUBTOTAL(9,I582:I586)</f>
        <v>388</v>
      </c>
      <c r="J587" s="187">
        <f>SUBTOTAL(9,J582:J586)</f>
        <v>300.44759669865641</v>
      </c>
      <c r="K587" s="187">
        <f>SUBTOTAL(9,K582:K586)</f>
        <v>87.552403301343602</v>
      </c>
      <c r="L587" s="187">
        <f>SUBTOTAL(9,L582:L586)</f>
        <v>-4789.54483306972</v>
      </c>
      <c r="M587" s="187">
        <f>SUBTOTAL(9,M582:M586)</f>
        <v>-4701.9924297683765</v>
      </c>
      <c r="O587" s="134"/>
      <c r="P587" s="134"/>
      <c r="Q587" s="134"/>
      <c r="R587" s="134"/>
      <c r="S587" s="134"/>
      <c r="T587" s="134"/>
      <c r="U587" s="134"/>
      <c r="V587" s="134"/>
      <c r="W587" s="134"/>
      <c r="X587" s="134"/>
      <c r="Y587" s="134"/>
      <c r="Z587" s="134"/>
      <c r="AA587" s="134"/>
    </row>
    <row r="588" spans="1:27" ht="11.65" customHeight="1" x14ac:dyDescent="0.2">
      <c r="A588" s="138">
        <f t="shared" ca="1" si="23"/>
        <v>207</v>
      </c>
      <c r="C588" s="184"/>
      <c r="H588" s="151"/>
      <c r="I588" s="88"/>
      <c r="J588" s="88"/>
      <c r="K588" s="88"/>
      <c r="L588" s="88"/>
      <c r="M588" s="88"/>
      <c r="O588" s="134"/>
      <c r="P588" s="134"/>
      <c r="Q588" s="134"/>
      <c r="R588" s="134"/>
      <c r="S588" s="134"/>
      <c r="T588" s="134"/>
      <c r="U588" s="134"/>
      <c r="V588" s="134"/>
      <c r="W588" s="134"/>
      <c r="X588" s="134"/>
      <c r="Y588" s="134"/>
      <c r="Z588" s="134"/>
      <c r="AA588" s="134"/>
    </row>
    <row r="589" spans="1:27" ht="11.65" customHeight="1" x14ac:dyDescent="0.2">
      <c r="A589" s="138">
        <f t="shared" ca="1" si="23"/>
        <v>208</v>
      </c>
      <c r="C589" s="184">
        <v>542</v>
      </c>
      <c r="D589" s="84" t="s">
        <v>242</v>
      </c>
      <c r="H589" s="151"/>
      <c r="I589" s="88"/>
      <c r="J589" s="88"/>
      <c r="K589" s="88"/>
      <c r="L589" s="88"/>
      <c r="M589" s="88"/>
      <c r="O589" s="134"/>
      <c r="P589" s="134"/>
      <c r="Q589" s="134"/>
      <c r="R589" s="134"/>
      <c r="S589" s="134"/>
      <c r="T589" s="134"/>
      <c r="U589" s="134"/>
      <c r="V589" s="134"/>
      <c r="W589" s="134"/>
      <c r="X589" s="134"/>
      <c r="Y589" s="134"/>
      <c r="Z589" s="134"/>
      <c r="AA589" s="134"/>
    </row>
    <row r="590" spans="1:27" ht="11.65" customHeight="1" x14ac:dyDescent="0.2">
      <c r="A590" s="138">
        <f t="shared" ca="1" si="23"/>
        <v>209</v>
      </c>
      <c r="C590" s="184"/>
      <c r="F590" s="184" t="str">
        <f>+[1]Function!F588</f>
        <v>P</v>
      </c>
      <c r="G590" s="84" t="str">
        <f>[1]UTCR!H590</f>
        <v>DGP</v>
      </c>
      <c r="H590" s="151"/>
      <c r="I590" s="88">
        <f>IF(VLOOKUP([1]Variables!$AN$3,[1]Variables!$AK$3:$AM$14,3)=2,[1]UTCR!J590,[1]UTCR!AF590)</f>
        <v>0</v>
      </c>
      <c r="J590" s="88">
        <f>I590-K590</f>
        <v>0</v>
      </c>
      <c r="K590" s="185">
        <f>IF([1]Variables!$AN$3=12,IF(VLOOKUP([1]Variables!$AN$3,[1]Variables!$AK$3:$AM$14,3)=2,INDEX([1]UTCR!K590:U590,1,5)+INDEX([1]UTCR!K590:U590,1,8),INDEX([1]UTCR!AG590:AQ590,1,5)+INDEX([1]UTCR!AG590:AQ590,1,8)),IF(VLOOKUP([1]Variables!$AN$3,[1]Variables!$AK$3:$AM$14,3)=2,INDEX([1]UTCR!K590:U590,1,[1]Variables!$AN$3),INDEX([1]UTCR!AG590:AQ590,1,[1]Variables!$AN$3)))</f>
        <v>0</v>
      </c>
      <c r="L590" s="88">
        <f>M590-K590</f>
        <v>0</v>
      </c>
      <c r="M590" s="88">
        <f>IF([1]Variables!$AN$3=12,INDEX([1]NRO!J590:T590,1,5)+INDEX([1]NRO!J590:T590,1,8),INDEX([1]NRO!J590:T590,1,[1]Variables!$AN$3))</f>
        <v>0</v>
      </c>
      <c r="O590" s="134"/>
      <c r="P590" s="134"/>
      <c r="Q590" s="134"/>
      <c r="R590" s="134"/>
      <c r="S590" s="134"/>
      <c r="T590" s="134"/>
      <c r="U590" s="134"/>
      <c r="V590" s="134"/>
      <c r="W590" s="134"/>
      <c r="X590" s="134"/>
      <c r="Y590" s="134"/>
      <c r="Z590" s="134"/>
      <c r="AA590" s="134"/>
    </row>
    <row r="591" spans="1:27" ht="11.65" customHeight="1" x14ac:dyDescent="0.2">
      <c r="A591" s="138">
        <f t="shared" ca="1" si="23"/>
        <v>210</v>
      </c>
      <c r="C591" s="184"/>
      <c r="F591" s="184" t="str">
        <f>+[1]Function!F589</f>
        <v>P</v>
      </c>
      <c r="G591" s="84" t="str">
        <f>[1]UTCR!H591</f>
        <v>CAGW</v>
      </c>
      <c r="H591" s="151"/>
      <c r="I591" s="88">
        <f>IF(VLOOKUP([1]Variables!$AN$3,[1]Variables!$AK$3:$AM$14,3)=2,[1]UTCR!J591,[1]UTCR!AF591)</f>
        <v>0</v>
      </c>
      <c r="J591" s="88">
        <f>I591-K591</f>
        <v>0</v>
      </c>
      <c r="K591" s="185">
        <f>IF([1]Variables!$AN$3=12,IF(VLOOKUP([1]Variables!$AN$3,[1]Variables!$AK$3:$AM$14,3)=2,INDEX([1]UTCR!K591:U591,1,5)+INDEX([1]UTCR!K591:U591,1,8),INDEX([1]UTCR!AG591:AQ591,1,5)+INDEX([1]UTCR!AG591:AQ591,1,8)),IF(VLOOKUP([1]Variables!$AN$3,[1]Variables!$AK$3:$AM$14,3)=2,INDEX([1]UTCR!K591:U591,1,[1]Variables!$AN$3),INDEX([1]UTCR!AG591:AQ591,1,[1]Variables!$AN$3)))</f>
        <v>0</v>
      </c>
      <c r="L591" s="88">
        <f>M591-K591</f>
        <v>0</v>
      </c>
      <c r="M591" s="88">
        <f>IF([1]Variables!$AN$3=12,INDEX([1]NRO!J591:T591,1,5)+INDEX([1]NRO!J591:T591,1,8),INDEX([1]NRO!J591:T591,1,[1]Variables!$AN$3))</f>
        <v>0</v>
      </c>
      <c r="O591" s="134"/>
      <c r="P591" s="134"/>
      <c r="Q591" s="134"/>
      <c r="R591" s="134"/>
      <c r="S591" s="134"/>
      <c r="T591" s="134"/>
      <c r="U591" s="134"/>
      <c r="V591" s="134"/>
      <c r="W591" s="134"/>
      <c r="X591" s="134"/>
      <c r="Y591" s="134"/>
      <c r="Z591" s="134"/>
      <c r="AA591" s="134"/>
    </row>
    <row r="592" spans="1:27" ht="11.65" customHeight="1" x14ac:dyDescent="0.2">
      <c r="A592" s="138">
        <f t="shared" ca="1" si="23"/>
        <v>211</v>
      </c>
      <c r="C592" s="184"/>
      <c r="F592" s="184" t="str">
        <f>+[1]Function!F590</f>
        <v>P</v>
      </c>
      <c r="G592" s="84" t="str">
        <f>[1]UTCR!H592</f>
        <v>CAGE</v>
      </c>
      <c r="H592" s="151"/>
      <c r="I592" s="88">
        <f>IF(VLOOKUP([1]Variables!$AN$3,[1]Variables!$AK$3:$AM$14,3)=2,[1]UTCR!J592,[1]UTCR!AF592)</f>
        <v>0</v>
      </c>
      <c r="J592" s="88">
        <f>I592-K592</f>
        <v>0</v>
      </c>
      <c r="K592" s="185">
        <f>IF([1]Variables!$AN$3=12,IF(VLOOKUP([1]Variables!$AN$3,[1]Variables!$AK$3:$AM$14,3)=2,INDEX([1]UTCR!K592:U592,1,5)+INDEX([1]UTCR!K592:U592,1,8),INDEX([1]UTCR!AG592:AQ592,1,5)+INDEX([1]UTCR!AG592:AQ592,1,8)),IF(VLOOKUP([1]Variables!$AN$3,[1]Variables!$AK$3:$AM$14,3)=2,INDEX([1]UTCR!K592:U592,1,[1]Variables!$AN$3),INDEX([1]UTCR!AG592:AQ592,1,[1]Variables!$AN$3)))</f>
        <v>0</v>
      </c>
      <c r="L592" s="88">
        <f>M592-K592</f>
        <v>0</v>
      </c>
      <c r="M592" s="88">
        <f>IF([1]Variables!$AN$3=12,INDEX([1]NRO!J592:T592,1,5)+INDEX([1]NRO!J592:T592,1,8),INDEX([1]NRO!J592:T592,1,[1]Variables!$AN$3))</f>
        <v>0</v>
      </c>
      <c r="O592" s="134"/>
      <c r="P592" s="134"/>
      <c r="Q592" s="134"/>
      <c r="R592" s="134"/>
      <c r="S592" s="134"/>
      <c r="T592" s="134"/>
      <c r="U592" s="134"/>
      <c r="V592" s="134"/>
      <c r="W592" s="134"/>
      <c r="X592" s="134"/>
      <c r="Y592" s="134"/>
      <c r="Z592" s="134"/>
      <c r="AA592" s="134"/>
    </row>
    <row r="593" spans="1:27" ht="11.65" customHeight="1" x14ac:dyDescent="0.2">
      <c r="A593" s="138">
        <f t="shared" ca="1" si="23"/>
        <v>212</v>
      </c>
      <c r="C593" s="184"/>
      <c r="F593" s="184" t="str">
        <f>+[1]Function!F591</f>
        <v>P</v>
      </c>
      <c r="G593" s="84" t="str">
        <f>[1]UTCR!H593</f>
        <v>CAGW</v>
      </c>
      <c r="H593" s="151"/>
      <c r="I593" s="88">
        <f>IF(VLOOKUP([1]Variables!$AN$3,[1]Variables!$AK$3:$AM$14,3)=2,[1]UTCR!J593,[1]UTCR!AF593)</f>
        <v>859588.83</v>
      </c>
      <c r="J593" s="88">
        <f>I593-K593</f>
        <v>665622.16010956164</v>
      </c>
      <c r="K593" s="185">
        <f>IF([1]Variables!$AN$3=12,IF(VLOOKUP([1]Variables!$AN$3,[1]Variables!$AK$3:$AM$14,3)=2,INDEX([1]UTCR!K593:U593,1,5)+INDEX([1]UTCR!K593:U593,1,8),INDEX([1]UTCR!AG593:AQ593,1,5)+INDEX([1]UTCR!AG593:AQ593,1,8)),IF(VLOOKUP([1]Variables!$AN$3,[1]Variables!$AK$3:$AM$14,3)=2,INDEX([1]UTCR!K593:U593,1,[1]Variables!$AN$3),INDEX([1]UTCR!AG593:AQ593,1,[1]Variables!$AN$3)))</f>
        <v>193966.66989043835</v>
      </c>
      <c r="L593" s="88">
        <f>M593-K593</f>
        <v>0</v>
      </c>
      <c r="M593" s="88">
        <f>IF([1]Variables!$AN$3=12,INDEX([1]NRO!J593:T593,1,5)+INDEX([1]NRO!J593:T593,1,8),INDEX([1]NRO!J593:T593,1,[1]Variables!$AN$3))</f>
        <v>193966.66989043835</v>
      </c>
      <c r="O593" s="134"/>
      <c r="P593" s="134"/>
      <c r="Q593" s="134"/>
      <c r="R593" s="134"/>
      <c r="S593" s="134"/>
      <c r="T593" s="134"/>
      <c r="U593" s="134"/>
      <c r="V593" s="134"/>
      <c r="W593" s="134"/>
      <c r="X593" s="134"/>
      <c r="Y593" s="134"/>
      <c r="Z593" s="134"/>
      <c r="AA593" s="134"/>
    </row>
    <row r="594" spans="1:27" ht="11.65" customHeight="1" x14ac:dyDescent="0.2">
      <c r="A594" s="138">
        <f t="shared" ca="1" si="23"/>
        <v>213</v>
      </c>
      <c r="C594" s="184"/>
      <c r="F594" s="184" t="str">
        <f>+[1]Function!F592</f>
        <v>P</v>
      </c>
      <c r="G594" s="84" t="str">
        <f>[1]UTCR!H594</f>
        <v>CAGE</v>
      </c>
      <c r="H594" s="151"/>
      <c r="I594" s="88">
        <f>IF(VLOOKUP([1]Variables!$AN$3,[1]Variables!$AK$3:$AM$14,3)=2,[1]UTCR!J594,[1]UTCR!AF594)</f>
        <v>181306.08</v>
      </c>
      <c r="J594" s="88">
        <f>I594-K594</f>
        <v>181306.08</v>
      </c>
      <c r="K594" s="185">
        <f>IF([1]Variables!$AN$3=12,IF(VLOOKUP([1]Variables!$AN$3,[1]Variables!$AK$3:$AM$14,3)=2,INDEX([1]UTCR!K594:U594,1,5)+INDEX([1]UTCR!K594:U594,1,8),INDEX([1]UTCR!AG594:AQ594,1,5)+INDEX([1]UTCR!AG594:AQ594,1,8)),IF(VLOOKUP([1]Variables!$AN$3,[1]Variables!$AK$3:$AM$14,3)=2,INDEX([1]UTCR!K594:U594,1,[1]Variables!$AN$3),INDEX([1]UTCR!AG594:AQ594,1,[1]Variables!$AN$3)))</f>
        <v>0</v>
      </c>
      <c r="L594" s="88">
        <f>M594-K594</f>
        <v>0</v>
      </c>
      <c r="M594" s="88">
        <f>IF([1]Variables!$AN$3=12,INDEX([1]NRO!J594:T594,1,5)+INDEX([1]NRO!J594:T594,1,8),INDEX([1]NRO!J594:T594,1,[1]Variables!$AN$3))</f>
        <v>0</v>
      </c>
      <c r="O594" s="134"/>
      <c r="P594" s="134"/>
      <c r="Q594" s="134"/>
      <c r="R594" s="134"/>
      <c r="S594" s="134"/>
      <c r="T594" s="134"/>
      <c r="U594" s="134"/>
      <c r="V594" s="134"/>
      <c r="W594" s="134"/>
      <c r="X594" s="134"/>
      <c r="Y594" s="134"/>
      <c r="Z594" s="134"/>
      <c r="AA594" s="134"/>
    </row>
    <row r="595" spans="1:27" ht="11.65" customHeight="1" x14ac:dyDescent="0.2">
      <c r="A595" s="138">
        <f t="shared" ca="1" si="23"/>
        <v>214</v>
      </c>
      <c r="C595" s="184"/>
      <c r="H595" s="151" t="s">
        <v>230</v>
      </c>
      <c r="I595" s="187">
        <f>SUBTOTAL(9,I590:I594)</f>
        <v>1040894.9099999999</v>
      </c>
      <c r="J595" s="187">
        <f>SUBTOTAL(9,J590:J594)</f>
        <v>846928.24010956159</v>
      </c>
      <c r="K595" s="187">
        <f>SUBTOTAL(9,K590:K594)</f>
        <v>193966.66989043835</v>
      </c>
      <c r="L595" s="187">
        <f>SUBTOTAL(9,L590:L594)</f>
        <v>0</v>
      </c>
      <c r="M595" s="187">
        <f>SUBTOTAL(9,M590:M594)</f>
        <v>193966.66989043835</v>
      </c>
      <c r="O595" s="134"/>
      <c r="P595" s="134"/>
      <c r="Q595" s="134"/>
      <c r="R595" s="134"/>
      <c r="S595" s="134"/>
      <c r="T595" s="134"/>
      <c r="U595" s="134"/>
      <c r="V595" s="134"/>
      <c r="W595" s="134"/>
      <c r="X595" s="134"/>
      <c r="Y595" s="134"/>
      <c r="Z595" s="134"/>
      <c r="AA595" s="134"/>
    </row>
    <row r="596" spans="1:27" ht="11.65" customHeight="1" x14ac:dyDescent="0.2">
      <c r="A596" s="138">
        <f t="shared" ca="1" si="23"/>
        <v>215</v>
      </c>
      <c r="C596" s="184"/>
      <c r="H596" s="151"/>
      <c r="I596" s="88"/>
      <c r="J596" s="88"/>
      <c r="K596" s="88"/>
      <c r="L596" s="88"/>
      <c r="M596" s="88"/>
      <c r="O596" s="134"/>
      <c r="P596" s="134"/>
      <c r="Q596" s="134"/>
      <c r="R596" s="134"/>
      <c r="S596" s="134"/>
      <c r="T596" s="134"/>
      <c r="U596" s="134"/>
      <c r="V596" s="134"/>
      <c r="W596" s="134"/>
      <c r="X596" s="134"/>
      <c r="Y596" s="134"/>
      <c r="Z596" s="134"/>
      <c r="AA596" s="134"/>
    </row>
    <row r="597" spans="1:27" ht="11.65" customHeight="1" x14ac:dyDescent="0.2">
      <c r="A597" s="138">
        <f t="shared" ca="1" si="23"/>
        <v>216</v>
      </c>
      <c r="C597" s="184"/>
      <c r="H597" s="151"/>
      <c r="I597" s="192"/>
      <c r="J597" s="88"/>
      <c r="K597" s="88"/>
      <c r="L597" s="88"/>
      <c r="M597" s="88"/>
      <c r="O597" s="134"/>
      <c r="P597" s="134"/>
      <c r="Q597" s="134"/>
      <c r="R597" s="134"/>
      <c r="S597" s="134"/>
      <c r="T597" s="134"/>
      <c r="U597" s="134"/>
      <c r="V597" s="134"/>
      <c r="W597" s="134"/>
      <c r="X597" s="134"/>
      <c r="Y597" s="134"/>
      <c r="Z597" s="134"/>
      <c r="AA597" s="134"/>
    </row>
    <row r="598" spans="1:27" ht="11.65" customHeight="1" x14ac:dyDescent="0.2">
      <c r="A598" s="138">
        <f t="shared" ca="1" si="23"/>
        <v>217</v>
      </c>
      <c r="C598" s="184"/>
      <c r="E598" s="142"/>
      <c r="H598" s="151"/>
      <c r="I598" s="192"/>
      <c r="J598" s="192"/>
      <c r="K598" s="192"/>
      <c r="L598" s="192"/>
      <c r="M598" s="192"/>
      <c r="O598" s="193"/>
      <c r="P598" s="193"/>
      <c r="Q598" s="193"/>
      <c r="R598" s="193"/>
      <c r="S598" s="193"/>
      <c r="T598" s="193"/>
      <c r="U598" s="134"/>
      <c r="V598" s="193"/>
      <c r="W598" s="193"/>
      <c r="X598" s="193"/>
      <c r="Y598" s="193"/>
      <c r="Z598" s="193"/>
      <c r="AA598" s="193"/>
    </row>
    <row r="599" spans="1:27" ht="11.65" customHeight="1" x14ac:dyDescent="0.2">
      <c r="A599" s="138">
        <f t="shared" ca="1" si="23"/>
        <v>218</v>
      </c>
      <c r="C599" s="194"/>
      <c r="D599" s="195"/>
      <c r="E599" s="196"/>
      <c r="G599" s="195"/>
      <c r="H599" s="197"/>
      <c r="I599" s="198"/>
      <c r="J599" s="198"/>
      <c r="K599" s="198"/>
      <c r="L599" s="198"/>
      <c r="M599" s="198"/>
      <c r="O599" s="199"/>
      <c r="P599" s="199"/>
      <c r="Q599" s="199"/>
      <c r="R599" s="199"/>
      <c r="S599" s="199"/>
      <c r="T599" s="199"/>
      <c r="U599" s="134"/>
      <c r="V599" s="199"/>
      <c r="W599" s="199"/>
      <c r="X599" s="199"/>
      <c r="Y599" s="199"/>
      <c r="Z599" s="199"/>
      <c r="AA599" s="199"/>
    </row>
    <row r="600" spans="1:27" ht="11.65" customHeight="1" x14ac:dyDescent="0.2">
      <c r="A600" s="138">
        <f t="shared" ca="1" si="23"/>
        <v>219</v>
      </c>
      <c r="C600" s="184">
        <v>543</v>
      </c>
      <c r="D600" s="84" t="s">
        <v>259</v>
      </c>
      <c r="H600" s="151"/>
      <c r="I600" s="88"/>
      <c r="J600" s="88"/>
      <c r="K600" s="88"/>
      <c r="L600" s="88"/>
      <c r="M600" s="88"/>
      <c r="O600" s="134"/>
      <c r="P600" s="134"/>
      <c r="Q600" s="134"/>
      <c r="R600" s="134"/>
      <c r="S600" s="134"/>
      <c r="T600" s="134"/>
      <c r="U600" s="134"/>
      <c r="V600" s="134"/>
      <c r="W600" s="134"/>
      <c r="X600" s="134"/>
      <c r="Y600" s="134"/>
      <c r="Z600" s="134"/>
      <c r="AA600" s="134"/>
    </row>
    <row r="601" spans="1:27" ht="11.65" customHeight="1" x14ac:dyDescent="0.2">
      <c r="A601" s="138">
        <f t="shared" ca="1" si="23"/>
        <v>220</v>
      </c>
      <c r="C601" s="184"/>
      <c r="F601" s="184" t="str">
        <f>+[1]Function!F599</f>
        <v>P</v>
      </c>
      <c r="G601" s="84" t="str">
        <f>[1]UTCR!H601</f>
        <v>DGP</v>
      </c>
      <c r="H601" s="151"/>
      <c r="I601" s="88">
        <f>IF(VLOOKUP([1]Variables!$AN$3,[1]Variables!$AK$3:$AM$14,3)=2,[1]UTCR!J601,[1]UTCR!AF601)</f>
        <v>0</v>
      </c>
      <c r="J601" s="88">
        <f>I601-K601</f>
        <v>0</v>
      </c>
      <c r="K601" s="185">
        <f>IF([1]Variables!$AN$3=12,IF(VLOOKUP([1]Variables!$AN$3,[1]Variables!$AK$3:$AM$14,3)=2,INDEX([1]UTCR!K601:U601,1,5)+INDEX([1]UTCR!K601:U601,1,8),INDEX([1]UTCR!AG601:AQ601,1,5)+INDEX([1]UTCR!AG601:AQ601,1,8)),IF(VLOOKUP([1]Variables!$AN$3,[1]Variables!$AK$3:$AM$14,3)=2,INDEX([1]UTCR!K601:U601,1,[1]Variables!$AN$3),INDEX([1]UTCR!AG601:AQ601,1,[1]Variables!$AN$3)))</f>
        <v>0</v>
      </c>
      <c r="L601" s="88">
        <f>M601-K601</f>
        <v>0</v>
      </c>
      <c r="M601" s="88">
        <f>IF([1]Variables!$AN$3=12,INDEX([1]NRO!J601:T601,1,5)+INDEX([1]NRO!J601:T601,1,8),INDEX([1]NRO!J601:T601,1,[1]Variables!$AN$3))</f>
        <v>0</v>
      </c>
      <c r="O601" s="134"/>
      <c r="P601" s="134"/>
      <c r="Q601" s="134"/>
      <c r="R601" s="134"/>
      <c r="S601" s="134"/>
      <c r="T601" s="134"/>
      <c r="U601" s="134"/>
      <c r="V601" s="134"/>
      <c r="W601" s="134"/>
      <c r="X601" s="134"/>
      <c r="Y601" s="134"/>
      <c r="Z601" s="134"/>
      <c r="AA601" s="134"/>
    </row>
    <row r="602" spans="1:27" ht="11.65" customHeight="1" x14ac:dyDescent="0.2">
      <c r="A602" s="138">
        <f t="shared" ca="1" si="23"/>
        <v>221</v>
      </c>
      <c r="C602" s="184"/>
      <c r="F602" s="184" t="str">
        <f>+[1]Function!F600</f>
        <v>P</v>
      </c>
      <c r="G602" s="84" t="str">
        <f>[1]UTCR!H602</f>
        <v>CAGW</v>
      </c>
      <c r="H602" s="151"/>
      <c r="I602" s="88">
        <f>IF(VLOOKUP([1]Variables!$AN$3,[1]Variables!$AK$3:$AM$14,3)=2,[1]UTCR!J602,[1]UTCR!AF602)</f>
        <v>0</v>
      </c>
      <c r="J602" s="88">
        <f>I602-K602</f>
        <v>0</v>
      </c>
      <c r="K602" s="185">
        <f>IF([1]Variables!$AN$3=12,IF(VLOOKUP([1]Variables!$AN$3,[1]Variables!$AK$3:$AM$14,3)=2,INDEX([1]UTCR!K602:U602,1,5)+INDEX([1]UTCR!K602:U602,1,8),INDEX([1]UTCR!AG602:AQ602,1,5)+INDEX([1]UTCR!AG602:AQ602,1,8)),IF(VLOOKUP([1]Variables!$AN$3,[1]Variables!$AK$3:$AM$14,3)=2,INDEX([1]UTCR!K602:U602,1,[1]Variables!$AN$3),INDEX([1]UTCR!AG602:AQ602,1,[1]Variables!$AN$3)))</f>
        <v>0</v>
      </c>
      <c r="L602" s="88">
        <f>M602-K602</f>
        <v>0</v>
      </c>
      <c r="M602" s="88">
        <f>IF([1]Variables!$AN$3=12,INDEX([1]NRO!J602:T602,1,5)+INDEX([1]NRO!J602:T602,1,8),INDEX([1]NRO!J602:T602,1,[1]Variables!$AN$3))</f>
        <v>0</v>
      </c>
      <c r="O602" s="134"/>
      <c r="P602" s="134"/>
      <c r="Q602" s="134"/>
      <c r="R602" s="134"/>
      <c r="S602" s="134"/>
      <c r="T602" s="134"/>
      <c r="U602" s="134"/>
      <c r="V602" s="134"/>
      <c r="W602" s="134"/>
      <c r="X602" s="134"/>
      <c r="Y602" s="134"/>
      <c r="Z602" s="134"/>
      <c r="AA602" s="134"/>
    </row>
    <row r="603" spans="1:27" ht="11.65" customHeight="1" x14ac:dyDescent="0.2">
      <c r="A603" s="138">
        <f t="shared" ca="1" si="23"/>
        <v>222</v>
      </c>
      <c r="C603" s="184"/>
      <c r="F603" s="184" t="str">
        <f>+[1]Function!F601</f>
        <v>P</v>
      </c>
      <c r="G603" s="84" t="str">
        <f>[1]UTCR!H603</f>
        <v>CAGE</v>
      </c>
      <c r="H603" s="151"/>
      <c r="I603" s="88">
        <f>IF(VLOOKUP([1]Variables!$AN$3,[1]Variables!$AK$3:$AM$14,3)=2,[1]UTCR!J603,[1]UTCR!AF603)</f>
        <v>0</v>
      </c>
      <c r="J603" s="88">
        <f>I603-K603</f>
        <v>0</v>
      </c>
      <c r="K603" s="185">
        <f>IF([1]Variables!$AN$3=12,IF(VLOOKUP([1]Variables!$AN$3,[1]Variables!$AK$3:$AM$14,3)=2,INDEX([1]UTCR!K603:U603,1,5)+INDEX([1]UTCR!K603:U603,1,8),INDEX([1]UTCR!AG603:AQ603,1,5)+INDEX([1]UTCR!AG603:AQ603,1,8)),IF(VLOOKUP([1]Variables!$AN$3,[1]Variables!$AK$3:$AM$14,3)=2,INDEX([1]UTCR!K603:U603,1,[1]Variables!$AN$3),INDEX([1]UTCR!AG603:AQ603,1,[1]Variables!$AN$3)))</f>
        <v>0</v>
      </c>
      <c r="L603" s="88">
        <f>M603-K603</f>
        <v>0</v>
      </c>
      <c r="M603" s="88">
        <f>IF([1]Variables!$AN$3=12,INDEX([1]NRO!J603:T603,1,5)+INDEX([1]NRO!J603:T603,1,8),INDEX([1]NRO!J603:T603,1,[1]Variables!$AN$3))</f>
        <v>0</v>
      </c>
      <c r="O603" s="134"/>
      <c r="P603" s="134"/>
      <c r="Q603" s="134"/>
      <c r="R603" s="134"/>
      <c r="S603" s="134"/>
      <c r="T603" s="134"/>
      <c r="U603" s="134"/>
      <c r="V603" s="134"/>
      <c r="W603" s="134"/>
      <c r="X603" s="134"/>
      <c r="Y603" s="134"/>
      <c r="Z603" s="134"/>
      <c r="AA603" s="134"/>
    </row>
    <row r="604" spans="1:27" ht="11.65" customHeight="1" x14ac:dyDescent="0.2">
      <c r="A604" s="138">
        <f t="shared" ca="1" si="23"/>
        <v>223</v>
      </c>
      <c r="C604" s="184"/>
      <c r="F604" s="184" t="str">
        <f>+[1]Function!F602</f>
        <v>P</v>
      </c>
      <c r="G604" s="84" t="str">
        <f>[1]UTCR!H604</f>
        <v>CAGW</v>
      </c>
      <c r="H604" s="151"/>
      <c r="I604" s="88">
        <f>IF(VLOOKUP([1]Variables!$AN$3,[1]Variables!$AK$3:$AM$14,3)=2,[1]UTCR!J604,[1]UTCR!AF604)</f>
        <v>1608194.95</v>
      </c>
      <c r="J604" s="88">
        <f>I604-K604</f>
        <v>1245304.9168825152</v>
      </c>
      <c r="K604" s="185">
        <f>IF([1]Variables!$AN$3=12,IF(VLOOKUP([1]Variables!$AN$3,[1]Variables!$AK$3:$AM$14,3)=2,INDEX([1]UTCR!K604:U604,1,5)+INDEX([1]UTCR!K604:U604,1,8),INDEX([1]UTCR!AG604:AQ604,1,5)+INDEX([1]UTCR!AG604:AQ604,1,8)),IF(VLOOKUP([1]Variables!$AN$3,[1]Variables!$AK$3:$AM$14,3)=2,INDEX([1]UTCR!K604:U604,1,[1]Variables!$AN$3),INDEX([1]UTCR!AG604:AQ604,1,[1]Variables!$AN$3)))</f>
        <v>362890.03311748477</v>
      </c>
      <c r="L604" s="88">
        <f>M604-K604</f>
        <v>0</v>
      </c>
      <c r="M604" s="88">
        <f>IF([1]Variables!$AN$3=12,INDEX([1]NRO!J604:T604,1,5)+INDEX([1]NRO!J604:T604,1,8),INDEX([1]NRO!J604:T604,1,[1]Variables!$AN$3))</f>
        <v>362890.03311748477</v>
      </c>
      <c r="O604" s="134"/>
      <c r="P604" s="134"/>
      <c r="Q604" s="134"/>
      <c r="R604" s="134"/>
      <c r="S604" s="134"/>
      <c r="T604" s="134"/>
      <c r="U604" s="134"/>
      <c r="V604" s="134"/>
      <c r="W604" s="134"/>
      <c r="X604" s="134"/>
      <c r="Y604" s="134"/>
      <c r="Z604" s="134"/>
      <c r="AA604" s="134"/>
    </row>
    <row r="605" spans="1:27" ht="11.65" customHeight="1" x14ac:dyDescent="0.2">
      <c r="A605" s="138">
        <f t="shared" ca="1" si="23"/>
        <v>224</v>
      </c>
      <c r="C605" s="184"/>
      <c r="F605" s="184" t="str">
        <f>+[1]Function!F603</f>
        <v>P</v>
      </c>
      <c r="G605" s="84" t="str">
        <f>[1]UTCR!H605</f>
        <v>CAGE</v>
      </c>
      <c r="H605" s="151"/>
      <c r="I605" s="88">
        <f>IF(VLOOKUP([1]Variables!$AN$3,[1]Variables!$AK$3:$AM$14,3)=2,[1]UTCR!J605,[1]UTCR!AF605)</f>
        <v>450974.99</v>
      </c>
      <c r="J605" s="88">
        <f>I605-K605</f>
        <v>450974.99</v>
      </c>
      <c r="K605" s="185">
        <f>IF([1]Variables!$AN$3=12,IF(VLOOKUP([1]Variables!$AN$3,[1]Variables!$AK$3:$AM$14,3)=2,INDEX([1]UTCR!K605:U605,1,5)+INDEX([1]UTCR!K605:U605,1,8),INDEX([1]UTCR!AG605:AQ605,1,5)+INDEX([1]UTCR!AG605:AQ605,1,8)),IF(VLOOKUP([1]Variables!$AN$3,[1]Variables!$AK$3:$AM$14,3)=2,INDEX([1]UTCR!K605:U605,1,[1]Variables!$AN$3),INDEX([1]UTCR!AG605:AQ605,1,[1]Variables!$AN$3)))</f>
        <v>0</v>
      </c>
      <c r="L605" s="88">
        <f>M605-K605</f>
        <v>0</v>
      </c>
      <c r="M605" s="88">
        <f>IF([1]Variables!$AN$3=12,INDEX([1]NRO!J605:T605,1,5)+INDEX([1]NRO!J605:T605,1,8),INDEX([1]NRO!J605:T605,1,[1]Variables!$AN$3))</f>
        <v>0</v>
      </c>
      <c r="O605" s="134"/>
      <c r="P605" s="134"/>
      <c r="Q605" s="134"/>
      <c r="R605" s="134"/>
      <c r="S605" s="134"/>
      <c r="T605" s="134"/>
      <c r="U605" s="134"/>
      <c r="V605" s="134"/>
      <c r="W605" s="134"/>
      <c r="X605" s="134"/>
      <c r="Y605" s="134"/>
      <c r="Z605" s="134"/>
      <c r="AA605" s="134"/>
    </row>
    <row r="606" spans="1:27" ht="11.65" customHeight="1" x14ac:dyDescent="0.2">
      <c r="A606" s="138">
        <f t="shared" ca="1" si="23"/>
        <v>225</v>
      </c>
      <c r="C606" s="184"/>
      <c r="H606" s="151" t="s">
        <v>230</v>
      </c>
      <c r="I606" s="187">
        <f>SUBTOTAL(9,I601:I605)</f>
        <v>2059169.94</v>
      </c>
      <c r="J606" s="187">
        <f>SUBTOTAL(9,J601:J605)</f>
        <v>1696279.9068825152</v>
      </c>
      <c r="K606" s="187">
        <f>SUBTOTAL(9,K601:K605)</f>
        <v>362890.03311748477</v>
      </c>
      <c r="L606" s="187">
        <f>SUBTOTAL(9,L601:L605)</f>
        <v>0</v>
      </c>
      <c r="M606" s="187">
        <f>SUBTOTAL(9,M601:M605)</f>
        <v>362890.03311748477</v>
      </c>
      <c r="O606" s="134"/>
      <c r="P606" s="134"/>
      <c r="Q606" s="134"/>
      <c r="R606" s="134"/>
      <c r="S606" s="134"/>
      <c r="T606" s="134"/>
      <c r="U606" s="134"/>
      <c r="V606" s="134"/>
      <c r="W606" s="134"/>
      <c r="X606" s="134"/>
      <c r="Y606" s="134"/>
      <c r="Z606" s="134"/>
      <c r="AA606" s="134"/>
    </row>
    <row r="607" spans="1:27" ht="11.65" customHeight="1" x14ac:dyDescent="0.2">
      <c r="A607" s="138">
        <f t="shared" ca="1" si="23"/>
        <v>226</v>
      </c>
      <c r="C607" s="184"/>
      <c r="H607" s="151"/>
      <c r="I607" s="88"/>
      <c r="J607" s="88"/>
      <c r="K607" s="88"/>
      <c r="L607" s="88"/>
      <c r="M607" s="88"/>
      <c r="O607" s="134"/>
      <c r="P607" s="134"/>
      <c r="Q607" s="134"/>
      <c r="R607" s="134"/>
      <c r="S607" s="134"/>
      <c r="T607" s="134"/>
      <c r="U607" s="134"/>
      <c r="V607" s="134"/>
      <c r="W607" s="134"/>
      <c r="X607" s="134"/>
      <c r="Y607" s="134"/>
      <c r="Z607" s="134"/>
      <c r="AA607" s="134"/>
    </row>
    <row r="608" spans="1:27" ht="11.65" customHeight="1" x14ac:dyDescent="0.2">
      <c r="A608" s="138">
        <f t="shared" ca="1" si="23"/>
        <v>227</v>
      </c>
      <c r="C608" s="184">
        <v>544</v>
      </c>
      <c r="D608" s="84" t="s">
        <v>244</v>
      </c>
      <c r="H608" s="151"/>
      <c r="I608" s="88"/>
      <c r="J608" s="88"/>
      <c r="K608" s="88"/>
      <c r="L608" s="88"/>
      <c r="M608" s="88"/>
      <c r="O608" s="134"/>
      <c r="P608" s="134"/>
      <c r="Q608" s="134"/>
      <c r="R608" s="134"/>
      <c r="S608" s="134"/>
      <c r="T608" s="134"/>
      <c r="U608" s="134"/>
      <c r="V608" s="134"/>
      <c r="W608" s="134"/>
      <c r="X608" s="134"/>
      <c r="Y608" s="134"/>
      <c r="Z608" s="134"/>
      <c r="AA608" s="134"/>
    </row>
    <row r="609" spans="1:27" ht="11.65" customHeight="1" x14ac:dyDescent="0.2">
      <c r="A609" s="138">
        <f t="shared" ca="1" si="23"/>
        <v>228</v>
      </c>
      <c r="C609" s="184"/>
      <c r="F609" s="184" t="str">
        <f>+[1]Function!F607</f>
        <v>P</v>
      </c>
      <c r="G609" s="84" t="str">
        <f>[1]UTCR!H609</f>
        <v>DGP</v>
      </c>
      <c r="H609" s="151"/>
      <c r="I609" s="88">
        <f>IF(VLOOKUP([1]Variables!$AN$3,[1]Variables!$AK$3:$AM$14,3)=2,[1]UTCR!J609,[1]UTCR!AF609)</f>
        <v>0</v>
      </c>
      <c r="J609" s="88">
        <f>I609-K609</f>
        <v>0</v>
      </c>
      <c r="K609" s="185">
        <f>IF([1]Variables!$AN$3=12,IF(VLOOKUP([1]Variables!$AN$3,[1]Variables!$AK$3:$AM$14,3)=2,INDEX([1]UTCR!K609:U609,1,5)+INDEX([1]UTCR!K609:U609,1,8),INDEX([1]UTCR!AG609:AQ609,1,5)+INDEX([1]UTCR!AG609:AQ609,1,8)),IF(VLOOKUP([1]Variables!$AN$3,[1]Variables!$AK$3:$AM$14,3)=2,INDEX([1]UTCR!K609:U609,1,[1]Variables!$AN$3),INDEX([1]UTCR!AG609:AQ609,1,[1]Variables!$AN$3)))</f>
        <v>0</v>
      </c>
      <c r="L609" s="88">
        <f>M609-K609</f>
        <v>0</v>
      </c>
      <c r="M609" s="88">
        <f>IF([1]Variables!$AN$3=12,INDEX([1]NRO!J609:T609,1,5)+INDEX([1]NRO!J609:T609,1,8),INDEX([1]NRO!J609:T609,1,[1]Variables!$AN$3))</f>
        <v>0</v>
      </c>
      <c r="O609" s="134"/>
      <c r="P609" s="134"/>
      <c r="Q609" s="134"/>
      <c r="R609" s="134"/>
      <c r="S609" s="134"/>
      <c r="T609" s="134"/>
      <c r="U609" s="134"/>
      <c r="V609" s="134"/>
      <c r="W609" s="134"/>
      <c r="X609" s="134"/>
      <c r="Y609" s="134"/>
      <c r="Z609" s="134"/>
      <c r="AA609" s="134"/>
    </row>
    <row r="610" spans="1:27" ht="11.65" customHeight="1" x14ac:dyDescent="0.2">
      <c r="A610" s="138">
        <f t="shared" ca="1" si="23"/>
        <v>229</v>
      </c>
      <c r="C610" s="184"/>
      <c r="F610" s="184" t="str">
        <f>+[1]Function!F608</f>
        <v>P</v>
      </c>
      <c r="G610" s="84" t="str">
        <f>[1]UTCR!H610</f>
        <v>CAGW</v>
      </c>
      <c r="H610" s="151"/>
      <c r="I610" s="88">
        <f>IF(VLOOKUP([1]Variables!$AN$3,[1]Variables!$AK$3:$AM$14,3)=2,[1]UTCR!J610,[1]UTCR!AF610)</f>
        <v>0</v>
      </c>
      <c r="J610" s="88">
        <f>I610-K610</f>
        <v>0</v>
      </c>
      <c r="K610" s="185">
        <f>IF([1]Variables!$AN$3=12,IF(VLOOKUP([1]Variables!$AN$3,[1]Variables!$AK$3:$AM$14,3)=2,INDEX([1]UTCR!K610:U610,1,5)+INDEX([1]UTCR!K610:U610,1,8),INDEX([1]UTCR!AG610:AQ610,1,5)+INDEX([1]UTCR!AG610:AQ610,1,8)),IF(VLOOKUP([1]Variables!$AN$3,[1]Variables!$AK$3:$AM$14,3)=2,INDEX([1]UTCR!K610:U610,1,[1]Variables!$AN$3),INDEX([1]UTCR!AG610:AQ610,1,[1]Variables!$AN$3)))</f>
        <v>0</v>
      </c>
      <c r="L610" s="88">
        <f>M610-K610</f>
        <v>0</v>
      </c>
      <c r="M610" s="88">
        <f>IF([1]Variables!$AN$3=12,INDEX([1]NRO!J610:T610,1,5)+INDEX([1]NRO!J610:T610,1,8),INDEX([1]NRO!J610:T610,1,[1]Variables!$AN$3))</f>
        <v>0</v>
      </c>
      <c r="O610" s="134"/>
      <c r="P610" s="134"/>
      <c r="Q610" s="134"/>
      <c r="R610" s="134"/>
      <c r="S610" s="134"/>
      <c r="T610" s="134"/>
      <c r="U610" s="134"/>
      <c r="V610" s="134"/>
      <c r="W610" s="134"/>
      <c r="X610" s="134"/>
      <c r="Y610" s="134"/>
      <c r="Z610" s="134"/>
      <c r="AA610" s="134"/>
    </row>
    <row r="611" spans="1:27" ht="11.65" customHeight="1" x14ac:dyDescent="0.2">
      <c r="A611" s="138">
        <f t="shared" ca="1" si="23"/>
        <v>230</v>
      </c>
      <c r="C611" s="184"/>
      <c r="F611" s="184" t="str">
        <f>+[1]Function!F609</f>
        <v>P</v>
      </c>
      <c r="G611" s="84" t="str">
        <f>[1]UTCR!H611</f>
        <v>CAGE</v>
      </c>
      <c r="H611" s="151"/>
      <c r="I611" s="88">
        <f>IF(VLOOKUP([1]Variables!$AN$3,[1]Variables!$AK$3:$AM$14,3)=2,[1]UTCR!J611,[1]UTCR!AF611)</f>
        <v>0</v>
      </c>
      <c r="J611" s="88">
        <f>I611-K611</f>
        <v>0</v>
      </c>
      <c r="K611" s="185">
        <f>IF([1]Variables!$AN$3=12,IF(VLOOKUP([1]Variables!$AN$3,[1]Variables!$AK$3:$AM$14,3)=2,INDEX([1]UTCR!K611:U611,1,5)+INDEX([1]UTCR!K611:U611,1,8),INDEX([1]UTCR!AG611:AQ611,1,5)+INDEX([1]UTCR!AG611:AQ611,1,8)),IF(VLOOKUP([1]Variables!$AN$3,[1]Variables!$AK$3:$AM$14,3)=2,INDEX([1]UTCR!K611:U611,1,[1]Variables!$AN$3),INDEX([1]UTCR!AG611:AQ611,1,[1]Variables!$AN$3)))</f>
        <v>0</v>
      </c>
      <c r="L611" s="88">
        <f>M611-K611</f>
        <v>0</v>
      </c>
      <c r="M611" s="88">
        <f>IF([1]Variables!$AN$3=12,INDEX([1]NRO!J611:T611,1,5)+INDEX([1]NRO!J611:T611,1,8),INDEX([1]NRO!J611:T611,1,[1]Variables!$AN$3))</f>
        <v>0</v>
      </c>
      <c r="O611" s="134"/>
      <c r="P611" s="134"/>
      <c r="Q611" s="134"/>
      <c r="R611" s="134"/>
      <c r="S611" s="134"/>
      <c r="T611" s="134"/>
      <c r="U611" s="134"/>
      <c r="V611" s="134"/>
      <c r="W611" s="134"/>
      <c r="X611" s="134"/>
      <c r="Y611" s="134"/>
      <c r="Z611" s="134"/>
      <c r="AA611" s="134"/>
    </row>
    <row r="612" spans="1:27" ht="11.65" customHeight="1" x14ac:dyDescent="0.2">
      <c r="A612" s="138">
        <f t="shared" ca="1" si="23"/>
        <v>231</v>
      </c>
      <c r="C612" s="184"/>
      <c r="F612" s="184" t="str">
        <f>+[1]Function!F610</f>
        <v>P</v>
      </c>
      <c r="G612" s="84" t="str">
        <f>[1]UTCR!H612</f>
        <v>CAGW</v>
      </c>
      <c r="H612" s="151"/>
      <c r="I612" s="88">
        <f>IF(VLOOKUP([1]Variables!$AN$3,[1]Variables!$AK$3:$AM$14,3)=2,[1]UTCR!J612,[1]UTCR!AF612)</f>
        <v>1597378.76</v>
      </c>
      <c r="J612" s="88">
        <f>I612-K612</f>
        <v>1236929.4058234016</v>
      </c>
      <c r="K612" s="185">
        <f>IF([1]Variables!$AN$3=12,IF(VLOOKUP([1]Variables!$AN$3,[1]Variables!$AK$3:$AM$14,3)=2,INDEX([1]UTCR!K612:U612,1,5)+INDEX([1]UTCR!K612:U612,1,8),INDEX([1]UTCR!AG612:AQ612,1,5)+INDEX([1]UTCR!AG612:AQ612,1,8)),IF(VLOOKUP([1]Variables!$AN$3,[1]Variables!$AK$3:$AM$14,3)=2,INDEX([1]UTCR!K612:U612,1,[1]Variables!$AN$3),INDEX([1]UTCR!AG612:AQ612,1,[1]Variables!$AN$3)))</f>
        <v>360449.35417659831</v>
      </c>
      <c r="L612" s="88">
        <f>M612-K612</f>
        <v>0</v>
      </c>
      <c r="M612" s="88">
        <f>IF([1]Variables!$AN$3=12,INDEX([1]NRO!J612:T612,1,5)+INDEX([1]NRO!J612:T612,1,8),INDEX([1]NRO!J612:T612,1,[1]Variables!$AN$3))</f>
        <v>360449.35417659831</v>
      </c>
      <c r="O612" s="134"/>
      <c r="P612" s="134"/>
      <c r="Q612" s="134"/>
      <c r="R612" s="134"/>
      <c r="S612" s="134"/>
      <c r="T612" s="134"/>
      <c r="U612" s="134"/>
      <c r="V612" s="134"/>
      <c r="W612" s="134"/>
      <c r="X612" s="134"/>
      <c r="Y612" s="134"/>
      <c r="Z612" s="134"/>
      <c r="AA612" s="134"/>
    </row>
    <row r="613" spans="1:27" ht="11.65" customHeight="1" x14ac:dyDescent="0.2">
      <c r="A613" s="138">
        <f t="shared" ca="1" si="23"/>
        <v>232</v>
      </c>
      <c r="C613" s="184"/>
      <c r="F613" s="184" t="str">
        <f>+[1]Function!F611</f>
        <v>P</v>
      </c>
      <c r="G613" s="84" t="str">
        <f>[1]UTCR!H613</f>
        <v>CAGE</v>
      </c>
      <c r="H613" s="151"/>
      <c r="I613" s="88">
        <f>IF(VLOOKUP([1]Variables!$AN$3,[1]Variables!$AK$3:$AM$14,3)=2,[1]UTCR!J613,[1]UTCR!AF613)</f>
        <v>569343.55000000005</v>
      </c>
      <c r="J613" s="88">
        <f>I613-K613</f>
        <v>569343.55000000005</v>
      </c>
      <c r="K613" s="185">
        <f>IF([1]Variables!$AN$3=12,IF(VLOOKUP([1]Variables!$AN$3,[1]Variables!$AK$3:$AM$14,3)=2,INDEX([1]UTCR!K613:U613,1,5)+INDEX([1]UTCR!K613:U613,1,8),INDEX([1]UTCR!AG613:AQ613,1,5)+INDEX([1]UTCR!AG613:AQ613,1,8)),IF(VLOOKUP([1]Variables!$AN$3,[1]Variables!$AK$3:$AM$14,3)=2,INDEX([1]UTCR!K613:U613,1,[1]Variables!$AN$3),INDEX([1]UTCR!AG613:AQ613,1,[1]Variables!$AN$3)))</f>
        <v>0</v>
      </c>
      <c r="L613" s="88">
        <f>M613-K613</f>
        <v>0</v>
      </c>
      <c r="M613" s="88">
        <f>IF([1]Variables!$AN$3=12,INDEX([1]NRO!J613:T613,1,5)+INDEX([1]NRO!J613:T613,1,8),INDEX([1]NRO!J613:T613,1,[1]Variables!$AN$3))</f>
        <v>0</v>
      </c>
      <c r="O613" s="134"/>
      <c r="P613" s="134"/>
      <c r="Q613" s="134"/>
      <c r="R613" s="134"/>
      <c r="S613" s="134"/>
      <c r="T613" s="134"/>
      <c r="U613" s="134"/>
      <c r="V613" s="134"/>
      <c r="W613" s="134"/>
      <c r="X613" s="134"/>
      <c r="Y613" s="134"/>
      <c r="Z613" s="134"/>
      <c r="AA613" s="134"/>
    </row>
    <row r="614" spans="1:27" ht="11.65" customHeight="1" x14ac:dyDescent="0.2">
      <c r="A614" s="138">
        <f t="shared" ca="1" si="23"/>
        <v>233</v>
      </c>
      <c r="C614" s="184"/>
      <c r="H614" s="151" t="s">
        <v>230</v>
      </c>
      <c r="I614" s="187">
        <f>SUBTOTAL(9,I609:I613)</f>
        <v>2166722.31</v>
      </c>
      <c r="J614" s="187">
        <f>SUBTOTAL(9,J609:J613)</f>
        <v>1806272.9558234017</v>
      </c>
      <c r="K614" s="187">
        <f>SUBTOTAL(9,K609:K613)</f>
        <v>360449.35417659831</v>
      </c>
      <c r="L614" s="187">
        <f>SUBTOTAL(9,L609:L613)</f>
        <v>0</v>
      </c>
      <c r="M614" s="187">
        <f>SUBTOTAL(9,M609:M613)</f>
        <v>360449.35417659831</v>
      </c>
      <c r="O614" s="134"/>
      <c r="P614" s="134"/>
      <c r="Q614" s="134"/>
      <c r="R614" s="134"/>
      <c r="S614" s="134"/>
      <c r="T614" s="134"/>
      <c r="U614" s="134"/>
      <c r="V614" s="134"/>
      <c r="W614" s="134"/>
      <c r="X614" s="134"/>
      <c r="Y614" s="134"/>
      <c r="Z614" s="134"/>
      <c r="AA614" s="134"/>
    </row>
    <row r="615" spans="1:27" ht="11.65" customHeight="1" x14ac:dyDescent="0.2">
      <c r="A615" s="138">
        <f t="shared" ca="1" si="23"/>
        <v>234</v>
      </c>
      <c r="C615" s="184"/>
      <c r="H615" s="151"/>
      <c r="I615" s="88"/>
      <c r="J615" s="88"/>
      <c r="K615" s="88"/>
      <c r="L615" s="88"/>
      <c r="M615" s="88"/>
      <c r="O615" s="134"/>
      <c r="P615" s="134"/>
      <c r="Q615" s="134"/>
      <c r="R615" s="134"/>
      <c r="S615" s="134"/>
      <c r="T615" s="134"/>
      <c r="U615" s="134"/>
      <c r="V615" s="134"/>
      <c r="W615" s="134"/>
      <c r="X615" s="134"/>
      <c r="Y615" s="134"/>
      <c r="Z615" s="134"/>
      <c r="AA615" s="134"/>
    </row>
    <row r="616" spans="1:27" ht="11.65" customHeight="1" x14ac:dyDescent="0.2">
      <c r="A616" s="138">
        <f t="shared" ca="1" si="23"/>
        <v>235</v>
      </c>
      <c r="C616" s="184">
        <v>545</v>
      </c>
      <c r="D616" s="84" t="s">
        <v>260</v>
      </c>
      <c r="H616" s="151"/>
      <c r="I616" s="88"/>
      <c r="J616" s="88"/>
      <c r="K616" s="88"/>
      <c r="L616" s="88"/>
      <c r="M616" s="88"/>
      <c r="O616" s="134"/>
      <c r="P616" s="134"/>
      <c r="Q616" s="134"/>
      <c r="R616" s="134"/>
      <c r="S616" s="134"/>
      <c r="T616" s="134"/>
      <c r="U616" s="134"/>
      <c r="V616" s="134"/>
      <c r="W616" s="134"/>
      <c r="X616" s="134"/>
      <c r="Y616" s="134"/>
      <c r="Z616" s="134"/>
      <c r="AA616" s="134"/>
    </row>
    <row r="617" spans="1:27" ht="11.65" customHeight="1" x14ac:dyDescent="0.2">
      <c r="A617" s="138">
        <f t="shared" ca="1" si="23"/>
        <v>236</v>
      </c>
      <c r="C617" s="184"/>
      <c r="F617" s="184" t="str">
        <f>+[1]Function!F615</f>
        <v>P</v>
      </c>
      <c r="G617" s="84" t="str">
        <f>[1]UTCR!H617</f>
        <v>DGP</v>
      </c>
      <c r="H617" s="151"/>
      <c r="I617" s="88">
        <f>IF(VLOOKUP([1]Variables!$AN$3,[1]Variables!$AK$3:$AM$14,3)=2,[1]UTCR!J617,[1]UTCR!AF617)</f>
        <v>0</v>
      </c>
      <c r="J617" s="88">
        <f>I617-K617</f>
        <v>0</v>
      </c>
      <c r="K617" s="185">
        <f>IF([1]Variables!$AN$3=12,IF(VLOOKUP([1]Variables!$AN$3,[1]Variables!$AK$3:$AM$14,3)=2,INDEX([1]UTCR!K617:U617,1,5)+INDEX([1]UTCR!K617:U617,1,8),INDEX([1]UTCR!AG617:AQ617,1,5)+INDEX([1]UTCR!AG617:AQ617,1,8)),IF(VLOOKUP([1]Variables!$AN$3,[1]Variables!$AK$3:$AM$14,3)=2,INDEX([1]UTCR!K617:U617,1,[1]Variables!$AN$3),INDEX([1]UTCR!AG617:AQ617,1,[1]Variables!$AN$3)))</f>
        <v>0</v>
      </c>
      <c r="L617" s="88">
        <f>M617-K617</f>
        <v>0</v>
      </c>
      <c r="M617" s="88">
        <f>IF([1]Variables!$AN$3=12,INDEX([1]NRO!J617:T617,1,5)+INDEX([1]NRO!J617:T617,1,8),INDEX([1]NRO!J617:T617,1,[1]Variables!$AN$3))</f>
        <v>0</v>
      </c>
      <c r="O617" s="134"/>
      <c r="P617" s="134"/>
      <c r="Q617" s="134"/>
      <c r="R617" s="134"/>
      <c r="S617" s="134"/>
      <c r="T617" s="134"/>
      <c r="U617" s="134"/>
      <c r="V617" s="134"/>
      <c r="W617" s="134"/>
      <c r="X617" s="134"/>
      <c r="Y617" s="134"/>
      <c r="Z617" s="134"/>
      <c r="AA617" s="134"/>
    </row>
    <row r="618" spans="1:27" ht="11.65" customHeight="1" x14ac:dyDescent="0.2">
      <c r="A618" s="138">
        <f t="shared" ca="1" si="23"/>
        <v>237</v>
      </c>
      <c r="C618" s="184"/>
      <c r="F618" s="184" t="str">
        <f>+[1]Function!F616</f>
        <v>P</v>
      </c>
      <c r="G618" s="84" t="str">
        <f>[1]UTCR!H618</f>
        <v>CAGW</v>
      </c>
      <c r="H618" s="151"/>
      <c r="I618" s="88">
        <f>IF(VLOOKUP([1]Variables!$AN$3,[1]Variables!$AK$3:$AM$14,3)=2,[1]UTCR!J618,[1]UTCR!AF618)</f>
        <v>0</v>
      </c>
      <c r="J618" s="88">
        <f>I618-K618</f>
        <v>0</v>
      </c>
      <c r="K618" s="185">
        <f>IF([1]Variables!$AN$3=12,IF(VLOOKUP([1]Variables!$AN$3,[1]Variables!$AK$3:$AM$14,3)=2,INDEX([1]UTCR!K618:U618,1,5)+INDEX([1]UTCR!K618:U618,1,8),INDEX([1]UTCR!AG618:AQ618,1,5)+INDEX([1]UTCR!AG618:AQ618,1,8)),IF(VLOOKUP([1]Variables!$AN$3,[1]Variables!$AK$3:$AM$14,3)=2,INDEX([1]UTCR!K618:U618,1,[1]Variables!$AN$3),INDEX([1]UTCR!AG618:AQ618,1,[1]Variables!$AN$3)))</f>
        <v>0</v>
      </c>
      <c r="L618" s="88">
        <f>M618-K618</f>
        <v>0</v>
      </c>
      <c r="M618" s="88">
        <f>IF([1]Variables!$AN$3=12,INDEX([1]NRO!J618:T618,1,5)+INDEX([1]NRO!J618:T618,1,8),INDEX([1]NRO!J618:T618,1,[1]Variables!$AN$3))</f>
        <v>0</v>
      </c>
      <c r="O618" s="134"/>
      <c r="P618" s="134"/>
      <c r="Q618" s="134"/>
      <c r="R618" s="134"/>
      <c r="S618" s="134"/>
      <c r="T618" s="134"/>
      <c r="U618" s="134"/>
      <c r="V618" s="134"/>
      <c r="W618" s="134"/>
      <c r="X618" s="134"/>
      <c r="Y618" s="134"/>
      <c r="Z618" s="134"/>
      <c r="AA618" s="134"/>
    </row>
    <row r="619" spans="1:27" ht="11.65" customHeight="1" x14ac:dyDescent="0.2">
      <c r="A619" s="138">
        <f t="shared" ca="1" si="23"/>
        <v>238</v>
      </c>
      <c r="C619" s="184"/>
      <c r="F619" s="184" t="str">
        <f>+[1]Function!F617</f>
        <v>P</v>
      </c>
      <c r="G619" s="84" t="str">
        <f>[1]UTCR!H619</f>
        <v>CAGE</v>
      </c>
      <c r="H619" s="151"/>
      <c r="I619" s="88">
        <f>IF(VLOOKUP([1]Variables!$AN$3,[1]Variables!$AK$3:$AM$14,3)=2,[1]UTCR!J619,[1]UTCR!AF619)</f>
        <v>0</v>
      </c>
      <c r="J619" s="88">
        <f>I619-K619</f>
        <v>0</v>
      </c>
      <c r="K619" s="185">
        <f>IF([1]Variables!$AN$3=12,IF(VLOOKUP([1]Variables!$AN$3,[1]Variables!$AK$3:$AM$14,3)=2,INDEX([1]UTCR!K619:U619,1,5)+INDEX([1]UTCR!K619:U619,1,8),INDEX([1]UTCR!AG619:AQ619,1,5)+INDEX([1]UTCR!AG619:AQ619,1,8)),IF(VLOOKUP([1]Variables!$AN$3,[1]Variables!$AK$3:$AM$14,3)=2,INDEX([1]UTCR!K619:U619,1,[1]Variables!$AN$3),INDEX([1]UTCR!AG619:AQ619,1,[1]Variables!$AN$3)))</f>
        <v>0</v>
      </c>
      <c r="L619" s="88">
        <f>M619-K619</f>
        <v>0</v>
      </c>
      <c r="M619" s="88">
        <f>IF([1]Variables!$AN$3=12,INDEX([1]NRO!J619:T619,1,5)+INDEX([1]NRO!J619:T619,1,8),INDEX([1]NRO!J619:T619,1,[1]Variables!$AN$3))</f>
        <v>0</v>
      </c>
      <c r="O619" s="134"/>
      <c r="P619" s="134"/>
      <c r="Q619" s="134"/>
      <c r="R619" s="134"/>
      <c r="S619" s="134"/>
      <c r="T619" s="134"/>
      <c r="U619" s="134"/>
      <c r="V619" s="134"/>
      <c r="W619" s="134"/>
      <c r="X619" s="134"/>
      <c r="Y619" s="134"/>
      <c r="Z619" s="134"/>
      <c r="AA619" s="134"/>
    </row>
    <row r="620" spans="1:27" ht="11.65" customHeight="1" x14ac:dyDescent="0.2">
      <c r="A620" s="138">
        <f t="shared" ca="1" si="23"/>
        <v>239</v>
      </c>
      <c r="C620" s="184"/>
      <c r="F620" s="184" t="str">
        <f>+[1]Function!F618</f>
        <v>P</v>
      </c>
      <c r="G620" s="84" t="str">
        <f>[1]UTCR!H620</f>
        <v>CAGW</v>
      </c>
      <c r="H620" s="151"/>
      <c r="I620" s="88">
        <f>IF(VLOOKUP([1]Variables!$AN$3,[1]Variables!$AK$3:$AM$14,3)=2,[1]UTCR!J620,[1]UTCR!AF620)</f>
        <v>2577693.16</v>
      </c>
      <c r="J620" s="88">
        <f>I620-K620</f>
        <v>1996035.3478055806</v>
      </c>
      <c r="K620" s="185">
        <f>IF([1]Variables!$AN$3=12,IF(VLOOKUP([1]Variables!$AN$3,[1]Variables!$AK$3:$AM$14,3)=2,INDEX([1]UTCR!K620:U620,1,5)+INDEX([1]UTCR!K620:U620,1,8),INDEX([1]UTCR!AG620:AQ620,1,5)+INDEX([1]UTCR!AG620:AQ620,1,8)),IF(VLOOKUP([1]Variables!$AN$3,[1]Variables!$AK$3:$AM$14,3)=2,INDEX([1]UTCR!K620:U620,1,[1]Variables!$AN$3),INDEX([1]UTCR!AG620:AQ620,1,[1]Variables!$AN$3)))</f>
        <v>581657.81219441968</v>
      </c>
      <c r="L620" s="88">
        <f>M620-K620</f>
        <v>0</v>
      </c>
      <c r="M620" s="88">
        <f>IF([1]Variables!$AN$3=12,INDEX([1]NRO!J620:T620,1,5)+INDEX([1]NRO!J620:T620,1,8),INDEX([1]NRO!J620:T620,1,[1]Variables!$AN$3))</f>
        <v>581657.81219441968</v>
      </c>
      <c r="O620" s="134"/>
      <c r="P620" s="134"/>
      <c r="Q620" s="134"/>
      <c r="R620" s="134"/>
      <c r="S620" s="134"/>
      <c r="T620" s="134"/>
      <c r="U620" s="134"/>
      <c r="V620" s="134"/>
      <c r="W620" s="134"/>
      <c r="X620" s="134"/>
      <c r="Y620" s="134"/>
      <c r="Z620" s="134"/>
      <c r="AA620" s="134"/>
    </row>
    <row r="621" spans="1:27" ht="11.65" customHeight="1" x14ac:dyDescent="0.2">
      <c r="A621" s="138">
        <f t="shared" ca="1" si="23"/>
        <v>240</v>
      </c>
      <c r="C621" s="184"/>
      <c r="F621" s="184" t="str">
        <f>+[1]Function!F619</f>
        <v>P</v>
      </c>
      <c r="G621" s="84" t="str">
        <f>[1]UTCR!H621</f>
        <v>CAGE</v>
      </c>
      <c r="H621" s="151"/>
      <c r="I621" s="88">
        <f>IF(VLOOKUP([1]Variables!$AN$3,[1]Variables!$AK$3:$AM$14,3)=2,[1]UTCR!J621,[1]UTCR!AF621)</f>
        <v>776947.06</v>
      </c>
      <c r="J621" s="88">
        <f>I621-K621</f>
        <v>776947.06</v>
      </c>
      <c r="K621" s="185">
        <f>IF([1]Variables!$AN$3=12,IF(VLOOKUP([1]Variables!$AN$3,[1]Variables!$AK$3:$AM$14,3)=2,INDEX([1]UTCR!K621:U621,1,5)+INDEX([1]UTCR!K621:U621,1,8),INDEX([1]UTCR!AG621:AQ621,1,5)+INDEX([1]UTCR!AG621:AQ621,1,8)),IF(VLOOKUP([1]Variables!$AN$3,[1]Variables!$AK$3:$AM$14,3)=2,INDEX([1]UTCR!K621:U621,1,[1]Variables!$AN$3),INDEX([1]UTCR!AG621:AQ621,1,[1]Variables!$AN$3)))</f>
        <v>0</v>
      </c>
      <c r="L621" s="88">
        <f>M621-K621</f>
        <v>0</v>
      </c>
      <c r="M621" s="88">
        <f>IF([1]Variables!$AN$3=12,INDEX([1]NRO!J621:T621,1,5)+INDEX([1]NRO!J621:T621,1,8),INDEX([1]NRO!J621:T621,1,[1]Variables!$AN$3))</f>
        <v>0</v>
      </c>
      <c r="O621" s="134"/>
      <c r="P621" s="134"/>
      <c r="Q621" s="134"/>
      <c r="R621" s="134"/>
      <c r="S621" s="134"/>
      <c r="T621" s="134"/>
      <c r="U621" s="134"/>
      <c r="V621" s="134"/>
      <c r="W621" s="134"/>
      <c r="X621" s="134"/>
      <c r="Y621" s="134"/>
      <c r="Z621" s="134"/>
      <c r="AA621" s="134"/>
    </row>
    <row r="622" spans="1:27" ht="11.65" customHeight="1" x14ac:dyDescent="0.2">
      <c r="A622" s="138">
        <f t="shared" ca="1" si="23"/>
        <v>241</v>
      </c>
      <c r="C622" s="184"/>
      <c r="H622" s="151" t="s">
        <v>230</v>
      </c>
      <c r="I622" s="187">
        <f>SUBTOTAL(9,I617:I621)</f>
        <v>3354640.22</v>
      </c>
      <c r="J622" s="187">
        <f>SUBTOTAL(9,J617:J621)</f>
        <v>2772982.4078055806</v>
      </c>
      <c r="K622" s="187">
        <f>SUBTOTAL(9,K617:K621)</f>
        <v>581657.81219441968</v>
      </c>
      <c r="L622" s="187">
        <f>SUBTOTAL(9,L617:L621)</f>
        <v>0</v>
      </c>
      <c r="M622" s="187">
        <f>SUBTOTAL(9,M617:M621)</f>
        <v>581657.81219441968</v>
      </c>
      <c r="O622" s="134"/>
      <c r="P622" s="134"/>
      <c r="Q622" s="134"/>
      <c r="R622" s="134"/>
      <c r="S622" s="134"/>
      <c r="T622" s="134"/>
      <c r="U622" s="134"/>
      <c r="V622" s="134"/>
      <c r="W622" s="134"/>
      <c r="X622" s="134"/>
      <c r="Y622" s="134"/>
      <c r="Z622" s="134"/>
      <c r="AA622" s="134"/>
    </row>
    <row r="623" spans="1:27" ht="11.65" customHeight="1" x14ac:dyDescent="0.2">
      <c r="A623" s="138">
        <f t="shared" ca="1" si="23"/>
        <v>242</v>
      </c>
      <c r="C623" s="184"/>
      <c r="H623" s="151"/>
      <c r="I623" s="88"/>
      <c r="J623" s="88"/>
      <c r="K623" s="88"/>
      <c r="L623" s="88"/>
      <c r="M623" s="88"/>
      <c r="O623" s="134"/>
      <c r="P623" s="134"/>
      <c r="Q623" s="134"/>
      <c r="R623" s="134"/>
      <c r="S623" s="134"/>
      <c r="T623" s="134"/>
      <c r="U623" s="134"/>
      <c r="V623" s="134"/>
      <c r="W623" s="134"/>
      <c r="X623" s="134"/>
      <c r="Y623" s="134"/>
      <c r="Z623" s="134"/>
      <c r="AA623" s="134"/>
    </row>
    <row r="624" spans="1:27" ht="11.65" customHeight="1" thickBot="1" x14ac:dyDescent="0.25">
      <c r="A624" s="138">
        <f t="shared" ca="1" si="23"/>
        <v>243</v>
      </c>
      <c r="C624" s="189" t="s">
        <v>261</v>
      </c>
      <c r="H624" s="151" t="s">
        <v>230</v>
      </c>
      <c r="I624" s="191">
        <f>SUBTOTAL(9,I534:I622)</f>
        <v>40536867.00999999</v>
      </c>
      <c r="J624" s="191">
        <f>SUBTOTAL(9,J534:J622)</f>
        <v>33895365.105374344</v>
      </c>
      <c r="K624" s="191">
        <f>SUBTOTAL(9,K534:K622)</f>
        <v>6641501.9046256552</v>
      </c>
      <c r="L624" s="191">
        <f>SUBTOTAL(9,L534:L622)</f>
        <v>-18302.303785975608</v>
      </c>
      <c r="M624" s="191">
        <f>SUBTOTAL(9,M534:M622)</f>
        <v>6623199.600839681</v>
      </c>
      <c r="O624" s="186"/>
      <c r="P624" s="186"/>
      <c r="Q624" s="186"/>
      <c r="R624" s="186"/>
      <c r="S624" s="186"/>
      <c r="T624" s="186"/>
      <c r="U624" s="134"/>
      <c r="V624" s="186"/>
      <c r="W624" s="186"/>
      <c r="X624" s="186"/>
      <c r="Y624" s="186"/>
      <c r="Z624" s="186"/>
      <c r="AA624" s="186"/>
    </row>
    <row r="625" spans="1:27" ht="11.65" customHeight="1" thickTop="1" x14ac:dyDescent="0.2">
      <c r="A625" s="138">
        <f t="shared" ca="1" si="23"/>
        <v>244</v>
      </c>
      <c r="C625" s="184"/>
      <c r="H625" s="151"/>
      <c r="I625" s="88"/>
      <c r="J625" s="88"/>
      <c r="K625" s="88"/>
      <c r="L625" s="88"/>
      <c r="M625" s="88"/>
      <c r="O625" s="134"/>
      <c r="P625" s="134"/>
      <c r="Q625" s="134"/>
      <c r="R625" s="134"/>
      <c r="S625" s="134"/>
      <c r="T625" s="134"/>
      <c r="U625" s="134"/>
      <c r="V625" s="134"/>
      <c r="W625" s="134"/>
      <c r="X625" s="134"/>
      <c r="Y625" s="134"/>
      <c r="Z625" s="134"/>
      <c r="AA625" s="134"/>
    </row>
    <row r="626" spans="1:27" ht="11.65" customHeight="1" x14ac:dyDescent="0.2">
      <c r="A626" s="138">
        <f t="shared" ca="1" si="23"/>
        <v>245</v>
      </c>
      <c r="C626" s="184">
        <v>546</v>
      </c>
      <c r="D626" s="84" t="s">
        <v>247</v>
      </c>
      <c r="H626" s="151"/>
      <c r="I626" s="88"/>
      <c r="J626" s="88"/>
      <c r="K626" s="88"/>
      <c r="L626" s="88"/>
      <c r="M626" s="88"/>
      <c r="O626" s="134"/>
      <c r="P626" s="134"/>
      <c r="Q626" s="134"/>
      <c r="R626" s="134"/>
      <c r="S626" s="134"/>
      <c r="T626" s="134"/>
      <c r="U626" s="134"/>
      <c r="V626" s="134"/>
      <c r="W626" s="134"/>
      <c r="X626" s="134"/>
      <c r="Y626" s="134"/>
      <c r="Z626" s="134"/>
      <c r="AA626" s="134"/>
    </row>
    <row r="627" spans="1:27" ht="11.65" customHeight="1" x14ac:dyDescent="0.2">
      <c r="A627" s="138">
        <f t="shared" ca="1" si="23"/>
        <v>246</v>
      </c>
      <c r="C627" s="184"/>
      <c r="F627" s="184" t="str">
        <f>+[1]Function!F625</f>
        <v>P</v>
      </c>
      <c r="G627" s="84" t="str">
        <f>[1]UTCR!H627</f>
        <v>SG</v>
      </c>
      <c r="H627" s="151"/>
      <c r="I627" s="88">
        <f>IF(VLOOKUP([1]Variables!$AN$3,[1]Variables!$AK$3:$AM$14,3)=2,[1]UTCR!J627,[1]UTCR!AF627)</f>
        <v>0</v>
      </c>
      <c r="J627" s="88">
        <f>I627-K627</f>
        <v>0</v>
      </c>
      <c r="K627" s="185">
        <f>IF([1]Variables!$AN$3=12,IF(VLOOKUP([1]Variables!$AN$3,[1]Variables!$AK$3:$AM$14,3)=2,INDEX([1]UTCR!K627:U627,1,5)+INDEX([1]UTCR!K627:U627,1,8),INDEX([1]UTCR!AG627:AQ627,1,5)+INDEX([1]UTCR!AG627:AQ627,1,8)),IF(VLOOKUP([1]Variables!$AN$3,[1]Variables!$AK$3:$AM$14,3)=2,INDEX([1]UTCR!K627:U627,1,[1]Variables!$AN$3),INDEX([1]UTCR!AG627:AQ627,1,[1]Variables!$AN$3)))</f>
        <v>0</v>
      </c>
      <c r="L627" s="88">
        <f>M627-K627</f>
        <v>0</v>
      </c>
      <c r="M627" s="88">
        <f>IF([1]Variables!$AN$3=12,INDEX([1]NRO!J627:T627,1,5)+INDEX([1]NRO!J627:T627,1,8),INDEX([1]NRO!J627:T627,1,[1]Variables!$AN$3))</f>
        <v>0</v>
      </c>
      <c r="O627" s="134"/>
      <c r="P627" s="134"/>
      <c r="Q627" s="134"/>
      <c r="R627" s="134"/>
      <c r="S627" s="134"/>
      <c r="T627" s="134"/>
      <c r="U627" s="134"/>
      <c r="V627" s="134"/>
      <c r="W627" s="134"/>
      <c r="X627" s="134"/>
      <c r="Y627" s="134"/>
      <c r="Z627" s="134"/>
      <c r="AA627" s="134"/>
    </row>
    <row r="628" spans="1:27" ht="11.65" customHeight="1" x14ac:dyDescent="0.2">
      <c r="A628" s="138">
        <f t="shared" ca="1" si="23"/>
        <v>247</v>
      </c>
      <c r="C628" s="184"/>
      <c r="F628" s="184" t="str">
        <f>+[1]Function!F626</f>
        <v>P</v>
      </c>
      <c r="G628" s="84" t="str">
        <f>[1]UTCR!H628</f>
        <v>SE</v>
      </c>
      <c r="H628" s="151"/>
      <c r="I628" s="88">
        <f>IF(VLOOKUP([1]Variables!$AN$3,[1]Variables!$AK$3:$AM$14,3)=2,[1]UTCR!J628,[1]UTCR!AF628)</f>
        <v>0</v>
      </c>
      <c r="J628" s="88">
        <f>I628-K628</f>
        <v>0</v>
      </c>
      <c r="K628" s="185">
        <f>IF([1]Variables!$AN$3=12,IF(VLOOKUP([1]Variables!$AN$3,[1]Variables!$AK$3:$AM$14,3)=2,INDEX([1]UTCR!K628:U628,1,5)+INDEX([1]UTCR!K628:U628,1,8),INDEX([1]UTCR!AG628:AQ628,1,5)+INDEX([1]UTCR!AG628:AQ628,1,8)),IF(VLOOKUP([1]Variables!$AN$3,[1]Variables!$AK$3:$AM$14,3)=2,INDEX([1]UTCR!K628:U628,1,[1]Variables!$AN$3),INDEX([1]UTCR!AG628:AQ628,1,[1]Variables!$AN$3)))</f>
        <v>0</v>
      </c>
      <c r="L628" s="88">
        <f>M628-K628</f>
        <v>0</v>
      </c>
      <c r="M628" s="88">
        <f>IF([1]Variables!$AN$3=12,INDEX([1]NRO!J628:T628,1,5)+INDEX([1]NRO!J628:T628,1,8),INDEX([1]NRO!J628:T628,1,[1]Variables!$AN$3))</f>
        <v>0</v>
      </c>
      <c r="O628" s="134"/>
      <c r="P628" s="134"/>
      <c r="Q628" s="134"/>
      <c r="R628" s="134"/>
      <c r="S628" s="134"/>
      <c r="T628" s="134"/>
      <c r="U628" s="134"/>
      <c r="V628" s="134"/>
      <c r="W628" s="134"/>
      <c r="X628" s="134"/>
      <c r="Y628" s="134"/>
      <c r="Z628" s="134"/>
      <c r="AA628" s="134"/>
    </row>
    <row r="629" spans="1:27" ht="11.65" customHeight="1" x14ac:dyDescent="0.2">
      <c r="A629" s="138">
        <f t="shared" ca="1" si="23"/>
        <v>248</v>
      </c>
      <c r="C629" s="184"/>
      <c r="F629" s="184" t="str">
        <f>+[1]Function!F627</f>
        <v>P</v>
      </c>
      <c r="G629" s="84" t="str">
        <f>[1]UTCR!H629</f>
        <v>CAGW</v>
      </c>
      <c r="H629" s="151"/>
      <c r="I629" s="88">
        <f>IF(VLOOKUP([1]Variables!$AN$3,[1]Variables!$AK$3:$AM$14,3)=2,[1]UTCR!J629,[1]UTCR!AF629)</f>
        <v>147150.41</v>
      </c>
      <c r="J629" s="88">
        <f>I629-K629</f>
        <v>113945.84288072665</v>
      </c>
      <c r="K629" s="185">
        <f>IF([1]Variables!$AN$3=12,IF(VLOOKUP([1]Variables!$AN$3,[1]Variables!$AK$3:$AM$14,3)=2,INDEX([1]UTCR!K629:U629,1,5)+INDEX([1]UTCR!K629:U629,1,8),INDEX([1]UTCR!AG629:AQ629,1,5)+INDEX([1]UTCR!AG629:AQ629,1,8)),IF(VLOOKUP([1]Variables!$AN$3,[1]Variables!$AK$3:$AM$14,3)=2,INDEX([1]UTCR!K629:U629,1,[1]Variables!$AN$3),INDEX([1]UTCR!AG629:AQ629,1,[1]Variables!$AN$3)))</f>
        <v>33204.567119273364</v>
      </c>
      <c r="L629" s="88">
        <f>M629-K629</f>
        <v>-30.439994959459</v>
      </c>
      <c r="M629" s="88">
        <f>IF([1]Variables!$AN$3=12,INDEX([1]NRO!J629:T629,1,5)+INDEX([1]NRO!J629:T629,1,8),INDEX([1]NRO!J629:T629,1,[1]Variables!$AN$3))</f>
        <v>33174.127124313905</v>
      </c>
      <c r="O629" s="134"/>
      <c r="P629" s="134"/>
      <c r="Q629" s="134"/>
      <c r="R629" s="134"/>
      <c r="S629" s="134"/>
      <c r="T629" s="134"/>
      <c r="U629" s="134"/>
      <c r="V629" s="134"/>
      <c r="W629" s="134"/>
      <c r="X629" s="134"/>
      <c r="Y629" s="134"/>
      <c r="Z629" s="134"/>
      <c r="AA629" s="134"/>
    </row>
    <row r="630" spans="1:27" ht="11.65" customHeight="1" x14ac:dyDescent="0.2">
      <c r="A630" s="138">
        <f t="shared" ca="1" si="23"/>
        <v>249</v>
      </c>
      <c r="C630" s="184"/>
      <c r="F630" s="184" t="str">
        <f>+[1]Function!F628</f>
        <v>P</v>
      </c>
      <c r="G630" s="84" t="str">
        <f>[1]UTCR!H630</f>
        <v>CAGE</v>
      </c>
      <c r="H630" s="151"/>
      <c r="I630" s="88">
        <f>IF(VLOOKUP([1]Variables!$AN$3,[1]Variables!$AK$3:$AM$14,3)=2,[1]UTCR!J630,[1]UTCR!AF630)</f>
        <v>224007.63</v>
      </c>
      <c r="J630" s="88">
        <f>I630-K630</f>
        <v>224007.63</v>
      </c>
      <c r="K630" s="185">
        <f>IF([1]Variables!$AN$3=12,IF(VLOOKUP([1]Variables!$AN$3,[1]Variables!$AK$3:$AM$14,3)=2,INDEX([1]UTCR!K630:U630,1,5)+INDEX([1]UTCR!K630:U630,1,8),INDEX([1]UTCR!AG630:AQ630,1,5)+INDEX([1]UTCR!AG630:AQ630,1,8)),IF(VLOOKUP([1]Variables!$AN$3,[1]Variables!$AK$3:$AM$14,3)=2,INDEX([1]UTCR!K630:U630,1,[1]Variables!$AN$3),INDEX([1]UTCR!AG630:AQ630,1,[1]Variables!$AN$3)))</f>
        <v>0</v>
      </c>
      <c r="L630" s="88">
        <f>M630-K630</f>
        <v>0</v>
      </c>
      <c r="M630" s="88">
        <f>IF([1]Variables!$AN$3=12,INDEX([1]NRO!J630:T630,1,5)+INDEX([1]NRO!J630:T630,1,8),INDEX([1]NRO!J630:T630,1,[1]Variables!$AN$3))</f>
        <v>0</v>
      </c>
      <c r="O630" s="134"/>
      <c r="P630" s="134"/>
      <c r="Q630" s="134"/>
      <c r="R630" s="134"/>
      <c r="S630" s="134"/>
      <c r="T630" s="134"/>
      <c r="U630" s="134"/>
      <c r="V630" s="134"/>
      <c r="W630" s="134"/>
      <c r="X630" s="134"/>
      <c r="Y630" s="134"/>
      <c r="Z630" s="134"/>
      <c r="AA630" s="134"/>
    </row>
    <row r="631" spans="1:27" ht="11.65" customHeight="1" x14ac:dyDescent="0.2">
      <c r="A631" s="138">
        <f t="shared" ca="1" si="23"/>
        <v>250</v>
      </c>
      <c r="C631" s="184"/>
      <c r="F631" s="184" t="str">
        <f>+[1]Function!F629</f>
        <v>P</v>
      </c>
      <c r="G631" s="84" t="str">
        <f>[1]UTCR!H631</f>
        <v>CAGE</v>
      </c>
      <c r="H631" s="151"/>
      <c r="I631" s="88">
        <f>IF(VLOOKUP([1]Variables!$AN$3,[1]Variables!$AK$3:$AM$14,3)=2,[1]UTCR!J631,[1]UTCR!AF631)</f>
        <v>0</v>
      </c>
      <c r="J631" s="88">
        <f>I631-K631</f>
        <v>0</v>
      </c>
      <c r="K631" s="185">
        <f>IF([1]Variables!$AN$3=12,IF(VLOOKUP([1]Variables!$AN$3,[1]Variables!$AK$3:$AM$14,3)=2,INDEX([1]UTCR!K631:U631,1,5)+INDEX([1]UTCR!K631:U631,1,8),INDEX([1]UTCR!AG631:AQ631,1,5)+INDEX([1]UTCR!AG631:AQ631,1,8)),IF(VLOOKUP([1]Variables!$AN$3,[1]Variables!$AK$3:$AM$14,3)=2,INDEX([1]UTCR!K631:U631,1,[1]Variables!$AN$3),INDEX([1]UTCR!AG631:AQ631,1,[1]Variables!$AN$3)))</f>
        <v>0</v>
      </c>
      <c r="L631" s="88">
        <f>M631-K631</f>
        <v>0</v>
      </c>
      <c r="M631" s="88">
        <f>IF([1]Variables!$AN$3=12,INDEX([1]NRO!J631:T631,1,5)+INDEX([1]NRO!J631:T631,1,8),INDEX([1]NRO!J631:T631,1,[1]Variables!$AN$3))</f>
        <v>0</v>
      </c>
      <c r="O631" s="134"/>
      <c r="P631" s="134"/>
      <c r="Q631" s="134"/>
      <c r="R631" s="134"/>
      <c r="S631" s="134"/>
      <c r="T631" s="134"/>
      <c r="U631" s="134"/>
      <c r="V631" s="134"/>
      <c r="W631" s="134"/>
      <c r="X631" s="134"/>
      <c r="Y631" s="134"/>
      <c r="Z631" s="134"/>
      <c r="AA631" s="134"/>
    </row>
    <row r="632" spans="1:27" ht="11.65" customHeight="1" x14ac:dyDescent="0.2">
      <c r="A632" s="138">
        <f t="shared" ca="1" si="23"/>
        <v>251</v>
      </c>
      <c r="C632" s="184"/>
      <c r="H632" s="151" t="s">
        <v>230</v>
      </c>
      <c r="I632" s="187">
        <f>SUBTOTAL(9,I627:I631)</f>
        <v>371158.04000000004</v>
      </c>
      <c r="J632" s="187">
        <f>SUBTOTAL(9,J627:J631)</f>
        <v>337953.47288072668</v>
      </c>
      <c r="K632" s="187">
        <f>SUBTOTAL(9,K627:K631)</f>
        <v>33204.567119273364</v>
      </c>
      <c r="L632" s="187">
        <f>SUBTOTAL(9,L627:L631)</f>
        <v>-30.439994959459</v>
      </c>
      <c r="M632" s="187">
        <f>SUBTOTAL(9,M627:M631)</f>
        <v>33174.127124313905</v>
      </c>
      <c r="O632" s="134"/>
      <c r="P632" s="134"/>
      <c r="Q632" s="134"/>
      <c r="R632" s="134"/>
      <c r="S632" s="134"/>
      <c r="T632" s="134"/>
      <c r="U632" s="134"/>
      <c r="V632" s="134"/>
      <c r="W632" s="134"/>
      <c r="X632" s="134"/>
      <c r="Y632" s="134"/>
      <c r="Z632" s="134"/>
      <c r="AA632" s="134"/>
    </row>
    <row r="633" spans="1:27" ht="11.65" customHeight="1" x14ac:dyDescent="0.2">
      <c r="A633" s="138">
        <f t="shared" ca="1" si="23"/>
        <v>252</v>
      </c>
      <c r="C633" s="184"/>
      <c r="H633" s="151"/>
      <c r="I633" s="88"/>
      <c r="J633" s="88"/>
      <c r="K633" s="88"/>
      <c r="L633" s="88"/>
      <c r="M633" s="88"/>
      <c r="O633" s="134"/>
      <c r="P633" s="134"/>
      <c r="Q633" s="134"/>
      <c r="R633" s="134"/>
      <c r="S633" s="134"/>
      <c r="T633" s="134"/>
      <c r="U633" s="134"/>
      <c r="V633" s="134"/>
      <c r="W633" s="134"/>
      <c r="X633" s="134"/>
      <c r="Y633" s="134"/>
      <c r="Z633" s="134"/>
      <c r="AA633" s="134"/>
    </row>
    <row r="634" spans="1:27" ht="11.65" customHeight="1" x14ac:dyDescent="0.2">
      <c r="A634" s="138">
        <f t="shared" ca="1" si="23"/>
        <v>253</v>
      </c>
      <c r="C634" s="184">
        <v>547</v>
      </c>
      <c r="D634" s="84" t="s">
        <v>262</v>
      </c>
      <c r="H634" s="151"/>
      <c r="I634" s="88"/>
      <c r="J634" s="88"/>
      <c r="K634" s="88"/>
      <c r="L634" s="88"/>
      <c r="M634" s="88"/>
      <c r="O634" s="134"/>
      <c r="P634" s="134"/>
      <c r="Q634" s="134"/>
      <c r="R634" s="134"/>
      <c r="S634" s="134"/>
      <c r="T634" s="134"/>
      <c r="U634" s="134"/>
      <c r="V634" s="134"/>
      <c r="W634" s="134"/>
      <c r="X634" s="134"/>
      <c r="Y634" s="134"/>
      <c r="Z634" s="134"/>
      <c r="AA634" s="134"/>
    </row>
    <row r="635" spans="1:27" ht="11.65" customHeight="1" x14ac:dyDescent="0.2">
      <c r="A635" s="138">
        <f t="shared" ca="1" si="23"/>
        <v>254</v>
      </c>
      <c r="C635" s="184"/>
      <c r="F635" s="184" t="str">
        <f>+[1]Function!F633</f>
        <v>P</v>
      </c>
      <c r="G635" s="84" t="str">
        <f>[1]UTCR!H635</f>
        <v>SE</v>
      </c>
      <c r="H635" s="151"/>
      <c r="I635" s="88">
        <f>IF(VLOOKUP([1]Variables!$AN$3,[1]Variables!$AK$3:$AM$14,3)=2,[1]UTCR!J635,[1]UTCR!AF635)</f>
        <v>0</v>
      </c>
      <c r="J635" s="88">
        <f>I635-K635</f>
        <v>0</v>
      </c>
      <c r="K635" s="185">
        <f>IF([1]Variables!$AN$3=12,IF(VLOOKUP([1]Variables!$AN$3,[1]Variables!$AK$3:$AM$14,3)=2,INDEX([1]UTCR!K635:U635,1,5)+INDEX([1]UTCR!K635:U635,1,8),INDEX([1]UTCR!AG635:AQ635,1,5)+INDEX([1]UTCR!AG635:AQ635,1,8)),IF(VLOOKUP([1]Variables!$AN$3,[1]Variables!$AK$3:$AM$14,3)=2,INDEX([1]UTCR!K635:U635,1,[1]Variables!$AN$3),INDEX([1]UTCR!AG635:AQ635,1,[1]Variables!$AN$3)))</f>
        <v>0</v>
      </c>
      <c r="L635" s="88">
        <f>M635-K635</f>
        <v>0</v>
      </c>
      <c r="M635" s="88">
        <f>IF([1]Variables!$AN$3=12,INDEX([1]NRO!J635:T635,1,5)+INDEX([1]NRO!J635:T635,1,8),INDEX([1]NRO!J635:T635,1,[1]Variables!$AN$3))</f>
        <v>0</v>
      </c>
      <c r="O635" s="134"/>
      <c r="P635" s="134"/>
      <c r="Q635" s="134"/>
      <c r="R635" s="134"/>
      <c r="S635" s="134"/>
      <c r="T635" s="134"/>
      <c r="U635" s="134"/>
      <c r="V635" s="134"/>
      <c r="W635" s="134"/>
      <c r="X635" s="134"/>
      <c r="Y635" s="134"/>
      <c r="Z635" s="134"/>
      <c r="AA635" s="134"/>
    </row>
    <row r="636" spans="1:27" ht="11.65" customHeight="1" x14ac:dyDescent="0.2">
      <c r="A636" s="138">
        <f t="shared" ca="1" si="23"/>
        <v>255</v>
      </c>
      <c r="C636" s="184"/>
      <c r="F636" s="184" t="str">
        <f>+[1]Function!F634</f>
        <v>P</v>
      </c>
      <c r="G636" s="84" t="str">
        <f>[1]UTCR!H636</f>
        <v>CAEW</v>
      </c>
      <c r="H636" s="151"/>
      <c r="I636" s="88">
        <f>IF(VLOOKUP([1]Variables!$AN$3,[1]Variables!$AK$3:$AM$14,3)=2,[1]UTCR!J636,[1]UTCR!AF636)</f>
        <v>0</v>
      </c>
      <c r="J636" s="88">
        <f>I636-K636</f>
        <v>0</v>
      </c>
      <c r="K636" s="185">
        <f>IF([1]Variables!$AN$3=12,IF(VLOOKUP([1]Variables!$AN$3,[1]Variables!$AK$3:$AM$14,3)=2,INDEX([1]UTCR!K636:U636,1,5)+INDEX([1]UTCR!K636:U636,1,8),INDEX([1]UTCR!AG636:AQ636,1,5)+INDEX([1]UTCR!AG636:AQ636,1,8)),IF(VLOOKUP([1]Variables!$AN$3,[1]Variables!$AK$3:$AM$14,3)=2,INDEX([1]UTCR!K636:U636,1,[1]Variables!$AN$3),INDEX([1]UTCR!AG636:AQ636,1,[1]Variables!$AN$3)))</f>
        <v>0</v>
      </c>
      <c r="L636" s="88">
        <f>M636-K636</f>
        <v>0</v>
      </c>
      <c r="M636" s="88">
        <f>IF([1]Variables!$AN$3=12,INDEX([1]NRO!J636:T636,1,5)+INDEX([1]NRO!J636:T636,1,8),INDEX([1]NRO!J636:T636,1,[1]Variables!$AN$3))</f>
        <v>0</v>
      </c>
      <c r="O636" s="134"/>
      <c r="P636" s="134"/>
      <c r="Q636" s="134"/>
      <c r="R636" s="134"/>
      <c r="S636" s="134"/>
      <c r="T636" s="134"/>
      <c r="U636" s="134"/>
      <c r="V636" s="134"/>
      <c r="W636" s="134"/>
      <c r="X636" s="134"/>
      <c r="Y636" s="134"/>
      <c r="Z636" s="134"/>
      <c r="AA636" s="134"/>
    </row>
    <row r="637" spans="1:27" ht="11.65" customHeight="1" x14ac:dyDescent="0.2">
      <c r="A637" s="138">
        <f t="shared" ca="1" si="23"/>
        <v>256</v>
      </c>
      <c r="C637" s="184"/>
      <c r="F637" s="184" t="str">
        <f>+[1]Function!F635</f>
        <v>P</v>
      </c>
      <c r="G637" s="84" t="str">
        <f>[1]UTCR!H637</f>
        <v>CAEE</v>
      </c>
      <c r="H637" s="151"/>
      <c r="I637" s="88">
        <f>IF(VLOOKUP([1]Variables!$AN$3,[1]Variables!$AK$3:$AM$14,3)=2,[1]UTCR!J637,[1]UTCR!AF637)</f>
        <v>0</v>
      </c>
      <c r="J637" s="88">
        <f>I637-K637</f>
        <v>0</v>
      </c>
      <c r="K637" s="185">
        <f>IF([1]Variables!$AN$3=12,IF(VLOOKUP([1]Variables!$AN$3,[1]Variables!$AK$3:$AM$14,3)=2,INDEX([1]UTCR!K637:U637,1,5)+INDEX([1]UTCR!K637:U637,1,8),INDEX([1]UTCR!AG637:AQ637,1,5)+INDEX([1]UTCR!AG637:AQ637,1,8)),IF(VLOOKUP([1]Variables!$AN$3,[1]Variables!$AK$3:$AM$14,3)=2,INDEX([1]UTCR!K637:U637,1,[1]Variables!$AN$3),INDEX([1]UTCR!AG637:AQ637,1,[1]Variables!$AN$3)))</f>
        <v>0</v>
      </c>
      <c r="L637" s="88">
        <f>M637-K637</f>
        <v>0</v>
      </c>
      <c r="M637" s="88">
        <f>IF([1]Variables!$AN$3=12,INDEX([1]NRO!J637:T637,1,5)+INDEX([1]NRO!J637:T637,1,8),INDEX([1]NRO!J637:T637,1,[1]Variables!$AN$3))</f>
        <v>0</v>
      </c>
      <c r="O637" s="134"/>
      <c r="P637" s="134"/>
      <c r="Q637" s="134"/>
      <c r="R637" s="134"/>
      <c r="S637" s="134"/>
      <c r="T637" s="134"/>
      <c r="U637" s="134"/>
      <c r="V637" s="134"/>
      <c r="W637" s="134"/>
      <c r="X637" s="134"/>
      <c r="Y637" s="134"/>
      <c r="Z637" s="134"/>
      <c r="AA637" s="134"/>
    </row>
    <row r="638" spans="1:27" ht="11.65" customHeight="1" x14ac:dyDescent="0.2">
      <c r="A638" s="138">
        <f t="shared" ca="1" si="23"/>
        <v>257</v>
      </c>
      <c r="C638" s="184"/>
      <c r="F638" s="184" t="str">
        <f>+[1]Function!F636</f>
        <v>P</v>
      </c>
      <c r="G638" s="84" t="str">
        <f>[1]UTCR!H638</f>
        <v>SSECT</v>
      </c>
      <c r="H638" s="151"/>
      <c r="I638" s="88">
        <f>IF(VLOOKUP([1]Variables!$AN$3,[1]Variables!$AK$3:$AM$14,3)=2,[1]UTCR!J638,[1]UTCR!AF638)</f>
        <v>0</v>
      </c>
      <c r="J638" s="88">
        <f>I638-K638</f>
        <v>0</v>
      </c>
      <c r="K638" s="185">
        <f>IF([1]Variables!$AN$3=12,IF(VLOOKUP([1]Variables!$AN$3,[1]Variables!$AK$3:$AM$14,3)=2,INDEX([1]UTCR!K638:U638,1,5)+INDEX([1]UTCR!K638:U638,1,8),INDEX([1]UTCR!AG638:AQ638,1,5)+INDEX([1]UTCR!AG638:AQ638,1,8)),IF(VLOOKUP([1]Variables!$AN$3,[1]Variables!$AK$3:$AM$14,3)=2,INDEX([1]UTCR!K638:U638,1,[1]Variables!$AN$3),INDEX([1]UTCR!AG638:AQ638,1,[1]Variables!$AN$3)))</f>
        <v>0</v>
      </c>
      <c r="L638" s="88">
        <f>M638-K638</f>
        <v>0</v>
      </c>
      <c r="M638" s="88">
        <f>IF([1]Variables!$AN$3=12,INDEX([1]NRO!J638:T638,1,5)+INDEX([1]NRO!J638:T638,1,8),INDEX([1]NRO!J638:T638,1,[1]Variables!$AN$3))</f>
        <v>0</v>
      </c>
      <c r="O638" s="134"/>
      <c r="P638" s="134"/>
      <c r="Q638" s="134"/>
      <c r="R638" s="134"/>
      <c r="S638" s="134"/>
      <c r="T638" s="134"/>
      <c r="U638" s="134"/>
      <c r="V638" s="134"/>
      <c r="W638" s="134"/>
      <c r="X638" s="134"/>
      <c r="Y638" s="134"/>
      <c r="Z638" s="134"/>
      <c r="AA638" s="134"/>
    </row>
    <row r="639" spans="1:27" ht="11.65" customHeight="1" x14ac:dyDescent="0.2">
      <c r="A639" s="138">
        <f t="shared" ca="1" si="23"/>
        <v>258</v>
      </c>
      <c r="C639" s="184"/>
      <c r="H639" s="151" t="s">
        <v>230</v>
      </c>
      <c r="I639" s="187">
        <f>SUBTOTAL(9,I635:I638)</f>
        <v>0</v>
      </c>
      <c r="J639" s="187">
        <f>SUBTOTAL(9,J635:J638)</f>
        <v>0</v>
      </c>
      <c r="K639" s="187">
        <f>SUBTOTAL(9,K635:K638)</f>
        <v>0</v>
      </c>
      <c r="L639" s="187">
        <f>SUBTOTAL(9,L635:L638)</f>
        <v>0</v>
      </c>
      <c r="M639" s="187">
        <f>SUBTOTAL(9,M635:M638)</f>
        <v>0</v>
      </c>
      <c r="O639" s="134"/>
      <c r="P639" s="134"/>
      <c r="Q639" s="134"/>
      <c r="R639" s="134"/>
      <c r="S639" s="134"/>
      <c r="T639" s="134"/>
      <c r="U639" s="134"/>
      <c r="V639" s="134"/>
      <c r="W639" s="134"/>
      <c r="X639" s="134"/>
      <c r="Y639" s="134"/>
      <c r="Z639" s="134"/>
      <c r="AA639" s="134"/>
    </row>
    <row r="640" spans="1:27" ht="11.65" customHeight="1" x14ac:dyDescent="0.2">
      <c r="A640" s="138">
        <f t="shared" ca="1" si="23"/>
        <v>259</v>
      </c>
      <c r="C640" s="184"/>
      <c r="H640" s="151"/>
      <c r="I640" s="88"/>
      <c r="J640" s="88"/>
      <c r="K640" s="88"/>
      <c r="L640" s="88"/>
      <c r="M640" s="88"/>
      <c r="O640" s="134"/>
      <c r="P640" s="134"/>
      <c r="Q640" s="134"/>
      <c r="R640" s="134"/>
      <c r="S640" s="134"/>
      <c r="T640" s="134"/>
      <c r="U640" s="134"/>
      <c r="V640" s="134"/>
      <c r="W640" s="134"/>
      <c r="X640" s="134"/>
      <c r="Y640" s="134"/>
      <c r="Z640" s="134"/>
      <c r="AA640" s="134"/>
    </row>
    <row r="641" spans="1:27" ht="11.65" customHeight="1" x14ac:dyDescent="0.2">
      <c r="A641" s="138">
        <f t="shared" ref="A641:A708" ca="1" si="24">OFFSET(A641,-1,)+1</f>
        <v>260</v>
      </c>
      <c r="C641" s="184" t="s">
        <v>263</v>
      </c>
      <c r="D641" s="84" t="s">
        <v>264</v>
      </c>
      <c r="H641" s="151"/>
      <c r="I641" s="88"/>
      <c r="J641" s="88"/>
      <c r="K641" s="88"/>
      <c r="L641" s="88"/>
      <c r="M641" s="88"/>
      <c r="O641" s="134"/>
      <c r="P641" s="134"/>
      <c r="Q641" s="134"/>
      <c r="R641" s="134"/>
      <c r="S641" s="134"/>
      <c r="T641" s="134"/>
      <c r="U641" s="134"/>
      <c r="V641" s="134"/>
      <c r="W641" s="134"/>
      <c r="X641" s="134"/>
      <c r="Y641" s="134"/>
      <c r="Z641" s="134"/>
      <c r="AA641" s="134"/>
    </row>
    <row r="642" spans="1:27" ht="11.65" customHeight="1" x14ac:dyDescent="0.2">
      <c r="A642" s="138">
        <f t="shared" ca="1" si="24"/>
        <v>261</v>
      </c>
      <c r="C642" s="184"/>
      <c r="G642" s="84" t="str">
        <f>[1]UTCR!H642</f>
        <v>SE</v>
      </c>
      <c r="H642" s="151"/>
      <c r="I642" s="88">
        <f>IF(VLOOKUP([1]Variables!$AN$3,[1]Variables!$AK$3:$AM$14,3)=2,[1]UTCR!J642,[1]UTCR!AF642)</f>
        <v>0</v>
      </c>
      <c r="J642" s="88">
        <f>I642-K642</f>
        <v>0</v>
      </c>
      <c r="K642" s="88">
        <f>IF([1]Variables!$AN$3=12,IF(VLOOKUP([1]Variables!$AN$3,[1]Variables!$AK$3:$AM$14,3)=2,INDEX([1]UTCR!K642:U642,1,5)+INDEX([1]UTCR!K642:U642,1,8),INDEX([1]UTCR!AG642:AQ642,1,5)+INDEX([1]UTCR!AG642:AQ642,1,8)),IF(VLOOKUP([1]Variables!$AN$3,[1]Variables!$AK$3:$AM$14,3)=2,INDEX([1]UTCR!K642:U642,1,[1]Variables!$AN$3),INDEX([1]UTCR!AG642:AQ642,1,[1]Variables!$AN$3)))</f>
        <v>0</v>
      </c>
      <c r="L642" s="88">
        <f>M642-K642</f>
        <v>0</v>
      </c>
      <c r="M642" s="88">
        <f>IF([1]Variables!$AN$3=12,INDEX([1]NRO!J642:T642,1,5)+INDEX([1]NRO!J642:T642,1,8),INDEX([1]NRO!J642:T642,1,[1]Variables!$AN$3))</f>
        <v>0</v>
      </c>
      <c r="O642" s="134"/>
      <c r="P642" s="134"/>
      <c r="Q642" s="134"/>
      <c r="R642" s="134"/>
      <c r="S642" s="134"/>
      <c r="T642" s="134"/>
      <c r="U642" s="134"/>
      <c r="V642" s="134"/>
      <c r="W642" s="134"/>
      <c r="X642" s="134"/>
      <c r="Y642" s="134"/>
      <c r="Z642" s="134"/>
      <c r="AA642" s="134"/>
    </row>
    <row r="643" spans="1:27" ht="11.65" customHeight="1" x14ac:dyDescent="0.2">
      <c r="A643" s="138">
        <f t="shared" ca="1" si="24"/>
        <v>262</v>
      </c>
      <c r="C643" s="184"/>
      <c r="G643" s="84" t="str">
        <f>[1]UTCR!H643</f>
        <v>CAEW</v>
      </c>
      <c r="H643" s="151"/>
      <c r="I643" s="88">
        <f>IF(VLOOKUP([1]Variables!$AN$3,[1]Variables!$AK$3:$AM$14,3)=2,[1]UTCR!J643,[1]UTCR!AF643)</f>
        <v>98096982.909999996</v>
      </c>
      <c r="J643" s="88">
        <f>I643-K643</f>
        <v>75671368.395603135</v>
      </c>
      <c r="K643" s="88">
        <f>IF([1]Variables!$AN$3=12,IF(VLOOKUP([1]Variables!$AN$3,[1]Variables!$AK$3:$AM$14,3)=2,INDEX([1]UTCR!K643:U643,1,5)+INDEX([1]UTCR!K643:U643,1,8),INDEX([1]UTCR!AG643:AQ643,1,5)+INDEX([1]UTCR!AG643:AQ643,1,8)),IF(VLOOKUP([1]Variables!$AN$3,[1]Variables!$AK$3:$AM$14,3)=2,INDEX([1]UTCR!K643:U643,1,[1]Variables!$AN$3),INDEX([1]UTCR!AG643:AQ643,1,[1]Variables!$AN$3)))</f>
        <v>22425614.514396857</v>
      </c>
      <c r="L643" s="88">
        <f>M643-K643</f>
        <v>-22425614.514396857</v>
      </c>
      <c r="M643" s="88">
        <f>IF([1]Variables!$AN$3=12,INDEX([1]NRO!J643:T643,1,5)+INDEX([1]NRO!J643:T643,1,8),INDEX([1]NRO!J643:T643,1,[1]Variables!$AN$3))</f>
        <v>0</v>
      </c>
      <c r="O643" s="134"/>
      <c r="P643" s="134"/>
      <c r="Q643" s="134"/>
      <c r="R643" s="134"/>
      <c r="S643" s="134"/>
      <c r="T643" s="134"/>
      <c r="U643" s="134"/>
      <c r="V643" s="134"/>
      <c r="W643" s="134"/>
      <c r="X643" s="134"/>
      <c r="Y643" s="134"/>
      <c r="Z643" s="134"/>
      <c r="AA643" s="134"/>
    </row>
    <row r="644" spans="1:27" ht="11.65" customHeight="1" x14ac:dyDescent="0.2">
      <c r="A644" s="138">
        <f t="shared" ca="1" si="24"/>
        <v>263</v>
      </c>
      <c r="C644" s="184"/>
      <c r="G644" s="84" t="str">
        <f>[1]UTCR!H644</f>
        <v>CAEE</v>
      </c>
      <c r="H644" s="151"/>
      <c r="I644" s="88">
        <f>IF(VLOOKUP([1]Variables!$AN$3,[1]Variables!$AK$3:$AM$14,3)=2,[1]UTCR!J644,[1]UTCR!AF644)</f>
        <v>0</v>
      </c>
      <c r="J644" s="88">
        <f>I644-K644</f>
        <v>0</v>
      </c>
      <c r="K644" s="88">
        <f>IF([1]Variables!$AN$3=12,IF(VLOOKUP([1]Variables!$AN$3,[1]Variables!$AK$3:$AM$14,3)=2,INDEX([1]UTCR!K644:U644,1,5)+INDEX([1]UTCR!K644:U644,1,8),INDEX([1]UTCR!AG644:AQ644,1,5)+INDEX([1]UTCR!AG644:AQ644,1,8)),IF(VLOOKUP([1]Variables!$AN$3,[1]Variables!$AK$3:$AM$14,3)=2,INDEX([1]UTCR!K644:U644,1,[1]Variables!$AN$3),INDEX([1]UTCR!AG644:AQ644,1,[1]Variables!$AN$3)))</f>
        <v>0</v>
      </c>
      <c r="L644" s="88">
        <f>M644-K644</f>
        <v>0</v>
      </c>
      <c r="M644" s="88">
        <f>IF([1]Variables!$AN$3=12,INDEX([1]NRO!J644:T644,1,5)+INDEX([1]NRO!J644:T644,1,8),INDEX([1]NRO!J644:T644,1,[1]Variables!$AN$3))</f>
        <v>0</v>
      </c>
      <c r="O644" s="134"/>
      <c r="P644" s="134"/>
      <c r="Q644" s="134"/>
      <c r="R644" s="134"/>
      <c r="S644" s="134"/>
      <c r="T644" s="134"/>
      <c r="U644" s="134"/>
      <c r="V644" s="134"/>
      <c r="W644" s="134"/>
      <c r="X644" s="134"/>
      <c r="Y644" s="134"/>
      <c r="Z644" s="134"/>
      <c r="AA644" s="134"/>
    </row>
    <row r="645" spans="1:27" ht="11.65" customHeight="1" x14ac:dyDescent="0.2">
      <c r="A645" s="138">
        <f t="shared" ca="1" si="24"/>
        <v>264</v>
      </c>
      <c r="C645" s="184"/>
      <c r="G645" s="84" t="str">
        <f>[1]UTCR!H645</f>
        <v>SSECT</v>
      </c>
      <c r="H645" s="151"/>
      <c r="I645" s="88">
        <f>IF(VLOOKUP([1]Variables!$AN$3,[1]Variables!$AK$3:$AM$14,3)=2,[1]UTCR!J645,[1]UTCR!AF645)</f>
        <v>0</v>
      </c>
      <c r="J645" s="88">
        <f>I645-K645</f>
        <v>0</v>
      </c>
      <c r="K645" s="88">
        <f>IF([1]Variables!$AN$3=12,IF(VLOOKUP([1]Variables!$AN$3,[1]Variables!$AK$3:$AM$14,3)=2,INDEX([1]UTCR!K645:U645,1,5)+INDEX([1]UTCR!K645:U645,1,8),INDEX([1]UTCR!AG645:AQ645,1,5)+INDEX([1]UTCR!AG645:AQ645,1,8)),IF(VLOOKUP([1]Variables!$AN$3,[1]Variables!$AK$3:$AM$14,3)=2,INDEX([1]UTCR!K645:U645,1,[1]Variables!$AN$3),INDEX([1]UTCR!AG645:AQ645,1,[1]Variables!$AN$3)))</f>
        <v>0</v>
      </c>
      <c r="L645" s="88">
        <f>M645-K645</f>
        <v>0</v>
      </c>
      <c r="M645" s="88">
        <f>IF([1]Variables!$AN$3=12,INDEX([1]NRO!J645:T645,1,5)+INDEX([1]NRO!J645:T645,1,8),INDEX([1]NRO!J645:T645,1,[1]Variables!$AN$3))</f>
        <v>0</v>
      </c>
      <c r="O645" s="134"/>
      <c r="P645" s="134"/>
      <c r="Q645" s="134"/>
      <c r="R645" s="134"/>
      <c r="S645" s="134"/>
      <c r="T645" s="134"/>
      <c r="U645" s="134"/>
      <c r="V645" s="134"/>
      <c r="W645" s="134"/>
      <c r="X645" s="134"/>
      <c r="Y645" s="134"/>
      <c r="Z645" s="134"/>
      <c r="AA645" s="134"/>
    </row>
    <row r="646" spans="1:27" ht="11.65" customHeight="1" x14ac:dyDescent="0.2">
      <c r="A646" s="138">
        <f t="shared" ca="1" si="24"/>
        <v>265</v>
      </c>
      <c r="C646" s="184"/>
      <c r="H646" s="151" t="s">
        <v>230</v>
      </c>
      <c r="I646" s="187">
        <f>SUBTOTAL(9,I642:I645)</f>
        <v>98096982.909999996</v>
      </c>
      <c r="J646" s="187">
        <f>SUBTOTAL(9,J642:J645)</f>
        <v>75671368.395603135</v>
      </c>
      <c r="K646" s="187">
        <f>SUBTOTAL(9,K642:K645)</f>
        <v>22425614.514396857</v>
      </c>
      <c r="L646" s="187">
        <f>SUBTOTAL(9,L642:L645)</f>
        <v>-22425614.514396857</v>
      </c>
      <c r="M646" s="187">
        <f>SUBTOTAL(9,M642:M645)</f>
        <v>0</v>
      </c>
      <c r="O646" s="134"/>
      <c r="P646" s="134"/>
      <c r="Q646" s="134"/>
      <c r="R646" s="134"/>
      <c r="S646" s="134"/>
      <c r="T646" s="134"/>
      <c r="U646" s="134"/>
      <c r="V646" s="134"/>
      <c r="W646" s="134"/>
      <c r="X646" s="134"/>
      <c r="Y646" s="134"/>
      <c r="Z646" s="134"/>
      <c r="AA646" s="134"/>
    </row>
    <row r="647" spans="1:27" ht="11.65" customHeight="1" x14ac:dyDescent="0.2">
      <c r="A647" s="138">
        <f t="shared" ca="1" si="24"/>
        <v>266</v>
      </c>
      <c r="C647" s="184"/>
      <c r="H647" s="151"/>
      <c r="I647" s="88"/>
      <c r="J647" s="88"/>
      <c r="K647" s="88"/>
      <c r="L647" s="88"/>
      <c r="M647" s="88"/>
      <c r="O647" s="134"/>
      <c r="P647" s="134"/>
      <c r="Q647" s="134"/>
      <c r="R647" s="134"/>
      <c r="S647" s="134"/>
      <c r="T647" s="134"/>
      <c r="U647" s="134"/>
      <c r="V647" s="134"/>
      <c r="W647" s="134"/>
      <c r="X647" s="134"/>
      <c r="Y647" s="134"/>
      <c r="Z647" s="134"/>
      <c r="AA647" s="134"/>
    </row>
    <row r="648" spans="1:27" ht="11.65" customHeight="1" x14ac:dyDescent="0.2">
      <c r="A648" s="138">
        <f t="shared" ca="1" si="24"/>
        <v>267</v>
      </c>
      <c r="C648" s="184">
        <v>548</v>
      </c>
      <c r="D648" s="84" t="s">
        <v>265</v>
      </c>
      <c r="H648" s="151"/>
      <c r="I648" s="88"/>
      <c r="J648" s="88"/>
      <c r="K648" s="88"/>
      <c r="L648" s="88"/>
      <c r="M648" s="88"/>
      <c r="O648" s="134"/>
      <c r="P648" s="134"/>
      <c r="Q648" s="134"/>
      <c r="R648" s="134"/>
      <c r="S648" s="134"/>
      <c r="T648" s="134"/>
      <c r="U648" s="134"/>
      <c r="V648" s="134"/>
      <c r="W648" s="134"/>
      <c r="X648" s="134"/>
      <c r="Y648" s="134"/>
      <c r="Z648" s="134"/>
      <c r="AA648" s="134"/>
    </row>
    <row r="649" spans="1:27" ht="11.65" customHeight="1" x14ac:dyDescent="0.2">
      <c r="A649" s="138">
        <f t="shared" ca="1" si="24"/>
        <v>268</v>
      </c>
      <c r="C649" s="184"/>
      <c r="F649" s="184" t="str">
        <f>+[1]Function!F647</f>
        <v>P</v>
      </c>
      <c r="G649" s="84" t="str">
        <f>[1]UTCR!H649</f>
        <v>SG</v>
      </c>
      <c r="H649" s="151"/>
      <c r="I649" s="88">
        <f>IF(VLOOKUP([1]Variables!$AN$3,[1]Variables!$AK$3:$AM$14,3)=2,[1]UTCR!J649,[1]UTCR!AF649)</f>
        <v>0</v>
      </c>
      <c r="J649" s="88">
        <f>I649-K649</f>
        <v>0</v>
      </c>
      <c r="K649" s="185">
        <f>IF([1]Variables!$AN$3=12,IF(VLOOKUP([1]Variables!$AN$3,[1]Variables!$AK$3:$AM$14,3)=2,INDEX([1]UTCR!K649:U649,1,5)+INDEX([1]UTCR!K649:U649,1,8),INDEX([1]UTCR!AG649:AQ649,1,5)+INDEX([1]UTCR!AG649:AQ649,1,8)),IF(VLOOKUP([1]Variables!$AN$3,[1]Variables!$AK$3:$AM$14,3)=2,INDEX([1]UTCR!K649:U649,1,[1]Variables!$AN$3),INDEX([1]UTCR!AG649:AQ649,1,[1]Variables!$AN$3)))</f>
        <v>0</v>
      </c>
      <c r="L649" s="88">
        <f>M649-K649</f>
        <v>0</v>
      </c>
      <c r="M649" s="88">
        <f>IF([1]Variables!$AN$3=12,INDEX([1]NRO!J649:T649,1,5)+INDEX([1]NRO!J649:T649,1,8),INDEX([1]NRO!J649:T649,1,[1]Variables!$AN$3))</f>
        <v>0</v>
      </c>
      <c r="O649" s="134"/>
      <c r="P649" s="134"/>
      <c r="Q649" s="134"/>
      <c r="R649" s="134"/>
      <c r="S649" s="134"/>
      <c r="T649" s="134"/>
      <c r="U649" s="134"/>
      <c r="V649" s="134"/>
      <c r="W649" s="134"/>
      <c r="X649" s="134"/>
      <c r="Y649" s="134"/>
      <c r="Z649" s="134"/>
      <c r="AA649" s="134"/>
    </row>
    <row r="650" spans="1:27" ht="11.65" customHeight="1" x14ac:dyDescent="0.2">
      <c r="A650" s="138">
        <f t="shared" ca="1" si="24"/>
        <v>269</v>
      </c>
      <c r="C650" s="184"/>
      <c r="F650" s="184" t="str">
        <f>+[1]Function!F648</f>
        <v>P</v>
      </c>
      <c r="G650" s="84" t="str">
        <f>[1]UTCR!H650</f>
        <v>CAGW</v>
      </c>
      <c r="H650" s="151"/>
      <c r="I650" s="88">
        <f>IF(VLOOKUP([1]Variables!$AN$3,[1]Variables!$AK$3:$AM$14,3)=2,[1]UTCR!J650,[1]UTCR!AF650)</f>
        <v>10346613.49</v>
      </c>
      <c r="J650" s="88">
        <f>I650-K650</f>
        <v>8011894.7346402006</v>
      </c>
      <c r="K650" s="185">
        <f>IF([1]Variables!$AN$3=12,IF(VLOOKUP([1]Variables!$AN$3,[1]Variables!$AK$3:$AM$14,3)=2,INDEX([1]UTCR!K650:U650,1,5)+INDEX([1]UTCR!K650:U650,1,8),INDEX([1]UTCR!AG650:AQ650,1,5)+INDEX([1]UTCR!AG650:AQ650,1,8)),IF(VLOOKUP([1]Variables!$AN$3,[1]Variables!$AK$3:$AM$14,3)=2,INDEX([1]UTCR!K650:U650,1,[1]Variables!$AN$3),INDEX([1]UTCR!AG650:AQ650,1,[1]Variables!$AN$3)))</f>
        <v>2334718.7553597996</v>
      </c>
      <c r="L650" s="88">
        <f>M650-K650</f>
        <v>0</v>
      </c>
      <c r="M650" s="88">
        <f>IF([1]Variables!$AN$3=12,INDEX([1]NRO!J650:T650,1,5)+INDEX([1]NRO!J650:T650,1,8),INDEX([1]NRO!J650:T650,1,[1]Variables!$AN$3))</f>
        <v>2334718.7553597996</v>
      </c>
      <c r="O650" s="134"/>
      <c r="P650" s="134"/>
      <c r="Q650" s="134"/>
      <c r="R650" s="134"/>
      <c r="S650" s="134"/>
      <c r="T650" s="134"/>
      <c r="U650" s="134"/>
      <c r="V650" s="134"/>
      <c r="W650" s="134"/>
      <c r="X650" s="134"/>
      <c r="Y650" s="134"/>
      <c r="Z650" s="134"/>
      <c r="AA650" s="134"/>
    </row>
    <row r="651" spans="1:27" ht="11.65" customHeight="1" x14ac:dyDescent="0.2">
      <c r="A651" s="138">
        <f t="shared" ca="1" si="24"/>
        <v>270</v>
      </c>
      <c r="C651" s="184"/>
      <c r="F651" s="184" t="str">
        <f>+[1]Function!F649</f>
        <v>P</v>
      </c>
      <c r="G651" s="84" t="str">
        <f>[1]UTCR!H651</f>
        <v>CAGE</v>
      </c>
      <c r="H651" s="151"/>
      <c r="I651" s="88">
        <f>IF(VLOOKUP([1]Variables!$AN$3,[1]Variables!$AK$3:$AM$14,3)=2,[1]UTCR!J651,[1]UTCR!AF651)</f>
        <v>7093309.3099999996</v>
      </c>
      <c r="J651" s="88">
        <f>I651-K651</f>
        <v>7093309.3099999996</v>
      </c>
      <c r="K651" s="185">
        <f>IF([1]Variables!$AN$3=12,IF(VLOOKUP([1]Variables!$AN$3,[1]Variables!$AK$3:$AM$14,3)=2,INDEX([1]UTCR!K651:U651,1,5)+INDEX([1]UTCR!K651:U651,1,8),INDEX([1]UTCR!AG651:AQ651,1,5)+INDEX([1]UTCR!AG651:AQ651,1,8)),IF(VLOOKUP([1]Variables!$AN$3,[1]Variables!$AK$3:$AM$14,3)=2,INDEX([1]UTCR!K651:U651,1,[1]Variables!$AN$3),INDEX([1]UTCR!AG651:AQ651,1,[1]Variables!$AN$3)))</f>
        <v>0</v>
      </c>
      <c r="L651" s="88">
        <f>M651-K651</f>
        <v>0</v>
      </c>
      <c r="M651" s="88">
        <f>IF([1]Variables!$AN$3=12,INDEX([1]NRO!J651:T651,1,5)+INDEX([1]NRO!J651:T651,1,8),INDEX([1]NRO!J651:T651,1,[1]Variables!$AN$3))</f>
        <v>0</v>
      </c>
      <c r="O651" s="134"/>
      <c r="P651" s="134"/>
      <c r="Q651" s="134"/>
      <c r="R651" s="134"/>
      <c r="S651" s="134"/>
      <c r="T651" s="134"/>
      <c r="U651" s="134"/>
      <c r="V651" s="134"/>
      <c r="W651" s="134"/>
      <c r="X651" s="134"/>
      <c r="Y651" s="134"/>
      <c r="Z651" s="134"/>
      <c r="AA651" s="134"/>
    </row>
    <row r="652" spans="1:27" ht="11.65" customHeight="1" x14ac:dyDescent="0.2">
      <c r="A652" s="138">
        <f t="shared" ca="1" si="24"/>
        <v>271</v>
      </c>
      <c r="C652" s="184"/>
      <c r="F652" s="184" t="str">
        <f>+[1]Function!F650</f>
        <v>P</v>
      </c>
      <c r="G652" s="84" t="str">
        <f>[1]UTCR!H652</f>
        <v>S</v>
      </c>
      <c r="H652" s="151"/>
      <c r="I652" s="88">
        <f>IF(VLOOKUP([1]Variables!$AN$3,[1]Variables!$AK$3:$AM$14,3)=2,[1]UTCR!J652,[1]UTCR!AF652)</f>
        <v>0</v>
      </c>
      <c r="J652" s="88">
        <f>I652-K652</f>
        <v>0</v>
      </c>
      <c r="K652" s="185">
        <f>IF([1]Variables!$AN$3=12,IF(VLOOKUP([1]Variables!$AN$3,[1]Variables!$AK$3:$AM$14,3)=2,INDEX([1]UTCR!K652:U652,1,5)+INDEX([1]UTCR!K652:U652,1,8),INDEX([1]UTCR!AG652:AQ652,1,5)+INDEX([1]UTCR!AG652:AQ652,1,8)),IF(VLOOKUP([1]Variables!$AN$3,[1]Variables!$AK$3:$AM$14,3)=2,INDEX([1]UTCR!K652:U652,1,[1]Variables!$AN$3),INDEX([1]UTCR!AG652:AQ652,1,[1]Variables!$AN$3)))</f>
        <v>0</v>
      </c>
      <c r="L652" s="88">
        <f>M652-K652</f>
        <v>0</v>
      </c>
      <c r="M652" s="88">
        <f>IF([1]Variables!$AN$3=12,INDEX([1]NRO!J652:T652,1,5)+INDEX([1]NRO!J652:T652,1,8),INDEX([1]NRO!J652:T652,1,[1]Variables!$AN$3))</f>
        <v>0</v>
      </c>
      <c r="O652" s="134"/>
      <c r="P652" s="134"/>
      <c r="Q652" s="134"/>
      <c r="R652" s="134"/>
      <c r="S652" s="134"/>
      <c r="T652" s="134"/>
      <c r="U652" s="134"/>
      <c r="V652" s="134"/>
      <c r="W652" s="134"/>
      <c r="X652" s="134"/>
      <c r="Y652" s="134"/>
      <c r="Z652" s="134"/>
      <c r="AA652" s="134"/>
    </row>
    <row r="653" spans="1:27" ht="11.65" customHeight="1" x14ac:dyDescent="0.2">
      <c r="A653" s="138">
        <f t="shared" ca="1" si="24"/>
        <v>272</v>
      </c>
      <c r="C653" s="184"/>
      <c r="H653" s="151" t="s">
        <v>230</v>
      </c>
      <c r="I653" s="187">
        <f>SUBTOTAL(9,I649:I652)</f>
        <v>17439922.800000001</v>
      </c>
      <c r="J653" s="187">
        <f>SUBTOTAL(9,J649:J652)</f>
        <v>15105204.0446402</v>
      </c>
      <c r="K653" s="187">
        <f>SUBTOTAL(9,K649:K652)</f>
        <v>2334718.7553597996</v>
      </c>
      <c r="L653" s="187">
        <f>SUBTOTAL(9,L649:L652)</f>
        <v>0</v>
      </c>
      <c r="M653" s="187">
        <f>SUBTOTAL(9,M649:M652)</f>
        <v>2334718.7553597996</v>
      </c>
      <c r="O653" s="134"/>
      <c r="P653" s="134"/>
      <c r="Q653" s="134"/>
      <c r="R653" s="134"/>
      <c r="S653" s="134"/>
      <c r="T653" s="134"/>
      <c r="U653" s="134"/>
      <c r="V653" s="134"/>
      <c r="W653" s="134"/>
      <c r="X653" s="134"/>
      <c r="Y653" s="134"/>
      <c r="Z653" s="134"/>
      <c r="AA653" s="134"/>
    </row>
    <row r="654" spans="1:27" ht="11.65" customHeight="1" x14ac:dyDescent="0.2">
      <c r="A654" s="138">
        <f t="shared" ca="1" si="24"/>
        <v>273</v>
      </c>
      <c r="C654" s="184"/>
      <c r="H654" s="151"/>
      <c r="I654" s="88"/>
      <c r="J654" s="88"/>
      <c r="K654" s="88"/>
      <c r="L654" s="88"/>
      <c r="M654" s="88"/>
      <c r="O654" s="134"/>
      <c r="P654" s="134"/>
      <c r="Q654" s="134"/>
      <c r="R654" s="134"/>
      <c r="S654" s="134"/>
      <c r="T654" s="134"/>
      <c r="U654" s="134"/>
      <c r="V654" s="134"/>
      <c r="W654" s="134"/>
      <c r="X654" s="134"/>
      <c r="Y654" s="134"/>
      <c r="Z654" s="134"/>
      <c r="AA654" s="134"/>
    </row>
    <row r="655" spans="1:27" ht="11.65" customHeight="1" x14ac:dyDescent="0.2">
      <c r="A655" s="138">
        <f t="shared" ca="1" si="24"/>
        <v>274</v>
      </c>
      <c r="C655" s="184">
        <v>549</v>
      </c>
      <c r="D655" s="84" t="s">
        <v>266</v>
      </c>
      <c r="H655" s="151"/>
      <c r="I655" s="88"/>
      <c r="J655" s="88"/>
      <c r="K655" s="88"/>
      <c r="L655" s="88"/>
      <c r="M655" s="88"/>
      <c r="O655" s="134"/>
      <c r="P655" s="134"/>
      <c r="Q655" s="134"/>
      <c r="R655" s="134"/>
      <c r="S655" s="134"/>
      <c r="T655" s="134"/>
      <c r="U655" s="134"/>
      <c r="V655" s="134"/>
      <c r="W655" s="134"/>
      <c r="X655" s="134"/>
      <c r="Y655" s="134"/>
      <c r="Z655" s="134"/>
      <c r="AA655" s="134"/>
    </row>
    <row r="656" spans="1:27" ht="11.65" customHeight="1" x14ac:dyDescent="0.2">
      <c r="A656" s="138">
        <f t="shared" ca="1" si="24"/>
        <v>275</v>
      </c>
      <c r="C656" s="184"/>
      <c r="F656" s="184">
        <f>+[1]Function!F653</f>
        <v>0</v>
      </c>
      <c r="G656" s="84" t="str">
        <f>[1]UTCR!H656</f>
        <v>S</v>
      </c>
      <c r="H656" s="151"/>
      <c r="I656" s="88">
        <f>IF(VLOOKUP([1]Variables!$AN$3,[1]Variables!$AK$3:$AM$14,3)=2,[1]UTCR!J656,[1]UTCR!AF656)</f>
        <v>46921.35</v>
      </c>
      <c r="J656" s="88">
        <f>I656-K656</f>
        <v>46921.35</v>
      </c>
      <c r="K656" s="185">
        <f>IF([1]Variables!$AN$3=12,IF(VLOOKUP([1]Variables!$AN$3,[1]Variables!$AK$3:$AM$14,3)=2,INDEX([1]UTCR!K656:U656,1,5)+INDEX([1]UTCR!K656:U656,1,8),INDEX([1]UTCR!AG656:AQ656,1,5)+INDEX([1]UTCR!AG656:AQ656,1,8)),IF(VLOOKUP([1]Variables!$AN$3,[1]Variables!$AK$3:$AM$14,3)=2,INDEX([1]UTCR!K656:U656,1,[1]Variables!$AN$3),INDEX([1]UTCR!AG656:AQ656,1,[1]Variables!$AN$3)))</f>
        <v>0</v>
      </c>
      <c r="L656" s="88">
        <f>M656-K656</f>
        <v>0</v>
      </c>
      <c r="M656" s="88">
        <f>IF([1]Variables!$AN$3=12,INDEX([1]NRO!J656:T656,1,5)+INDEX([1]NRO!J656:T656,1,8),INDEX([1]NRO!J656:T656,1,[1]Variables!$AN$3))</f>
        <v>0</v>
      </c>
      <c r="O656" s="134"/>
      <c r="P656" s="134"/>
      <c r="Q656" s="134"/>
      <c r="R656" s="134"/>
      <c r="S656" s="134"/>
      <c r="T656" s="134"/>
      <c r="U656" s="134"/>
      <c r="V656" s="134"/>
      <c r="W656" s="134"/>
      <c r="X656" s="134"/>
      <c r="Y656" s="134"/>
      <c r="Z656" s="134"/>
      <c r="AA656" s="134"/>
    </row>
    <row r="657" spans="1:27" ht="11.65" customHeight="1" x14ac:dyDescent="0.2">
      <c r="A657" s="138">
        <f t="shared" ca="1" si="24"/>
        <v>276</v>
      </c>
      <c r="C657" s="184"/>
      <c r="F657" s="184" t="str">
        <f>+[1]Function!F654</f>
        <v>P</v>
      </c>
      <c r="G657" s="84" t="str">
        <f>[1]UTCR!H657</f>
        <v>SG</v>
      </c>
      <c r="H657" s="151"/>
      <c r="I657" s="88">
        <f>IF(VLOOKUP([1]Variables!$AN$3,[1]Variables!$AK$3:$AM$14,3)=2,[1]UTCR!J657,[1]UTCR!AF657)</f>
        <v>1595150.09</v>
      </c>
      <c r="J657" s="88">
        <f>I657-K657</f>
        <v>1463892.802796745</v>
      </c>
      <c r="K657" s="185">
        <f>IF([1]Variables!$AN$3=12,IF(VLOOKUP([1]Variables!$AN$3,[1]Variables!$AK$3:$AM$14,3)=2,INDEX([1]UTCR!K657:U657,1,5)+INDEX([1]UTCR!K657:U657,1,8),INDEX([1]UTCR!AG657:AQ657,1,5)+INDEX([1]UTCR!AG657:AQ657,1,8)),IF(VLOOKUP([1]Variables!$AN$3,[1]Variables!$AK$3:$AM$14,3)=2,INDEX([1]UTCR!K657:U657,1,[1]Variables!$AN$3),INDEX([1]UTCR!AG657:AQ657,1,[1]Variables!$AN$3)))</f>
        <v>131257.28720325514</v>
      </c>
      <c r="L657" s="88">
        <f>M657-K657</f>
        <v>-1172.8899627200299</v>
      </c>
      <c r="M657" s="88">
        <f>IF([1]Variables!$AN$3=12,INDEX([1]NRO!J657:T657,1,5)+INDEX([1]NRO!J657:T657,1,8),INDEX([1]NRO!J657:T657,1,[1]Variables!$AN$3))</f>
        <v>130084.39724053511</v>
      </c>
      <c r="O657" s="134"/>
      <c r="P657" s="134"/>
      <c r="Q657" s="134"/>
      <c r="R657" s="134"/>
      <c r="S657" s="134"/>
      <c r="T657" s="134"/>
      <c r="U657" s="134"/>
      <c r="V657" s="134"/>
      <c r="W657" s="134"/>
      <c r="X657" s="134"/>
      <c r="Y657" s="134"/>
      <c r="Z657" s="134"/>
      <c r="AA657" s="134"/>
    </row>
    <row r="658" spans="1:27" ht="11.65" customHeight="1" x14ac:dyDescent="0.2">
      <c r="A658" s="138">
        <f t="shared" ca="1" si="24"/>
        <v>277</v>
      </c>
      <c r="C658" s="184"/>
      <c r="F658" s="184" t="str">
        <f>+[1]Function!F655</f>
        <v>P</v>
      </c>
      <c r="G658" s="84" t="str">
        <f>[1]UTCR!H658</f>
        <v>CAGW</v>
      </c>
      <c r="H658" s="151"/>
      <c r="I658" s="88">
        <f>IF(VLOOKUP([1]Variables!$AN$3,[1]Variables!$AK$3:$AM$14,3)=2,[1]UTCR!J658,[1]UTCR!AF658)</f>
        <v>2732764.96</v>
      </c>
      <c r="J658" s="88">
        <f>I658-K658</f>
        <v>2116115.1148822163</v>
      </c>
      <c r="K658" s="185">
        <f>IF([1]Variables!$AN$3=12,IF(VLOOKUP([1]Variables!$AN$3,[1]Variables!$AK$3:$AM$14,3)=2,INDEX([1]UTCR!K658:U658,1,5)+INDEX([1]UTCR!K658:U658,1,8),INDEX([1]UTCR!AG658:AQ658,1,5)+INDEX([1]UTCR!AG658:AQ658,1,8)),IF(VLOOKUP([1]Variables!$AN$3,[1]Variables!$AK$3:$AM$14,3)=2,INDEX([1]UTCR!K658:U658,1,[1]Variables!$AN$3),INDEX([1]UTCR!AG658:AQ658,1,[1]Variables!$AN$3)))</f>
        <v>616649.84511778376</v>
      </c>
      <c r="L658" s="88">
        <f>M658-K658</f>
        <v>-2952.4120137061691</v>
      </c>
      <c r="M658" s="88">
        <f>IF([1]Variables!$AN$3=12,INDEX([1]NRO!J658:T658,1,5)+INDEX([1]NRO!J658:T658,1,8),INDEX([1]NRO!J658:T658,1,[1]Variables!$AN$3))</f>
        <v>613697.43310407759</v>
      </c>
      <c r="O658" s="134"/>
      <c r="P658" s="134"/>
      <c r="Q658" s="134"/>
      <c r="R658" s="134"/>
      <c r="S658" s="134"/>
      <c r="T658" s="134"/>
      <c r="U658" s="134"/>
      <c r="V658" s="134"/>
      <c r="W658" s="134"/>
      <c r="X658" s="134"/>
      <c r="Y658" s="134"/>
      <c r="Z658" s="134"/>
      <c r="AA658" s="134"/>
    </row>
    <row r="659" spans="1:27" ht="11.65" customHeight="1" x14ac:dyDescent="0.2">
      <c r="A659" s="138">
        <f t="shared" ca="1" si="24"/>
        <v>278</v>
      </c>
      <c r="C659" s="184"/>
      <c r="F659" s="184" t="str">
        <f>+[1]Function!F656</f>
        <v>P</v>
      </c>
      <c r="G659" s="84" t="str">
        <f>[1]UTCR!H659</f>
        <v>CAGE</v>
      </c>
      <c r="H659" s="151"/>
      <c r="I659" s="88">
        <f>IF(VLOOKUP([1]Variables!$AN$3,[1]Variables!$AK$3:$AM$14,3)=2,[1]UTCR!J659,[1]UTCR!AF659)</f>
        <v>3680051.4</v>
      </c>
      <c r="J659" s="88">
        <f>I659-K659</f>
        <v>3680051.4</v>
      </c>
      <c r="K659" s="185">
        <f>IF([1]Variables!$AN$3=12,IF(VLOOKUP([1]Variables!$AN$3,[1]Variables!$AK$3:$AM$14,3)=2,INDEX([1]UTCR!K659:U659,1,5)+INDEX([1]UTCR!K659:U659,1,8),INDEX([1]UTCR!AG659:AQ659,1,5)+INDEX([1]UTCR!AG659:AQ659,1,8)),IF(VLOOKUP([1]Variables!$AN$3,[1]Variables!$AK$3:$AM$14,3)=2,INDEX([1]UTCR!K659:U659,1,[1]Variables!$AN$3),INDEX([1]UTCR!AG659:AQ659,1,[1]Variables!$AN$3)))</f>
        <v>0</v>
      </c>
      <c r="L659" s="88">
        <f>M659-K659</f>
        <v>0</v>
      </c>
      <c r="M659" s="88">
        <f>IF([1]Variables!$AN$3=12,INDEX([1]NRO!J659:T659,1,5)+INDEX([1]NRO!J659:T659,1,8),INDEX([1]NRO!J659:T659,1,[1]Variables!$AN$3))</f>
        <v>0</v>
      </c>
      <c r="O659" s="134"/>
      <c r="P659" s="134"/>
      <c r="Q659" s="134"/>
      <c r="R659" s="134"/>
      <c r="S659" s="134"/>
      <c r="T659" s="134"/>
      <c r="U659" s="134"/>
      <c r="V659" s="134"/>
      <c r="W659" s="134"/>
      <c r="X659" s="134"/>
      <c r="Y659" s="134"/>
      <c r="Z659" s="134"/>
      <c r="AA659" s="134"/>
    </row>
    <row r="660" spans="1:27" ht="11.65" customHeight="1" x14ac:dyDescent="0.2">
      <c r="A660" s="138">
        <f t="shared" ca="1" si="24"/>
        <v>279</v>
      </c>
      <c r="C660" s="184"/>
      <c r="F660" s="184" t="str">
        <f>+[1]Function!F657</f>
        <v>P</v>
      </c>
      <c r="G660" s="84" t="str">
        <f>[1]UTCR!H660</f>
        <v>CAGE</v>
      </c>
      <c r="H660" s="151"/>
      <c r="I660" s="88">
        <f>IF(VLOOKUP([1]Variables!$AN$3,[1]Variables!$AK$3:$AM$14,3)=2,[1]UTCR!J660,[1]UTCR!AF660)</f>
        <v>0</v>
      </c>
      <c r="J660" s="88">
        <f>I660-K660</f>
        <v>0</v>
      </c>
      <c r="K660" s="185">
        <f>IF([1]Variables!$AN$3=12,IF(VLOOKUP([1]Variables!$AN$3,[1]Variables!$AK$3:$AM$14,3)=2,INDEX([1]UTCR!K660:U660,1,5)+INDEX([1]UTCR!K660:U660,1,8),INDEX([1]UTCR!AG660:AQ660,1,5)+INDEX([1]UTCR!AG660:AQ660,1,8)),IF(VLOOKUP([1]Variables!$AN$3,[1]Variables!$AK$3:$AM$14,3)=2,INDEX([1]UTCR!K660:U660,1,[1]Variables!$AN$3),INDEX([1]UTCR!AG660:AQ660,1,[1]Variables!$AN$3)))</f>
        <v>0</v>
      </c>
      <c r="L660" s="88">
        <f>M660-K660</f>
        <v>0</v>
      </c>
      <c r="M660" s="88">
        <f>IF([1]Variables!$AN$3=12,INDEX([1]NRO!J660:T660,1,5)+INDEX([1]NRO!J660:T660,1,8),INDEX([1]NRO!J660:T660,1,[1]Variables!$AN$3))</f>
        <v>0</v>
      </c>
      <c r="O660" s="134"/>
      <c r="P660" s="134"/>
      <c r="Q660" s="134"/>
      <c r="R660" s="134"/>
      <c r="S660" s="134"/>
      <c r="T660" s="134"/>
      <c r="U660" s="134"/>
      <c r="V660" s="134"/>
      <c r="W660" s="134"/>
      <c r="X660" s="134"/>
      <c r="Y660" s="134"/>
      <c r="Z660" s="134"/>
      <c r="AA660" s="134"/>
    </row>
    <row r="661" spans="1:27" ht="11.65" customHeight="1" x14ac:dyDescent="0.2">
      <c r="A661" s="138">
        <f t="shared" ca="1" si="24"/>
        <v>280</v>
      </c>
      <c r="C661" s="184"/>
      <c r="H661" s="151" t="s">
        <v>230</v>
      </c>
      <c r="I661" s="187">
        <f>SUBTOTAL(9,I656:I660)</f>
        <v>8054887.8000000007</v>
      </c>
      <c r="J661" s="187">
        <f>SUBTOTAL(9,J656:J660)</f>
        <v>7306980.6676789615</v>
      </c>
      <c r="K661" s="187">
        <f>SUBTOTAL(9,K656:K660)</f>
        <v>747907.13232103887</v>
      </c>
      <c r="L661" s="187">
        <f>SUBTOTAL(9,L656:L660)</f>
        <v>-4125.301976426199</v>
      </c>
      <c r="M661" s="187">
        <f>SUBTOTAL(9,M656:M660)</f>
        <v>743781.83034461271</v>
      </c>
      <c r="O661" s="134"/>
      <c r="P661" s="134"/>
      <c r="Q661" s="134"/>
      <c r="R661" s="134"/>
      <c r="S661" s="134"/>
      <c r="T661" s="134"/>
      <c r="U661" s="134"/>
      <c r="V661" s="134"/>
      <c r="W661" s="134"/>
      <c r="X661" s="134"/>
      <c r="Y661" s="134"/>
      <c r="Z661" s="134"/>
      <c r="AA661" s="134"/>
    </row>
    <row r="662" spans="1:27" ht="11.65" customHeight="1" x14ac:dyDescent="0.2">
      <c r="A662" s="138">
        <f t="shared" ca="1" si="24"/>
        <v>281</v>
      </c>
      <c r="C662" s="184"/>
      <c r="H662" s="151"/>
      <c r="I662" s="88"/>
      <c r="J662" s="88"/>
      <c r="K662" s="88"/>
      <c r="L662" s="88"/>
      <c r="M662" s="88"/>
      <c r="O662" s="134"/>
      <c r="P662" s="134"/>
      <c r="Q662" s="134"/>
      <c r="R662" s="134"/>
      <c r="S662" s="134"/>
      <c r="T662" s="134"/>
      <c r="U662" s="134"/>
      <c r="V662" s="134"/>
      <c r="W662" s="134"/>
      <c r="X662" s="134"/>
      <c r="Y662" s="134"/>
      <c r="Z662" s="134"/>
      <c r="AA662" s="134"/>
    </row>
    <row r="663" spans="1:27" ht="11.65" customHeight="1" x14ac:dyDescent="0.2">
      <c r="A663" s="138">
        <f t="shared" ca="1" si="24"/>
        <v>282</v>
      </c>
      <c r="C663" s="184"/>
      <c r="H663" s="151"/>
      <c r="I663" s="192"/>
      <c r="J663" s="88"/>
      <c r="K663" s="88"/>
      <c r="L663" s="88"/>
      <c r="M663" s="88"/>
      <c r="O663" s="134"/>
      <c r="P663" s="134"/>
      <c r="Q663" s="134"/>
      <c r="R663" s="134"/>
      <c r="S663" s="134"/>
      <c r="T663" s="134"/>
      <c r="U663" s="134"/>
      <c r="V663" s="134"/>
      <c r="W663" s="134"/>
      <c r="X663" s="134"/>
      <c r="Y663" s="134"/>
      <c r="Z663" s="134"/>
      <c r="AA663" s="134"/>
    </row>
    <row r="664" spans="1:27" ht="11.65" customHeight="1" x14ac:dyDescent="0.2">
      <c r="A664" s="138">
        <f t="shared" ca="1" si="24"/>
        <v>283</v>
      </c>
      <c r="C664" s="184"/>
      <c r="E664" s="142"/>
      <c r="H664" s="151"/>
      <c r="I664" s="192"/>
      <c r="J664" s="192"/>
      <c r="K664" s="192"/>
      <c r="L664" s="192"/>
      <c r="M664" s="192"/>
      <c r="O664" s="193"/>
      <c r="P664" s="193"/>
      <c r="Q664" s="193"/>
      <c r="R664" s="193"/>
      <c r="S664" s="193"/>
      <c r="T664" s="193"/>
      <c r="U664" s="134"/>
      <c r="V664" s="193"/>
      <c r="W664" s="193"/>
      <c r="X664" s="193"/>
      <c r="Y664" s="193"/>
      <c r="Z664" s="193"/>
      <c r="AA664" s="193"/>
    </row>
    <row r="665" spans="1:27" ht="11.65" customHeight="1" x14ac:dyDescent="0.2">
      <c r="A665" s="138">
        <f t="shared" ca="1" si="24"/>
        <v>284</v>
      </c>
      <c r="C665" s="194"/>
      <c r="D665" s="195"/>
      <c r="E665" s="196"/>
      <c r="G665" s="195"/>
      <c r="H665" s="197"/>
      <c r="I665" s="198"/>
      <c r="J665" s="198"/>
      <c r="K665" s="198"/>
      <c r="L665" s="198"/>
      <c r="M665" s="198"/>
      <c r="O665" s="199"/>
      <c r="P665" s="199"/>
      <c r="Q665" s="199"/>
      <c r="R665" s="199"/>
      <c r="S665" s="199"/>
      <c r="T665" s="199"/>
      <c r="U665" s="134"/>
      <c r="V665" s="199"/>
      <c r="W665" s="199"/>
      <c r="X665" s="199"/>
      <c r="Y665" s="199"/>
      <c r="Z665" s="199"/>
      <c r="AA665" s="199"/>
    </row>
    <row r="666" spans="1:27" ht="11.65" customHeight="1" x14ac:dyDescent="0.2">
      <c r="A666" s="138">
        <f t="shared" ca="1" si="24"/>
        <v>285</v>
      </c>
      <c r="C666" s="184">
        <v>550</v>
      </c>
      <c r="D666" s="84" t="s">
        <v>241</v>
      </c>
      <c r="H666" s="151"/>
      <c r="I666" s="88"/>
      <c r="J666" s="88"/>
      <c r="K666" s="88"/>
      <c r="L666" s="88"/>
      <c r="M666" s="88"/>
      <c r="O666" s="134"/>
      <c r="P666" s="134"/>
      <c r="Q666" s="134"/>
      <c r="R666" s="134"/>
      <c r="S666" s="134"/>
      <c r="T666" s="134"/>
      <c r="U666" s="134"/>
      <c r="V666" s="134"/>
      <c r="W666" s="134"/>
      <c r="X666" s="134"/>
      <c r="Y666" s="134"/>
      <c r="Z666" s="134"/>
      <c r="AA666" s="134"/>
    </row>
    <row r="667" spans="1:27" ht="11.65" customHeight="1" x14ac:dyDescent="0.2">
      <c r="A667" s="138">
        <f t="shared" ca="1" si="24"/>
        <v>286</v>
      </c>
      <c r="C667" s="184"/>
      <c r="F667" s="184"/>
      <c r="G667" s="84" t="str">
        <f>[1]UTCR!H667</f>
        <v>S</v>
      </c>
      <c r="H667" s="151"/>
      <c r="I667" s="88">
        <f>IF(VLOOKUP([1]Variables!$AN$3,[1]Variables!$AK$3:$AM$14,3)=2,[1]UTCR!J667,[1]UTCR!AF667)</f>
        <v>469382.64</v>
      </c>
      <c r="J667" s="88">
        <f>I667-K667</f>
        <v>469382.64</v>
      </c>
      <c r="K667" s="185">
        <f>IF([1]Variables!$AN$3=12,IF(VLOOKUP([1]Variables!$AN$3,[1]Variables!$AK$3:$AM$14,3)=2,INDEX([1]UTCR!K667:U667,1,5)+INDEX([1]UTCR!K667:U667,1,8),INDEX([1]UTCR!AG667:AQ667,1,5)+INDEX([1]UTCR!AG667:AQ667,1,8)),IF(VLOOKUP([1]Variables!$AN$3,[1]Variables!$AK$3:$AM$14,3)=2,INDEX([1]UTCR!K667:U667,1,[1]Variables!$AN$3),INDEX([1]UTCR!AG667:AQ667,1,[1]Variables!$AN$3)))</f>
        <v>0</v>
      </c>
      <c r="L667" s="88">
        <f>M667-K667</f>
        <v>0</v>
      </c>
      <c r="M667" s="88">
        <f>IF([1]Variables!$AN$3=12,INDEX([1]NRO!J667:T667,1,5)+INDEX([1]NRO!J667:T667,1,8),INDEX([1]NRO!J667:T667,1,[1]Variables!$AN$3))</f>
        <v>0</v>
      </c>
      <c r="O667" s="134"/>
      <c r="P667" s="134"/>
      <c r="Q667" s="134"/>
      <c r="R667" s="134"/>
      <c r="S667" s="134"/>
      <c r="T667" s="134"/>
      <c r="U667" s="134"/>
      <c r="V667" s="134"/>
      <c r="W667" s="134"/>
      <c r="X667" s="134"/>
      <c r="Y667" s="134"/>
      <c r="Z667" s="134"/>
      <c r="AA667" s="134"/>
    </row>
    <row r="668" spans="1:27" ht="11.65" customHeight="1" x14ac:dyDescent="0.2">
      <c r="A668" s="138">
        <f t="shared" ca="1" si="24"/>
        <v>287</v>
      </c>
      <c r="C668" s="184"/>
      <c r="F668" s="184" t="str">
        <f>+[1]Function!F664</f>
        <v>P</v>
      </c>
      <c r="G668" s="84" t="str">
        <f>[1]UTCR!H668</f>
        <v>SG</v>
      </c>
      <c r="H668" s="151"/>
      <c r="I668" s="88">
        <f>IF(VLOOKUP([1]Variables!$AN$3,[1]Variables!$AK$3:$AM$14,3)=2,[1]UTCR!J668,[1]UTCR!AF668)</f>
        <v>13472.17</v>
      </c>
      <c r="J668" s="88">
        <f>I668-K668</f>
        <v>12363.60943380207</v>
      </c>
      <c r="K668" s="185">
        <f>IF([1]Variables!$AN$3=12,IF(VLOOKUP([1]Variables!$AN$3,[1]Variables!$AK$3:$AM$14,3)=2,INDEX([1]UTCR!K668:U668,1,5)+INDEX([1]UTCR!K668:U668,1,8),INDEX([1]UTCR!AG668:AQ668,1,5)+INDEX([1]UTCR!AG668:AQ668,1,8)),IF(VLOOKUP([1]Variables!$AN$3,[1]Variables!$AK$3:$AM$14,3)=2,INDEX([1]UTCR!K668:U668,1,[1]Variables!$AN$3),INDEX([1]UTCR!AG668:AQ668,1,[1]Variables!$AN$3)))</f>
        <v>1108.5605661979291</v>
      </c>
      <c r="L668" s="88">
        <f>M668-K668</f>
        <v>0</v>
      </c>
      <c r="M668" s="88">
        <f>IF([1]Variables!$AN$3=12,INDEX([1]NRO!J668:T668,1,5)+INDEX([1]NRO!J668:T668,1,8),INDEX([1]NRO!J668:T668,1,[1]Variables!$AN$3))</f>
        <v>1108.5605661979291</v>
      </c>
      <c r="O668" s="134"/>
      <c r="P668" s="134"/>
      <c r="Q668" s="134"/>
      <c r="R668" s="134"/>
      <c r="S668" s="134"/>
      <c r="T668" s="134"/>
      <c r="U668" s="134"/>
      <c r="V668" s="134"/>
      <c r="W668" s="134"/>
      <c r="X668" s="134"/>
      <c r="Y668" s="134"/>
      <c r="Z668" s="134"/>
      <c r="AA668" s="134"/>
    </row>
    <row r="669" spans="1:27" ht="11.65" customHeight="1" x14ac:dyDescent="0.2">
      <c r="A669" s="138">
        <f t="shared" ca="1" si="24"/>
        <v>288</v>
      </c>
      <c r="C669" s="184"/>
      <c r="F669" s="184" t="str">
        <f>+[1]Function!F665</f>
        <v>P</v>
      </c>
      <c r="G669" s="84" t="str">
        <f>[1]UTCR!H669</f>
        <v>CAGW</v>
      </c>
      <c r="H669" s="151"/>
      <c r="I669" s="88">
        <f>IF(VLOOKUP([1]Variables!$AN$3,[1]Variables!$AK$3:$AM$14,3)=2,[1]UTCR!J669,[1]UTCR!AF669)</f>
        <v>1717536.49</v>
      </c>
      <c r="J669" s="88">
        <f>I669-K669</f>
        <v>1329973.4810895512</v>
      </c>
      <c r="K669" s="185">
        <f>IF([1]Variables!$AN$3=12,IF(VLOOKUP([1]Variables!$AN$3,[1]Variables!$AK$3:$AM$14,3)=2,INDEX([1]UTCR!K669:U669,1,5)+INDEX([1]UTCR!K669:U669,1,8),INDEX([1]UTCR!AG669:AQ669,1,5)+INDEX([1]UTCR!AG669:AQ669,1,8)),IF(VLOOKUP([1]Variables!$AN$3,[1]Variables!$AK$3:$AM$14,3)=2,INDEX([1]UTCR!K669:U669,1,[1]Variables!$AN$3),INDEX([1]UTCR!AG669:AQ669,1,[1]Variables!$AN$3)))</f>
        <v>387563.0089104487</v>
      </c>
      <c r="L669" s="88">
        <f>M669-K669</f>
        <v>0</v>
      </c>
      <c r="M669" s="88">
        <f>IF([1]Variables!$AN$3=12,INDEX([1]NRO!J669:T669,1,5)+INDEX([1]NRO!J669:T669,1,8),INDEX([1]NRO!J669:T669,1,[1]Variables!$AN$3))</f>
        <v>387563.0089104487</v>
      </c>
      <c r="O669" s="134"/>
      <c r="P669" s="134"/>
      <c r="Q669" s="134"/>
      <c r="R669" s="134"/>
      <c r="S669" s="134"/>
      <c r="T669" s="134"/>
      <c r="U669" s="134"/>
      <c r="V669" s="134"/>
      <c r="W669" s="134"/>
      <c r="X669" s="134"/>
      <c r="Y669" s="134"/>
      <c r="Z669" s="134"/>
      <c r="AA669" s="134"/>
    </row>
    <row r="670" spans="1:27" ht="11.65" customHeight="1" x14ac:dyDescent="0.2">
      <c r="A670" s="138">
        <f t="shared" ca="1" si="24"/>
        <v>289</v>
      </c>
      <c r="C670" s="184"/>
      <c r="F670" s="184" t="str">
        <f>+[1]Function!F666</f>
        <v>P</v>
      </c>
      <c r="G670" s="84" t="str">
        <f>[1]UTCR!H670</f>
        <v>CAGE</v>
      </c>
      <c r="H670" s="151"/>
      <c r="I670" s="88">
        <f>IF(VLOOKUP([1]Variables!$AN$3,[1]Variables!$AK$3:$AM$14,3)=2,[1]UTCR!J670,[1]UTCR!AF670)</f>
        <v>1577794.83</v>
      </c>
      <c r="J670" s="88">
        <f>I670-K670</f>
        <v>1577794.83</v>
      </c>
      <c r="K670" s="185">
        <f>IF([1]Variables!$AN$3=12,IF(VLOOKUP([1]Variables!$AN$3,[1]Variables!$AK$3:$AM$14,3)=2,INDEX([1]UTCR!K670:U670,1,5)+INDEX([1]UTCR!K670:U670,1,8),INDEX([1]UTCR!AG670:AQ670,1,5)+INDEX([1]UTCR!AG670:AQ670,1,8)),IF(VLOOKUP([1]Variables!$AN$3,[1]Variables!$AK$3:$AM$14,3)=2,INDEX([1]UTCR!K670:U670,1,[1]Variables!$AN$3),INDEX([1]UTCR!AG670:AQ670,1,[1]Variables!$AN$3)))</f>
        <v>0</v>
      </c>
      <c r="L670" s="88">
        <f>M670-K670</f>
        <v>0</v>
      </c>
      <c r="M670" s="88">
        <f>IF([1]Variables!$AN$3=12,INDEX([1]NRO!J670:T670,1,5)+INDEX([1]NRO!J670:T670,1,8),INDEX([1]NRO!J670:T670,1,[1]Variables!$AN$3))</f>
        <v>0</v>
      </c>
      <c r="O670" s="134"/>
      <c r="P670" s="134"/>
      <c r="Q670" s="134"/>
      <c r="R670" s="134"/>
      <c r="S670" s="134"/>
      <c r="T670" s="134"/>
      <c r="U670" s="134"/>
      <c r="V670" s="134"/>
      <c r="W670" s="134"/>
      <c r="X670" s="134"/>
      <c r="Y670" s="134"/>
      <c r="Z670" s="134"/>
      <c r="AA670" s="134"/>
    </row>
    <row r="671" spans="1:27" ht="11.65" customHeight="1" x14ac:dyDescent="0.2">
      <c r="A671" s="138">
        <f t="shared" ca="1" si="24"/>
        <v>290</v>
      </c>
      <c r="C671" s="184"/>
      <c r="F671" s="184" t="str">
        <f>+[1]Function!F667</f>
        <v>P</v>
      </c>
      <c r="G671" s="84" t="str">
        <f>[1]UTCR!H671</f>
        <v>CAGE</v>
      </c>
      <c r="H671" s="151"/>
      <c r="I671" s="88">
        <f>IF(VLOOKUP([1]Variables!$AN$3,[1]Variables!$AK$3:$AM$14,3)=2,[1]UTCR!J671,[1]UTCR!AF671)</f>
        <v>0</v>
      </c>
      <c r="J671" s="88">
        <f>I671-K671</f>
        <v>0</v>
      </c>
      <c r="K671" s="185">
        <f>IF([1]Variables!$AN$3=12,IF(VLOOKUP([1]Variables!$AN$3,[1]Variables!$AK$3:$AM$14,3)=2,INDEX([1]UTCR!K671:U671,1,5)+INDEX([1]UTCR!K671:U671,1,8),INDEX([1]UTCR!AG671:AQ671,1,5)+INDEX([1]UTCR!AG671:AQ671,1,8)),IF(VLOOKUP([1]Variables!$AN$3,[1]Variables!$AK$3:$AM$14,3)=2,INDEX([1]UTCR!K671:U671,1,[1]Variables!$AN$3),INDEX([1]UTCR!AG671:AQ671,1,[1]Variables!$AN$3)))</f>
        <v>0</v>
      </c>
      <c r="L671" s="88">
        <f>M671-K671</f>
        <v>0</v>
      </c>
      <c r="M671" s="88">
        <f>IF([1]Variables!$AN$3=12,INDEX([1]NRO!J671:T671,1,5)+INDEX([1]NRO!J671:T671,1,8),INDEX([1]NRO!J671:T671,1,[1]Variables!$AN$3))</f>
        <v>0</v>
      </c>
      <c r="O671" s="134"/>
      <c r="P671" s="134"/>
      <c r="Q671" s="134"/>
      <c r="R671" s="134"/>
      <c r="S671" s="134"/>
      <c r="T671" s="134"/>
      <c r="U671" s="134"/>
      <c r="V671" s="134"/>
      <c r="W671" s="134"/>
      <c r="X671" s="134"/>
      <c r="Y671" s="134"/>
      <c r="Z671" s="134"/>
      <c r="AA671" s="134"/>
    </row>
    <row r="672" spans="1:27" ht="11.65" customHeight="1" x14ac:dyDescent="0.2">
      <c r="A672" s="138">
        <f t="shared" ca="1" si="24"/>
        <v>291</v>
      </c>
      <c r="C672" s="184"/>
      <c r="H672" s="151" t="s">
        <v>230</v>
      </c>
      <c r="I672" s="187">
        <f>SUBTOTAL(9,I667:I671)</f>
        <v>3778186.13</v>
      </c>
      <c r="J672" s="187">
        <f>SUBTOTAL(9,J667:J671)</f>
        <v>3389514.5605233535</v>
      </c>
      <c r="K672" s="187">
        <f>SUBTOTAL(9,K667:K671)</f>
        <v>388671.5694766466</v>
      </c>
      <c r="L672" s="187">
        <f>SUBTOTAL(9,L667:L671)</f>
        <v>0</v>
      </c>
      <c r="M672" s="187">
        <f>SUBTOTAL(9,M667:M671)</f>
        <v>388671.5694766466</v>
      </c>
      <c r="O672" s="134"/>
      <c r="P672" s="134"/>
      <c r="Q672" s="134"/>
      <c r="R672" s="134"/>
      <c r="S672" s="134"/>
      <c r="T672" s="134"/>
      <c r="U672" s="134"/>
      <c r="V672" s="134"/>
      <c r="W672" s="134"/>
      <c r="X672" s="134"/>
      <c r="Y672" s="134"/>
      <c r="Z672" s="134"/>
      <c r="AA672" s="134"/>
    </row>
    <row r="673" spans="1:27" ht="11.65" customHeight="1" x14ac:dyDescent="0.2">
      <c r="A673" s="138">
        <f t="shared" ca="1" si="24"/>
        <v>292</v>
      </c>
      <c r="C673" s="194"/>
      <c r="D673" s="195"/>
      <c r="E673" s="196"/>
      <c r="G673" s="195"/>
      <c r="H673" s="197"/>
      <c r="I673" s="198"/>
      <c r="J673" s="198"/>
      <c r="K673" s="198"/>
      <c r="L673" s="198"/>
      <c r="M673" s="198"/>
      <c r="O673" s="199"/>
      <c r="P673" s="199"/>
      <c r="Q673" s="199"/>
      <c r="R673" s="199"/>
      <c r="S673" s="199"/>
      <c r="T673" s="199"/>
      <c r="U673" s="134"/>
      <c r="V673" s="199"/>
      <c r="W673" s="199"/>
      <c r="X673" s="199"/>
      <c r="Y673" s="199"/>
      <c r="Z673" s="199"/>
      <c r="AA673" s="199"/>
    </row>
    <row r="674" spans="1:27" ht="11.65" customHeight="1" x14ac:dyDescent="0.2">
      <c r="A674" s="138">
        <f t="shared" ca="1" si="24"/>
        <v>293</v>
      </c>
      <c r="C674" s="184">
        <v>551</v>
      </c>
      <c r="D674" s="84" t="s">
        <v>241</v>
      </c>
      <c r="H674" s="151"/>
      <c r="I674" s="88"/>
      <c r="J674" s="88"/>
      <c r="K674" s="88"/>
      <c r="L674" s="88"/>
      <c r="M674" s="88"/>
      <c r="O674" s="134"/>
      <c r="P674" s="134"/>
      <c r="Q674" s="134"/>
      <c r="R674" s="134"/>
      <c r="S674" s="134"/>
      <c r="T674" s="134"/>
      <c r="U674" s="134"/>
      <c r="V674" s="134"/>
      <c r="W674" s="134"/>
      <c r="X674" s="134"/>
      <c r="Y674" s="134"/>
      <c r="Z674" s="134"/>
      <c r="AA674" s="134"/>
    </row>
    <row r="675" spans="1:27" ht="11.65" customHeight="1" x14ac:dyDescent="0.2">
      <c r="A675" s="138">
        <f t="shared" ca="1" si="24"/>
        <v>294</v>
      </c>
      <c r="C675" s="184"/>
      <c r="F675" s="184" t="str">
        <f>+[1]Function!F671</f>
        <v>P</v>
      </c>
      <c r="G675" s="84" t="str">
        <f>[1]UTCR!H675</f>
        <v>SG</v>
      </c>
      <c r="H675" s="151"/>
      <c r="I675" s="88">
        <f>IF(VLOOKUP([1]Variables!$AN$3,[1]Variables!$AK$3:$AM$14,3)=2,[1]UTCR!J675,[1]UTCR!AF675)</f>
        <v>0</v>
      </c>
      <c r="J675" s="88">
        <f>I675-K675</f>
        <v>0</v>
      </c>
      <c r="K675" s="185">
        <f>IF([1]Variables!$AN$3=12,IF(VLOOKUP([1]Variables!$AN$3,[1]Variables!$AK$3:$AM$14,3)=2,INDEX([1]UTCR!K675:U675,1,5)+INDEX([1]UTCR!K675:U675,1,8),INDEX([1]UTCR!AG675:AQ675,1,5)+INDEX([1]UTCR!AG675:AQ675,1,8)),IF(VLOOKUP([1]Variables!$AN$3,[1]Variables!$AK$3:$AM$14,3)=2,INDEX([1]UTCR!K675:U675,1,[1]Variables!$AN$3),INDEX([1]UTCR!AG675:AQ675,1,[1]Variables!$AN$3)))</f>
        <v>0</v>
      </c>
      <c r="L675" s="88">
        <f>M675-K675</f>
        <v>0</v>
      </c>
      <c r="M675" s="88">
        <f>IF([1]Variables!$AN$3=12,INDEX([1]NRO!J675:T675,1,5)+INDEX([1]NRO!J675:T675,1,8),INDEX([1]NRO!J675:T675,1,[1]Variables!$AN$3))</f>
        <v>0</v>
      </c>
      <c r="O675" s="134"/>
      <c r="P675" s="134"/>
      <c r="Q675" s="134"/>
      <c r="R675" s="134"/>
      <c r="S675" s="134"/>
      <c r="T675" s="134"/>
      <c r="U675" s="134"/>
      <c r="V675" s="134"/>
      <c r="W675" s="134"/>
      <c r="X675" s="134"/>
      <c r="Y675" s="134"/>
      <c r="Z675" s="134"/>
      <c r="AA675" s="134"/>
    </row>
    <row r="676" spans="1:27" ht="11.65" customHeight="1" x14ac:dyDescent="0.2">
      <c r="A676" s="138">
        <f t="shared" ca="1" si="24"/>
        <v>295</v>
      </c>
      <c r="C676" s="184"/>
      <c r="F676" s="184" t="str">
        <f>+[1]Function!F672</f>
        <v>P</v>
      </c>
      <c r="G676" s="84" t="str">
        <f>[1]UTCR!H676</f>
        <v>CAGW</v>
      </c>
      <c r="H676" s="151"/>
      <c r="I676" s="88">
        <f>IF(VLOOKUP([1]Variables!$AN$3,[1]Variables!$AK$3:$AM$14,3)=2,[1]UTCR!J676,[1]UTCR!AF676)</f>
        <v>0</v>
      </c>
      <c r="J676" s="88">
        <f>I676-K676</f>
        <v>0</v>
      </c>
      <c r="K676" s="185">
        <f>IF([1]Variables!$AN$3=12,IF(VLOOKUP([1]Variables!$AN$3,[1]Variables!$AK$3:$AM$14,3)=2,INDEX([1]UTCR!K676:U676,1,5)+INDEX([1]UTCR!K676:U676,1,8),INDEX([1]UTCR!AG676:AQ676,1,5)+INDEX([1]UTCR!AG676:AQ676,1,8)),IF(VLOOKUP([1]Variables!$AN$3,[1]Variables!$AK$3:$AM$14,3)=2,INDEX([1]UTCR!K676:U676,1,[1]Variables!$AN$3),INDEX([1]UTCR!AG676:AQ676,1,[1]Variables!$AN$3)))</f>
        <v>0</v>
      </c>
      <c r="L676" s="88">
        <f>M676-K676</f>
        <v>-1544.8821590103653</v>
      </c>
      <c r="M676" s="88">
        <f>IF([1]Variables!$AN$3=12,INDEX([1]NRO!J676:T676,1,5)+INDEX([1]NRO!J676:T676,1,8),INDEX([1]NRO!J676:T676,1,[1]Variables!$AN$3))</f>
        <v>-1544.8821590103653</v>
      </c>
      <c r="O676" s="134"/>
      <c r="P676" s="134"/>
      <c r="Q676" s="134"/>
      <c r="R676" s="134"/>
      <c r="S676" s="134"/>
      <c r="T676" s="134"/>
      <c r="U676" s="134"/>
      <c r="V676" s="134"/>
      <c r="W676" s="134"/>
      <c r="X676" s="134"/>
      <c r="Y676" s="134"/>
      <c r="Z676" s="134"/>
      <c r="AA676" s="134"/>
    </row>
    <row r="677" spans="1:27" ht="11.65" customHeight="1" x14ac:dyDescent="0.2">
      <c r="A677" s="138">
        <f t="shared" ca="1" si="24"/>
        <v>296</v>
      </c>
      <c r="C677" s="184"/>
      <c r="F677" s="184" t="str">
        <f>+[1]Function!F673</f>
        <v>P</v>
      </c>
      <c r="G677" s="84" t="str">
        <f>[1]UTCR!H677</f>
        <v>CAGE</v>
      </c>
      <c r="H677" s="151"/>
      <c r="I677" s="88">
        <f>IF(VLOOKUP([1]Variables!$AN$3,[1]Variables!$AK$3:$AM$14,3)=2,[1]UTCR!J677,[1]UTCR!AF677)</f>
        <v>0</v>
      </c>
      <c r="J677" s="88">
        <f>I677-K677</f>
        <v>0</v>
      </c>
      <c r="K677" s="185">
        <f>IF([1]Variables!$AN$3=12,IF(VLOOKUP([1]Variables!$AN$3,[1]Variables!$AK$3:$AM$14,3)=2,INDEX([1]UTCR!K677:U677,1,5)+INDEX([1]UTCR!K677:U677,1,8),INDEX([1]UTCR!AG677:AQ677,1,5)+INDEX([1]UTCR!AG677:AQ677,1,8)),IF(VLOOKUP([1]Variables!$AN$3,[1]Variables!$AK$3:$AM$14,3)=2,INDEX([1]UTCR!K677:U677,1,[1]Variables!$AN$3),INDEX([1]UTCR!AG677:AQ677,1,[1]Variables!$AN$3)))</f>
        <v>0</v>
      </c>
      <c r="L677" s="88">
        <f>M677-K677</f>
        <v>0</v>
      </c>
      <c r="M677" s="88">
        <f>IF([1]Variables!$AN$3=12,INDEX([1]NRO!J677:T677,1,5)+INDEX([1]NRO!J677:T677,1,8),INDEX([1]NRO!J677:T677,1,[1]Variables!$AN$3))</f>
        <v>0</v>
      </c>
      <c r="O677" s="134"/>
      <c r="P677" s="134"/>
      <c r="Q677" s="134"/>
      <c r="R677" s="134"/>
      <c r="S677" s="134"/>
      <c r="T677" s="134"/>
      <c r="U677" s="134"/>
      <c r="V677" s="134"/>
      <c r="W677" s="134"/>
      <c r="X677" s="134"/>
      <c r="Y677" s="134"/>
      <c r="Z677" s="134"/>
      <c r="AA677" s="134"/>
    </row>
    <row r="678" spans="1:27" ht="11.65" customHeight="1" x14ac:dyDescent="0.2">
      <c r="A678" s="138">
        <f t="shared" ca="1" si="24"/>
        <v>297</v>
      </c>
      <c r="C678" s="184"/>
      <c r="H678" s="151" t="s">
        <v>230</v>
      </c>
      <c r="I678" s="187">
        <f>SUBTOTAL(9,I675:I677)</f>
        <v>0</v>
      </c>
      <c r="J678" s="187">
        <f>SUBTOTAL(9,J675:J677)</f>
        <v>0</v>
      </c>
      <c r="K678" s="187">
        <f>SUBTOTAL(9,K675:K677)</f>
        <v>0</v>
      </c>
      <c r="L678" s="187">
        <f>SUBTOTAL(9,L675:L677)</f>
        <v>-1544.8821590103653</v>
      </c>
      <c r="M678" s="187">
        <f>SUBTOTAL(9,M675:M677)</f>
        <v>-1544.8821590103653</v>
      </c>
      <c r="O678" s="134"/>
      <c r="P678" s="134"/>
      <c r="Q678" s="134"/>
      <c r="R678" s="134"/>
      <c r="S678" s="134"/>
      <c r="T678" s="134"/>
      <c r="U678" s="134"/>
      <c r="V678" s="134"/>
      <c r="W678" s="134"/>
      <c r="X678" s="134"/>
      <c r="Y678" s="134"/>
      <c r="Z678" s="134"/>
      <c r="AA678" s="134"/>
    </row>
    <row r="679" spans="1:27" ht="11.65" customHeight="1" x14ac:dyDescent="0.2">
      <c r="A679" s="138">
        <f t="shared" ca="1" si="24"/>
        <v>298</v>
      </c>
      <c r="C679" s="184"/>
      <c r="H679" s="151"/>
      <c r="I679" s="88"/>
      <c r="J679" s="88"/>
      <c r="K679" s="88"/>
      <c r="L679" s="88"/>
      <c r="M679" s="88"/>
      <c r="O679" s="134"/>
      <c r="P679" s="134"/>
      <c r="Q679" s="134"/>
      <c r="R679" s="134"/>
      <c r="S679" s="134"/>
      <c r="T679" s="134"/>
      <c r="U679" s="134"/>
      <c r="V679" s="134"/>
      <c r="W679" s="134"/>
      <c r="X679" s="134"/>
      <c r="Y679" s="134"/>
      <c r="Z679" s="134"/>
      <c r="AA679" s="134"/>
    </row>
    <row r="680" spans="1:27" ht="11.65" customHeight="1" x14ac:dyDescent="0.2">
      <c r="A680" s="138">
        <f t="shared" ca="1" si="24"/>
        <v>299</v>
      </c>
      <c r="C680" s="184">
        <v>552</v>
      </c>
      <c r="D680" s="84" t="s">
        <v>242</v>
      </c>
      <c r="H680" s="151"/>
      <c r="I680" s="88"/>
      <c r="J680" s="88"/>
      <c r="K680" s="88"/>
      <c r="L680" s="88"/>
      <c r="M680" s="88"/>
      <c r="O680" s="134"/>
      <c r="P680" s="134"/>
      <c r="Q680" s="134"/>
      <c r="R680" s="134"/>
      <c r="S680" s="134"/>
      <c r="T680" s="134"/>
      <c r="U680" s="134"/>
      <c r="V680" s="134"/>
      <c r="W680" s="134"/>
      <c r="X680" s="134"/>
      <c r="Y680" s="134"/>
      <c r="Z680" s="134"/>
      <c r="AA680" s="134"/>
    </row>
    <row r="681" spans="1:27" ht="11.65" customHeight="1" x14ac:dyDescent="0.2">
      <c r="A681" s="138">
        <f t="shared" ca="1" si="24"/>
        <v>300</v>
      </c>
      <c r="C681" s="184"/>
      <c r="F681" s="184" t="str">
        <f>+[1]Function!F677</f>
        <v>P</v>
      </c>
      <c r="G681" s="84" t="str">
        <f>[1]UTCR!H681</f>
        <v>SG</v>
      </c>
      <c r="H681" s="151"/>
      <c r="I681" s="88">
        <f>IF(VLOOKUP([1]Variables!$AN$3,[1]Variables!$AK$3:$AM$14,3)=2,[1]UTCR!J681,[1]UTCR!AF681)</f>
        <v>0</v>
      </c>
      <c r="J681" s="88">
        <f>I681-K681</f>
        <v>0</v>
      </c>
      <c r="K681" s="185">
        <f>IF([1]Variables!$AN$3=12,IF(VLOOKUP([1]Variables!$AN$3,[1]Variables!$AK$3:$AM$14,3)=2,INDEX([1]UTCR!K681:U681,1,5)+INDEX([1]UTCR!K681:U681,1,8),INDEX([1]UTCR!AG681:AQ681,1,5)+INDEX([1]UTCR!AG681:AQ681,1,8)),IF(VLOOKUP([1]Variables!$AN$3,[1]Variables!$AK$3:$AM$14,3)=2,INDEX([1]UTCR!K681:U681,1,[1]Variables!$AN$3),INDEX([1]UTCR!AG681:AQ681,1,[1]Variables!$AN$3)))</f>
        <v>0</v>
      </c>
      <c r="L681" s="88">
        <f>M681-K681</f>
        <v>0</v>
      </c>
      <c r="M681" s="88">
        <f>IF([1]Variables!$AN$3=12,INDEX([1]NRO!J681:T681,1,5)+INDEX([1]NRO!J681:T681,1,8),INDEX([1]NRO!J681:T681,1,[1]Variables!$AN$3))</f>
        <v>0</v>
      </c>
      <c r="O681" s="134"/>
      <c r="P681" s="134"/>
      <c r="Q681" s="134"/>
      <c r="R681" s="134"/>
      <c r="S681" s="134"/>
      <c r="T681" s="134"/>
      <c r="U681" s="134"/>
      <c r="V681" s="134"/>
      <c r="W681" s="134"/>
      <c r="X681" s="134"/>
      <c r="Y681" s="134"/>
      <c r="Z681" s="134"/>
      <c r="AA681" s="134"/>
    </row>
    <row r="682" spans="1:27" ht="11.65" customHeight="1" x14ac:dyDescent="0.2">
      <c r="A682" s="138">
        <f t="shared" ca="1" si="24"/>
        <v>301</v>
      </c>
      <c r="C682" s="184"/>
      <c r="F682" s="184" t="str">
        <f>+[1]Function!F678</f>
        <v>P</v>
      </c>
      <c r="G682" s="84" t="str">
        <f>[1]UTCR!H682</f>
        <v>CAGW</v>
      </c>
      <c r="H682" s="151"/>
      <c r="I682" s="88">
        <f>IF(VLOOKUP([1]Variables!$AN$3,[1]Variables!$AK$3:$AM$14,3)=2,[1]UTCR!J682,[1]UTCR!AF682)</f>
        <v>35629.360000000001</v>
      </c>
      <c r="J682" s="88">
        <f>I682-K682</f>
        <v>27589.57624719392</v>
      </c>
      <c r="K682" s="185">
        <f>IF([1]Variables!$AN$3=12,IF(VLOOKUP([1]Variables!$AN$3,[1]Variables!$AK$3:$AM$14,3)=2,INDEX([1]UTCR!K682:U682,1,5)+INDEX([1]UTCR!K682:U682,1,8),INDEX([1]UTCR!AG682:AQ682,1,5)+INDEX([1]UTCR!AG682:AQ682,1,8)),IF(VLOOKUP([1]Variables!$AN$3,[1]Variables!$AK$3:$AM$14,3)=2,INDEX([1]UTCR!K682:U682,1,[1]Variables!$AN$3),INDEX([1]UTCR!AG682:AQ682,1,[1]Variables!$AN$3)))</f>
        <v>8039.7837528060809</v>
      </c>
      <c r="L682" s="88">
        <f>M682-K682</f>
        <v>0</v>
      </c>
      <c r="M682" s="88">
        <f>IF([1]Variables!$AN$3=12,INDEX([1]NRO!J682:T682,1,5)+INDEX([1]NRO!J682:T682,1,8),INDEX([1]NRO!J682:T682,1,[1]Variables!$AN$3))</f>
        <v>8039.7837528060809</v>
      </c>
      <c r="O682" s="134"/>
      <c r="P682" s="134"/>
      <c r="Q682" s="134"/>
      <c r="R682" s="134"/>
      <c r="S682" s="134"/>
      <c r="T682" s="134"/>
      <c r="U682" s="134"/>
      <c r="V682" s="134"/>
      <c r="W682" s="134"/>
      <c r="X682" s="134"/>
      <c r="Y682" s="134"/>
      <c r="Z682" s="134"/>
      <c r="AA682" s="134"/>
    </row>
    <row r="683" spans="1:27" ht="11.65" customHeight="1" x14ac:dyDescent="0.2">
      <c r="A683" s="138">
        <f t="shared" ca="1" si="24"/>
        <v>302</v>
      </c>
      <c r="C683" s="184"/>
      <c r="F683" s="184" t="str">
        <f>+[1]Function!F679</f>
        <v>P</v>
      </c>
      <c r="G683" s="84" t="str">
        <f>[1]UTCR!H683</f>
        <v>CAGE</v>
      </c>
      <c r="H683" s="151"/>
      <c r="I683" s="88">
        <f>IF(VLOOKUP([1]Variables!$AN$3,[1]Variables!$AK$3:$AM$14,3)=2,[1]UTCR!J683,[1]UTCR!AF683)</f>
        <v>3969199.43</v>
      </c>
      <c r="J683" s="88">
        <f>I683-K683</f>
        <v>3969199.43</v>
      </c>
      <c r="K683" s="185">
        <f>IF([1]Variables!$AN$3=12,IF(VLOOKUP([1]Variables!$AN$3,[1]Variables!$AK$3:$AM$14,3)=2,INDEX([1]UTCR!K683:U683,1,5)+INDEX([1]UTCR!K683:U683,1,8),INDEX([1]UTCR!AG683:AQ683,1,5)+INDEX([1]UTCR!AG683:AQ683,1,8)),IF(VLOOKUP([1]Variables!$AN$3,[1]Variables!$AK$3:$AM$14,3)=2,INDEX([1]UTCR!K683:U683,1,[1]Variables!$AN$3),INDEX([1]UTCR!AG683:AQ683,1,[1]Variables!$AN$3)))</f>
        <v>0</v>
      </c>
      <c r="L683" s="88">
        <f>M683-K683</f>
        <v>0</v>
      </c>
      <c r="M683" s="88">
        <f>IF([1]Variables!$AN$3=12,INDEX([1]NRO!J683:T683,1,5)+INDEX([1]NRO!J683:T683,1,8),INDEX([1]NRO!J683:T683,1,[1]Variables!$AN$3))</f>
        <v>0</v>
      </c>
      <c r="O683" s="134"/>
      <c r="P683" s="134"/>
      <c r="Q683" s="134"/>
      <c r="R683" s="134"/>
      <c r="S683" s="134"/>
      <c r="T683" s="134"/>
      <c r="U683" s="134"/>
      <c r="V683" s="134"/>
      <c r="W683" s="134"/>
      <c r="X683" s="134"/>
      <c r="Y683" s="134"/>
      <c r="Z683" s="134"/>
      <c r="AA683" s="134"/>
    </row>
    <row r="684" spans="1:27" ht="11.65" customHeight="1" x14ac:dyDescent="0.2">
      <c r="A684" s="138">
        <f t="shared" ca="1" si="24"/>
        <v>303</v>
      </c>
      <c r="C684" s="184"/>
      <c r="F684" s="184" t="str">
        <f>+[1]Function!F680</f>
        <v>P</v>
      </c>
      <c r="G684" s="84" t="str">
        <f>[1]UTCR!H684</f>
        <v>CAGE</v>
      </c>
      <c r="H684" s="151"/>
      <c r="I684" s="88">
        <f>IF(VLOOKUP([1]Variables!$AN$3,[1]Variables!$AK$3:$AM$14,3)=2,[1]UTCR!J684,[1]UTCR!AF684)</f>
        <v>0</v>
      </c>
      <c r="J684" s="88">
        <f>I684-K684</f>
        <v>0</v>
      </c>
      <c r="K684" s="185">
        <f>IF([1]Variables!$AN$3=12,IF(VLOOKUP([1]Variables!$AN$3,[1]Variables!$AK$3:$AM$14,3)=2,INDEX([1]UTCR!K684:U684,1,5)+INDEX([1]UTCR!K684:U684,1,8),INDEX([1]UTCR!AG684:AQ684,1,5)+INDEX([1]UTCR!AG684:AQ684,1,8)),IF(VLOOKUP([1]Variables!$AN$3,[1]Variables!$AK$3:$AM$14,3)=2,INDEX([1]UTCR!K684:U684,1,[1]Variables!$AN$3),INDEX([1]UTCR!AG684:AQ684,1,[1]Variables!$AN$3)))</f>
        <v>0</v>
      </c>
      <c r="L684" s="88">
        <f>M684-K684</f>
        <v>0</v>
      </c>
      <c r="M684" s="88">
        <f>IF([1]Variables!$AN$3=12,INDEX([1]NRO!J684:T684,1,5)+INDEX([1]NRO!J684:T684,1,8),INDEX([1]NRO!J684:T684,1,[1]Variables!$AN$3))</f>
        <v>0</v>
      </c>
      <c r="O684" s="134"/>
      <c r="P684" s="134"/>
      <c r="Q684" s="134"/>
      <c r="R684" s="134"/>
      <c r="S684" s="134"/>
      <c r="T684" s="134"/>
      <c r="U684" s="134"/>
      <c r="V684" s="134"/>
      <c r="W684" s="134"/>
      <c r="X684" s="134"/>
      <c r="Y684" s="134"/>
      <c r="Z684" s="134"/>
      <c r="AA684" s="134"/>
    </row>
    <row r="685" spans="1:27" ht="11.65" customHeight="1" x14ac:dyDescent="0.2">
      <c r="A685" s="138">
        <f t="shared" ca="1" si="24"/>
        <v>304</v>
      </c>
      <c r="C685" s="184"/>
      <c r="H685" s="151" t="s">
        <v>230</v>
      </c>
      <c r="I685" s="187">
        <f>SUBTOTAL(9,I681:I684)</f>
        <v>4004828.79</v>
      </c>
      <c r="J685" s="187">
        <f>SUBTOTAL(9,J681:J684)</f>
        <v>3996789.006247194</v>
      </c>
      <c r="K685" s="187">
        <f>SUBTOTAL(9,K681:K684)</f>
        <v>8039.7837528060809</v>
      </c>
      <c r="L685" s="187">
        <f>SUBTOTAL(9,L681:L684)</f>
        <v>0</v>
      </c>
      <c r="M685" s="187">
        <f>SUBTOTAL(9,M681:M684)</f>
        <v>8039.7837528060809</v>
      </c>
      <c r="O685" s="134"/>
      <c r="P685" s="134"/>
      <c r="Q685" s="134"/>
      <c r="R685" s="134"/>
      <c r="S685" s="134"/>
      <c r="T685" s="134"/>
      <c r="U685" s="134"/>
      <c r="V685" s="134"/>
      <c r="W685" s="134"/>
      <c r="X685" s="134"/>
      <c r="Y685" s="134"/>
      <c r="Z685" s="134"/>
      <c r="AA685" s="134"/>
    </row>
    <row r="686" spans="1:27" ht="11.65" customHeight="1" x14ac:dyDescent="0.2">
      <c r="A686" s="138">
        <f t="shared" ca="1" si="24"/>
        <v>305</v>
      </c>
      <c r="C686" s="184"/>
      <c r="H686" s="151"/>
      <c r="I686" s="88"/>
      <c r="J686" s="88"/>
      <c r="K686" s="88"/>
      <c r="L686" s="88"/>
      <c r="M686" s="88"/>
      <c r="O686" s="134"/>
      <c r="P686" s="134"/>
      <c r="Q686" s="134"/>
      <c r="R686" s="134"/>
      <c r="S686" s="134"/>
      <c r="T686" s="134"/>
      <c r="U686" s="134"/>
      <c r="V686" s="134"/>
      <c r="W686" s="134"/>
      <c r="X686" s="134"/>
      <c r="Y686" s="134"/>
      <c r="Z686" s="134"/>
      <c r="AA686" s="134"/>
    </row>
    <row r="687" spans="1:27" ht="11.65" customHeight="1" x14ac:dyDescent="0.2">
      <c r="A687" s="138">
        <f t="shared" ca="1" si="24"/>
        <v>306</v>
      </c>
      <c r="C687" s="184">
        <v>553</v>
      </c>
      <c r="D687" s="84" t="s">
        <v>267</v>
      </c>
      <c r="H687" s="151"/>
      <c r="I687" s="88"/>
      <c r="J687" s="88"/>
      <c r="K687" s="88"/>
      <c r="L687" s="88"/>
      <c r="M687" s="88"/>
      <c r="O687" s="134"/>
      <c r="P687" s="134"/>
      <c r="Q687" s="134"/>
      <c r="R687" s="134"/>
      <c r="S687" s="134"/>
      <c r="T687" s="134"/>
      <c r="U687" s="134"/>
      <c r="V687" s="134"/>
      <c r="W687" s="134"/>
      <c r="X687" s="134"/>
      <c r="Y687" s="134"/>
      <c r="Z687" s="134"/>
      <c r="AA687" s="134"/>
    </row>
    <row r="688" spans="1:27" ht="11.65" customHeight="1" x14ac:dyDescent="0.2">
      <c r="A688" s="138">
        <f t="shared" ca="1" si="24"/>
        <v>307</v>
      </c>
      <c r="C688" s="184"/>
      <c r="F688" s="184" t="str">
        <f>+[1]Function!F684</f>
        <v>P</v>
      </c>
      <c r="G688" s="84" t="str">
        <f>[1]UTCR!H688</f>
        <v>SG</v>
      </c>
      <c r="H688" s="151"/>
      <c r="I688" s="88">
        <f>IF(VLOOKUP([1]Variables!$AN$3,[1]Variables!$AK$3:$AM$14,3)=2,[1]UTCR!J688,[1]UTCR!AF688)</f>
        <v>0</v>
      </c>
      <c r="J688" s="88">
        <f>I688-K688</f>
        <v>0</v>
      </c>
      <c r="K688" s="185">
        <f>IF([1]Variables!$AN$3=12,IF(VLOOKUP([1]Variables!$AN$3,[1]Variables!$AK$3:$AM$14,3)=2,INDEX([1]UTCR!K688:U688,1,5)+INDEX([1]UTCR!K688:U688,1,8),INDEX([1]UTCR!AG688:AQ688,1,5)+INDEX([1]UTCR!AG688:AQ688,1,8)),IF(VLOOKUP([1]Variables!$AN$3,[1]Variables!$AK$3:$AM$14,3)=2,INDEX([1]UTCR!K688:U688,1,[1]Variables!$AN$3),INDEX([1]UTCR!AG688:AQ688,1,[1]Variables!$AN$3)))</f>
        <v>0</v>
      </c>
      <c r="L688" s="88">
        <f>M688-K688</f>
        <v>0</v>
      </c>
      <c r="M688" s="88">
        <f>IF([1]Variables!$AN$3=12,INDEX([1]NRO!J688:T688,1,5)+INDEX([1]NRO!J688:T688,1,8),INDEX([1]NRO!J688:T688,1,[1]Variables!$AN$3))</f>
        <v>0</v>
      </c>
      <c r="O688" s="134"/>
      <c r="P688" s="134"/>
      <c r="Q688" s="134"/>
      <c r="R688" s="134"/>
      <c r="S688" s="134"/>
      <c r="T688" s="134"/>
      <c r="U688" s="134"/>
      <c r="V688" s="134"/>
      <c r="W688" s="134"/>
      <c r="X688" s="134"/>
      <c r="Y688" s="134"/>
      <c r="Z688" s="134"/>
      <c r="AA688" s="134"/>
    </row>
    <row r="689" spans="1:27" ht="11.65" customHeight="1" x14ac:dyDescent="0.2">
      <c r="A689" s="138">
        <f t="shared" ca="1" si="24"/>
        <v>308</v>
      </c>
      <c r="C689" s="184"/>
      <c r="F689" s="184" t="str">
        <f>+[1]Function!F685</f>
        <v>P</v>
      </c>
      <c r="G689" s="84" t="str">
        <f>[1]UTCR!H689</f>
        <v>CAGW</v>
      </c>
      <c r="H689" s="151"/>
      <c r="I689" s="88">
        <f>IF(VLOOKUP([1]Variables!$AN$3,[1]Variables!$AK$3:$AM$14,3)=2,[1]UTCR!J689,[1]UTCR!AF689)</f>
        <v>11590529.01</v>
      </c>
      <c r="J689" s="88">
        <f>I689-K689</f>
        <v>8975120.0657746326</v>
      </c>
      <c r="K689" s="185">
        <f>IF([1]Variables!$AN$3=12,IF(VLOOKUP([1]Variables!$AN$3,[1]Variables!$AK$3:$AM$14,3)=2,INDEX([1]UTCR!K689:U689,1,5)+INDEX([1]UTCR!K689:U689,1,8),INDEX([1]UTCR!AG689:AQ689,1,5)+INDEX([1]UTCR!AG689:AQ689,1,8)),IF(VLOOKUP([1]Variables!$AN$3,[1]Variables!$AK$3:$AM$14,3)=2,INDEX([1]UTCR!K689:U689,1,[1]Variables!$AN$3),INDEX([1]UTCR!AG689:AQ689,1,[1]Variables!$AN$3)))</f>
        <v>2615408.9442253676</v>
      </c>
      <c r="L689" s="88">
        <f>M689-K689</f>
        <v>58269.703590438701</v>
      </c>
      <c r="M689" s="88">
        <f>IF([1]Variables!$AN$3=12,INDEX([1]NRO!J689:T689,1,5)+INDEX([1]NRO!J689:T689,1,8),INDEX([1]NRO!J689:T689,1,[1]Variables!$AN$3))</f>
        <v>2673678.6478158063</v>
      </c>
      <c r="O689" s="134"/>
      <c r="P689" s="134"/>
      <c r="Q689" s="134"/>
      <c r="R689" s="134"/>
      <c r="S689" s="134"/>
      <c r="T689" s="134"/>
      <c r="U689" s="134"/>
      <c r="V689" s="134"/>
      <c r="W689" s="134"/>
      <c r="X689" s="134"/>
      <c r="Y689" s="134"/>
      <c r="Z689" s="134"/>
      <c r="AA689" s="134"/>
    </row>
    <row r="690" spans="1:27" ht="11.65" customHeight="1" x14ac:dyDescent="0.2">
      <c r="A690" s="138">
        <f t="shared" ca="1" si="24"/>
        <v>309</v>
      </c>
      <c r="C690" s="184"/>
      <c r="F690" s="184" t="str">
        <f>+[1]Function!F686</f>
        <v>P</v>
      </c>
      <c r="G690" s="84" t="str">
        <f>[1]UTCR!H690</f>
        <v>CAGE</v>
      </c>
      <c r="H690" s="151"/>
      <c r="I690" s="88">
        <f>IF(VLOOKUP([1]Variables!$AN$3,[1]Variables!$AK$3:$AM$14,3)=2,[1]UTCR!J690,[1]UTCR!AF690)</f>
        <v>14450755.9</v>
      </c>
      <c r="J690" s="88">
        <f>I690-K690</f>
        <v>14450755.9</v>
      </c>
      <c r="K690" s="185">
        <f>IF([1]Variables!$AN$3=12,IF(VLOOKUP([1]Variables!$AN$3,[1]Variables!$AK$3:$AM$14,3)=2,INDEX([1]UTCR!K690:U690,1,5)+INDEX([1]UTCR!K690:U690,1,8),INDEX([1]UTCR!AG690:AQ690,1,5)+INDEX([1]UTCR!AG690:AQ690,1,8)),IF(VLOOKUP([1]Variables!$AN$3,[1]Variables!$AK$3:$AM$14,3)=2,INDEX([1]UTCR!K690:U690,1,[1]Variables!$AN$3),INDEX([1]UTCR!AG690:AQ690,1,[1]Variables!$AN$3)))</f>
        <v>0</v>
      </c>
      <c r="L690" s="88">
        <f>M690-K690</f>
        <v>0</v>
      </c>
      <c r="M690" s="88">
        <f>IF([1]Variables!$AN$3=12,INDEX([1]NRO!J690:T690,1,5)+INDEX([1]NRO!J690:T690,1,8),INDEX([1]NRO!J690:T690,1,[1]Variables!$AN$3))</f>
        <v>0</v>
      </c>
      <c r="O690" s="134"/>
      <c r="P690" s="134"/>
      <c r="Q690" s="134"/>
      <c r="R690" s="134"/>
      <c r="S690" s="134"/>
      <c r="T690" s="134"/>
      <c r="U690" s="134"/>
      <c r="V690" s="134"/>
      <c r="W690" s="134"/>
      <c r="X690" s="134"/>
      <c r="Y690" s="134"/>
      <c r="Z690" s="134"/>
      <c r="AA690" s="134"/>
    </row>
    <row r="691" spans="1:27" ht="11.65" customHeight="1" x14ac:dyDescent="0.2">
      <c r="A691" s="138">
        <f t="shared" ca="1" si="24"/>
        <v>310</v>
      </c>
      <c r="C691" s="184"/>
      <c r="F691" s="184" t="str">
        <f>+[1]Function!F687</f>
        <v>P</v>
      </c>
      <c r="G691" s="84" t="str">
        <f>[1]UTCR!H691</f>
        <v>CAGE</v>
      </c>
      <c r="H691" s="151"/>
      <c r="I691" s="88">
        <f>IF(VLOOKUP([1]Variables!$AN$3,[1]Variables!$AK$3:$AM$14,3)=2,[1]UTCR!J691,[1]UTCR!AF691)</f>
        <v>0</v>
      </c>
      <c r="J691" s="88">
        <f>I691-K691</f>
        <v>0</v>
      </c>
      <c r="K691" s="185">
        <f>IF([1]Variables!$AN$3=12,IF(VLOOKUP([1]Variables!$AN$3,[1]Variables!$AK$3:$AM$14,3)=2,INDEX([1]UTCR!K691:U691,1,5)+INDEX([1]UTCR!K691:U691,1,8),INDEX([1]UTCR!AG691:AQ691,1,5)+INDEX([1]UTCR!AG691:AQ691,1,8)),IF(VLOOKUP([1]Variables!$AN$3,[1]Variables!$AK$3:$AM$14,3)=2,INDEX([1]UTCR!K691:U691,1,[1]Variables!$AN$3),INDEX([1]UTCR!AG691:AQ691,1,[1]Variables!$AN$3)))</f>
        <v>0</v>
      </c>
      <c r="L691" s="88">
        <f>M691-K691</f>
        <v>0</v>
      </c>
      <c r="M691" s="88">
        <f>IF([1]Variables!$AN$3=12,INDEX([1]NRO!J691:T691,1,5)+INDEX([1]NRO!J691:T691,1,8),INDEX([1]NRO!J691:T691,1,[1]Variables!$AN$3))</f>
        <v>0</v>
      </c>
      <c r="O691" s="134"/>
      <c r="P691" s="134"/>
      <c r="Q691" s="134"/>
      <c r="R691" s="134"/>
      <c r="S691" s="134"/>
      <c r="T691" s="134"/>
      <c r="U691" s="134"/>
      <c r="V691" s="134"/>
      <c r="W691" s="134"/>
      <c r="X691" s="134"/>
      <c r="Y691" s="134"/>
      <c r="Z691" s="134"/>
      <c r="AA691" s="134"/>
    </row>
    <row r="692" spans="1:27" ht="11.65" customHeight="1" x14ac:dyDescent="0.2">
      <c r="A692" s="138">
        <f t="shared" ca="1" si="24"/>
        <v>311</v>
      </c>
      <c r="C692" s="184"/>
      <c r="H692" s="151" t="s">
        <v>230</v>
      </c>
      <c r="I692" s="187">
        <f>SUBTOTAL(9,I688:I691)</f>
        <v>26041284.91</v>
      </c>
      <c r="J692" s="187">
        <f>SUBTOTAL(9,J688:J691)</f>
        <v>23425875.965774633</v>
      </c>
      <c r="K692" s="187">
        <f>SUBTOTAL(9,K688:K691)</f>
        <v>2615408.9442253676</v>
      </c>
      <c r="L692" s="187">
        <f>SUBTOTAL(9,L688:L691)</f>
        <v>58269.703590438701</v>
      </c>
      <c r="M692" s="187">
        <f>SUBTOTAL(9,M688:M691)</f>
        <v>2673678.6478158063</v>
      </c>
      <c r="O692" s="134"/>
      <c r="P692" s="134"/>
      <c r="Q692" s="134"/>
      <c r="R692" s="134"/>
      <c r="S692" s="134"/>
      <c r="T692" s="134"/>
      <c r="U692" s="134"/>
      <c r="V692" s="134"/>
      <c r="W692" s="134"/>
      <c r="X692" s="134"/>
      <c r="Y692" s="134"/>
      <c r="Z692" s="134"/>
      <c r="AA692" s="134"/>
    </row>
    <row r="693" spans="1:27" ht="11.65" customHeight="1" x14ac:dyDescent="0.2">
      <c r="A693" s="138">
        <f t="shared" ca="1" si="24"/>
        <v>312</v>
      </c>
      <c r="C693" s="184"/>
      <c r="H693" s="151"/>
      <c r="I693" s="88"/>
      <c r="J693" s="88"/>
      <c r="K693" s="88"/>
      <c r="L693" s="88"/>
      <c r="M693" s="88"/>
      <c r="O693" s="134"/>
      <c r="P693" s="134"/>
      <c r="Q693" s="134"/>
      <c r="R693" s="134"/>
      <c r="S693" s="134"/>
      <c r="T693" s="134"/>
      <c r="U693" s="134"/>
      <c r="V693" s="134"/>
      <c r="W693" s="134"/>
      <c r="X693" s="134"/>
      <c r="Y693" s="134"/>
      <c r="Z693" s="134"/>
      <c r="AA693" s="134"/>
    </row>
    <row r="694" spans="1:27" ht="11.65" customHeight="1" x14ac:dyDescent="0.2">
      <c r="A694" s="138">
        <f t="shared" ca="1" si="24"/>
        <v>313</v>
      </c>
      <c r="C694" s="184">
        <v>554</v>
      </c>
      <c r="D694" s="84" t="s">
        <v>268</v>
      </c>
      <c r="H694" s="151"/>
      <c r="I694" s="88"/>
      <c r="J694" s="88"/>
      <c r="K694" s="88"/>
      <c r="L694" s="88"/>
      <c r="M694" s="88"/>
      <c r="O694" s="134"/>
      <c r="P694" s="134"/>
      <c r="Q694" s="134"/>
      <c r="R694" s="134"/>
      <c r="S694" s="134"/>
      <c r="T694" s="134"/>
      <c r="U694" s="134"/>
      <c r="V694" s="134"/>
      <c r="W694" s="134"/>
      <c r="X694" s="134"/>
      <c r="Y694" s="134"/>
      <c r="Z694" s="134"/>
      <c r="AA694" s="134"/>
    </row>
    <row r="695" spans="1:27" ht="11.65" customHeight="1" x14ac:dyDescent="0.2">
      <c r="A695" s="138">
        <f t="shared" ca="1" si="24"/>
        <v>314</v>
      </c>
      <c r="C695" s="184"/>
      <c r="F695" s="184" t="str">
        <f>+[1]Function!F691</f>
        <v>P</v>
      </c>
      <c r="G695" s="84" t="str">
        <f>[1]UTCR!H695</f>
        <v>SG</v>
      </c>
      <c r="H695" s="151"/>
      <c r="I695" s="88">
        <f>IF(VLOOKUP([1]Variables!$AN$3,[1]Variables!$AK$3:$AM$14,3)=2,[1]UTCR!J695,[1]UTCR!AF695)</f>
        <v>0</v>
      </c>
      <c r="J695" s="88">
        <f>I695-K695</f>
        <v>0</v>
      </c>
      <c r="K695" s="185">
        <f>IF([1]Variables!$AN$3=12,IF(VLOOKUP([1]Variables!$AN$3,[1]Variables!$AK$3:$AM$14,3)=2,INDEX([1]UTCR!K695:U695,1,5)+INDEX([1]UTCR!K695:U695,1,8),INDEX([1]UTCR!AG695:AQ695,1,5)+INDEX([1]UTCR!AG695:AQ695,1,8)),IF(VLOOKUP([1]Variables!$AN$3,[1]Variables!$AK$3:$AM$14,3)=2,INDEX([1]UTCR!K695:U695,1,[1]Variables!$AN$3),INDEX([1]UTCR!AG695:AQ695,1,[1]Variables!$AN$3)))</f>
        <v>0</v>
      </c>
      <c r="L695" s="88">
        <f>M695-K695</f>
        <v>0</v>
      </c>
      <c r="M695" s="88">
        <f>IF([1]Variables!$AN$3=12,INDEX([1]NRO!J695:T695,1,5)+INDEX([1]NRO!J695:T695,1,8),INDEX([1]NRO!J695:T695,1,[1]Variables!$AN$3))</f>
        <v>0</v>
      </c>
      <c r="O695" s="134"/>
      <c r="P695" s="134"/>
      <c r="Q695" s="134"/>
      <c r="R695" s="134"/>
      <c r="S695" s="134"/>
      <c r="T695" s="134"/>
      <c r="U695" s="134"/>
      <c r="V695" s="134"/>
      <c r="W695" s="134"/>
      <c r="X695" s="134"/>
      <c r="Y695" s="134"/>
      <c r="Z695" s="134"/>
      <c r="AA695" s="134"/>
    </row>
    <row r="696" spans="1:27" ht="11.65" customHeight="1" x14ac:dyDescent="0.2">
      <c r="A696" s="138">
        <f t="shared" ca="1" si="24"/>
        <v>315</v>
      </c>
      <c r="C696" s="184"/>
      <c r="F696" s="184" t="str">
        <f>+[1]Function!F692</f>
        <v>P</v>
      </c>
      <c r="G696" s="84" t="str">
        <f>[1]UTCR!H696</f>
        <v>CAGW</v>
      </c>
      <c r="H696" s="151"/>
      <c r="I696" s="88">
        <f>IF(VLOOKUP([1]Variables!$AN$3,[1]Variables!$AK$3:$AM$14,3)=2,[1]UTCR!J696,[1]UTCR!AF696)</f>
        <v>467880.62</v>
      </c>
      <c r="J696" s="88">
        <f>I696-K696</f>
        <v>362303.11294040544</v>
      </c>
      <c r="K696" s="185">
        <f>IF([1]Variables!$AN$3=12,IF(VLOOKUP([1]Variables!$AN$3,[1]Variables!$AK$3:$AM$14,3)=2,INDEX([1]UTCR!K696:U696,1,5)+INDEX([1]UTCR!K696:U696,1,8),INDEX([1]UTCR!AG696:AQ696,1,5)+INDEX([1]UTCR!AG696:AQ696,1,8)),IF(VLOOKUP([1]Variables!$AN$3,[1]Variables!$AK$3:$AM$14,3)=2,INDEX([1]UTCR!K696:U696,1,[1]Variables!$AN$3),INDEX([1]UTCR!AG696:AQ696,1,[1]Variables!$AN$3)))</f>
        <v>105577.50705959456</v>
      </c>
      <c r="L696" s="88">
        <f>M696-K696</f>
        <v>0</v>
      </c>
      <c r="M696" s="88">
        <f>IF([1]Variables!$AN$3=12,INDEX([1]NRO!J696:T696,1,5)+INDEX([1]NRO!J696:T696,1,8),INDEX([1]NRO!J696:T696,1,[1]Variables!$AN$3))</f>
        <v>105577.50705959456</v>
      </c>
      <c r="O696" s="134"/>
      <c r="P696" s="134"/>
      <c r="Q696" s="134"/>
      <c r="R696" s="134"/>
      <c r="S696" s="134"/>
      <c r="T696" s="134"/>
      <c r="U696" s="134"/>
      <c r="V696" s="134"/>
      <c r="W696" s="134"/>
      <c r="X696" s="134"/>
      <c r="Y696" s="134"/>
      <c r="Z696" s="134"/>
      <c r="AA696" s="134"/>
    </row>
    <row r="697" spans="1:27" ht="11.65" customHeight="1" x14ac:dyDescent="0.2">
      <c r="A697" s="138">
        <f t="shared" ca="1" si="24"/>
        <v>316</v>
      </c>
      <c r="C697" s="184"/>
      <c r="F697" s="184" t="str">
        <f>+[1]Function!F693</f>
        <v>P</v>
      </c>
      <c r="G697" s="84" t="str">
        <f>[1]UTCR!H697</f>
        <v>CAGE</v>
      </c>
      <c r="H697" s="151"/>
      <c r="I697" s="88">
        <f>IF(VLOOKUP([1]Variables!$AN$3,[1]Variables!$AK$3:$AM$14,3)=2,[1]UTCR!J697,[1]UTCR!AF697)</f>
        <v>1953167.15</v>
      </c>
      <c r="J697" s="88">
        <f>I697-K697</f>
        <v>1953167.15</v>
      </c>
      <c r="K697" s="185">
        <f>IF([1]Variables!$AN$3=12,IF(VLOOKUP([1]Variables!$AN$3,[1]Variables!$AK$3:$AM$14,3)=2,INDEX([1]UTCR!K697:U697,1,5)+INDEX([1]UTCR!K697:U697,1,8),INDEX([1]UTCR!AG697:AQ697,1,5)+INDEX([1]UTCR!AG697:AQ697,1,8)),IF(VLOOKUP([1]Variables!$AN$3,[1]Variables!$AK$3:$AM$14,3)=2,INDEX([1]UTCR!K697:U697,1,[1]Variables!$AN$3),INDEX([1]UTCR!AG697:AQ697,1,[1]Variables!$AN$3)))</f>
        <v>0</v>
      </c>
      <c r="L697" s="88">
        <f>M697-K697</f>
        <v>0</v>
      </c>
      <c r="M697" s="88">
        <f>IF([1]Variables!$AN$3=12,INDEX([1]NRO!J697:T697,1,5)+INDEX([1]NRO!J697:T697,1,8),INDEX([1]NRO!J697:T697,1,[1]Variables!$AN$3))</f>
        <v>0</v>
      </c>
      <c r="O697" s="134"/>
      <c r="P697" s="134"/>
      <c r="Q697" s="134"/>
      <c r="R697" s="134"/>
      <c r="S697" s="134"/>
      <c r="T697" s="134"/>
      <c r="U697" s="134"/>
      <c r="V697" s="134"/>
      <c r="W697" s="134"/>
      <c r="X697" s="134"/>
      <c r="Y697" s="134"/>
      <c r="Z697" s="134"/>
      <c r="AA697" s="134"/>
    </row>
    <row r="698" spans="1:27" ht="11.65" customHeight="1" x14ac:dyDescent="0.2">
      <c r="A698" s="138">
        <f t="shared" ca="1" si="24"/>
        <v>317</v>
      </c>
      <c r="C698" s="184"/>
      <c r="F698" s="184" t="str">
        <f>+[1]Function!F694</f>
        <v>P</v>
      </c>
      <c r="G698" s="84" t="str">
        <f>[1]UTCR!H698</f>
        <v>CAGE</v>
      </c>
      <c r="H698" s="151"/>
      <c r="I698" s="88">
        <f>IF(VLOOKUP([1]Variables!$AN$3,[1]Variables!$AK$3:$AM$14,3)=2,[1]UTCR!J698,[1]UTCR!AF698)</f>
        <v>0</v>
      </c>
      <c r="J698" s="88">
        <f>I698-K698</f>
        <v>0</v>
      </c>
      <c r="K698" s="185">
        <f>IF([1]Variables!$AN$3=12,IF(VLOOKUP([1]Variables!$AN$3,[1]Variables!$AK$3:$AM$14,3)=2,INDEX([1]UTCR!K698:U698,1,5)+INDEX([1]UTCR!K698:U698,1,8),INDEX([1]UTCR!AG698:AQ698,1,5)+INDEX([1]UTCR!AG698:AQ698,1,8)),IF(VLOOKUP([1]Variables!$AN$3,[1]Variables!$AK$3:$AM$14,3)=2,INDEX([1]UTCR!K698:U698,1,[1]Variables!$AN$3),INDEX([1]UTCR!AG698:AQ698,1,[1]Variables!$AN$3)))</f>
        <v>0</v>
      </c>
      <c r="L698" s="88">
        <f>M698-K698</f>
        <v>0</v>
      </c>
      <c r="M698" s="88">
        <f>IF([1]Variables!$AN$3=12,INDEX([1]NRO!J698:T698,1,5)+INDEX([1]NRO!J698:T698,1,8),INDEX([1]NRO!J698:T698,1,[1]Variables!$AN$3))</f>
        <v>0</v>
      </c>
      <c r="O698" s="134"/>
      <c r="P698" s="134"/>
      <c r="Q698" s="134"/>
      <c r="R698" s="134"/>
      <c r="S698" s="134"/>
      <c r="T698" s="134"/>
      <c r="U698" s="134"/>
      <c r="V698" s="134"/>
      <c r="W698" s="134"/>
      <c r="X698" s="134"/>
      <c r="Y698" s="134"/>
      <c r="Z698" s="134"/>
      <c r="AA698" s="134"/>
    </row>
    <row r="699" spans="1:27" ht="11.65" customHeight="1" x14ac:dyDescent="0.2">
      <c r="A699" s="138">
        <f t="shared" ca="1" si="24"/>
        <v>318</v>
      </c>
      <c r="C699" s="184"/>
      <c r="H699" s="151" t="s">
        <v>230</v>
      </c>
      <c r="I699" s="187">
        <f>SUBTOTAL(9,I695:I698)</f>
        <v>2421047.77</v>
      </c>
      <c r="J699" s="187">
        <f>SUBTOTAL(9,J695:J698)</f>
        <v>2315470.2629404054</v>
      </c>
      <c r="K699" s="187">
        <f>SUBTOTAL(9,K695:K698)</f>
        <v>105577.50705959456</v>
      </c>
      <c r="L699" s="187">
        <f>SUBTOTAL(9,L695:L698)</f>
        <v>0</v>
      </c>
      <c r="M699" s="187">
        <f>SUBTOTAL(9,M695:M698)</f>
        <v>105577.50705959456</v>
      </c>
      <c r="O699" s="134"/>
      <c r="P699" s="134"/>
      <c r="Q699" s="134"/>
      <c r="R699" s="134"/>
      <c r="S699" s="134"/>
      <c r="T699" s="134"/>
      <c r="U699" s="134"/>
      <c r="V699" s="134"/>
      <c r="W699" s="134"/>
      <c r="X699" s="134"/>
      <c r="Y699" s="134"/>
      <c r="Z699" s="134"/>
      <c r="AA699" s="134"/>
    </row>
    <row r="700" spans="1:27" ht="11.65" customHeight="1" x14ac:dyDescent="0.2">
      <c r="A700" s="138">
        <f t="shared" ca="1" si="24"/>
        <v>319</v>
      </c>
      <c r="C700" s="184"/>
      <c r="H700" s="151"/>
      <c r="I700" s="88"/>
      <c r="J700" s="88"/>
      <c r="K700" s="88"/>
      <c r="L700" s="88"/>
      <c r="M700" s="88"/>
      <c r="O700" s="134"/>
      <c r="P700" s="134"/>
      <c r="Q700" s="134"/>
      <c r="R700" s="134"/>
      <c r="S700" s="134"/>
      <c r="T700" s="134"/>
      <c r="U700" s="134"/>
      <c r="V700" s="134"/>
      <c r="W700" s="134"/>
      <c r="X700" s="134"/>
      <c r="Y700" s="134"/>
      <c r="Z700" s="134"/>
      <c r="AA700" s="134"/>
    </row>
    <row r="701" spans="1:27" ht="14.25" customHeight="1" thickBot="1" x14ac:dyDescent="0.25">
      <c r="A701" s="138">
        <f t="shared" ca="1" si="24"/>
        <v>320</v>
      </c>
      <c r="C701" s="189" t="s">
        <v>269</v>
      </c>
      <c r="H701" s="190" t="s">
        <v>230</v>
      </c>
      <c r="I701" s="191">
        <f>SUBTOTAL(9,I627:I699)</f>
        <v>160208299.15000001</v>
      </c>
      <c r="J701" s="191">
        <f>SUBTOTAL(9,J627:J699)</f>
        <v>131549156.37628862</v>
      </c>
      <c r="K701" s="191">
        <f>SUBTOTAL(9,K627:K699)</f>
        <v>28659142.773711383</v>
      </c>
      <c r="L701" s="191">
        <f>SUBTOTAL(9,L627:L699)</f>
        <v>-22373045.434936818</v>
      </c>
      <c r="M701" s="191">
        <f>SUBTOTAL(9,M627:M699)</f>
        <v>6286097.3387745693</v>
      </c>
      <c r="O701" s="186"/>
      <c r="P701" s="186"/>
      <c r="Q701" s="186"/>
      <c r="R701" s="186"/>
      <c r="S701" s="186"/>
      <c r="T701" s="186"/>
      <c r="U701" s="134"/>
      <c r="V701" s="186"/>
      <c r="W701" s="186"/>
      <c r="X701" s="186"/>
      <c r="Y701" s="186"/>
      <c r="Z701" s="186"/>
      <c r="AA701" s="186"/>
    </row>
    <row r="702" spans="1:27" ht="11.65" customHeight="1" thickTop="1" x14ac:dyDescent="0.2">
      <c r="A702" s="138">
        <f t="shared" ca="1" si="24"/>
        <v>321</v>
      </c>
      <c r="C702" s="184"/>
      <c r="H702" s="151"/>
      <c r="I702" s="88"/>
      <c r="J702" s="88"/>
      <c r="K702" s="88"/>
      <c r="L702" s="88"/>
      <c r="M702" s="88"/>
      <c r="O702" s="134"/>
      <c r="P702" s="134"/>
      <c r="Q702" s="134"/>
      <c r="R702" s="134"/>
      <c r="S702" s="134"/>
      <c r="T702" s="134"/>
      <c r="U702" s="134"/>
      <c r="V702" s="134"/>
      <c r="W702" s="134"/>
      <c r="X702" s="134"/>
      <c r="Y702" s="134"/>
      <c r="Z702" s="134"/>
      <c r="AA702" s="134"/>
    </row>
    <row r="703" spans="1:27" ht="15" customHeight="1" x14ac:dyDescent="0.2">
      <c r="A703" s="138">
        <f t="shared" ca="1" si="24"/>
        <v>322</v>
      </c>
      <c r="C703" s="184"/>
      <c r="H703" s="151"/>
      <c r="I703" s="88"/>
      <c r="J703" s="88"/>
      <c r="K703" s="88"/>
      <c r="L703" s="88"/>
      <c r="M703" s="88"/>
      <c r="O703" s="134"/>
      <c r="P703" s="134"/>
      <c r="Q703" s="134"/>
      <c r="R703" s="134"/>
      <c r="S703" s="134"/>
      <c r="T703" s="134"/>
      <c r="U703" s="134"/>
      <c r="V703" s="134"/>
      <c r="W703" s="134"/>
      <c r="X703" s="134"/>
      <c r="Y703" s="134"/>
      <c r="Z703" s="134"/>
      <c r="AA703" s="134"/>
    </row>
    <row r="704" spans="1:27" ht="11.65" customHeight="1" x14ac:dyDescent="0.2">
      <c r="A704" s="138">
        <f t="shared" ca="1" si="24"/>
        <v>323</v>
      </c>
      <c r="C704" s="184">
        <v>555</v>
      </c>
      <c r="D704" s="84" t="s">
        <v>270</v>
      </c>
      <c r="H704" s="151"/>
      <c r="I704" s="88"/>
      <c r="J704" s="88"/>
      <c r="K704" s="88"/>
      <c r="L704" s="88"/>
      <c r="M704" s="88"/>
      <c r="O704" s="134"/>
      <c r="P704" s="134"/>
      <c r="Q704" s="134"/>
      <c r="R704" s="134"/>
      <c r="S704" s="134"/>
      <c r="T704" s="134"/>
      <c r="U704" s="134"/>
      <c r="V704" s="134"/>
      <c r="W704" s="134"/>
      <c r="X704" s="134"/>
      <c r="Y704" s="134"/>
      <c r="Z704" s="134"/>
      <c r="AA704" s="134"/>
    </row>
    <row r="705" spans="1:27" ht="11.65" customHeight="1" x14ac:dyDescent="0.2">
      <c r="A705" s="138">
        <f t="shared" ca="1" si="24"/>
        <v>324</v>
      </c>
      <c r="C705" s="184"/>
      <c r="F705" s="184" t="str">
        <f>+[1]Function!F701</f>
        <v>P</v>
      </c>
      <c r="G705" s="84" t="str">
        <f>[1]UTCR!H705</f>
        <v>S</v>
      </c>
      <c r="H705" s="151"/>
      <c r="I705" s="88">
        <f>IF(VLOOKUP([1]Variables!$AN$3,[1]Variables!$AK$3:$AM$14,3)=2,[1]UTCR!J705,[1]UTCR!AF705)</f>
        <v>112236.5</v>
      </c>
      <c r="J705" s="88">
        <f t="shared" ref="J705:J717" si="25">I705-K705</f>
        <v>112236.5</v>
      </c>
      <c r="K705" s="185">
        <f>IF([1]Variables!$AN$3=12,IF(VLOOKUP([1]Variables!$AN$3,[1]Variables!$AK$3:$AM$14,3)=2,INDEX([1]UTCR!K705:U705,1,5)+INDEX([1]UTCR!K705:U705,1,8),INDEX([1]UTCR!AG705:AQ705,1,5)+INDEX([1]UTCR!AG705:AQ705,1,8)),IF(VLOOKUP([1]Variables!$AN$3,[1]Variables!$AK$3:$AM$14,3)=2,INDEX([1]UTCR!K705:U705,1,[1]Variables!$AN$3),INDEX([1]UTCR!AG705:AQ705,1,[1]Variables!$AN$3)))</f>
        <v>0</v>
      </c>
      <c r="L705" s="88">
        <f t="shared" ref="L705:L717" si="26">M705-K705</f>
        <v>0</v>
      </c>
      <c r="M705" s="88">
        <f>IF([1]Variables!$AN$3=12,INDEX([1]NRO!J705:T705,1,5)+INDEX([1]NRO!J705:T705,1,8),INDEX([1]NRO!J705:T705,1,[1]Variables!$AN$3))</f>
        <v>0</v>
      </c>
      <c r="O705" s="134"/>
      <c r="P705" s="134"/>
      <c r="Q705" s="134"/>
      <c r="R705" s="134"/>
      <c r="S705" s="134"/>
      <c r="T705" s="134"/>
      <c r="U705" s="134"/>
      <c r="V705" s="134"/>
      <c r="W705" s="134"/>
      <c r="X705" s="134"/>
      <c r="Y705" s="134"/>
      <c r="Z705" s="134"/>
      <c r="AA705" s="134"/>
    </row>
    <row r="706" spans="1:27" ht="11.65" customHeight="1" x14ac:dyDescent="0.2">
      <c r="A706" s="138">
        <f t="shared" ca="1" si="24"/>
        <v>325</v>
      </c>
      <c r="C706" s="184"/>
      <c r="F706" s="184"/>
      <c r="G706" s="84" t="str">
        <f>[1]UTCR!H706</f>
        <v>CAEW</v>
      </c>
      <c r="H706" s="151"/>
      <c r="I706" s="88">
        <f>IF(VLOOKUP([1]Variables!$AN$3,[1]Variables!$AK$3:$AM$14,3)=2,[1]UTCR!J706,[1]UTCR!AF706)</f>
        <v>0</v>
      </c>
      <c r="J706" s="88">
        <f>I706-K706</f>
        <v>0</v>
      </c>
      <c r="K706" s="185">
        <f>IF([1]Variables!$AN$3=12,IF(VLOOKUP([1]Variables!$AN$3,[1]Variables!$AK$3:$AM$14,3)=2,INDEX([1]UTCR!K706:U706,1,5)+INDEX([1]UTCR!K706:U706,1,8),INDEX([1]UTCR!AG706:AQ706,1,5)+INDEX([1]UTCR!AG706:AQ706,1,8)),IF(VLOOKUP([1]Variables!$AN$3,[1]Variables!$AK$3:$AM$14,3)=2,INDEX([1]UTCR!K706:U706,1,[1]Variables!$AN$3),INDEX([1]UTCR!AG706:AQ706,1,[1]Variables!$AN$3)))</f>
        <v>0</v>
      </c>
      <c r="L706" s="88">
        <f>M706-K706</f>
        <v>0</v>
      </c>
      <c r="M706" s="88">
        <f>IF([1]Variables!$AN$3=12,INDEX([1]NRO!J706:T706,1,5)+INDEX([1]NRO!J706:T706,1,8),INDEX([1]NRO!J706:T706,1,[1]Variables!$AN$3))</f>
        <v>0</v>
      </c>
      <c r="O706" s="134"/>
      <c r="P706" s="134"/>
      <c r="Q706" s="134"/>
      <c r="R706" s="134"/>
      <c r="S706" s="134"/>
      <c r="T706" s="134"/>
      <c r="U706" s="134"/>
      <c r="V706" s="134"/>
      <c r="W706" s="134"/>
      <c r="X706" s="134"/>
      <c r="Y706" s="134"/>
      <c r="Z706" s="134"/>
      <c r="AA706" s="134"/>
    </row>
    <row r="707" spans="1:27" ht="11.65" customHeight="1" x14ac:dyDescent="0.2">
      <c r="A707" s="138">
        <f t="shared" ca="1" si="24"/>
        <v>326</v>
      </c>
      <c r="C707" s="184"/>
      <c r="F707" s="184"/>
      <c r="G707" s="84" t="str">
        <f>[1]UTCR!H707</f>
        <v>CAGW</v>
      </c>
      <c r="H707" s="151"/>
      <c r="I707" s="88">
        <f>IF(VLOOKUP([1]Variables!$AN$3,[1]Variables!$AK$3:$AM$14,3)=2,[1]UTCR!J707,[1]UTCR!AF707)</f>
        <v>0</v>
      </c>
      <c r="J707" s="88">
        <f>I707-K707</f>
        <v>0</v>
      </c>
      <c r="K707" s="185">
        <f>IF([1]Variables!$AN$3=12,IF(VLOOKUP([1]Variables!$AN$3,[1]Variables!$AK$3:$AM$14,3)=2,INDEX([1]UTCR!K707:U707,1,5)+INDEX([1]UTCR!K707:U707,1,8),INDEX([1]UTCR!AG707:AQ707,1,5)+INDEX([1]UTCR!AG707:AQ707,1,8)),IF(VLOOKUP([1]Variables!$AN$3,[1]Variables!$AK$3:$AM$14,3)=2,INDEX([1]UTCR!K707:U707,1,[1]Variables!$AN$3),INDEX([1]UTCR!AG707:AQ707,1,[1]Variables!$AN$3)))</f>
        <v>0</v>
      </c>
      <c r="L707" s="88">
        <f>M707-K707</f>
        <v>0</v>
      </c>
      <c r="M707" s="88">
        <f>IF([1]Variables!$AN$3=12,INDEX([1]NRO!J707:T707,1,5)+INDEX([1]NRO!J707:T707,1,8),INDEX([1]NRO!J707:T707,1,[1]Variables!$AN$3))</f>
        <v>0</v>
      </c>
      <c r="O707" s="134"/>
      <c r="P707" s="134"/>
      <c r="Q707" s="134"/>
      <c r="R707" s="134"/>
      <c r="S707" s="134"/>
      <c r="T707" s="134"/>
      <c r="U707" s="134"/>
      <c r="V707" s="134"/>
      <c r="W707" s="134"/>
      <c r="X707" s="134"/>
      <c r="Y707" s="134"/>
      <c r="Z707" s="134"/>
      <c r="AA707" s="134"/>
    </row>
    <row r="708" spans="1:27" ht="11.65" customHeight="1" x14ac:dyDescent="0.2">
      <c r="A708" s="138">
        <f t="shared" ca="1" si="24"/>
        <v>327</v>
      </c>
      <c r="C708" s="184"/>
      <c r="F708" s="184"/>
      <c r="H708" s="151"/>
      <c r="I708" s="187">
        <f>SUBTOTAL(9,I705:I707)</f>
        <v>112236.5</v>
      </c>
      <c r="J708" s="187">
        <f>SUBTOTAL(9,J705:J707)</f>
        <v>112236.5</v>
      </c>
      <c r="K708" s="187">
        <f>SUBTOTAL(9,K705:K707)</f>
        <v>0</v>
      </c>
      <c r="L708" s="187">
        <f>SUBTOTAL(9,L705:L707)</f>
        <v>0</v>
      </c>
      <c r="M708" s="187">
        <f>SUBTOTAL(9,M705:M707)</f>
        <v>0</v>
      </c>
      <c r="O708" s="134"/>
      <c r="P708" s="134"/>
      <c r="Q708" s="134"/>
      <c r="R708" s="134"/>
      <c r="S708" s="134"/>
      <c r="T708" s="134"/>
      <c r="U708" s="134"/>
      <c r="V708" s="134"/>
      <c r="W708" s="134"/>
      <c r="X708" s="134"/>
      <c r="Y708" s="134"/>
      <c r="Z708" s="134"/>
      <c r="AA708" s="134"/>
    </row>
    <row r="709" spans="1:27" ht="11.65" customHeight="1" x14ac:dyDescent="0.2">
      <c r="A709" s="138">
        <f t="shared" ref="A709:A772" ca="1" si="27">OFFSET(A709,-1,)+1</f>
        <v>328</v>
      </c>
      <c r="C709" s="184" t="s">
        <v>271</v>
      </c>
      <c r="D709" s="84" t="s">
        <v>272</v>
      </c>
      <c r="F709" s="184"/>
      <c r="H709" s="151"/>
      <c r="I709" s="88"/>
      <c r="J709" s="88"/>
      <c r="K709" s="185"/>
      <c r="L709" s="88"/>
      <c r="M709" s="88"/>
      <c r="O709" s="134"/>
      <c r="P709" s="134"/>
      <c r="Q709" s="134"/>
      <c r="R709" s="134"/>
      <c r="S709" s="134"/>
      <c r="T709" s="134"/>
      <c r="U709" s="134"/>
      <c r="V709" s="134"/>
      <c r="W709" s="134"/>
      <c r="X709" s="134"/>
      <c r="Y709" s="134"/>
      <c r="Z709" s="134"/>
      <c r="AA709" s="134"/>
    </row>
    <row r="710" spans="1:27" ht="11.65" customHeight="1" x14ac:dyDescent="0.2">
      <c r="A710" s="138">
        <f t="shared" ca="1" si="27"/>
        <v>329</v>
      </c>
      <c r="C710" s="184"/>
      <c r="F710" s="184" t="str">
        <f>+[1]Function!F706</f>
        <v>P</v>
      </c>
      <c r="G710" s="84" t="str">
        <f>[1]UTCR!H710</f>
        <v>SG</v>
      </c>
      <c r="H710" s="151"/>
      <c r="I710" s="88">
        <f>IF(VLOOKUP([1]Variables!$AN$3,[1]Variables!$AK$3:$AM$14,3)=2,[1]UTCR!J710,[1]UTCR!AF710)</f>
        <v>0</v>
      </c>
      <c r="J710" s="88">
        <f t="shared" si="25"/>
        <v>0</v>
      </c>
      <c r="K710" s="185">
        <f>IF([1]Variables!$AN$3=12,IF(VLOOKUP([1]Variables!$AN$3,[1]Variables!$AK$3:$AM$14,3)=2,INDEX([1]UTCR!K710:U710,1,5)+INDEX([1]UTCR!K710:U710,1,8),INDEX([1]UTCR!AG710:AQ710,1,5)+INDEX([1]UTCR!AG710:AQ710,1,8)),IF(VLOOKUP([1]Variables!$AN$3,[1]Variables!$AK$3:$AM$14,3)=2,INDEX([1]UTCR!K710:U710,1,[1]Variables!$AN$3),INDEX([1]UTCR!AG710:AQ710,1,[1]Variables!$AN$3)))</f>
        <v>0</v>
      </c>
      <c r="L710" s="88">
        <f t="shared" si="26"/>
        <v>0</v>
      </c>
      <c r="M710" s="88">
        <f>IF([1]Variables!$AN$3=12,INDEX([1]NRO!J710:T710,1,5)+INDEX([1]NRO!J710:T710,1,8),INDEX([1]NRO!J710:T710,1,[1]Variables!$AN$3))</f>
        <v>0</v>
      </c>
      <c r="O710" s="134"/>
      <c r="P710" s="134"/>
      <c r="Q710" s="134"/>
      <c r="R710" s="134"/>
      <c r="S710" s="134"/>
      <c r="T710" s="134"/>
      <c r="U710" s="134"/>
      <c r="V710" s="134"/>
      <c r="W710" s="134"/>
      <c r="X710" s="134"/>
      <c r="Y710" s="134"/>
      <c r="Z710" s="134"/>
      <c r="AA710" s="134"/>
    </row>
    <row r="711" spans="1:27" ht="11.65" customHeight="1" x14ac:dyDescent="0.2">
      <c r="A711" s="138">
        <f t="shared" ca="1" si="27"/>
        <v>330</v>
      </c>
      <c r="C711" s="184"/>
      <c r="F711" s="184" t="str">
        <f>+[1]Function!F707</f>
        <v>P</v>
      </c>
      <c r="G711" s="84" t="str">
        <f>[1]UTCR!H711</f>
        <v>SE</v>
      </c>
      <c r="H711" s="151"/>
      <c r="I711" s="88">
        <f>IF(VLOOKUP([1]Variables!$AN$3,[1]Variables!$AK$3:$AM$14,3)=2,[1]UTCR!J711,[1]UTCR!AF711)</f>
        <v>0</v>
      </c>
      <c r="J711" s="88">
        <f t="shared" si="25"/>
        <v>0</v>
      </c>
      <c r="K711" s="185">
        <f>IF([1]Variables!$AN$3=12,IF(VLOOKUP([1]Variables!$AN$3,[1]Variables!$AK$3:$AM$14,3)=2,INDEX([1]UTCR!K711:U711,1,5)+INDEX([1]UTCR!K711:U711,1,8),INDEX([1]UTCR!AG711:AQ711,1,5)+INDEX([1]UTCR!AG711:AQ711,1,8)),IF(VLOOKUP([1]Variables!$AN$3,[1]Variables!$AK$3:$AM$14,3)=2,INDEX([1]UTCR!K711:U711,1,[1]Variables!$AN$3),INDEX([1]UTCR!AG711:AQ711,1,[1]Variables!$AN$3)))</f>
        <v>0</v>
      </c>
      <c r="L711" s="88">
        <f t="shared" si="26"/>
        <v>0</v>
      </c>
      <c r="M711" s="88">
        <f>IF([1]Variables!$AN$3=12,INDEX([1]NRO!J711:T711,1,5)+INDEX([1]NRO!J711:T711,1,8),INDEX([1]NRO!J711:T711,1,[1]Variables!$AN$3))</f>
        <v>0</v>
      </c>
      <c r="O711" s="134"/>
      <c r="P711" s="134"/>
      <c r="Q711" s="134"/>
      <c r="R711" s="134"/>
      <c r="S711" s="134"/>
      <c r="T711" s="134"/>
      <c r="U711" s="134"/>
      <c r="V711" s="134"/>
      <c r="W711" s="134"/>
      <c r="X711" s="134"/>
      <c r="Y711" s="134"/>
      <c r="Z711" s="134"/>
      <c r="AA711" s="134"/>
    </row>
    <row r="712" spans="1:27" ht="11.65" customHeight="1" x14ac:dyDescent="0.2">
      <c r="A712" s="138">
        <f t="shared" ca="1" si="27"/>
        <v>331</v>
      </c>
      <c r="C712" s="184"/>
      <c r="F712" s="184" t="str">
        <f>+[1]Function!F708</f>
        <v>P</v>
      </c>
      <c r="G712" s="84" t="str">
        <f>[1]UTCR!H712</f>
        <v>CAGW</v>
      </c>
      <c r="H712" s="151"/>
      <c r="I712" s="88">
        <f>IF(VLOOKUP([1]Variables!$AN$3,[1]Variables!$AK$3:$AM$14,3)=2,[1]UTCR!J712,[1]UTCR!AF712)</f>
        <v>0</v>
      </c>
      <c r="J712" s="88">
        <f t="shared" si="25"/>
        <v>0</v>
      </c>
      <c r="K712" s="185">
        <f>IF([1]Variables!$AN$3=12,IF(VLOOKUP([1]Variables!$AN$3,[1]Variables!$AK$3:$AM$14,3)=2,INDEX([1]UTCR!K712:U712,1,5)+INDEX([1]UTCR!K712:U712,1,8),INDEX([1]UTCR!AG712:AQ712,1,5)+INDEX([1]UTCR!AG712:AQ712,1,8)),IF(VLOOKUP([1]Variables!$AN$3,[1]Variables!$AK$3:$AM$14,3)=2,INDEX([1]UTCR!K712:U712,1,[1]Variables!$AN$3),INDEX([1]UTCR!AG712:AQ712,1,[1]Variables!$AN$3)))</f>
        <v>0</v>
      </c>
      <c r="L712" s="88">
        <f t="shared" si="26"/>
        <v>0</v>
      </c>
      <c r="M712" s="88">
        <f>IF([1]Variables!$AN$3=12,INDEX([1]NRO!J712:T712,1,5)+INDEX([1]NRO!J712:T712,1,8),INDEX([1]NRO!J712:T712,1,[1]Variables!$AN$3))</f>
        <v>0</v>
      </c>
      <c r="O712" s="134"/>
      <c r="P712" s="134"/>
      <c r="Q712" s="134"/>
      <c r="R712" s="134"/>
      <c r="S712" s="134"/>
      <c r="T712" s="134"/>
      <c r="U712" s="134"/>
      <c r="V712" s="134"/>
      <c r="W712" s="134"/>
      <c r="X712" s="134"/>
      <c r="Y712" s="134"/>
      <c r="Z712" s="134"/>
      <c r="AA712" s="134"/>
    </row>
    <row r="713" spans="1:27" ht="11.65" customHeight="1" x14ac:dyDescent="0.2">
      <c r="A713" s="138">
        <f t="shared" ca="1" si="27"/>
        <v>332</v>
      </c>
      <c r="C713" s="184"/>
      <c r="F713" s="184" t="str">
        <f>+[1]Function!F709</f>
        <v>P</v>
      </c>
      <c r="G713" s="84" t="str">
        <f>[1]UTCR!H713</f>
        <v>CAGW</v>
      </c>
      <c r="H713" s="151"/>
      <c r="I713" s="88">
        <f>IF(VLOOKUP([1]Variables!$AN$3,[1]Variables!$AK$3:$AM$14,3)=2,[1]UTCR!J713,[1]UTCR!AF713)</f>
        <v>216065772.73711565</v>
      </c>
      <c r="J713" s="88">
        <f>I713-K713</f>
        <v>167310417.90645483</v>
      </c>
      <c r="K713" s="185">
        <f>IF([1]Variables!$AN$3=12,IF(VLOOKUP([1]Variables!$AN$3,[1]Variables!$AK$3:$AM$14,3)=2,INDEX([1]UTCR!K713:U713,1,5)+INDEX([1]UTCR!K713:U713,1,8),INDEX([1]UTCR!AG713:AQ713,1,5)+INDEX([1]UTCR!AG713:AQ713,1,8)),IF(VLOOKUP([1]Variables!$AN$3,[1]Variables!$AK$3:$AM$14,3)=2,INDEX([1]UTCR!K713:U713,1,[1]Variables!$AN$3),INDEX([1]UTCR!AG713:AQ713,1,[1]Variables!$AN$3)))</f>
        <v>48755354.830660827</v>
      </c>
      <c r="L713" s="88">
        <f>M713-K713</f>
        <v>-48755354.830660827</v>
      </c>
      <c r="M713" s="88">
        <f>IF([1]Variables!$AN$3=12,INDEX([1]NRO!J713:T713,1,5)+INDEX([1]NRO!J713:T713,1,8),INDEX([1]NRO!J713:T713,1,[1]Variables!$AN$3))</f>
        <v>0</v>
      </c>
      <c r="O713" s="134"/>
      <c r="P713" s="134"/>
      <c r="Q713" s="134"/>
      <c r="R713" s="134"/>
      <c r="S713" s="134"/>
      <c r="T713" s="134"/>
      <c r="U713" s="134"/>
      <c r="V713" s="134"/>
      <c r="W713" s="134"/>
      <c r="X713" s="134"/>
      <c r="Y713" s="134"/>
      <c r="Z713" s="134"/>
      <c r="AA713" s="134"/>
    </row>
    <row r="714" spans="1:27" ht="11.65" customHeight="1" x14ac:dyDescent="0.2">
      <c r="A714" s="138">
        <f t="shared" ca="1" si="27"/>
        <v>333</v>
      </c>
      <c r="C714" s="184"/>
      <c r="F714" s="184" t="str">
        <f>+[1]Function!F710</f>
        <v>P</v>
      </c>
      <c r="G714" s="84" t="str">
        <f>[1]UTCR!H714</f>
        <v>CAGE</v>
      </c>
      <c r="H714" s="151"/>
      <c r="I714" s="88">
        <f>IF(VLOOKUP([1]Variables!$AN$3,[1]Variables!$AK$3:$AM$14,3)=2,[1]UTCR!J714,[1]UTCR!AF714)</f>
        <v>0</v>
      </c>
      <c r="J714" s="88">
        <f>I714-K714</f>
        <v>0</v>
      </c>
      <c r="K714" s="185">
        <f>IF([1]Variables!$AN$3=12,IF(VLOOKUP([1]Variables!$AN$3,[1]Variables!$AK$3:$AM$14,3)=2,INDEX([1]UTCR!K714:U714,1,5)+INDEX([1]UTCR!K714:U714,1,8),INDEX([1]UTCR!AG714:AQ714,1,5)+INDEX([1]UTCR!AG714:AQ714,1,8)),IF(VLOOKUP([1]Variables!$AN$3,[1]Variables!$AK$3:$AM$14,3)=2,INDEX([1]UTCR!K714:U714,1,[1]Variables!$AN$3),INDEX([1]UTCR!AG714:AQ714,1,[1]Variables!$AN$3)))</f>
        <v>0</v>
      </c>
      <c r="L714" s="88">
        <f>M714-K714</f>
        <v>0</v>
      </c>
      <c r="M714" s="88">
        <f>IF([1]Variables!$AN$3=12,INDEX([1]NRO!J714:T714,1,5)+INDEX([1]NRO!J714:T714,1,8),INDEX([1]NRO!J714:T714,1,[1]Variables!$AN$3))</f>
        <v>0</v>
      </c>
      <c r="O714" s="134"/>
      <c r="P714" s="134"/>
      <c r="Q714" s="134"/>
      <c r="R714" s="134"/>
      <c r="S714" s="134"/>
      <c r="T714" s="134"/>
      <c r="U714" s="134"/>
      <c r="V714" s="134"/>
      <c r="W714" s="134"/>
      <c r="X714" s="134"/>
      <c r="Y714" s="134"/>
      <c r="Z714" s="134"/>
      <c r="AA714" s="134"/>
    </row>
    <row r="715" spans="1:27" ht="11.65" customHeight="1" x14ac:dyDescent="0.2">
      <c r="A715" s="138">
        <f t="shared" ca="1" si="27"/>
        <v>334</v>
      </c>
      <c r="C715" s="184"/>
      <c r="F715" s="184" t="str">
        <f>+[1]Function!F711</f>
        <v>P</v>
      </c>
      <c r="G715" s="84" t="str">
        <f>[1]UTCR!H715</f>
        <v>CAEW</v>
      </c>
      <c r="H715" s="151"/>
      <c r="I715" s="88">
        <f>IF(VLOOKUP([1]Variables!$AN$3,[1]Variables!$AK$3:$AM$14,3)=2,[1]UTCR!J715,[1]UTCR!AF715)</f>
        <v>1206580.3228843722</v>
      </c>
      <c r="J715" s="88">
        <f t="shared" si="25"/>
        <v>930748.1372351324</v>
      </c>
      <c r="K715" s="185">
        <f>IF([1]Variables!$AN$3=12,IF(VLOOKUP([1]Variables!$AN$3,[1]Variables!$AK$3:$AM$14,3)=2,INDEX([1]UTCR!K715:U715,1,5)+INDEX([1]UTCR!K715:U715,1,8),INDEX([1]UTCR!AG715:AQ715,1,5)+INDEX([1]UTCR!AG715:AQ715,1,8)),IF(VLOOKUP([1]Variables!$AN$3,[1]Variables!$AK$3:$AM$14,3)=2,INDEX([1]UTCR!K715:U715,1,[1]Variables!$AN$3),INDEX([1]UTCR!AG715:AQ715,1,[1]Variables!$AN$3)))</f>
        <v>275832.18564923981</v>
      </c>
      <c r="L715" s="88">
        <f t="shared" si="26"/>
        <v>-275832.18564923981</v>
      </c>
      <c r="M715" s="88">
        <f>IF([1]Variables!$AN$3=12,INDEX([1]NRO!J715:T715,1,5)+INDEX([1]NRO!J715:T715,1,8),INDEX([1]NRO!J715:T715,1,[1]Variables!$AN$3))</f>
        <v>0</v>
      </c>
      <c r="O715" s="134"/>
      <c r="P715" s="134"/>
      <c r="Q715" s="134"/>
      <c r="R715" s="134"/>
      <c r="S715" s="134"/>
      <c r="T715" s="134"/>
      <c r="U715" s="134"/>
      <c r="V715" s="134"/>
      <c r="W715" s="134"/>
      <c r="X715" s="134"/>
      <c r="Y715" s="134"/>
      <c r="Z715" s="134"/>
      <c r="AA715" s="134"/>
    </row>
    <row r="716" spans="1:27" ht="11.65" customHeight="1" x14ac:dyDescent="0.2">
      <c r="A716" s="138">
        <f t="shared" ca="1" si="27"/>
        <v>335</v>
      </c>
      <c r="C716" s="184"/>
      <c r="F716" s="184" t="str">
        <f>+[1]Function!F712</f>
        <v>P</v>
      </c>
      <c r="G716" s="84" t="str">
        <f>[1]UTCR!H716</f>
        <v>CAEE</v>
      </c>
      <c r="H716" s="151"/>
      <c r="I716" s="88">
        <f>IF(VLOOKUP([1]Variables!$AN$3,[1]Variables!$AK$3:$AM$14,3)=2,[1]UTCR!J716,[1]UTCR!AF716)</f>
        <v>0</v>
      </c>
      <c r="J716" s="88">
        <f t="shared" si="25"/>
        <v>0</v>
      </c>
      <c r="K716" s="185">
        <f>IF([1]Variables!$AN$3=12,IF(VLOOKUP([1]Variables!$AN$3,[1]Variables!$AK$3:$AM$14,3)=2,INDEX([1]UTCR!K716:U716,1,5)+INDEX([1]UTCR!K716:U716,1,8),INDEX([1]UTCR!AG716:AQ716,1,5)+INDEX([1]UTCR!AG716:AQ716,1,8)),IF(VLOOKUP([1]Variables!$AN$3,[1]Variables!$AK$3:$AM$14,3)=2,INDEX([1]UTCR!K716:U716,1,[1]Variables!$AN$3),INDEX([1]UTCR!AG716:AQ716,1,[1]Variables!$AN$3)))</f>
        <v>0</v>
      </c>
      <c r="L716" s="88">
        <f t="shared" si="26"/>
        <v>0</v>
      </c>
      <c r="M716" s="88">
        <f>IF([1]Variables!$AN$3=12,INDEX([1]NRO!J716:T716,1,5)+INDEX([1]NRO!J716:T716,1,8),INDEX([1]NRO!J716:T716,1,[1]Variables!$AN$3))</f>
        <v>0</v>
      </c>
      <c r="O716" s="134"/>
      <c r="P716" s="134"/>
      <c r="Q716" s="134"/>
      <c r="R716" s="134"/>
      <c r="S716" s="134"/>
      <c r="T716" s="134"/>
      <c r="U716" s="134"/>
      <c r="V716" s="134"/>
      <c r="W716" s="134"/>
      <c r="X716" s="134"/>
      <c r="Y716" s="134"/>
      <c r="Z716" s="134"/>
      <c r="AA716" s="134"/>
    </row>
    <row r="717" spans="1:27" ht="11.65" customHeight="1" x14ac:dyDescent="0.2">
      <c r="A717" s="138">
        <f t="shared" ca="1" si="27"/>
        <v>336</v>
      </c>
      <c r="C717" s="184"/>
      <c r="G717" s="84" t="str">
        <f>[1]UTCR!H717</f>
        <v>DGP</v>
      </c>
      <c r="H717" s="151"/>
      <c r="I717" s="88">
        <f>IF(VLOOKUP([1]Variables!$AN$3,[1]Variables!$AK$3:$AM$14,3)=2,[1]UTCR!J717,[1]UTCR!AF717)</f>
        <v>0</v>
      </c>
      <c r="J717" s="88">
        <f t="shared" si="25"/>
        <v>0</v>
      </c>
      <c r="K717" s="185">
        <f>IF([1]Variables!$AN$3=12,IF(VLOOKUP([1]Variables!$AN$3,[1]Variables!$AK$3:$AM$14,3)=2,INDEX([1]UTCR!K717:U717,1,5)+INDEX([1]UTCR!K717:U717,1,8),INDEX([1]UTCR!AG717:AQ717,1,5)+INDEX([1]UTCR!AG717:AQ717,1,8)),IF(VLOOKUP([1]Variables!$AN$3,[1]Variables!$AK$3:$AM$14,3)=2,INDEX([1]UTCR!K717:U717,1,[1]Variables!$AN$3),INDEX([1]UTCR!AG717:AQ717,1,[1]Variables!$AN$3)))</f>
        <v>0</v>
      </c>
      <c r="L717" s="88">
        <f t="shared" si="26"/>
        <v>0</v>
      </c>
      <c r="M717" s="88">
        <f>IF([1]Variables!$AN$3=12,INDEX([1]NRO!J717:T717,1,5)+INDEX([1]NRO!J717:T717,1,8),INDEX([1]NRO!J717:T717,1,[1]Variables!$AN$3))</f>
        <v>0</v>
      </c>
      <c r="O717" s="134"/>
      <c r="P717" s="134"/>
      <c r="Q717" s="134"/>
      <c r="R717" s="134"/>
      <c r="S717" s="134"/>
      <c r="T717" s="134"/>
      <c r="U717" s="134"/>
      <c r="V717" s="134"/>
      <c r="W717" s="134"/>
      <c r="X717" s="134"/>
      <c r="Y717" s="134"/>
      <c r="Z717" s="134"/>
      <c r="AA717" s="134"/>
    </row>
    <row r="718" spans="1:27" ht="11.65" customHeight="1" x14ac:dyDescent="0.2">
      <c r="A718" s="138">
        <f t="shared" ca="1" si="27"/>
        <v>337</v>
      </c>
      <c r="C718" s="184"/>
      <c r="G718" s="84" t="str">
        <f>[1]UTCR!H718</f>
        <v>S</v>
      </c>
      <c r="H718" s="151"/>
      <c r="I718" s="88">
        <f>IF(VLOOKUP([1]Variables!$AN$3,[1]Variables!$AK$3:$AM$14,3)=2,[1]UTCR!J718,[1]UTCR!AF718)</f>
        <v>421590.99</v>
      </c>
      <c r="J718" s="88">
        <f>I718-K718</f>
        <v>0</v>
      </c>
      <c r="K718" s="88">
        <f>IF([1]Variables!$AN$3=12,IF(VLOOKUP([1]Variables!$AN$3,[1]Variables!$AK$3:$AM$14,3)=2,INDEX([1]UTCR!K718:U718,1,5)+INDEX([1]UTCR!K718:U718,1,8),INDEX([1]UTCR!AG718:AQ718,1,5)+INDEX([1]UTCR!AG718:AQ718,1,8)),IF(VLOOKUP([1]Variables!$AN$3,[1]Variables!$AK$3:$AM$14,3)=2,INDEX([1]UTCR!K718:U718,1,[1]Variables!$AN$3),INDEX([1]UTCR!AG718:AQ718,1,[1]Variables!$AN$3)))</f>
        <v>421590.99</v>
      </c>
      <c r="L718" s="88">
        <f>M718-K718</f>
        <v>-421590.99</v>
      </c>
      <c r="M718" s="88">
        <f>IF([1]Variables!$AN$3=12,INDEX([1]NRO!J718:T718,1,5)+INDEX([1]NRO!J718:T718,1,8),INDEX([1]NRO!J718:T718,1,[1]Variables!$AN$3))</f>
        <v>0</v>
      </c>
      <c r="O718" s="134"/>
      <c r="P718" s="134"/>
      <c r="Q718" s="134"/>
      <c r="R718" s="134"/>
      <c r="S718" s="134"/>
      <c r="T718" s="134"/>
      <c r="U718" s="134"/>
      <c r="V718" s="134"/>
      <c r="W718" s="134"/>
      <c r="X718" s="134"/>
      <c r="Y718" s="134"/>
      <c r="Z718" s="134"/>
      <c r="AA718" s="134"/>
    </row>
    <row r="719" spans="1:27" ht="11.65" customHeight="1" x14ac:dyDescent="0.2">
      <c r="A719" s="138">
        <f t="shared" ca="1" si="27"/>
        <v>338</v>
      </c>
      <c r="C719" s="184"/>
      <c r="H719" s="151"/>
      <c r="I719" s="187">
        <f>SUBTOTAL(9,I710:I718)</f>
        <v>217693944.05000004</v>
      </c>
      <c r="J719" s="187">
        <f>SUBTOTAL(9,J710:J718)</f>
        <v>168241166.04368997</v>
      </c>
      <c r="K719" s="187">
        <f>SUBTOTAL(9,K710:K718)</f>
        <v>49452778.006310068</v>
      </c>
      <c r="L719" s="187">
        <f>SUBTOTAL(9,L710:L718)</f>
        <v>-49452778.006310068</v>
      </c>
      <c r="M719" s="187">
        <f>SUBTOTAL(9,M710:M718)</f>
        <v>0</v>
      </c>
      <c r="O719" s="134"/>
      <c r="P719" s="134"/>
      <c r="Q719" s="134"/>
      <c r="R719" s="134"/>
      <c r="S719" s="134"/>
      <c r="T719" s="134"/>
      <c r="U719" s="134"/>
      <c r="V719" s="134"/>
      <c r="W719" s="134"/>
      <c r="X719" s="134"/>
      <c r="Y719" s="134"/>
      <c r="Z719" s="134"/>
      <c r="AA719" s="134"/>
    </row>
    <row r="720" spans="1:27" ht="11.65" customHeight="1" x14ac:dyDescent="0.2">
      <c r="A720" s="138">
        <f t="shared" ca="1" si="27"/>
        <v>339</v>
      </c>
      <c r="C720" s="184"/>
      <c r="H720" s="151"/>
      <c r="I720" s="134"/>
      <c r="J720" s="134"/>
      <c r="K720" s="134"/>
      <c r="L720" s="134"/>
      <c r="M720" s="134"/>
      <c r="O720" s="134"/>
      <c r="P720" s="134"/>
      <c r="Q720" s="134"/>
      <c r="R720" s="134"/>
      <c r="S720" s="134"/>
      <c r="T720" s="134"/>
      <c r="U720" s="134"/>
      <c r="V720" s="134"/>
      <c r="W720" s="134"/>
      <c r="X720" s="134"/>
      <c r="Y720" s="134"/>
      <c r="Z720" s="134"/>
      <c r="AA720" s="134"/>
    </row>
    <row r="721" spans="1:27" ht="11.65" customHeight="1" x14ac:dyDescent="0.2">
      <c r="A721" s="138">
        <f t="shared" ca="1" si="27"/>
        <v>340</v>
      </c>
      <c r="C721" s="184"/>
      <c r="D721" s="84" t="s">
        <v>273</v>
      </c>
      <c r="H721" s="151" t="s">
        <v>230</v>
      </c>
      <c r="I721" s="187">
        <f>+SUBTOTAL(9,I705:I719)</f>
        <v>217806180.55000004</v>
      </c>
      <c r="J721" s="187">
        <f>+SUBTOTAL(9,J705:J719)</f>
        <v>168353402.54368997</v>
      </c>
      <c r="K721" s="187">
        <f>+SUBTOTAL(9,K705:K719)</f>
        <v>49452778.006310068</v>
      </c>
      <c r="L721" s="187">
        <f>+SUBTOTAL(9,L705:L719)</f>
        <v>-49452778.006310068</v>
      </c>
      <c r="M721" s="187">
        <f>+SUBTOTAL(9,M705:M719)</f>
        <v>0</v>
      </c>
      <c r="O721" s="134"/>
      <c r="P721" s="134"/>
      <c r="Q721" s="134"/>
      <c r="R721" s="134"/>
      <c r="S721" s="134"/>
      <c r="T721" s="134"/>
      <c r="U721" s="134"/>
      <c r="V721" s="134"/>
      <c r="W721" s="134"/>
      <c r="X721" s="134"/>
      <c r="Y721" s="134"/>
      <c r="Z721" s="134"/>
      <c r="AA721" s="134"/>
    </row>
    <row r="722" spans="1:27" ht="11.65" customHeight="1" x14ac:dyDescent="0.2">
      <c r="A722" s="138">
        <f t="shared" ca="1" si="27"/>
        <v>341</v>
      </c>
      <c r="C722" s="184"/>
      <c r="H722" s="151"/>
      <c r="I722" s="88"/>
      <c r="J722" s="88"/>
      <c r="K722" s="88"/>
      <c r="L722" s="88"/>
      <c r="M722" s="88"/>
      <c r="O722" s="134"/>
      <c r="P722" s="134"/>
      <c r="Q722" s="134"/>
      <c r="R722" s="134"/>
      <c r="S722" s="134"/>
      <c r="T722" s="134"/>
      <c r="U722" s="134"/>
      <c r="V722" s="134"/>
      <c r="W722" s="134"/>
      <c r="X722" s="134"/>
      <c r="Y722" s="134"/>
      <c r="Z722" s="134"/>
      <c r="AA722" s="134"/>
    </row>
    <row r="723" spans="1:27" ht="11.65" customHeight="1" x14ac:dyDescent="0.2">
      <c r="A723" s="138">
        <f t="shared" ca="1" si="27"/>
        <v>342</v>
      </c>
      <c r="C723" s="184">
        <v>556</v>
      </c>
      <c r="D723" s="84" t="s">
        <v>274</v>
      </c>
      <c r="H723" s="151"/>
      <c r="I723" s="88"/>
      <c r="J723" s="88"/>
      <c r="K723" s="88"/>
      <c r="L723" s="88"/>
      <c r="M723" s="88"/>
      <c r="O723" s="134"/>
      <c r="P723" s="134"/>
      <c r="Q723" s="134"/>
      <c r="R723" s="134"/>
      <c r="S723" s="134"/>
      <c r="T723" s="134"/>
      <c r="U723" s="134"/>
      <c r="V723" s="134"/>
      <c r="W723" s="134"/>
      <c r="X723" s="134"/>
      <c r="Y723" s="134"/>
      <c r="Z723" s="134"/>
      <c r="AA723" s="134"/>
    </row>
    <row r="724" spans="1:27" ht="11.65" customHeight="1" x14ac:dyDescent="0.2">
      <c r="A724" s="138">
        <f t="shared" ca="1" si="27"/>
        <v>343</v>
      </c>
      <c r="C724" s="184"/>
      <c r="F724" s="184" t="str">
        <f>+[1]Function!F720</f>
        <v>P</v>
      </c>
      <c r="G724" s="84" t="str">
        <f>[1]UTCR!H724</f>
        <v>SG</v>
      </c>
      <c r="H724" s="151"/>
      <c r="I724" s="88">
        <f>IF(VLOOKUP([1]Variables!$AN$3,[1]Variables!$AK$3:$AM$14,3)=2,[1]UTCR!J724,[1]UTCR!AF724)</f>
        <v>1342977.85</v>
      </c>
      <c r="J724" s="88">
        <f>I724-K724</f>
        <v>1232470.6128001073</v>
      </c>
      <c r="K724" s="185">
        <f>IF([1]Variables!$AN$3=12,IF(VLOOKUP([1]Variables!$AN$3,[1]Variables!$AK$3:$AM$14,3)=2,INDEX([1]UTCR!K724:U724,1,5)+INDEX([1]UTCR!K724:U724,1,8),INDEX([1]UTCR!AG724:AQ724,1,5)+INDEX([1]UTCR!AG724:AQ724,1,8)),IF(VLOOKUP([1]Variables!$AN$3,[1]Variables!$AK$3:$AM$14,3)=2,INDEX([1]UTCR!K724:U724,1,[1]Variables!$AN$3),INDEX([1]UTCR!AG724:AQ724,1,[1]Variables!$AN$3)))</f>
        <v>110507.23719989265</v>
      </c>
      <c r="L724" s="88">
        <f>M724-K724</f>
        <v>0</v>
      </c>
      <c r="M724" s="88">
        <f>IF([1]Variables!$AN$3=12,INDEX([1]NRO!J724:T724,1,5)+INDEX([1]NRO!J724:T724,1,8),INDEX([1]NRO!J724:T724,1,[1]Variables!$AN$3))</f>
        <v>110507.23719989265</v>
      </c>
      <c r="O724" s="134"/>
      <c r="P724" s="134"/>
      <c r="Q724" s="134"/>
      <c r="R724" s="134"/>
      <c r="S724" s="134"/>
      <c r="T724" s="134"/>
      <c r="U724" s="134"/>
      <c r="V724" s="134"/>
      <c r="W724" s="134"/>
      <c r="X724" s="134"/>
      <c r="Y724" s="134"/>
      <c r="Z724" s="134"/>
      <c r="AA724" s="134"/>
    </row>
    <row r="725" spans="1:27" ht="11.65" customHeight="1" x14ac:dyDescent="0.2">
      <c r="A725" s="138">
        <f t="shared" ca="1" si="27"/>
        <v>344</v>
      </c>
      <c r="C725" s="184"/>
      <c r="F725" s="184" t="str">
        <f>+[1]Function!F721</f>
        <v>P</v>
      </c>
      <c r="G725" s="84" t="str">
        <f>[1]UTCR!H725</f>
        <v>CAGW</v>
      </c>
      <c r="H725" s="151"/>
      <c r="I725" s="88">
        <f>IF(VLOOKUP([1]Variables!$AN$3,[1]Variables!$AK$3:$AM$14,3)=2,[1]UTCR!J725,[1]UTCR!AF725)</f>
        <v>0</v>
      </c>
      <c r="J725" s="88">
        <f>I725-K725</f>
        <v>0</v>
      </c>
      <c r="K725" s="185">
        <f>IF([1]Variables!$AN$3=12,IF(VLOOKUP([1]Variables!$AN$3,[1]Variables!$AK$3:$AM$14,3)=2,INDEX([1]UTCR!K725:U725,1,5)+INDEX([1]UTCR!K725:U725,1,8),INDEX([1]UTCR!AG725:AQ725,1,5)+INDEX([1]UTCR!AG725:AQ725,1,8)),IF(VLOOKUP([1]Variables!$AN$3,[1]Variables!$AK$3:$AM$14,3)=2,INDEX([1]UTCR!K725:U725,1,[1]Variables!$AN$3),INDEX([1]UTCR!AG725:AQ725,1,[1]Variables!$AN$3)))</f>
        <v>0</v>
      </c>
      <c r="L725" s="88">
        <f>M725-K725</f>
        <v>0</v>
      </c>
      <c r="M725" s="88">
        <f>IF([1]Variables!$AN$3=12,INDEX([1]NRO!J725:T725,1,5)+INDEX([1]NRO!J725:T725,1,8),INDEX([1]NRO!J725:T725,1,[1]Variables!$AN$3))</f>
        <v>0</v>
      </c>
      <c r="O725" s="134"/>
      <c r="P725" s="134"/>
      <c r="Q725" s="134"/>
      <c r="R725" s="134"/>
      <c r="S725" s="134"/>
      <c r="T725" s="134"/>
      <c r="U725" s="134"/>
      <c r="V725" s="134"/>
      <c r="W725" s="134"/>
      <c r="X725" s="134"/>
      <c r="Y725" s="134"/>
      <c r="Z725" s="134"/>
      <c r="AA725" s="134"/>
    </row>
    <row r="726" spans="1:27" ht="11.65" customHeight="1" x14ac:dyDescent="0.2">
      <c r="A726" s="138">
        <f t="shared" ca="1" si="27"/>
        <v>345</v>
      </c>
      <c r="C726" s="184"/>
      <c r="F726" s="184" t="str">
        <f>+[1]Function!F722</f>
        <v>P</v>
      </c>
      <c r="G726" s="84" t="str">
        <f>[1]UTCR!H726</f>
        <v>CAGE</v>
      </c>
      <c r="H726" s="151"/>
      <c r="I726" s="88">
        <f>IF(VLOOKUP([1]Variables!$AN$3,[1]Variables!$AK$3:$AM$14,3)=2,[1]UTCR!J726,[1]UTCR!AF726)</f>
        <v>0</v>
      </c>
      <c r="J726" s="88">
        <f>I726-K726</f>
        <v>0</v>
      </c>
      <c r="K726" s="185">
        <f>IF([1]Variables!$AN$3=12,IF(VLOOKUP([1]Variables!$AN$3,[1]Variables!$AK$3:$AM$14,3)=2,INDEX([1]UTCR!K726:U726,1,5)+INDEX([1]UTCR!K726:U726,1,8),INDEX([1]UTCR!AG726:AQ726,1,5)+INDEX([1]UTCR!AG726:AQ726,1,8)),IF(VLOOKUP([1]Variables!$AN$3,[1]Variables!$AK$3:$AM$14,3)=2,INDEX([1]UTCR!K726:U726,1,[1]Variables!$AN$3),INDEX([1]UTCR!AG726:AQ726,1,[1]Variables!$AN$3)))</f>
        <v>0</v>
      </c>
      <c r="L726" s="88">
        <f>M726-K726</f>
        <v>0</v>
      </c>
      <c r="M726" s="88">
        <f>IF([1]Variables!$AN$3=12,INDEX([1]NRO!J726:T726,1,5)+INDEX([1]NRO!J726:T726,1,8),INDEX([1]NRO!J726:T726,1,[1]Variables!$AN$3))</f>
        <v>0</v>
      </c>
      <c r="O726" s="134"/>
      <c r="P726" s="134"/>
      <c r="Q726" s="134"/>
      <c r="R726" s="134"/>
      <c r="S726" s="134"/>
      <c r="T726" s="134"/>
      <c r="U726" s="134"/>
      <c r="V726" s="134"/>
      <c r="W726" s="134"/>
      <c r="X726" s="134"/>
      <c r="Y726" s="134"/>
      <c r="Z726" s="134"/>
      <c r="AA726" s="134"/>
    </row>
    <row r="727" spans="1:27" ht="11.65" customHeight="1" x14ac:dyDescent="0.2">
      <c r="A727" s="138">
        <f t="shared" ca="1" si="27"/>
        <v>346</v>
      </c>
      <c r="C727" s="184"/>
      <c r="H727" s="151"/>
      <c r="I727" s="88"/>
      <c r="J727" s="88"/>
      <c r="K727" s="88"/>
      <c r="L727" s="88"/>
      <c r="M727" s="88"/>
      <c r="O727" s="134"/>
      <c r="P727" s="134"/>
      <c r="Q727" s="134"/>
      <c r="R727" s="134"/>
      <c r="S727" s="134"/>
      <c r="T727" s="134"/>
      <c r="U727" s="134"/>
      <c r="V727" s="134"/>
      <c r="W727" s="134"/>
      <c r="X727" s="134"/>
      <c r="Y727" s="134"/>
      <c r="Z727" s="134"/>
      <c r="AA727" s="134"/>
    </row>
    <row r="728" spans="1:27" ht="11.65" customHeight="1" x14ac:dyDescent="0.2">
      <c r="A728" s="138">
        <f t="shared" ca="1" si="27"/>
        <v>347</v>
      </c>
      <c r="C728" s="184"/>
      <c r="H728" s="151" t="s">
        <v>230</v>
      </c>
      <c r="I728" s="187">
        <f>SUBTOTAL(9,I724:I727)</f>
        <v>1342977.85</v>
      </c>
      <c r="J728" s="187">
        <f>SUBTOTAL(9,J724:J727)</f>
        <v>1232470.6128001073</v>
      </c>
      <c r="K728" s="187">
        <f>SUBTOTAL(9,K724:K727)</f>
        <v>110507.23719989265</v>
      </c>
      <c r="L728" s="187">
        <f>SUBTOTAL(9,L724:L727)</f>
        <v>0</v>
      </c>
      <c r="M728" s="187">
        <f>SUBTOTAL(9,M724:M727)</f>
        <v>110507.23719989265</v>
      </c>
      <c r="O728" s="134"/>
      <c r="P728" s="134"/>
      <c r="Q728" s="134"/>
      <c r="R728" s="134"/>
      <c r="S728" s="134"/>
      <c r="T728" s="134"/>
      <c r="U728" s="134"/>
      <c r="V728" s="134"/>
      <c r="W728" s="134"/>
      <c r="X728" s="134"/>
      <c r="Y728" s="134"/>
      <c r="Z728" s="134"/>
      <c r="AA728" s="134"/>
    </row>
    <row r="729" spans="1:27" ht="11.65" customHeight="1" x14ac:dyDescent="0.2">
      <c r="A729" s="138">
        <f t="shared" ca="1" si="27"/>
        <v>348</v>
      </c>
      <c r="C729" s="184"/>
      <c r="H729" s="151"/>
      <c r="I729" s="192"/>
      <c r="J729" s="88"/>
      <c r="K729" s="88"/>
      <c r="L729" s="88"/>
      <c r="M729" s="88"/>
      <c r="O729" s="134"/>
      <c r="P729" s="134"/>
      <c r="Q729" s="134"/>
      <c r="R729" s="134"/>
      <c r="S729" s="134"/>
      <c r="T729" s="134"/>
      <c r="U729" s="134"/>
      <c r="V729" s="134"/>
      <c r="W729" s="134"/>
      <c r="X729" s="134"/>
      <c r="Y729" s="134"/>
      <c r="Z729" s="134"/>
      <c r="AA729" s="134"/>
    </row>
    <row r="730" spans="1:27" ht="11.65" customHeight="1" x14ac:dyDescent="0.2">
      <c r="A730" s="138">
        <f t="shared" ca="1" si="27"/>
        <v>349</v>
      </c>
      <c r="C730" s="184"/>
      <c r="E730" s="142"/>
      <c r="H730" s="151"/>
      <c r="I730" s="205"/>
      <c r="J730" s="88"/>
      <c r="K730" s="88"/>
      <c r="L730" s="88"/>
      <c r="M730" s="88"/>
      <c r="O730" s="134"/>
      <c r="P730" s="134"/>
      <c r="Q730" s="134"/>
      <c r="R730" s="134"/>
      <c r="S730" s="134"/>
      <c r="T730" s="134"/>
      <c r="U730" s="134"/>
      <c r="V730" s="134"/>
      <c r="W730" s="134"/>
      <c r="X730" s="134"/>
      <c r="Y730" s="134"/>
      <c r="Z730" s="134"/>
      <c r="AA730" s="134"/>
    </row>
    <row r="731" spans="1:27" ht="11.65" customHeight="1" x14ac:dyDescent="0.2">
      <c r="A731" s="138">
        <f t="shared" ca="1" si="27"/>
        <v>350</v>
      </c>
      <c r="C731" s="194"/>
      <c r="D731" s="195"/>
      <c r="E731" s="196"/>
      <c r="G731" s="195"/>
      <c r="H731" s="197"/>
      <c r="I731" s="198"/>
      <c r="J731" s="88"/>
      <c r="K731" s="88"/>
      <c r="L731" s="88"/>
      <c r="M731" s="88"/>
      <c r="O731" s="134"/>
      <c r="P731" s="134"/>
      <c r="Q731" s="134"/>
      <c r="R731" s="134"/>
      <c r="S731" s="134"/>
      <c r="T731" s="134"/>
      <c r="U731" s="134"/>
      <c r="V731" s="134"/>
      <c r="W731" s="134"/>
      <c r="X731" s="134"/>
      <c r="Y731" s="134"/>
      <c r="Z731" s="134"/>
      <c r="AA731" s="134"/>
    </row>
    <row r="732" spans="1:27" ht="11.65" customHeight="1" x14ac:dyDescent="0.2">
      <c r="A732" s="138">
        <f t="shared" ca="1" si="27"/>
        <v>351</v>
      </c>
      <c r="C732" s="184">
        <v>557</v>
      </c>
      <c r="D732" s="84" t="s">
        <v>275</v>
      </c>
      <c r="H732" s="151"/>
      <c r="I732" s="88"/>
      <c r="J732" s="88"/>
      <c r="K732" s="88"/>
      <c r="L732" s="88"/>
      <c r="M732" s="88"/>
      <c r="O732" s="134"/>
      <c r="P732" s="134"/>
      <c r="Q732" s="134"/>
      <c r="R732" s="134"/>
      <c r="S732" s="134"/>
      <c r="T732" s="134"/>
      <c r="U732" s="134"/>
      <c r="V732" s="134"/>
      <c r="W732" s="134"/>
      <c r="X732" s="134"/>
      <c r="Y732" s="134"/>
      <c r="Z732" s="134"/>
      <c r="AA732" s="134"/>
    </row>
    <row r="733" spans="1:27" ht="11.65" customHeight="1" x14ac:dyDescent="0.2">
      <c r="A733" s="138">
        <f t="shared" ca="1" si="27"/>
        <v>352</v>
      </c>
      <c r="C733" s="184"/>
      <c r="F733" s="184" t="str">
        <f>+[1]Function!F729</f>
        <v>P</v>
      </c>
      <c r="G733" s="84" t="str">
        <f>[1]UTCR!H733</f>
        <v>S</v>
      </c>
      <c r="H733" s="151"/>
      <c r="I733" s="88">
        <f>IF(VLOOKUP([1]Variables!$AN$3,[1]Variables!$AK$3:$AM$14,3)=2,[1]UTCR!J733,[1]UTCR!AF733)</f>
        <v>1613714.3599999999</v>
      </c>
      <c r="J733" s="88">
        <f t="shared" ref="J733:J738" si="28">I733-K733</f>
        <v>1710720.5599999998</v>
      </c>
      <c r="K733" s="185">
        <f>IF([1]Variables!$AN$3=12,IF(VLOOKUP([1]Variables!$AN$3,[1]Variables!$AK$3:$AM$14,3)=2,INDEX([1]UTCR!K733:U733,1,5)+INDEX([1]UTCR!K733:U733,1,8),INDEX([1]UTCR!AG733:AQ733,1,5)+INDEX([1]UTCR!AG733:AQ733,1,8)),IF(VLOOKUP([1]Variables!$AN$3,[1]Variables!$AK$3:$AM$14,3)=2,INDEX([1]UTCR!K733:U733,1,[1]Variables!$AN$3),INDEX([1]UTCR!AG733:AQ733,1,[1]Variables!$AN$3)))</f>
        <v>-97006.2</v>
      </c>
      <c r="L733" s="88">
        <f t="shared" ref="L733:L738" si="29">M733-K733</f>
        <v>118426.20000000001</v>
      </c>
      <c r="M733" s="88">
        <f>IF([1]Variables!$AN$3=12,INDEX([1]NRO!J733:T733,1,5)+INDEX([1]NRO!J733:T733,1,8),INDEX([1]NRO!J733:T733,1,[1]Variables!$AN$3))</f>
        <v>21420.000000000015</v>
      </c>
      <c r="O733" s="134"/>
      <c r="P733" s="134"/>
      <c r="Q733" s="134"/>
      <c r="R733" s="134"/>
      <c r="S733" s="134"/>
      <c r="T733" s="134"/>
      <c r="U733" s="134"/>
      <c r="V733" s="134"/>
      <c r="W733" s="134"/>
      <c r="X733" s="134"/>
      <c r="Y733" s="134"/>
      <c r="Z733" s="134"/>
      <c r="AA733" s="134"/>
    </row>
    <row r="734" spans="1:27" ht="11.65" customHeight="1" x14ac:dyDescent="0.2">
      <c r="A734" s="138">
        <f t="shared" ca="1" si="27"/>
        <v>353</v>
      </c>
      <c r="C734" s="184"/>
      <c r="F734" s="184" t="str">
        <f>+[1]Function!F730</f>
        <v>P</v>
      </c>
      <c r="G734" s="84" t="str">
        <f>[1]UTCR!H734</f>
        <v>SG</v>
      </c>
      <c r="H734" s="151"/>
      <c r="I734" s="88">
        <f>IF(VLOOKUP([1]Variables!$AN$3,[1]Variables!$AK$3:$AM$14,3)=2,[1]UTCR!J734,[1]UTCR!AF734)</f>
        <v>33779554.080000006</v>
      </c>
      <c r="J734" s="88">
        <f t="shared" si="28"/>
        <v>30999995.805658281</v>
      </c>
      <c r="K734" s="185">
        <f>IF([1]Variables!$AN$3=12,IF(VLOOKUP([1]Variables!$AN$3,[1]Variables!$AK$3:$AM$14,3)=2,INDEX([1]UTCR!K734:U734,1,5)+INDEX([1]UTCR!K734:U734,1,8),INDEX([1]UTCR!AG734:AQ734,1,5)+INDEX([1]UTCR!AG734:AQ734,1,8)),IF(VLOOKUP([1]Variables!$AN$3,[1]Variables!$AK$3:$AM$14,3)=2,INDEX([1]UTCR!K734:U734,1,[1]Variables!$AN$3),INDEX([1]UTCR!AG734:AQ734,1,[1]Variables!$AN$3)))</f>
        <v>2779558.2743417262</v>
      </c>
      <c r="L734" s="88">
        <f t="shared" si="29"/>
        <v>-130245.65901076142</v>
      </c>
      <c r="M734" s="88">
        <f>IF([1]Variables!$AN$3=12,INDEX([1]NRO!J734:T734,1,5)+INDEX([1]NRO!J734:T734,1,8),INDEX([1]NRO!J734:T734,1,[1]Variables!$AN$3))</f>
        <v>2649312.6153309648</v>
      </c>
      <c r="O734" s="134"/>
      <c r="P734" s="134"/>
      <c r="Q734" s="134"/>
      <c r="R734" s="134"/>
      <c r="S734" s="134"/>
      <c r="T734" s="134"/>
      <c r="U734" s="134"/>
      <c r="V734" s="134"/>
      <c r="W734" s="134"/>
      <c r="X734" s="134"/>
      <c r="Y734" s="134"/>
      <c r="Z734" s="134"/>
      <c r="AA734" s="134"/>
    </row>
    <row r="735" spans="1:27" ht="11.65" customHeight="1" x14ac:dyDescent="0.2">
      <c r="A735" s="138">
        <f t="shared" ca="1" si="27"/>
        <v>354</v>
      </c>
      <c r="C735" s="184"/>
      <c r="F735" s="184" t="str">
        <f>+[1]Function!F731</f>
        <v>P</v>
      </c>
      <c r="G735" s="84" t="str">
        <f>[1]UTCR!H735</f>
        <v>SGCT</v>
      </c>
      <c r="H735" s="151"/>
      <c r="I735" s="88">
        <f>IF(VLOOKUP([1]Variables!$AN$3,[1]Variables!$AK$3:$AM$14,3)=2,[1]UTCR!J735,[1]UTCR!AF735)</f>
        <v>0</v>
      </c>
      <c r="J735" s="88">
        <f t="shared" si="28"/>
        <v>0</v>
      </c>
      <c r="K735" s="185">
        <f>IF([1]Variables!$AN$3=12,IF(VLOOKUP([1]Variables!$AN$3,[1]Variables!$AK$3:$AM$14,3)=2,INDEX([1]UTCR!K735:U735,1,5)+INDEX([1]UTCR!K735:U735,1,8),INDEX([1]UTCR!AG735:AQ735,1,5)+INDEX([1]UTCR!AG735:AQ735,1,8)),IF(VLOOKUP([1]Variables!$AN$3,[1]Variables!$AK$3:$AM$14,3)=2,INDEX([1]UTCR!K735:U735,1,[1]Variables!$AN$3),INDEX([1]UTCR!AG735:AQ735,1,[1]Variables!$AN$3)))</f>
        <v>0</v>
      </c>
      <c r="L735" s="88">
        <f t="shared" si="29"/>
        <v>0</v>
      </c>
      <c r="M735" s="88">
        <f>IF([1]Variables!$AN$3=12,INDEX([1]NRO!J735:T735,1,5)+INDEX([1]NRO!J735:T735,1,8),INDEX([1]NRO!J735:T735,1,[1]Variables!$AN$3))</f>
        <v>0</v>
      </c>
      <c r="O735" s="134"/>
      <c r="P735" s="134"/>
      <c r="Q735" s="134"/>
      <c r="R735" s="134"/>
      <c r="S735" s="134"/>
      <c r="T735" s="134"/>
      <c r="U735" s="134"/>
      <c r="V735" s="134"/>
      <c r="W735" s="134"/>
      <c r="X735" s="134"/>
      <c r="Y735" s="134"/>
      <c r="Z735" s="134"/>
      <c r="AA735" s="134"/>
    </row>
    <row r="736" spans="1:27" ht="11.65" customHeight="1" x14ac:dyDescent="0.2">
      <c r="A736" s="138">
        <f t="shared" ca="1" si="27"/>
        <v>355</v>
      </c>
      <c r="C736" s="184"/>
      <c r="F736" s="184" t="str">
        <f>+[1]Function!F732</f>
        <v>P</v>
      </c>
      <c r="G736" s="84" t="str">
        <f>[1]UTCR!H736</f>
        <v>SO</v>
      </c>
      <c r="H736" s="151"/>
      <c r="I736" s="88">
        <f>IF(VLOOKUP([1]Variables!$AN$3,[1]Variables!$AK$3:$AM$14,3)=2,[1]UTCR!J736,[1]UTCR!AF736)</f>
        <v>0</v>
      </c>
      <c r="J736" s="88">
        <f t="shared" si="28"/>
        <v>0</v>
      </c>
      <c r="K736" s="185">
        <f>IF([1]Variables!$AN$3=12,IF(VLOOKUP([1]Variables!$AN$3,[1]Variables!$AK$3:$AM$14,3)=2,INDEX([1]UTCR!K736:U736,1,5)+INDEX([1]UTCR!K736:U736,1,8),INDEX([1]UTCR!AG736:AQ736,1,5)+INDEX([1]UTCR!AG736:AQ736,1,8)),IF(VLOOKUP([1]Variables!$AN$3,[1]Variables!$AK$3:$AM$14,3)=2,INDEX([1]UTCR!K736:U736,1,[1]Variables!$AN$3),INDEX([1]UTCR!AG736:AQ736,1,[1]Variables!$AN$3)))</f>
        <v>0</v>
      </c>
      <c r="L736" s="88">
        <f t="shared" si="29"/>
        <v>1618.2030213195028</v>
      </c>
      <c r="M736" s="88">
        <f>IF([1]Variables!$AN$3=12,INDEX([1]NRO!J736:T736,1,5)+INDEX([1]NRO!J736:T736,1,8),INDEX([1]NRO!J736:T736,1,[1]Variables!$AN$3))</f>
        <v>1618.2030213195028</v>
      </c>
      <c r="O736" s="134"/>
      <c r="P736" s="134"/>
      <c r="Q736" s="134"/>
      <c r="R736" s="134"/>
      <c r="S736" s="134"/>
      <c r="T736" s="134"/>
      <c r="U736" s="134"/>
      <c r="V736" s="134"/>
      <c r="W736" s="134"/>
      <c r="X736" s="134"/>
      <c r="Y736" s="134"/>
      <c r="Z736" s="134"/>
      <c r="AA736" s="134"/>
    </row>
    <row r="737" spans="1:27" ht="11.65" customHeight="1" x14ac:dyDescent="0.2">
      <c r="A737" s="138">
        <f t="shared" ca="1" si="27"/>
        <v>356</v>
      </c>
      <c r="C737" s="184"/>
      <c r="F737" s="184" t="str">
        <f>+[1]Function!F733</f>
        <v>P</v>
      </c>
      <c r="G737" s="84" t="str">
        <f>[1]UTCR!H737</f>
        <v>CAGE</v>
      </c>
      <c r="H737" s="151"/>
      <c r="I737" s="88">
        <f>IF(VLOOKUP([1]Variables!$AN$3,[1]Variables!$AK$3:$AM$14,3)=2,[1]UTCR!J737,[1]UTCR!AF737)</f>
        <v>0</v>
      </c>
      <c r="J737" s="88">
        <f t="shared" si="28"/>
        <v>0</v>
      </c>
      <c r="K737" s="185">
        <f>IF([1]Variables!$AN$3=12,IF(VLOOKUP([1]Variables!$AN$3,[1]Variables!$AK$3:$AM$14,3)=2,INDEX([1]UTCR!K737:U737,1,5)+INDEX([1]UTCR!K737:U737,1,8),INDEX([1]UTCR!AG737:AQ737,1,5)+INDEX([1]UTCR!AG737:AQ737,1,8)),IF(VLOOKUP([1]Variables!$AN$3,[1]Variables!$AK$3:$AM$14,3)=2,INDEX([1]UTCR!K737:U737,1,[1]Variables!$AN$3),INDEX([1]UTCR!AG737:AQ737,1,[1]Variables!$AN$3)))</f>
        <v>0</v>
      </c>
      <c r="L737" s="88">
        <f t="shared" si="29"/>
        <v>0</v>
      </c>
      <c r="M737" s="88">
        <f>IF([1]Variables!$AN$3=12,INDEX([1]NRO!J737:T737,1,5)+INDEX([1]NRO!J737:T737,1,8),INDEX([1]NRO!J737:T737,1,[1]Variables!$AN$3))</f>
        <v>0</v>
      </c>
      <c r="O737" s="134"/>
      <c r="P737" s="134"/>
      <c r="Q737" s="134"/>
      <c r="R737" s="134"/>
      <c r="S737" s="134"/>
      <c r="T737" s="134"/>
      <c r="U737" s="134"/>
      <c r="V737" s="134"/>
      <c r="W737" s="134"/>
      <c r="X737" s="134"/>
      <c r="Y737" s="134"/>
      <c r="Z737" s="134"/>
      <c r="AA737" s="134"/>
    </row>
    <row r="738" spans="1:27" ht="11.65" customHeight="1" x14ac:dyDescent="0.2">
      <c r="A738" s="138">
        <f t="shared" ca="1" si="27"/>
        <v>357</v>
      </c>
      <c r="C738" s="184"/>
      <c r="F738" s="184" t="str">
        <f>+[1]Function!F734</f>
        <v>P</v>
      </c>
      <c r="G738" s="84" t="str">
        <f>[1]UTCR!H738</f>
        <v>TROJP</v>
      </c>
      <c r="H738" s="151"/>
      <c r="I738" s="88">
        <f>IF(VLOOKUP([1]Variables!$AN$3,[1]Variables!$AK$3:$AM$14,3)=2,[1]UTCR!J738,[1]UTCR!AF738)</f>
        <v>0</v>
      </c>
      <c r="J738" s="88">
        <f t="shared" si="28"/>
        <v>0</v>
      </c>
      <c r="K738" s="185">
        <f>IF([1]Variables!$AN$3=12,IF(VLOOKUP([1]Variables!$AN$3,[1]Variables!$AK$3:$AM$14,3)=2,INDEX([1]UTCR!K738:U738,1,5)+INDEX([1]UTCR!K738:U738,1,8),INDEX([1]UTCR!AG738:AQ738,1,5)+INDEX([1]UTCR!AG738:AQ738,1,8)),IF(VLOOKUP([1]Variables!$AN$3,[1]Variables!$AK$3:$AM$14,3)=2,INDEX([1]UTCR!K738:U738,1,[1]Variables!$AN$3),INDEX([1]UTCR!AG738:AQ738,1,[1]Variables!$AN$3)))</f>
        <v>0</v>
      </c>
      <c r="L738" s="88">
        <f t="shared" si="29"/>
        <v>0</v>
      </c>
      <c r="M738" s="88">
        <f>IF([1]Variables!$AN$3=12,INDEX([1]NRO!J738:T738,1,5)+INDEX([1]NRO!J738:T738,1,8),INDEX([1]NRO!J738:T738,1,[1]Variables!$AN$3))</f>
        <v>0</v>
      </c>
      <c r="O738" s="134"/>
      <c r="P738" s="134"/>
      <c r="Q738" s="134"/>
      <c r="R738" s="134"/>
      <c r="S738" s="134"/>
      <c r="T738" s="134"/>
      <c r="U738" s="134"/>
      <c r="V738" s="134"/>
      <c r="W738" s="134"/>
      <c r="X738" s="134"/>
      <c r="Y738" s="134"/>
      <c r="Z738" s="134"/>
      <c r="AA738" s="134"/>
    </row>
    <row r="739" spans="1:27" ht="11.65" customHeight="1" x14ac:dyDescent="0.2">
      <c r="A739" s="138">
        <f t="shared" ca="1" si="27"/>
        <v>358</v>
      </c>
      <c r="C739" s="184"/>
      <c r="F739" s="184" t="str">
        <f>+[1]Function!F735</f>
        <v>P</v>
      </c>
      <c r="G739" s="84" t="str">
        <f>[1]UTCR!H739</f>
        <v>CAGW</v>
      </c>
      <c r="H739" s="151"/>
      <c r="I739" s="88">
        <f>IF(VLOOKUP([1]Variables!$AN$3,[1]Variables!$AK$3:$AM$14,3)=2,[1]UTCR!J739,[1]UTCR!AF739)</f>
        <v>165090.5</v>
      </c>
      <c r="J739" s="88">
        <f>I739-K739</f>
        <v>127837.74217211219</v>
      </c>
      <c r="K739" s="185">
        <f>IF([1]Variables!$AN$3=12,IF(VLOOKUP([1]Variables!$AN$3,[1]Variables!$AK$3:$AM$14,3)=2,INDEX([1]UTCR!K739:U739,1,5)+INDEX([1]UTCR!K739:U739,1,8),INDEX([1]UTCR!AG739:AQ739,1,5)+INDEX([1]UTCR!AG739:AQ739,1,8)),IF(VLOOKUP([1]Variables!$AN$3,[1]Variables!$AK$3:$AM$14,3)=2,INDEX([1]UTCR!K739:U739,1,[1]Variables!$AN$3),INDEX([1]UTCR!AG739:AQ739,1,[1]Variables!$AN$3)))</f>
        <v>37252.757827887799</v>
      </c>
      <c r="L739" s="88">
        <f>M739-K739</f>
        <v>202101.42818254547</v>
      </c>
      <c r="M739" s="88">
        <f>IF([1]Variables!$AN$3=12,INDEX([1]NRO!J739:T739,1,5)+INDEX([1]NRO!J739:T739,1,8),INDEX([1]NRO!J739:T739,1,[1]Variables!$AN$3))</f>
        <v>239354.18601043327</v>
      </c>
      <c r="O739" s="134"/>
      <c r="P739" s="134"/>
      <c r="Q739" s="134"/>
      <c r="R739" s="134"/>
      <c r="S739" s="134"/>
      <c r="T739" s="134"/>
      <c r="U739" s="134"/>
      <c r="V739" s="134"/>
      <c r="W739" s="134"/>
      <c r="X739" s="134"/>
      <c r="Y739" s="134"/>
      <c r="Z739" s="134"/>
      <c r="AA739" s="134"/>
    </row>
    <row r="740" spans="1:27" ht="11.65" customHeight="1" x14ac:dyDescent="0.2">
      <c r="A740" s="138">
        <f t="shared" ca="1" si="27"/>
        <v>359</v>
      </c>
      <c r="C740" s="184"/>
      <c r="F740" s="184" t="str">
        <f>+[1]Function!F736</f>
        <v>P</v>
      </c>
      <c r="G740" s="84" t="str">
        <f>[1]UTCR!H740</f>
        <v>CAGE</v>
      </c>
      <c r="H740" s="151"/>
      <c r="I740" s="88">
        <f>IF(VLOOKUP([1]Variables!$AN$3,[1]Variables!$AK$3:$AM$14,3)=2,[1]UTCR!J740,[1]UTCR!AF740)</f>
        <v>15564205.060000001</v>
      </c>
      <c r="J740" s="88">
        <f>I740-K740</f>
        <v>15564205.060000001</v>
      </c>
      <c r="K740" s="185">
        <f>IF([1]Variables!$AN$3=12,IF(VLOOKUP([1]Variables!$AN$3,[1]Variables!$AK$3:$AM$14,3)=2,INDEX([1]UTCR!K740:U740,1,5)+INDEX([1]UTCR!K740:U740,1,8),INDEX([1]UTCR!AG740:AQ740,1,5)+INDEX([1]UTCR!AG740:AQ740,1,8)),IF(VLOOKUP([1]Variables!$AN$3,[1]Variables!$AK$3:$AM$14,3)=2,INDEX([1]UTCR!K740:U740,1,[1]Variables!$AN$3),INDEX([1]UTCR!AG740:AQ740,1,[1]Variables!$AN$3)))</f>
        <v>0</v>
      </c>
      <c r="L740" s="88">
        <f>M740-K740</f>
        <v>0</v>
      </c>
      <c r="M740" s="88">
        <f>IF([1]Variables!$AN$3=12,INDEX([1]NRO!J740:T740,1,5)+INDEX([1]NRO!J740:T740,1,8),INDEX([1]NRO!J740:T740,1,[1]Variables!$AN$3))</f>
        <v>0</v>
      </c>
      <c r="O740" s="134"/>
      <c r="P740" s="134"/>
      <c r="Q740" s="134"/>
      <c r="R740" s="134"/>
      <c r="S740" s="134"/>
      <c r="T740" s="134"/>
      <c r="U740" s="134"/>
      <c r="V740" s="134"/>
      <c r="W740" s="134"/>
      <c r="X740" s="134"/>
      <c r="Y740" s="134"/>
      <c r="Z740" s="134"/>
      <c r="AA740" s="134"/>
    </row>
    <row r="741" spans="1:27" ht="11.65" customHeight="1" x14ac:dyDescent="0.2">
      <c r="A741" s="138">
        <f t="shared" ca="1" si="27"/>
        <v>360</v>
      </c>
      <c r="C741" s="184"/>
      <c r="F741" s="184" t="str">
        <f>+[1]Function!F738</f>
        <v>P</v>
      </c>
      <c r="G741" s="84" t="str">
        <f>[1]UTCR!H741</f>
        <v>JBG</v>
      </c>
      <c r="H741" s="151"/>
      <c r="I741" s="88">
        <f>IF(VLOOKUP([1]Variables!$AN$3,[1]Variables!$AK$3:$AM$14,3)=2,[1]UTCR!J741,[1]UTCR!AF741)</f>
        <v>2068170.47</v>
      </c>
      <c r="J741" s="88">
        <f>I741-K741</f>
        <v>1604134.9754392637</v>
      </c>
      <c r="K741" s="185">
        <f>IF([1]Variables!$AN$3=12,IF(VLOOKUP([1]Variables!$AN$3,[1]Variables!$AK$3:$AM$14,3)=2,INDEX([1]UTCR!K741:U741,1,5)+INDEX([1]UTCR!K741:U741,1,8),INDEX([1]UTCR!AG741:AQ741,1,5)+INDEX([1]UTCR!AG741:AQ741,1,8)),IF(VLOOKUP([1]Variables!$AN$3,[1]Variables!$AK$3:$AM$14,3)=2,INDEX([1]UTCR!K741:U741,1,[1]Variables!$AN$3),INDEX([1]UTCR!AG741:AQ741,1,[1]Variables!$AN$3)))</f>
        <v>464035.49456073617</v>
      </c>
      <c r="L741" s="88">
        <f>M741-K741</f>
        <v>-2429.3780634605791</v>
      </c>
      <c r="M741" s="88">
        <f>IF([1]Variables!$AN$3=12,INDEX([1]NRO!J741:T741,1,5)+INDEX([1]NRO!J741:T741,1,8),INDEX([1]NRO!J741:T741,1,[1]Variables!$AN$3))</f>
        <v>461606.11649727559</v>
      </c>
      <c r="O741" s="134"/>
      <c r="P741" s="134"/>
      <c r="Q741" s="134"/>
      <c r="R741" s="134"/>
      <c r="S741" s="134"/>
      <c r="T741" s="134"/>
      <c r="U741" s="134"/>
      <c r="V741" s="134"/>
      <c r="W741" s="134"/>
      <c r="X741" s="134"/>
      <c r="Y741" s="134"/>
      <c r="Z741" s="134"/>
      <c r="AA741" s="134"/>
    </row>
    <row r="742" spans="1:27" ht="11.65" customHeight="1" x14ac:dyDescent="0.2">
      <c r="A742" s="138">
        <f t="shared" ca="1" si="27"/>
        <v>361</v>
      </c>
      <c r="C742" s="184"/>
      <c r="F742" s="184" t="str">
        <f>+[1]Function!F738</f>
        <v>P</v>
      </c>
      <c r="G742" s="84" t="str">
        <f>[1]UTCR!H742</f>
        <v>CAEW</v>
      </c>
      <c r="H742" s="151"/>
      <c r="I742" s="88">
        <f>IF(VLOOKUP([1]Variables!$AN$3,[1]Variables!$AK$3:$AM$14,3)=2,[1]UTCR!J742,[1]UTCR!AF742)</f>
        <v>0</v>
      </c>
      <c r="J742" s="88">
        <f>I742-K742</f>
        <v>0</v>
      </c>
      <c r="K742" s="185">
        <f>IF([1]Variables!$AN$3=12,IF(VLOOKUP([1]Variables!$AN$3,[1]Variables!$AK$3:$AM$14,3)=2,INDEX([1]UTCR!K742:U742,1,5)+INDEX([1]UTCR!K742:U742,1,8),INDEX([1]UTCR!AG742:AQ742,1,5)+INDEX([1]UTCR!AG742:AQ742,1,8)),IF(VLOOKUP([1]Variables!$AN$3,[1]Variables!$AK$3:$AM$14,3)=2,INDEX([1]UTCR!K742:U742,1,[1]Variables!$AN$3),INDEX([1]UTCR!AG742:AQ742,1,[1]Variables!$AN$3)))</f>
        <v>0</v>
      </c>
      <c r="L742" s="88">
        <f>M742-K742</f>
        <v>0</v>
      </c>
      <c r="M742" s="88">
        <f>IF([1]Variables!$AN$3=12,INDEX([1]NRO!J742:T742,1,5)+INDEX([1]NRO!J742:T742,1,8),INDEX([1]NRO!J742:T742,1,[1]Variables!$AN$3))</f>
        <v>0</v>
      </c>
      <c r="O742" s="134"/>
      <c r="P742" s="134"/>
      <c r="Q742" s="134"/>
      <c r="R742" s="134"/>
      <c r="S742" s="134"/>
      <c r="T742" s="134"/>
      <c r="U742" s="134"/>
      <c r="V742" s="134"/>
      <c r="W742" s="134"/>
      <c r="X742" s="134"/>
      <c r="Y742" s="134"/>
      <c r="Z742" s="134"/>
      <c r="AA742" s="134"/>
    </row>
    <row r="743" spans="1:27" ht="11.65" customHeight="1" x14ac:dyDescent="0.2">
      <c r="A743" s="138">
        <f t="shared" ca="1" si="27"/>
        <v>362</v>
      </c>
      <c r="C743" s="184"/>
      <c r="F743" s="184" t="str">
        <f>+[1]Function!F739</f>
        <v>P</v>
      </c>
      <c r="G743" s="84" t="str">
        <f>[1]UTCR!H743</f>
        <v>JBE</v>
      </c>
      <c r="H743" s="151"/>
      <c r="I743" s="88">
        <f>IF(VLOOKUP([1]Variables!$AN$3,[1]Variables!$AK$3:$AM$14,3)=2,[1]UTCR!J743,[1]UTCR!AF743)</f>
        <v>9107.8799999999992</v>
      </c>
      <c r="J743" s="88">
        <f>I743-K743</f>
        <v>7037.574077471636</v>
      </c>
      <c r="K743" s="185">
        <f>IF([1]Variables!$AN$3=12,IF(VLOOKUP([1]Variables!$AN$3,[1]Variables!$AK$3:$AM$14,3)=2,INDEX([1]UTCR!K743:U743,1,5)+INDEX([1]UTCR!K743:U743,1,8),INDEX([1]UTCR!AG743:AQ743,1,5)+INDEX([1]UTCR!AG743:AQ743,1,8)),IF(VLOOKUP([1]Variables!$AN$3,[1]Variables!$AK$3:$AM$14,3)=2,INDEX([1]UTCR!K743:U743,1,[1]Variables!$AN$3),INDEX([1]UTCR!AG743:AQ743,1,[1]Variables!$AN$3)))</f>
        <v>2070.3059225283637</v>
      </c>
      <c r="L743" s="88">
        <f>M743-K743</f>
        <v>2462.7827241502478</v>
      </c>
      <c r="M743" s="88">
        <f>IF([1]Variables!$AN$3=12,INDEX([1]NRO!J743:T743,1,5)+INDEX([1]NRO!J743:T743,1,8),INDEX([1]NRO!J743:T743,1,[1]Variables!$AN$3))</f>
        <v>4533.0886466786114</v>
      </c>
      <c r="O743" s="134"/>
      <c r="P743" s="134"/>
      <c r="Q743" s="134"/>
      <c r="R743" s="134"/>
      <c r="S743" s="134"/>
      <c r="T743" s="134"/>
      <c r="U743" s="134"/>
      <c r="V743" s="134"/>
      <c r="W743" s="134"/>
      <c r="X743" s="134"/>
      <c r="Y743" s="134"/>
      <c r="Z743" s="134"/>
      <c r="AA743" s="134"/>
    </row>
    <row r="744" spans="1:27" ht="11.65" customHeight="1" x14ac:dyDescent="0.2">
      <c r="A744" s="138">
        <f t="shared" ca="1" si="27"/>
        <v>363</v>
      </c>
      <c r="C744" s="184"/>
      <c r="H744" s="151" t="s">
        <v>230</v>
      </c>
      <c r="I744" s="187">
        <f>SUBTOTAL(9,I733:I743)</f>
        <v>53199842.350000009</v>
      </c>
      <c r="J744" s="187">
        <f>SUBTOTAL(9,J733:J743)</f>
        <v>50013931.71734713</v>
      </c>
      <c r="K744" s="187">
        <f>SUBTOTAL(9,K733:K743)</f>
        <v>3185910.6326528783</v>
      </c>
      <c r="L744" s="187">
        <f>SUBTOTAL(9,L733:L743)</f>
        <v>191933.57685379323</v>
      </c>
      <c r="M744" s="187">
        <f>SUBTOTAL(9,M733:M743)</f>
        <v>3377844.2095066719</v>
      </c>
      <c r="O744" s="134"/>
      <c r="P744" s="134"/>
      <c r="Q744" s="134"/>
      <c r="R744" s="134"/>
      <c r="S744" s="134"/>
      <c r="T744" s="134"/>
      <c r="U744" s="134"/>
      <c r="V744" s="134"/>
      <c r="W744" s="134"/>
      <c r="X744" s="134"/>
      <c r="Y744" s="134"/>
      <c r="Z744" s="134"/>
      <c r="AA744" s="134"/>
    </row>
    <row r="745" spans="1:27" ht="11.65" customHeight="1" x14ac:dyDescent="0.2">
      <c r="A745" s="138">
        <f t="shared" ca="1" si="27"/>
        <v>364</v>
      </c>
      <c r="C745" s="184"/>
      <c r="H745" s="151"/>
      <c r="I745" s="88"/>
      <c r="J745" s="88"/>
      <c r="K745" s="88"/>
      <c r="L745" s="88"/>
      <c r="M745" s="88"/>
      <c r="O745" s="134"/>
      <c r="P745" s="134"/>
      <c r="Q745" s="134"/>
      <c r="R745" s="134"/>
      <c r="S745" s="134"/>
      <c r="T745" s="134"/>
      <c r="U745" s="134"/>
      <c r="V745" s="134"/>
      <c r="W745" s="134"/>
      <c r="X745" s="134"/>
      <c r="Y745" s="134"/>
      <c r="Z745" s="134"/>
      <c r="AA745" s="134"/>
    </row>
    <row r="746" spans="1:27" ht="11.65" customHeight="1" x14ac:dyDescent="0.2">
      <c r="A746" s="138">
        <f t="shared" ca="1" si="27"/>
        <v>365</v>
      </c>
      <c r="C746" s="206" t="s">
        <v>276</v>
      </c>
      <c r="D746" s="206"/>
      <c r="E746" s="206"/>
      <c r="F746" s="206"/>
      <c r="G746" s="206"/>
      <c r="H746" s="207"/>
      <c r="I746" s="208"/>
      <c r="J746" s="208"/>
      <c r="K746" s="208"/>
      <c r="L746" s="208"/>
      <c r="M746" s="208"/>
      <c r="O746" s="134"/>
      <c r="P746" s="134"/>
      <c r="Q746" s="134"/>
      <c r="R746" s="134"/>
      <c r="S746" s="134"/>
      <c r="T746" s="134"/>
      <c r="U746" s="134"/>
      <c r="V746" s="134"/>
      <c r="W746" s="134"/>
      <c r="X746" s="134"/>
      <c r="Y746" s="134"/>
      <c r="Z746" s="134"/>
      <c r="AA746" s="134"/>
    </row>
    <row r="747" spans="1:27" ht="11.65" customHeight="1" x14ac:dyDescent="0.2">
      <c r="A747" s="138">
        <f t="shared" ca="1" si="27"/>
        <v>366</v>
      </c>
      <c r="C747" s="209" t="s">
        <v>277</v>
      </c>
      <c r="D747" s="206"/>
      <c r="E747" s="206"/>
      <c r="F747" s="210" t="str">
        <f>+[1]Function!F664</f>
        <v>P</v>
      </c>
      <c r="G747" s="206" t="str">
        <f>[1]UTCR!H747</f>
        <v>DGP</v>
      </c>
      <c r="H747" s="207"/>
      <c r="I747" s="208">
        <f>IF(VLOOKUP([1]Variables!$AN$3,[1]Variables!$AK$3:$AM$14,3)=2,[1]UTCR!J747,[1]UTCR!AF747)</f>
        <v>0</v>
      </c>
      <c r="J747" s="208">
        <f t="shared" ref="J747:J752" si="30">I747-K747</f>
        <v>0</v>
      </c>
      <c r="K747" s="211">
        <f>IF([1]Variables!$AN$3=12,IF(VLOOKUP([1]Variables!$AN$3,[1]Variables!$AK$3:$AM$14,3)=2,INDEX([1]UTCR!K747:U747,1,5)+INDEX([1]UTCR!K747:U747,1,8),INDEX([1]UTCR!AG747:AQ747,1,5)+INDEX([1]UTCR!AG747:AQ747,1,8)),IF(VLOOKUP([1]Variables!$AN$3,[1]Variables!$AK$3:$AM$14,3)=2,INDEX([1]UTCR!K747:U747,1,[1]Variables!$AN$3),INDEX([1]UTCR!AG747:AQ747,1,[1]Variables!$AN$3)))</f>
        <v>0</v>
      </c>
      <c r="L747" s="208">
        <f t="shared" ref="L747:L752" si="31">M747-K747</f>
        <v>0</v>
      </c>
      <c r="M747" s="208">
        <f>IF([1]Variables!$AN$3=12,INDEX([1]NRO!J747:T747,1,5)+INDEX([1]NRO!J747:T747,1,8),INDEX([1]NRO!J747:T747,1,[1]Variables!$AN$3))</f>
        <v>0</v>
      </c>
      <c r="O747" s="134"/>
      <c r="P747" s="134"/>
      <c r="Q747" s="134"/>
      <c r="R747" s="134"/>
      <c r="S747" s="134"/>
      <c r="T747" s="134"/>
      <c r="U747" s="134"/>
      <c r="V747" s="134"/>
      <c r="W747" s="134"/>
      <c r="X747" s="134"/>
      <c r="Y747" s="134"/>
      <c r="Z747" s="134"/>
      <c r="AA747" s="134"/>
    </row>
    <row r="748" spans="1:27" ht="11.65" customHeight="1" x14ac:dyDescent="0.2">
      <c r="A748" s="138">
        <f t="shared" ca="1" si="27"/>
        <v>367</v>
      </c>
      <c r="C748" s="209" t="s">
        <v>277</v>
      </c>
      <c r="D748" s="206"/>
      <c r="E748" s="206"/>
      <c r="F748" s="210" t="str">
        <f>+[1]Function!F665</f>
        <v>P</v>
      </c>
      <c r="G748" s="206" t="str">
        <f>[1]UTCR!H748</f>
        <v>SG</v>
      </c>
      <c r="H748" s="207"/>
      <c r="I748" s="208">
        <f>IF(VLOOKUP([1]Variables!$AN$3,[1]Variables!$AK$3:$AM$14,3)=2,[1]UTCR!J748,[1]UTCR!AF748)</f>
        <v>0</v>
      </c>
      <c r="J748" s="208">
        <f t="shared" si="30"/>
        <v>0</v>
      </c>
      <c r="K748" s="211">
        <f>IF([1]Variables!$AN$3=12,IF(VLOOKUP([1]Variables!$AN$3,[1]Variables!$AK$3:$AM$14,3)=2,INDEX([1]UTCR!K748:U748,1,5)+INDEX([1]UTCR!K748:U748,1,8),INDEX([1]UTCR!AG748:AQ748,1,5)+INDEX([1]UTCR!AG748:AQ748,1,8)),IF(VLOOKUP([1]Variables!$AN$3,[1]Variables!$AK$3:$AM$14,3)=2,INDEX([1]UTCR!K748:U748,1,[1]Variables!$AN$3),INDEX([1]UTCR!AG748:AQ748,1,[1]Variables!$AN$3)))</f>
        <v>0</v>
      </c>
      <c r="L748" s="208">
        <f t="shared" si="31"/>
        <v>0</v>
      </c>
      <c r="M748" s="208">
        <f>IF([1]Variables!$AN$3=12,INDEX([1]NRO!J748:T748,1,5)+INDEX([1]NRO!J748:T748,1,8),INDEX([1]NRO!J748:T748,1,[1]Variables!$AN$3))</f>
        <v>0</v>
      </c>
      <c r="O748" s="134"/>
      <c r="P748" s="134"/>
      <c r="Q748" s="134"/>
      <c r="R748" s="134"/>
      <c r="S748" s="134"/>
      <c r="T748" s="134"/>
      <c r="U748" s="134"/>
      <c r="V748" s="134"/>
      <c r="W748" s="134"/>
      <c r="X748" s="134"/>
      <c r="Y748" s="134"/>
      <c r="Z748" s="134"/>
      <c r="AA748" s="134"/>
    </row>
    <row r="749" spans="1:27" ht="11.65" customHeight="1" x14ac:dyDescent="0.2">
      <c r="A749" s="138">
        <f t="shared" ca="1" si="27"/>
        <v>368</v>
      </c>
      <c r="C749" s="209" t="s">
        <v>278</v>
      </c>
      <c r="D749" s="206"/>
      <c r="E749" s="206"/>
      <c r="F749" s="210" t="str">
        <f>+[1]Function!F666</f>
        <v>P</v>
      </c>
      <c r="G749" s="206" t="str">
        <f>[1]UTCR!H749</f>
        <v>MC</v>
      </c>
      <c r="H749" s="207"/>
      <c r="I749" s="208">
        <f>IF(VLOOKUP([1]Variables!$AN$3,[1]Variables!$AK$3:$AM$14,3)=2,[1]UTCR!J749,[1]UTCR!AF749)</f>
        <v>0</v>
      </c>
      <c r="J749" s="208">
        <f t="shared" si="30"/>
        <v>0</v>
      </c>
      <c r="K749" s="211">
        <f>IF([1]Variables!$AN$3=12,IF(VLOOKUP([1]Variables!$AN$3,[1]Variables!$AK$3:$AM$14,3)=2,INDEX([1]UTCR!K749:U749,1,5)+INDEX([1]UTCR!K749:U749,1,8),INDEX([1]UTCR!AG749:AQ749,1,5)+INDEX([1]UTCR!AG749:AQ749,1,8)),IF(VLOOKUP([1]Variables!$AN$3,[1]Variables!$AK$3:$AM$14,3)=2,INDEX([1]UTCR!K749:U749,1,[1]Variables!$AN$3),INDEX([1]UTCR!AG749:AQ749,1,[1]Variables!$AN$3)))</f>
        <v>0</v>
      </c>
      <c r="L749" s="208">
        <f t="shared" si="31"/>
        <v>0</v>
      </c>
      <c r="M749" s="208">
        <f>IF([1]Variables!$AN$3=12,INDEX([1]NRO!J749:T749,1,5)+INDEX([1]NRO!J749:T749,1,8),INDEX([1]NRO!J749:T749,1,[1]Variables!$AN$3))</f>
        <v>0</v>
      </c>
      <c r="O749" s="134"/>
      <c r="P749" s="134"/>
      <c r="Q749" s="134"/>
      <c r="R749" s="134"/>
      <c r="S749" s="134"/>
      <c r="T749" s="134"/>
      <c r="U749" s="134"/>
      <c r="V749" s="134"/>
      <c r="W749" s="134"/>
      <c r="X749" s="134"/>
      <c r="Y749" s="134"/>
      <c r="Z749" s="134"/>
      <c r="AA749" s="134"/>
    </row>
    <row r="750" spans="1:27" ht="11.65" customHeight="1" x14ac:dyDescent="0.2">
      <c r="A750" s="138">
        <f t="shared" ca="1" si="27"/>
        <v>369</v>
      </c>
      <c r="C750" s="209" t="s">
        <v>278</v>
      </c>
      <c r="D750" s="206"/>
      <c r="E750" s="206"/>
      <c r="F750" s="210" t="str">
        <f>+[1]Function!F667</f>
        <v>P</v>
      </c>
      <c r="G750" s="206" t="str">
        <f>[1]UTCR!H750</f>
        <v>SG</v>
      </c>
      <c r="H750" s="207"/>
      <c r="I750" s="208">
        <f>IF(VLOOKUP([1]Variables!$AN$3,[1]Variables!$AK$3:$AM$14,3)=2,[1]UTCR!J750,[1]UTCR!AF750)</f>
        <v>0</v>
      </c>
      <c r="J750" s="208">
        <f t="shared" si="30"/>
        <v>0</v>
      </c>
      <c r="K750" s="211">
        <f>IF([1]Variables!$AN$3=12,IF(VLOOKUP([1]Variables!$AN$3,[1]Variables!$AK$3:$AM$14,3)=2,INDEX([1]UTCR!K750:U750,1,5)+INDEX([1]UTCR!K750:U750,1,8),INDEX([1]UTCR!AG750:AQ750,1,5)+INDEX([1]UTCR!AG750:AQ750,1,8)),IF(VLOOKUP([1]Variables!$AN$3,[1]Variables!$AK$3:$AM$14,3)=2,INDEX([1]UTCR!K750:U750,1,[1]Variables!$AN$3),INDEX([1]UTCR!AG750:AQ750,1,[1]Variables!$AN$3)))</f>
        <v>0</v>
      </c>
      <c r="L750" s="208">
        <f t="shared" si="31"/>
        <v>0</v>
      </c>
      <c r="M750" s="208">
        <f>IF([1]Variables!$AN$3=12,INDEX([1]NRO!J750:T750,1,5)+INDEX([1]NRO!J750:T750,1,8),INDEX([1]NRO!J750:T750,1,[1]Variables!$AN$3))</f>
        <v>0</v>
      </c>
      <c r="O750" s="134"/>
      <c r="P750" s="134"/>
      <c r="Q750" s="134"/>
      <c r="R750" s="134"/>
      <c r="S750" s="134"/>
      <c r="T750" s="134"/>
      <c r="U750" s="134"/>
      <c r="V750" s="134"/>
      <c r="W750" s="134"/>
      <c r="X750" s="134"/>
      <c r="Y750" s="134"/>
      <c r="Z750" s="134"/>
      <c r="AA750" s="134"/>
    </row>
    <row r="751" spans="1:27" ht="11.65" customHeight="1" x14ac:dyDescent="0.2">
      <c r="A751" s="138">
        <f t="shared" ca="1" si="27"/>
        <v>370</v>
      </c>
      <c r="C751" s="209" t="s">
        <v>279</v>
      </c>
      <c r="D751" s="206"/>
      <c r="E751" s="206"/>
      <c r="F751" s="210">
        <f>+[1]Function!F668</f>
        <v>0</v>
      </c>
      <c r="G751" s="206" t="str">
        <f>[1]UTCR!H751</f>
        <v>S</v>
      </c>
      <c r="H751" s="207"/>
      <c r="I751" s="208">
        <f>IF(VLOOKUP([1]Variables!$AN$3,[1]Variables!$AK$3:$AM$14,3)=2,[1]UTCR!J751,[1]UTCR!AF751)</f>
        <v>0</v>
      </c>
      <c r="J751" s="208">
        <f t="shared" si="30"/>
        <v>0</v>
      </c>
      <c r="K751" s="211">
        <f>IF([1]Variables!$AN$3=12,IF(VLOOKUP([1]Variables!$AN$3,[1]Variables!$AK$3:$AM$14,3)=2,INDEX([1]UTCR!K751:U751,1,5)+INDEX([1]UTCR!K751:U751,1,8),INDEX([1]UTCR!AG751:AQ751,1,5)+INDEX([1]UTCR!AG751:AQ751,1,8)),IF(VLOOKUP([1]Variables!$AN$3,[1]Variables!$AK$3:$AM$14,3)=2,INDEX([1]UTCR!K751:U751,1,[1]Variables!$AN$3),INDEX([1]UTCR!AG751:AQ751,1,[1]Variables!$AN$3)))</f>
        <v>0</v>
      </c>
      <c r="L751" s="208">
        <f t="shared" si="31"/>
        <v>0</v>
      </c>
      <c r="M751" s="208">
        <f>IF([1]Variables!$AN$3=12,INDEX([1]NRO!J751:T751,1,5)+INDEX([1]NRO!J751:T751,1,8),INDEX([1]NRO!J751:T751,1,[1]Variables!$AN$3))</f>
        <v>0</v>
      </c>
      <c r="O751" s="134"/>
      <c r="P751" s="134"/>
      <c r="Q751" s="134"/>
      <c r="R751" s="134"/>
      <c r="S751" s="134"/>
      <c r="T751" s="134"/>
      <c r="U751" s="134"/>
      <c r="V751" s="134"/>
      <c r="W751" s="134"/>
      <c r="X751" s="134"/>
      <c r="Y751" s="134"/>
      <c r="Z751" s="134"/>
      <c r="AA751" s="134"/>
    </row>
    <row r="752" spans="1:27" ht="11.65" customHeight="1" x14ac:dyDescent="0.2">
      <c r="A752" s="138">
        <f t="shared" ca="1" si="27"/>
        <v>371</v>
      </c>
      <c r="C752" s="209" t="s">
        <v>279</v>
      </c>
      <c r="D752" s="206"/>
      <c r="E752" s="206"/>
      <c r="F752" s="210">
        <f>+[1]Function!F669</f>
        <v>0</v>
      </c>
      <c r="G752" s="206" t="str">
        <f>[1]UTCR!H752</f>
        <v>SG</v>
      </c>
      <c r="H752" s="207"/>
      <c r="I752" s="208">
        <f>IF(VLOOKUP([1]Variables!$AN$3,[1]Variables!$AK$3:$AM$14,3)=2,[1]UTCR!J752,[1]UTCR!AF752)</f>
        <v>0</v>
      </c>
      <c r="J752" s="208">
        <f t="shared" si="30"/>
        <v>0</v>
      </c>
      <c r="K752" s="211">
        <f>IF([1]Variables!$AN$3=12,IF(VLOOKUP([1]Variables!$AN$3,[1]Variables!$AK$3:$AM$14,3)=2,INDEX([1]UTCR!K752:U752,1,5)+INDEX([1]UTCR!K752:U752,1,8),INDEX([1]UTCR!AG752:AQ752,1,5)+INDEX([1]UTCR!AG752:AQ752,1,8)),IF(VLOOKUP([1]Variables!$AN$3,[1]Variables!$AK$3:$AM$14,3)=2,INDEX([1]UTCR!K752:U752,1,[1]Variables!$AN$3),INDEX([1]UTCR!AG752:AQ752,1,[1]Variables!$AN$3)))</f>
        <v>0</v>
      </c>
      <c r="L752" s="208">
        <f t="shared" si="31"/>
        <v>0</v>
      </c>
      <c r="M752" s="208">
        <f>IF([1]Variables!$AN$3=12,INDEX([1]NRO!J752:T752,1,5)+INDEX([1]NRO!J752:T752,1,8),INDEX([1]NRO!J752:T752,1,[1]Variables!$AN$3))</f>
        <v>0</v>
      </c>
      <c r="O752" s="134"/>
      <c r="P752" s="134"/>
      <c r="Q752" s="134"/>
      <c r="R752" s="134"/>
      <c r="S752" s="134"/>
      <c r="T752" s="134"/>
      <c r="U752" s="134"/>
      <c r="V752" s="134"/>
      <c r="W752" s="134"/>
      <c r="X752" s="134"/>
      <c r="Y752" s="134"/>
      <c r="Z752" s="134"/>
      <c r="AA752" s="134"/>
    </row>
    <row r="753" spans="1:27" ht="11.65" customHeight="1" x14ac:dyDescent="0.2">
      <c r="A753" s="138">
        <f t="shared" ca="1" si="27"/>
        <v>372</v>
      </c>
      <c r="C753" s="210"/>
      <c r="D753" s="206"/>
      <c r="E753" s="206"/>
      <c r="F753" s="206"/>
      <c r="G753" s="206"/>
      <c r="H753" s="207"/>
      <c r="I753" s="208"/>
      <c r="J753" s="208"/>
      <c r="K753" s="208"/>
      <c r="L753" s="208"/>
      <c r="M753" s="208"/>
      <c r="O753" s="134"/>
      <c r="P753" s="134"/>
      <c r="Q753" s="134"/>
      <c r="R753" s="134"/>
      <c r="S753" s="134"/>
      <c r="T753" s="134"/>
      <c r="U753" s="134"/>
      <c r="V753" s="134"/>
      <c r="W753" s="134"/>
      <c r="X753" s="134"/>
      <c r="Y753" s="134"/>
      <c r="Z753" s="134"/>
      <c r="AA753" s="134"/>
    </row>
    <row r="754" spans="1:27" ht="11.65" customHeight="1" x14ac:dyDescent="0.2">
      <c r="A754" s="138">
        <f t="shared" ca="1" si="27"/>
        <v>373</v>
      </c>
      <c r="C754" s="212"/>
      <c r="D754" s="213"/>
      <c r="E754" s="213"/>
      <c r="F754" s="213"/>
      <c r="G754" s="213"/>
      <c r="H754" s="151"/>
      <c r="I754" s="214">
        <f>SUBTOTAL(9,I747:I753)</f>
        <v>0</v>
      </c>
      <c r="J754" s="214">
        <f>SUBTOTAL(9,J747:J753)</f>
        <v>0</v>
      </c>
      <c r="K754" s="214">
        <f>SUBTOTAL(9,K747:K753)</f>
        <v>0</v>
      </c>
      <c r="L754" s="214">
        <f>SUBTOTAL(9,L747:L753)</f>
        <v>0</v>
      </c>
      <c r="M754" s="214">
        <f>SUBTOTAL(9,M747:M753)</f>
        <v>0</v>
      </c>
      <c r="O754" s="134"/>
      <c r="P754" s="134"/>
      <c r="Q754" s="134"/>
      <c r="R754" s="134"/>
      <c r="S754" s="134"/>
      <c r="T754" s="134"/>
      <c r="U754" s="134"/>
      <c r="V754" s="134"/>
      <c r="W754" s="134"/>
      <c r="X754" s="134"/>
      <c r="Y754" s="134"/>
      <c r="Z754" s="134"/>
      <c r="AA754" s="134"/>
    </row>
    <row r="755" spans="1:27" ht="11.65" customHeight="1" x14ac:dyDescent="0.2">
      <c r="A755" s="138">
        <f t="shared" ca="1" si="27"/>
        <v>374</v>
      </c>
      <c r="C755" s="184"/>
      <c r="H755" s="151"/>
      <c r="I755" s="88"/>
      <c r="J755" s="88"/>
      <c r="K755" s="88"/>
      <c r="L755" s="88"/>
      <c r="M755" s="88"/>
      <c r="O755" s="134"/>
      <c r="P755" s="134"/>
      <c r="Q755" s="134"/>
      <c r="R755" s="134"/>
      <c r="S755" s="134"/>
      <c r="T755" s="134"/>
      <c r="U755" s="134"/>
      <c r="V755" s="134"/>
      <c r="W755" s="134"/>
      <c r="X755" s="134"/>
      <c r="Y755" s="134"/>
      <c r="Z755" s="134"/>
      <c r="AA755" s="134"/>
    </row>
    <row r="756" spans="1:27" ht="13.5" customHeight="1" thickBot="1" x14ac:dyDescent="0.25">
      <c r="A756" s="138">
        <f t="shared" ca="1" si="27"/>
        <v>375</v>
      </c>
      <c r="C756" s="189" t="s">
        <v>280</v>
      </c>
      <c r="H756" s="151" t="s">
        <v>230</v>
      </c>
      <c r="I756" s="191">
        <f>SUBTOTAL(9,I705:I754)</f>
        <v>272349000.75000006</v>
      </c>
      <c r="J756" s="191">
        <f>SUBTOTAL(9,J705:J754)</f>
        <v>219599804.8738372</v>
      </c>
      <c r="K756" s="191">
        <f>SUBTOTAL(9,K705:K754)</f>
        <v>52749195.876162834</v>
      </c>
      <c r="L756" s="191">
        <f>SUBTOTAL(9,L705:L754)</f>
        <v>-49260844.429456279</v>
      </c>
      <c r="M756" s="191">
        <f>SUBTOTAL(9,M705:M754)</f>
        <v>3488351.4467065646</v>
      </c>
      <c r="O756" s="186"/>
      <c r="P756" s="186"/>
      <c r="Q756" s="186"/>
      <c r="R756" s="186"/>
      <c r="S756" s="186"/>
      <c r="T756" s="186"/>
      <c r="U756" s="134"/>
      <c r="V756" s="186"/>
      <c r="W756" s="186"/>
      <c r="X756" s="186"/>
      <c r="Y756" s="186"/>
      <c r="Z756" s="186"/>
      <c r="AA756" s="186"/>
    </row>
    <row r="757" spans="1:27" ht="11.65" customHeight="1" thickTop="1" x14ac:dyDescent="0.2">
      <c r="A757" s="138">
        <f t="shared" ca="1" si="27"/>
        <v>376</v>
      </c>
      <c r="C757" s="184"/>
      <c r="H757" s="151"/>
      <c r="I757" s="88"/>
      <c r="J757" s="88"/>
      <c r="K757" s="88"/>
      <c r="L757" s="88"/>
      <c r="M757" s="88"/>
      <c r="O757" s="134"/>
      <c r="P757" s="134"/>
      <c r="Q757" s="134"/>
      <c r="R757" s="134"/>
      <c r="S757" s="134"/>
      <c r="T757" s="134"/>
      <c r="U757" s="134"/>
      <c r="V757" s="134"/>
      <c r="W757" s="134"/>
      <c r="X757" s="134"/>
      <c r="Y757" s="134"/>
      <c r="Z757" s="134"/>
      <c r="AA757" s="134"/>
    </row>
    <row r="758" spans="1:27" ht="11.65" customHeight="1" thickBot="1" x14ac:dyDescent="0.25">
      <c r="A758" s="138">
        <f t="shared" ca="1" si="27"/>
        <v>377</v>
      </c>
      <c r="C758" s="189" t="s">
        <v>281</v>
      </c>
      <c r="H758" s="151" t="s">
        <v>230</v>
      </c>
      <c r="I758" s="191">
        <f>I756+I701+I624+I531+I483</f>
        <v>1034279355.2900002</v>
      </c>
      <c r="J758" s="191">
        <f>J756+J701+J624+J531+J483</f>
        <v>878736445.11049533</v>
      </c>
      <c r="K758" s="191">
        <f>K756+K701+K624+K531+K483</f>
        <v>155542910.1795046</v>
      </c>
      <c r="L758" s="191">
        <f>L756+L701+L624+L531+L483</f>
        <v>-125949927.54449132</v>
      </c>
      <c r="M758" s="191">
        <f>M756+M701+M624+M531+M483</f>
        <v>29592982.63501329</v>
      </c>
      <c r="O758" s="186"/>
      <c r="P758" s="186"/>
      <c r="Q758" s="186"/>
      <c r="R758" s="186"/>
      <c r="S758" s="186"/>
      <c r="T758" s="186"/>
      <c r="U758" s="134"/>
      <c r="V758" s="186"/>
      <c r="W758" s="186"/>
      <c r="X758" s="186"/>
      <c r="Y758" s="186"/>
      <c r="Z758" s="186"/>
      <c r="AA758" s="186"/>
    </row>
    <row r="759" spans="1:27" ht="11.65" customHeight="1" thickTop="1" x14ac:dyDescent="0.2">
      <c r="A759" s="138">
        <f t="shared" ca="1" si="27"/>
        <v>378</v>
      </c>
      <c r="C759" s="184"/>
      <c r="H759" s="151"/>
      <c r="I759" s="88"/>
      <c r="J759" s="88"/>
      <c r="K759" s="88"/>
      <c r="L759" s="88"/>
      <c r="M759" s="88"/>
      <c r="O759" s="134"/>
      <c r="P759" s="134"/>
      <c r="Q759" s="134"/>
      <c r="R759" s="134"/>
      <c r="S759" s="134"/>
      <c r="T759" s="134"/>
      <c r="U759" s="134"/>
      <c r="V759" s="134"/>
      <c r="W759" s="134"/>
      <c r="X759" s="134"/>
      <c r="Y759" s="134"/>
      <c r="Z759" s="134"/>
      <c r="AA759" s="134"/>
    </row>
    <row r="760" spans="1:27" ht="15" customHeight="1" x14ac:dyDescent="0.2">
      <c r="A760" s="138">
        <f t="shared" ca="1" si="27"/>
        <v>379</v>
      </c>
      <c r="C760" s="184"/>
      <c r="H760" s="151"/>
      <c r="I760" s="192"/>
      <c r="J760" s="88"/>
      <c r="K760" s="88"/>
      <c r="L760" s="88"/>
      <c r="M760" s="88"/>
      <c r="O760" s="134"/>
      <c r="P760" s="134"/>
      <c r="Q760" s="134"/>
      <c r="R760" s="134"/>
      <c r="S760" s="134"/>
      <c r="T760" s="134"/>
      <c r="U760" s="134"/>
      <c r="V760" s="134"/>
      <c r="W760" s="134"/>
      <c r="X760" s="134"/>
      <c r="Y760" s="134"/>
      <c r="Z760" s="134"/>
      <c r="AA760" s="134"/>
    </row>
    <row r="761" spans="1:27" ht="11.65" customHeight="1" x14ac:dyDescent="0.2">
      <c r="A761" s="138">
        <f t="shared" ca="1" si="27"/>
        <v>380</v>
      </c>
      <c r="C761" s="184" t="s">
        <v>282</v>
      </c>
      <c r="H761" s="151"/>
      <c r="I761" s="88"/>
      <c r="J761" s="88"/>
      <c r="K761" s="88"/>
      <c r="L761" s="88"/>
      <c r="M761" s="88"/>
      <c r="O761" s="134"/>
      <c r="P761" s="134"/>
      <c r="Q761" s="134"/>
      <c r="R761" s="134"/>
      <c r="S761" s="134"/>
      <c r="T761" s="134"/>
      <c r="U761" s="134"/>
      <c r="V761" s="134"/>
      <c r="W761" s="134"/>
      <c r="X761" s="134"/>
      <c r="Y761" s="134"/>
      <c r="Z761" s="134"/>
      <c r="AA761" s="134"/>
    </row>
    <row r="762" spans="1:27" ht="11.65" customHeight="1" x14ac:dyDescent="0.2">
      <c r="A762" s="138">
        <f t="shared" ca="1" si="27"/>
        <v>381</v>
      </c>
      <c r="C762" s="184"/>
      <c r="E762" s="84" t="str">
        <f>[1]UTCR!E762</f>
        <v>S</v>
      </c>
      <c r="H762" s="151"/>
      <c r="I762" s="88">
        <f>IF(VLOOKUP([1]Variables!$AN$3,[1]Variables!$AK$3:$AM$14,3)=2,[1]UTCR!J762,[1]UTCR!AF762)</f>
        <v>2663845.84</v>
      </c>
      <c r="J762" s="88">
        <f t="shared" ref="J762:J783" si="32">I762-K762</f>
        <v>2339261.0499999998</v>
      </c>
      <c r="K762" s="185">
        <f>IF([1]Variables!$AN$3=12,IF(VLOOKUP([1]Variables!$AN$3,[1]Variables!$AK$3:$AM$14,3)=2,INDEX([1]UTCR!K762:U762,1,5)+INDEX([1]UTCR!K762:U762,1,8),INDEX([1]UTCR!AG762:AQ762,1,5)+INDEX([1]UTCR!AG762:AQ762,1,8)),IF(VLOOKUP([1]Variables!$AN$3,[1]Variables!$AK$3:$AM$14,3)=2,INDEX([1]UTCR!K762:U762,1,[1]Variables!$AN$3),INDEX([1]UTCR!AG762:AQ762,1,[1]Variables!$AN$3)))</f>
        <v>324584.78999999998</v>
      </c>
      <c r="L762" s="88">
        <f t="shared" ref="L762:L783" si="33">M762-K762</f>
        <v>-303164.78999999998</v>
      </c>
      <c r="M762" s="88">
        <f>IF([1]Variables!$AN$3=12,INDEX([1]NRO!J762:T762,1,5)+INDEX([1]NRO!J762:T762,1,8),INDEX([1]NRO!J762:T762,1,[1]Variables!$AN$3))</f>
        <v>21420.000000000015</v>
      </c>
      <c r="O762" s="134"/>
      <c r="P762" s="134"/>
      <c r="Q762" s="134"/>
      <c r="R762" s="134"/>
      <c r="S762" s="134"/>
      <c r="T762" s="134"/>
      <c r="U762" s="134"/>
      <c r="V762" s="134"/>
      <c r="W762" s="134"/>
      <c r="X762" s="134"/>
      <c r="Y762" s="134"/>
      <c r="Z762" s="134"/>
      <c r="AA762" s="134"/>
    </row>
    <row r="763" spans="1:27" ht="11.65" customHeight="1" x14ac:dyDescent="0.2">
      <c r="A763" s="138">
        <f t="shared" ca="1" si="27"/>
        <v>382</v>
      </c>
      <c r="C763" s="184"/>
      <c r="E763" s="84" t="str">
        <f>[1]UTCR!E763</f>
        <v>SG</v>
      </c>
      <c r="H763" s="151"/>
      <c r="I763" s="88">
        <f>IF(VLOOKUP([1]Variables!$AN$3,[1]Variables!$AK$3:$AM$14,3)=2,[1]UTCR!J763,[1]UTCR!AF763)</f>
        <v>36737849.230000004</v>
      </c>
      <c r="J763" s="88">
        <f t="shared" si="32"/>
        <v>33714866.967802972</v>
      </c>
      <c r="K763" s="185">
        <f>IF([1]Variables!$AN$3=12,IF(VLOOKUP([1]Variables!$AN$3,[1]Variables!$AK$3:$AM$14,3)=2,INDEX([1]UTCR!K763:U763,1,5)+INDEX([1]UTCR!K763:U763,1,8),INDEX([1]UTCR!AG763:AQ763,1,5)+INDEX([1]UTCR!AG763:AQ763,1,8)),IF(VLOOKUP([1]Variables!$AN$3,[1]Variables!$AK$3:$AM$14,3)=2,INDEX([1]UTCR!K763:U763,1,[1]Variables!$AN$3),INDEX([1]UTCR!AG763:AQ763,1,[1]Variables!$AN$3)))</f>
        <v>3022982.2621970298</v>
      </c>
      <c r="L763" s="88">
        <f t="shared" si="33"/>
        <v>-131422.11238519195</v>
      </c>
      <c r="M763" s="88">
        <f>IF([1]Variables!$AN$3=12,INDEX([1]NRO!J763:T763,1,5)+INDEX([1]NRO!J763:T763,1,8),INDEX([1]NRO!J763:T763,1,[1]Variables!$AN$3))</f>
        <v>2891560.1498118378</v>
      </c>
      <c r="O763" s="134"/>
      <c r="P763" s="134"/>
      <c r="Q763" s="134"/>
      <c r="R763" s="134"/>
      <c r="S763" s="134"/>
      <c r="T763" s="134"/>
      <c r="U763" s="134"/>
      <c r="V763" s="134"/>
      <c r="W763" s="134"/>
      <c r="X763" s="134"/>
      <c r="Y763" s="134"/>
      <c r="Z763" s="134"/>
      <c r="AA763" s="134"/>
    </row>
    <row r="764" spans="1:27" ht="11.65" customHeight="1" x14ac:dyDescent="0.2">
      <c r="A764" s="138">
        <f t="shared" ca="1" si="27"/>
        <v>383</v>
      </c>
      <c r="C764" s="184"/>
      <c r="E764" s="84" t="str">
        <f>[1]UTCR!E764</f>
        <v>SE</v>
      </c>
      <c r="H764" s="151"/>
      <c r="I764" s="88">
        <f>IF(VLOOKUP([1]Variables!$AN$3,[1]Variables!$AK$3:$AM$14,3)=2,[1]UTCR!J764,[1]UTCR!AF764)</f>
        <v>142634.66</v>
      </c>
      <c r="J764" s="88">
        <f t="shared" si="32"/>
        <v>131680.23835659763</v>
      </c>
      <c r="K764" s="185">
        <f>IF([1]Variables!$AN$3=12,IF(VLOOKUP([1]Variables!$AN$3,[1]Variables!$AK$3:$AM$14,3)=2,INDEX([1]UTCR!K764:U764,1,5)+INDEX([1]UTCR!K764:U764,1,8),INDEX([1]UTCR!AG764:AQ764,1,5)+INDEX([1]UTCR!AG764:AQ764,1,8)),IF(VLOOKUP([1]Variables!$AN$3,[1]Variables!$AK$3:$AM$14,3)=2,INDEX([1]UTCR!K764:U764,1,[1]Variables!$AN$3),INDEX([1]UTCR!AG764:AQ764,1,[1]Variables!$AN$3)))</f>
        <v>10954.421643402373</v>
      </c>
      <c r="L764" s="88">
        <f t="shared" si="33"/>
        <v>-190.50413619487153</v>
      </c>
      <c r="M764" s="88">
        <f>IF([1]Variables!$AN$3=12,INDEX([1]NRO!J764:T764,1,5)+INDEX([1]NRO!J764:T764,1,8),INDEX([1]NRO!J764:T764,1,[1]Variables!$AN$3))</f>
        <v>10763.917507207501</v>
      </c>
      <c r="O764" s="134"/>
      <c r="P764" s="134"/>
      <c r="Q764" s="134"/>
      <c r="R764" s="134"/>
      <c r="S764" s="134"/>
      <c r="T764" s="134"/>
      <c r="U764" s="134"/>
      <c r="V764" s="134"/>
      <c r="W764" s="134"/>
      <c r="X764" s="134"/>
      <c r="Y764" s="134"/>
      <c r="Z764" s="134"/>
      <c r="AA764" s="134"/>
    </row>
    <row r="765" spans="1:27" ht="11.65" customHeight="1" x14ac:dyDescent="0.2">
      <c r="A765" s="138">
        <f t="shared" ca="1" si="27"/>
        <v>384</v>
      </c>
      <c r="C765" s="184"/>
      <c r="E765" s="84" t="str">
        <f>[1]UTCR!E765</f>
        <v>JBG</v>
      </c>
      <c r="H765" s="151"/>
      <c r="I765" s="88">
        <f>IF(VLOOKUP([1]Variables!$AN$3,[1]Variables!$AK$3:$AM$14,3)=2,[1]UTCR!J765,[1]UTCR!AF765)</f>
        <v>55946343.119999997</v>
      </c>
      <c r="J765" s="88">
        <f t="shared" si="32"/>
        <v>43393659.782173477</v>
      </c>
      <c r="K765" s="185">
        <f>IF([1]Variables!$AN$3=12,IF(VLOOKUP([1]Variables!$AN$3,[1]Variables!$AK$3:$AM$14,3)=2,INDEX([1]UTCR!K765:U765,1,5)+INDEX([1]UTCR!K765:U765,1,8),INDEX([1]UTCR!AG765:AQ765,1,5)+INDEX([1]UTCR!AG765:AQ765,1,8)),IF(VLOOKUP([1]Variables!$AN$3,[1]Variables!$AK$3:$AM$14,3)=2,INDEX([1]UTCR!K765:U765,1,[1]Variables!$AN$3),INDEX([1]UTCR!AG765:AQ765,1,[1]Variables!$AN$3)))</f>
        <v>12552683.337826518</v>
      </c>
      <c r="L765" s="88">
        <f t="shared" si="33"/>
        <v>-46017.52361105755</v>
      </c>
      <c r="M765" s="88">
        <f>IF([1]Variables!$AN$3=12,INDEX([1]NRO!J765:T765,1,5)+INDEX([1]NRO!J765:T765,1,8),INDEX([1]NRO!J765:T765,1,[1]Variables!$AN$3))</f>
        <v>12506665.814215461</v>
      </c>
      <c r="O765" s="134"/>
      <c r="P765" s="134"/>
      <c r="Q765" s="134"/>
      <c r="R765" s="134"/>
      <c r="S765" s="134"/>
      <c r="T765" s="134"/>
      <c r="U765" s="134"/>
      <c r="V765" s="134"/>
      <c r="W765" s="134"/>
      <c r="X765" s="134"/>
      <c r="Y765" s="134"/>
      <c r="Z765" s="134"/>
      <c r="AA765" s="134"/>
    </row>
    <row r="766" spans="1:27" ht="11.65" customHeight="1" x14ac:dyDescent="0.2">
      <c r="A766" s="138">
        <f t="shared" ca="1" si="27"/>
        <v>385</v>
      </c>
      <c r="C766" s="184"/>
      <c r="E766" s="84" t="str">
        <f>[1]UTCR!E766</f>
        <v>TROJP</v>
      </c>
      <c r="H766" s="151"/>
      <c r="I766" s="88">
        <f>IF(VLOOKUP([1]Variables!$AN$3,[1]Variables!$AK$3:$AM$14,3)=2,[1]UTCR!J766,[1]UTCR!AF766)</f>
        <v>0</v>
      </c>
      <c r="J766" s="88">
        <f t="shared" si="32"/>
        <v>0</v>
      </c>
      <c r="K766" s="185">
        <f>IF([1]Variables!$AN$3=12,IF(VLOOKUP([1]Variables!$AN$3,[1]Variables!$AK$3:$AM$14,3)=2,INDEX([1]UTCR!K766:U766,1,5)+INDEX([1]UTCR!K766:U766,1,8),INDEX([1]UTCR!AG766:AQ766,1,5)+INDEX([1]UTCR!AG766:AQ766,1,8)),IF(VLOOKUP([1]Variables!$AN$3,[1]Variables!$AK$3:$AM$14,3)=2,INDEX([1]UTCR!K766:U766,1,[1]Variables!$AN$3),INDEX([1]UTCR!AG766:AQ766,1,[1]Variables!$AN$3)))</f>
        <v>0</v>
      </c>
      <c r="L766" s="88">
        <f t="shared" si="33"/>
        <v>0</v>
      </c>
      <c r="M766" s="88">
        <f>IF([1]Variables!$AN$3=12,INDEX([1]NRO!J766:T766,1,5)+INDEX([1]NRO!J766:T766,1,8),INDEX([1]NRO!J766:T766,1,[1]Variables!$AN$3))</f>
        <v>0</v>
      </c>
      <c r="O766" s="134"/>
      <c r="P766" s="134"/>
      <c r="Q766" s="134"/>
      <c r="R766" s="134"/>
      <c r="S766" s="134"/>
      <c r="T766" s="134"/>
      <c r="U766" s="134"/>
      <c r="V766" s="134"/>
      <c r="W766" s="134"/>
      <c r="X766" s="134"/>
      <c r="Y766" s="134"/>
      <c r="Z766" s="134"/>
      <c r="AA766" s="134"/>
    </row>
    <row r="767" spans="1:27" ht="11.65" customHeight="1" x14ac:dyDescent="0.2">
      <c r="A767" s="138">
        <f t="shared" ca="1" si="27"/>
        <v>386</v>
      </c>
      <c r="C767" s="184"/>
      <c r="E767" s="84" t="str">
        <f>[1]UTCR!E767</f>
        <v>JBE</v>
      </c>
      <c r="H767" s="151"/>
      <c r="I767" s="88">
        <f>IF(VLOOKUP([1]Variables!$AN$3,[1]Variables!$AK$3:$AM$14,3)=2,[1]UTCR!J767,[1]UTCR!AF767)</f>
        <v>-145083.97999999998</v>
      </c>
      <c r="J767" s="88">
        <f t="shared" si="32"/>
        <v>-112105.04054779084</v>
      </c>
      <c r="K767" s="185">
        <f>IF([1]Variables!$AN$3=12,IF(VLOOKUP([1]Variables!$AN$3,[1]Variables!$AK$3:$AM$14,3)=2,INDEX([1]UTCR!K767:U767,1,5)+INDEX([1]UTCR!K767:U767,1,8),INDEX([1]UTCR!AG767:AQ767,1,5)+INDEX([1]UTCR!AG767:AQ767,1,8)),IF(VLOOKUP([1]Variables!$AN$3,[1]Variables!$AK$3:$AM$14,3)=2,INDEX([1]UTCR!K767:U767,1,[1]Variables!$AN$3),INDEX([1]UTCR!AG767:AQ767,1,[1]Variables!$AN$3)))</f>
        <v>-32978.939452209146</v>
      </c>
      <c r="L767" s="88">
        <f t="shared" si="33"/>
        <v>1335.411977863856</v>
      </c>
      <c r="M767" s="88">
        <f>IF([1]Variables!$AN$3=12,INDEX([1]NRO!J767:T767,1,5)+INDEX([1]NRO!J767:T767,1,8),INDEX([1]NRO!J767:T767,1,[1]Variables!$AN$3))</f>
        <v>-31643.52747434529</v>
      </c>
      <c r="O767" s="134"/>
      <c r="P767" s="134"/>
      <c r="Q767" s="134"/>
      <c r="R767" s="134"/>
      <c r="S767" s="134"/>
      <c r="T767" s="134"/>
      <c r="U767" s="134"/>
      <c r="V767" s="134"/>
      <c r="W767" s="134"/>
      <c r="X767" s="134"/>
      <c r="Y767" s="134"/>
      <c r="Z767" s="134"/>
      <c r="AA767" s="134"/>
    </row>
    <row r="768" spans="1:27" ht="11.65" customHeight="1" x14ac:dyDescent="0.2">
      <c r="A768" s="138">
        <f t="shared" ca="1" si="27"/>
        <v>387</v>
      </c>
      <c r="C768" s="184"/>
      <c r="E768" s="84" t="str">
        <f>[1]UTCR!E768</f>
        <v>DGP</v>
      </c>
      <c r="H768" s="151"/>
      <c r="I768" s="88">
        <f>IF(VLOOKUP([1]Variables!$AN$3,[1]Variables!$AK$3:$AM$14,3)=2,[1]UTCR!J768,[1]UTCR!AF768)</f>
        <v>0</v>
      </c>
      <c r="J768" s="88">
        <f>I768-K768</f>
        <v>0</v>
      </c>
      <c r="K768" s="185">
        <f>IF([1]Variables!$AN$3=12,IF(VLOOKUP([1]Variables!$AN$3,[1]Variables!$AK$3:$AM$14,3)=2,INDEX([1]UTCR!K768:U768,1,5)+INDEX([1]UTCR!K768:U768,1,8),INDEX([1]UTCR!AG768:AQ768,1,5)+INDEX([1]UTCR!AG768:AQ768,1,8)),IF(VLOOKUP([1]Variables!$AN$3,[1]Variables!$AK$3:$AM$14,3)=2,INDEX([1]UTCR!K768:U768,1,[1]Variables!$AN$3),INDEX([1]UTCR!AG768:AQ768,1,[1]Variables!$AN$3)))</f>
        <v>0</v>
      </c>
      <c r="L768" s="88">
        <f>M768-K768</f>
        <v>0</v>
      </c>
      <c r="M768" s="88">
        <f>IF([1]Variables!$AN$3=12,INDEX([1]NRO!J768:T768,1,5)+INDEX([1]NRO!J768:T768,1,8),INDEX([1]NRO!J768:T768,1,[1]Variables!$AN$3))</f>
        <v>0</v>
      </c>
      <c r="O768" s="134"/>
      <c r="P768" s="134"/>
      <c r="Q768" s="134"/>
      <c r="R768" s="134"/>
      <c r="S768" s="134"/>
      <c r="T768" s="134"/>
      <c r="U768" s="134"/>
      <c r="V768" s="134"/>
      <c r="W768" s="134"/>
      <c r="X768" s="134"/>
      <c r="Y768" s="134"/>
      <c r="Z768" s="134"/>
      <c r="AA768" s="134"/>
    </row>
    <row r="769" spans="1:27" ht="11.65" customHeight="1" x14ac:dyDescent="0.2">
      <c r="A769" s="138">
        <f t="shared" ca="1" si="27"/>
        <v>388</v>
      </c>
      <c r="C769" s="184"/>
      <c r="E769" s="84" t="str">
        <f>[1]UTCR!E769</f>
        <v>DEU</v>
      </c>
      <c r="H769" s="151"/>
      <c r="I769" s="88">
        <f>IF(VLOOKUP([1]Variables!$AN$3,[1]Variables!$AK$3:$AM$14,3)=2,[1]UTCR!J769,[1]UTCR!AF769)</f>
        <v>0</v>
      </c>
      <c r="J769" s="88">
        <f t="shared" si="32"/>
        <v>0</v>
      </c>
      <c r="K769" s="185">
        <f>IF([1]Variables!$AN$3=12,IF(VLOOKUP([1]Variables!$AN$3,[1]Variables!$AK$3:$AM$14,3)=2,INDEX([1]UTCR!K769:U769,1,5)+INDEX([1]UTCR!K769:U769,1,8),INDEX([1]UTCR!AG769:AQ769,1,5)+INDEX([1]UTCR!AG769:AQ769,1,8)),IF(VLOOKUP([1]Variables!$AN$3,[1]Variables!$AK$3:$AM$14,3)=2,INDEX([1]UTCR!K769:U769,1,[1]Variables!$AN$3),INDEX([1]UTCR!AG769:AQ769,1,[1]Variables!$AN$3)))</f>
        <v>0</v>
      </c>
      <c r="L769" s="88">
        <f t="shared" si="33"/>
        <v>0</v>
      </c>
      <c r="M769" s="88">
        <f>IF([1]Variables!$AN$3=12,INDEX([1]NRO!J769:T769,1,5)+INDEX([1]NRO!J769:T769,1,8),INDEX([1]NRO!J769:T769,1,[1]Variables!$AN$3))</f>
        <v>0</v>
      </c>
      <c r="O769" s="134"/>
      <c r="P769" s="134"/>
      <c r="Q769" s="134"/>
      <c r="R769" s="134"/>
      <c r="S769" s="134"/>
      <c r="T769" s="134"/>
      <c r="U769" s="134"/>
      <c r="V769" s="134"/>
      <c r="W769" s="134"/>
      <c r="X769" s="134"/>
      <c r="Y769" s="134"/>
      <c r="Z769" s="134"/>
      <c r="AA769" s="134"/>
    </row>
    <row r="770" spans="1:27" ht="11.65" customHeight="1" x14ac:dyDescent="0.2">
      <c r="A770" s="138">
        <f t="shared" ca="1" si="27"/>
        <v>389</v>
      </c>
      <c r="C770" s="184"/>
      <c r="E770" s="84" t="str">
        <f>[1]UTCR!E770</f>
        <v>DEP</v>
      </c>
      <c r="H770" s="151"/>
      <c r="I770" s="88">
        <f>IF(VLOOKUP([1]Variables!$AN$3,[1]Variables!$AK$3:$AM$14,3)=2,[1]UTCR!J770,[1]UTCR!AF770)</f>
        <v>0</v>
      </c>
      <c r="J770" s="88">
        <f t="shared" si="32"/>
        <v>0</v>
      </c>
      <c r="K770" s="185">
        <f>IF([1]Variables!$AN$3=12,IF(VLOOKUP([1]Variables!$AN$3,[1]Variables!$AK$3:$AM$14,3)=2,INDEX([1]UTCR!K770:U770,1,5)+INDEX([1]UTCR!K770:U770,1,8),INDEX([1]UTCR!AG770:AQ770,1,5)+INDEX([1]UTCR!AG770:AQ770,1,8)),IF(VLOOKUP([1]Variables!$AN$3,[1]Variables!$AK$3:$AM$14,3)=2,INDEX([1]UTCR!K770:U770,1,[1]Variables!$AN$3),INDEX([1]UTCR!AG770:AQ770,1,[1]Variables!$AN$3)))</f>
        <v>0</v>
      </c>
      <c r="L770" s="88">
        <f t="shared" si="33"/>
        <v>0</v>
      </c>
      <c r="M770" s="88">
        <f>IF([1]Variables!$AN$3=12,INDEX([1]NRO!J770:T770,1,5)+INDEX([1]NRO!J770:T770,1,8),INDEX([1]NRO!J770:T770,1,[1]Variables!$AN$3))</f>
        <v>0</v>
      </c>
      <c r="O770" s="134"/>
      <c r="P770" s="134"/>
      <c r="Q770" s="134"/>
      <c r="R770" s="134"/>
      <c r="S770" s="134"/>
      <c r="T770" s="134"/>
      <c r="U770" s="134"/>
      <c r="V770" s="134"/>
      <c r="W770" s="134"/>
      <c r="X770" s="134"/>
      <c r="Y770" s="134"/>
      <c r="Z770" s="134"/>
      <c r="AA770" s="134"/>
    </row>
    <row r="771" spans="1:27" ht="11.65" customHeight="1" x14ac:dyDescent="0.2">
      <c r="A771" s="138">
        <f t="shared" ca="1" si="27"/>
        <v>390</v>
      </c>
      <c r="C771" s="184"/>
      <c r="E771" s="84" t="str">
        <f>[1]UTCR!E771</f>
        <v>CAGW</v>
      </c>
      <c r="H771" s="151"/>
      <c r="I771" s="88">
        <f>IF(VLOOKUP([1]Variables!$AN$3,[1]Variables!$AK$3:$AM$14,3)=2,[1]UTCR!J771,[1]UTCR!AF771)</f>
        <v>281404061.66711563</v>
      </c>
      <c r="J771" s="88">
        <f>I771-K771</f>
        <v>217905087.70393142</v>
      </c>
      <c r="K771" s="185">
        <f>IF([1]Variables!$AN$3=12,IF(VLOOKUP([1]Variables!$AN$3,[1]Variables!$AK$3:$AM$14,3)=2,INDEX([1]UTCR!K771:U771,1,5)+INDEX([1]UTCR!K771:U771,1,8),INDEX([1]UTCR!AG771:AQ771,1,5)+INDEX([1]UTCR!AG771:AQ771,1,8)),IF(VLOOKUP([1]Variables!$AN$3,[1]Variables!$AK$3:$AM$14,3)=2,INDEX([1]UTCR!K771:U771,1,[1]Variables!$AN$3),INDEX([1]UTCR!AG771:AQ771,1,[1]Variables!$AN$3)))</f>
        <v>63498973.963184208</v>
      </c>
      <c r="L771" s="88">
        <f>M771-K771</f>
        <v>-49306375.885252394</v>
      </c>
      <c r="M771" s="88">
        <f>IF([1]Variables!$AN$3=12,INDEX([1]NRO!J771:T771,1,5)+INDEX([1]NRO!J771:T771,1,8),INDEX([1]NRO!J771:T771,1,[1]Variables!$AN$3))</f>
        <v>14192598.077931816</v>
      </c>
      <c r="O771" s="134"/>
      <c r="P771" s="134"/>
      <c r="Q771" s="134"/>
      <c r="R771" s="134"/>
      <c r="S771" s="134"/>
      <c r="T771" s="134"/>
      <c r="U771" s="134"/>
      <c r="V771" s="134"/>
      <c r="W771" s="134"/>
      <c r="X771" s="134"/>
      <c r="Y771" s="134"/>
      <c r="Z771" s="134"/>
      <c r="AA771" s="134"/>
    </row>
    <row r="772" spans="1:27" ht="11.65" customHeight="1" x14ac:dyDescent="0.2">
      <c r="A772" s="138">
        <f t="shared" ca="1" si="27"/>
        <v>391</v>
      </c>
      <c r="C772" s="184"/>
      <c r="E772" s="84" t="str">
        <f>[1]UTCR!E772</f>
        <v>CAGE</v>
      </c>
      <c r="H772" s="151"/>
      <c r="I772" s="88">
        <f>IF(VLOOKUP([1]Variables!$AN$3,[1]Variables!$AK$3:$AM$14,3)=2,[1]UTCR!J772,[1]UTCR!AF772)</f>
        <v>308901458.57999998</v>
      </c>
      <c r="J772" s="88">
        <f>I772-K772</f>
        <v>308901458.57999998</v>
      </c>
      <c r="K772" s="185">
        <f>IF([1]Variables!$AN$3=12,IF(VLOOKUP([1]Variables!$AN$3,[1]Variables!$AK$3:$AM$14,3)=2,INDEX([1]UTCR!K772:U772,1,5)+INDEX([1]UTCR!K772:U772,1,8),INDEX([1]UTCR!AG772:AQ772,1,5)+INDEX([1]UTCR!AG772:AQ772,1,8)),IF(VLOOKUP([1]Variables!$AN$3,[1]Variables!$AK$3:$AM$14,3)=2,INDEX([1]UTCR!K772:U772,1,[1]Variables!$AN$3),INDEX([1]UTCR!AG772:AQ772,1,[1]Variables!$AN$3)))</f>
        <v>0</v>
      </c>
      <c r="L772" s="88">
        <f>M772-K772</f>
        <v>0</v>
      </c>
      <c r="M772" s="88">
        <f>IF([1]Variables!$AN$3=12,INDEX([1]NRO!J772:T772,1,5)+INDEX([1]NRO!J772:T772,1,8),INDEX([1]NRO!J772:T772,1,[1]Variables!$AN$3))</f>
        <v>0</v>
      </c>
      <c r="O772" s="134"/>
      <c r="P772" s="134"/>
      <c r="Q772" s="134"/>
      <c r="R772" s="134"/>
      <c r="S772" s="134"/>
      <c r="T772" s="134"/>
      <c r="U772" s="134"/>
      <c r="V772" s="134"/>
      <c r="W772" s="134"/>
      <c r="X772" s="134"/>
      <c r="Y772" s="134"/>
      <c r="Z772" s="134"/>
      <c r="AA772" s="134"/>
    </row>
    <row r="773" spans="1:27" ht="11.65" customHeight="1" x14ac:dyDescent="0.2">
      <c r="A773" s="138">
        <f t="shared" ref="A773:A836" ca="1" si="34">OFFSET(A773,-1,)+1</f>
        <v>392</v>
      </c>
      <c r="C773" s="184"/>
      <c r="E773" s="84" t="str">
        <f>[1]UTCR!E773</f>
        <v>CAEW</v>
      </c>
      <c r="H773" s="151"/>
      <c r="I773" s="88">
        <f>IF(VLOOKUP([1]Variables!$AN$3,[1]Variables!$AK$3:$AM$14,3)=2,[1]UTCR!J773,[1]UTCR!AF773)</f>
        <v>333173763.47288436</v>
      </c>
      <c r="J773" s="88">
        <f>I773-K773</f>
        <v>257008053.1287787</v>
      </c>
      <c r="K773" s="185">
        <f>IF([1]Variables!$AN$3=12,IF(VLOOKUP([1]Variables!$AN$3,[1]Variables!$AK$3:$AM$14,3)=2,INDEX([1]UTCR!K773:U773,1,5)+INDEX([1]UTCR!K773:U773,1,8),INDEX([1]UTCR!AG773:AQ773,1,5)+INDEX([1]UTCR!AG773:AQ773,1,8)),IF(VLOOKUP([1]Variables!$AN$3,[1]Variables!$AK$3:$AM$14,3)=2,INDEX([1]UTCR!K773:U773,1,[1]Variables!$AN$3),INDEX([1]UTCR!AG773:AQ773,1,[1]Variables!$AN$3)))</f>
        <v>76165710.344105646</v>
      </c>
      <c r="L773" s="88">
        <f>M773-K773</f>
        <v>-76165710.344105646</v>
      </c>
      <c r="M773" s="88">
        <f>IF([1]Variables!$AN$3=12,INDEX([1]NRO!J773:T773,1,5)+INDEX([1]NRO!J773:T773,1,8),INDEX([1]NRO!J773:T773,1,[1]Variables!$AN$3))</f>
        <v>0</v>
      </c>
      <c r="O773" s="134"/>
      <c r="P773" s="134"/>
      <c r="Q773" s="134"/>
      <c r="R773" s="134"/>
      <c r="S773" s="134"/>
      <c r="T773" s="134"/>
      <c r="U773" s="134"/>
      <c r="V773" s="134"/>
      <c r="W773" s="134"/>
      <c r="X773" s="134"/>
      <c r="Y773" s="134"/>
      <c r="Z773" s="134"/>
      <c r="AA773" s="134"/>
    </row>
    <row r="774" spans="1:27" ht="11.65" customHeight="1" x14ac:dyDescent="0.2">
      <c r="A774" s="138">
        <f t="shared" ca="1" si="34"/>
        <v>393</v>
      </c>
      <c r="C774" s="184"/>
      <c r="E774" s="84" t="str">
        <f>[1]UTCR!E774</f>
        <v>CAEE</v>
      </c>
      <c r="H774" s="151"/>
      <c r="I774" s="88">
        <f>IF(VLOOKUP([1]Variables!$AN$3,[1]Variables!$AK$3:$AM$14,3)=2,[1]UTCR!J774,[1]UTCR!AF774)</f>
        <v>15454482.699999999</v>
      </c>
      <c r="J774" s="88">
        <f>I774-K774</f>
        <v>15454482.699999999</v>
      </c>
      <c r="K774" s="185">
        <f>IF([1]Variables!$AN$3=12,IF(VLOOKUP([1]Variables!$AN$3,[1]Variables!$AK$3:$AM$14,3)=2,INDEX([1]UTCR!K774:U774,1,5)+INDEX([1]UTCR!K774:U774,1,8),INDEX([1]UTCR!AG774:AQ774,1,5)+INDEX([1]UTCR!AG774:AQ774,1,8)),IF(VLOOKUP([1]Variables!$AN$3,[1]Variables!$AK$3:$AM$14,3)=2,INDEX([1]UTCR!K774:U774,1,[1]Variables!$AN$3),INDEX([1]UTCR!AG774:AQ774,1,[1]Variables!$AN$3)))</f>
        <v>0</v>
      </c>
      <c r="L774" s="88">
        <f>M774-K774</f>
        <v>0</v>
      </c>
      <c r="M774" s="88">
        <f>IF([1]Variables!$AN$3=12,INDEX([1]NRO!J774:T774,1,5)+INDEX([1]NRO!J774:T774,1,8),INDEX([1]NRO!J774:T774,1,[1]Variables!$AN$3))</f>
        <v>0</v>
      </c>
      <c r="O774" s="134"/>
      <c r="P774" s="134"/>
      <c r="Q774" s="134"/>
      <c r="R774" s="134"/>
      <c r="S774" s="134"/>
      <c r="T774" s="134"/>
      <c r="U774" s="134"/>
      <c r="V774" s="134"/>
      <c r="W774" s="134"/>
      <c r="X774" s="134"/>
      <c r="Y774" s="134"/>
      <c r="Z774" s="134"/>
      <c r="AA774" s="134"/>
    </row>
    <row r="775" spans="1:27" ht="11.65" customHeight="1" x14ac:dyDescent="0.2">
      <c r="A775" s="138">
        <f t="shared" ca="1" si="34"/>
        <v>394</v>
      </c>
      <c r="C775" s="184"/>
      <c r="E775" s="84" t="str">
        <f>[1]UTCR!E775</f>
        <v>SNPPS</v>
      </c>
      <c r="H775" s="151"/>
      <c r="I775" s="88">
        <f>IF(VLOOKUP([1]Variables!$AN$3,[1]Variables!$AK$3:$AM$14,3)=2,[1]UTCR!J775,[1]UTCR!AF775)</f>
        <v>0</v>
      </c>
      <c r="J775" s="88">
        <f t="shared" si="32"/>
        <v>0</v>
      </c>
      <c r="K775" s="185">
        <f>IF([1]Variables!$AN$3=12,IF(VLOOKUP([1]Variables!$AN$3,[1]Variables!$AK$3:$AM$14,3)=2,INDEX([1]UTCR!K775:U775,1,5)+INDEX([1]UTCR!K775:U775,1,8),INDEX([1]UTCR!AG775:AQ775,1,5)+INDEX([1]UTCR!AG775:AQ775,1,8)),IF(VLOOKUP([1]Variables!$AN$3,[1]Variables!$AK$3:$AM$14,3)=2,INDEX([1]UTCR!K775:U775,1,[1]Variables!$AN$3),INDEX([1]UTCR!AG775:AQ775,1,[1]Variables!$AN$3)))</f>
        <v>0</v>
      </c>
      <c r="L775" s="88">
        <f t="shared" si="33"/>
        <v>0</v>
      </c>
      <c r="M775" s="88">
        <f>IF([1]Variables!$AN$3=12,INDEX([1]NRO!J775:T775,1,5)+INDEX([1]NRO!J775:T775,1,8),INDEX([1]NRO!J775:T775,1,[1]Variables!$AN$3))</f>
        <v>0</v>
      </c>
      <c r="O775" s="134"/>
      <c r="P775" s="134"/>
      <c r="Q775" s="134"/>
      <c r="R775" s="134"/>
      <c r="S775" s="134"/>
      <c r="T775" s="134"/>
      <c r="U775" s="134"/>
      <c r="V775" s="134"/>
      <c r="W775" s="134"/>
      <c r="X775" s="134"/>
      <c r="Y775" s="134"/>
      <c r="Z775" s="134"/>
      <c r="AA775" s="134"/>
    </row>
    <row r="776" spans="1:27" ht="11.65" customHeight="1" x14ac:dyDescent="0.2">
      <c r="A776" s="138">
        <f t="shared" ca="1" si="34"/>
        <v>395</v>
      </c>
      <c r="C776" s="184"/>
      <c r="E776" s="84" t="str">
        <f>[1]UTCR!E776</f>
        <v>SNPPO</v>
      </c>
      <c r="H776" s="151"/>
      <c r="I776" s="88">
        <f>IF(VLOOKUP([1]Variables!$AN$3,[1]Variables!$AK$3:$AM$14,3)=2,[1]UTCR!J776,[1]UTCR!AF776)</f>
        <v>0</v>
      </c>
      <c r="J776" s="88">
        <f t="shared" si="32"/>
        <v>0</v>
      </c>
      <c r="K776" s="185">
        <f>IF([1]Variables!$AN$3=12,IF(VLOOKUP([1]Variables!$AN$3,[1]Variables!$AK$3:$AM$14,3)=2,INDEX([1]UTCR!K776:U776,1,5)+INDEX([1]UTCR!K776:U776,1,8),INDEX([1]UTCR!AG776:AQ776,1,5)+INDEX([1]UTCR!AG776:AQ776,1,8)),IF(VLOOKUP([1]Variables!$AN$3,[1]Variables!$AK$3:$AM$14,3)=2,INDEX([1]UTCR!K776:U776,1,[1]Variables!$AN$3),INDEX([1]UTCR!AG776:AQ776,1,[1]Variables!$AN$3)))</f>
        <v>0</v>
      </c>
      <c r="L776" s="88">
        <f t="shared" si="33"/>
        <v>0</v>
      </c>
      <c r="M776" s="88">
        <f>IF([1]Variables!$AN$3=12,INDEX([1]NRO!J776:T776,1,5)+INDEX([1]NRO!J776:T776,1,8),INDEX([1]NRO!J776:T776,1,[1]Variables!$AN$3))</f>
        <v>0</v>
      </c>
      <c r="O776" s="134"/>
      <c r="P776" s="134"/>
      <c r="Q776" s="134"/>
      <c r="R776" s="134"/>
      <c r="S776" s="134"/>
      <c r="T776" s="134"/>
      <c r="U776" s="134"/>
      <c r="V776" s="134"/>
      <c r="W776" s="134"/>
      <c r="X776" s="134"/>
      <c r="Y776" s="134"/>
      <c r="Z776" s="134"/>
      <c r="AA776" s="134"/>
    </row>
    <row r="777" spans="1:27" ht="11.65" customHeight="1" x14ac:dyDescent="0.2">
      <c r="A777" s="138">
        <f t="shared" ca="1" si="34"/>
        <v>396</v>
      </c>
      <c r="C777" s="184"/>
      <c r="E777" s="84" t="str">
        <f>[1]UTCR!E777</f>
        <v>DGU</v>
      </c>
      <c r="H777" s="151"/>
      <c r="I777" s="88">
        <f>IF(VLOOKUP([1]Variables!$AN$3,[1]Variables!$AK$3:$AM$14,3)=2,[1]UTCR!J777,[1]UTCR!AF777)</f>
        <v>0</v>
      </c>
      <c r="J777" s="88">
        <f t="shared" si="32"/>
        <v>0</v>
      </c>
      <c r="K777" s="185">
        <f>IF([1]Variables!$AN$3=12,IF(VLOOKUP([1]Variables!$AN$3,[1]Variables!$AK$3:$AM$14,3)=2,INDEX([1]UTCR!K777:U777,1,5)+INDEX([1]UTCR!K777:U777,1,8),INDEX([1]UTCR!AG777:AQ777,1,5)+INDEX([1]UTCR!AG777:AQ777,1,8)),IF(VLOOKUP([1]Variables!$AN$3,[1]Variables!$AK$3:$AM$14,3)=2,INDEX([1]UTCR!K777:U777,1,[1]Variables!$AN$3),INDEX([1]UTCR!AG777:AQ777,1,[1]Variables!$AN$3)))</f>
        <v>0</v>
      </c>
      <c r="L777" s="88">
        <f t="shared" si="33"/>
        <v>0</v>
      </c>
      <c r="M777" s="88">
        <f>IF([1]Variables!$AN$3=12,INDEX([1]NRO!J777:T777,1,5)+INDEX([1]NRO!J777:T777,1,8),INDEX([1]NRO!J777:T777,1,[1]Variables!$AN$3))</f>
        <v>0</v>
      </c>
      <c r="O777" s="134"/>
      <c r="P777" s="134"/>
      <c r="Q777" s="134"/>
      <c r="R777" s="134"/>
      <c r="S777" s="134"/>
      <c r="T777" s="134"/>
      <c r="U777" s="134"/>
      <c r="V777" s="134"/>
      <c r="W777" s="134"/>
      <c r="X777" s="134"/>
      <c r="Y777" s="134"/>
      <c r="Z777" s="134"/>
      <c r="AA777" s="134"/>
    </row>
    <row r="778" spans="1:27" ht="11.65" customHeight="1" x14ac:dyDescent="0.2">
      <c r="A778" s="138">
        <f t="shared" ca="1" si="34"/>
        <v>397</v>
      </c>
      <c r="C778" s="184"/>
      <c r="E778" s="84" t="str">
        <f>[1]UTCR!E778</f>
        <v>MC</v>
      </c>
      <c r="H778" s="151"/>
      <c r="I778" s="88">
        <f>IF(VLOOKUP([1]Variables!$AN$3,[1]Variables!$AK$3:$AM$14,3)=2,[1]UTCR!J778,[1]UTCR!AF778)</f>
        <v>0</v>
      </c>
      <c r="J778" s="88">
        <f>I778-K778</f>
        <v>0</v>
      </c>
      <c r="K778" s="185">
        <f>IF([1]Variables!$AN$3=12,IF(VLOOKUP([1]Variables!$AN$3,[1]Variables!$AK$3:$AM$14,3)=2,INDEX([1]UTCR!K778:U778,1,5)+INDEX([1]UTCR!K778:U778,1,8),INDEX([1]UTCR!AG778:AQ778,1,5)+INDEX([1]UTCR!AG778:AQ778,1,8)),IF(VLOOKUP([1]Variables!$AN$3,[1]Variables!$AK$3:$AM$14,3)=2,INDEX([1]UTCR!K778:U778,1,[1]Variables!$AN$3),INDEX([1]UTCR!AG778:AQ778,1,[1]Variables!$AN$3)))</f>
        <v>0</v>
      </c>
      <c r="L778" s="88">
        <f>M778-K778</f>
        <v>0</v>
      </c>
      <c r="M778" s="88">
        <f>IF([1]Variables!$AN$3=12,INDEX([1]NRO!J778:T778,1,5)+INDEX([1]NRO!J778:T778,1,8),INDEX([1]NRO!J778:T778,1,[1]Variables!$AN$3))</f>
        <v>0</v>
      </c>
      <c r="O778" s="134"/>
      <c r="P778" s="134"/>
      <c r="Q778" s="134"/>
      <c r="R778" s="134"/>
      <c r="S778" s="134"/>
      <c r="T778" s="134"/>
      <c r="U778" s="134"/>
      <c r="V778" s="134"/>
      <c r="W778" s="134"/>
      <c r="X778" s="134"/>
      <c r="Y778" s="134"/>
      <c r="Z778" s="134"/>
      <c r="AA778" s="134"/>
    </row>
    <row r="779" spans="1:27" ht="11.65" customHeight="1" x14ac:dyDescent="0.2">
      <c r="A779" s="138">
        <f t="shared" ca="1" si="34"/>
        <v>398</v>
      </c>
      <c r="C779" s="184"/>
      <c r="E779" s="84" t="str">
        <f>[1]UTCR!E779</f>
        <v>SSGCT</v>
      </c>
      <c r="H779" s="151"/>
      <c r="I779" s="88">
        <f>IF(VLOOKUP([1]Variables!$AN$3,[1]Variables!$AK$3:$AM$14,3)=2,[1]UTCR!J779,[1]UTCR!AF779)</f>
        <v>0</v>
      </c>
      <c r="J779" s="88">
        <f t="shared" si="32"/>
        <v>0</v>
      </c>
      <c r="K779" s="185">
        <f>IF([1]Variables!$AN$3=12,IF(VLOOKUP([1]Variables!$AN$3,[1]Variables!$AK$3:$AM$14,3)=2,INDEX([1]UTCR!K779:U779,1,5)+INDEX([1]UTCR!K779:U779,1,8),INDEX([1]UTCR!AG779:AQ779,1,5)+INDEX([1]UTCR!AG779:AQ779,1,8)),IF(VLOOKUP([1]Variables!$AN$3,[1]Variables!$AK$3:$AM$14,3)=2,INDEX([1]UTCR!K779:U779,1,[1]Variables!$AN$3),INDEX([1]UTCR!AG779:AQ779,1,[1]Variables!$AN$3)))</f>
        <v>0</v>
      </c>
      <c r="L779" s="88">
        <f t="shared" si="33"/>
        <v>0</v>
      </c>
      <c r="M779" s="88">
        <f>IF([1]Variables!$AN$3=12,INDEX([1]NRO!J779:T779,1,5)+INDEX([1]NRO!J779:T779,1,8),INDEX([1]NRO!J779:T779,1,[1]Variables!$AN$3))</f>
        <v>0</v>
      </c>
      <c r="O779" s="134"/>
      <c r="P779" s="134"/>
      <c r="Q779" s="134"/>
      <c r="R779" s="134"/>
      <c r="S779" s="134"/>
      <c r="T779" s="134"/>
      <c r="U779" s="134"/>
      <c r="V779" s="134"/>
      <c r="W779" s="134"/>
      <c r="X779" s="134"/>
      <c r="Y779" s="134"/>
      <c r="Z779" s="134"/>
      <c r="AA779" s="134"/>
    </row>
    <row r="780" spans="1:27" ht="11.65" customHeight="1" x14ac:dyDescent="0.2">
      <c r="A780" s="138">
        <f t="shared" ca="1" si="34"/>
        <v>399</v>
      </c>
      <c r="C780" s="184"/>
      <c r="E780" s="84" t="str">
        <f>[1]UTCR!E780</f>
        <v>SSECT</v>
      </c>
      <c r="H780" s="151"/>
      <c r="I780" s="88">
        <f>IF(VLOOKUP([1]Variables!$AN$3,[1]Variables!$AK$3:$AM$14,3)=2,[1]UTCR!J780,[1]UTCR!AF780)</f>
        <v>0</v>
      </c>
      <c r="J780" s="88">
        <f t="shared" si="32"/>
        <v>0</v>
      </c>
      <c r="K780" s="185">
        <f>IF([1]Variables!$AN$3=12,IF(VLOOKUP([1]Variables!$AN$3,[1]Variables!$AK$3:$AM$14,3)=2,INDEX([1]UTCR!K780:U780,1,5)+INDEX([1]UTCR!K780:U780,1,8),INDEX([1]UTCR!AG780:AQ780,1,5)+INDEX([1]UTCR!AG780:AQ780,1,8)),IF(VLOOKUP([1]Variables!$AN$3,[1]Variables!$AK$3:$AM$14,3)=2,INDEX([1]UTCR!K780:U780,1,[1]Variables!$AN$3),INDEX([1]UTCR!AG780:AQ780,1,[1]Variables!$AN$3)))</f>
        <v>0</v>
      </c>
      <c r="L780" s="88">
        <f t="shared" si="33"/>
        <v>0</v>
      </c>
      <c r="M780" s="88">
        <f>IF([1]Variables!$AN$3=12,INDEX([1]NRO!J780:T780,1,5)+INDEX([1]NRO!J780:T780,1,8),INDEX([1]NRO!J780:T780,1,[1]Variables!$AN$3))</f>
        <v>0</v>
      </c>
      <c r="O780" s="134"/>
      <c r="P780" s="134"/>
      <c r="Q780" s="134"/>
      <c r="R780" s="134"/>
      <c r="S780" s="134"/>
      <c r="T780" s="134"/>
      <c r="U780" s="134"/>
      <c r="V780" s="134"/>
      <c r="W780" s="134"/>
      <c r="X780" s="134"/>
      <c r="Y780" s="134"/>
      <c r="Z780" s="134"/>
      <c r="AA780" s="134"/>
    </row>
    <row r="781" spans="1:27" ht="11.65" customHeight="1" x14ac:dyDescent="0.2">
      <c r="A781" s="138">
        <f t="shared" ca="1" si="34"/>
        <v>400</v>
      </c>
      <c r="C781" s="184"/>
      <c r="E781" s="84" t="str">
        <f>[1]UTCR!E781</f>
        <v>SSGC</v>
      </c>
      <c r="H781" s="151"/>
      <c r="I781" s="88">
        <f>IF(VLOOKUP([1]Variables!$AN$3,[1]Variables!$AK$3:$AM$14,3)=2,[1]UTCR!J781,[1]UTCR!AF781)</f>
        <v>0</v>
      </c>
      <c r="J781" s="88">
        <f t="shared" si="32"/>
        <v>0</v>
      </c>
      <c r="K781" s="185">
        <f>IF([1]Variables!$AN$3=12,IF(VLOOKUP([1]Variables!$AN$3,[1]Variables!$AK$3:$AM$14,3)=2,INDEX([1]UTCR!K781:U781,1,5)+INDEX([1]UTCR!K781:U781,1,8),INDEX([1]UTCR!AG781:AQ781,1,5)+INDEX([1]UTCR!AG781:AQ781,1,8)),IF(VLOOKUP([1]Variables!$AN$3,[1]Variables!$AK$3:$AM$14,3)=2,INDEX([1]UTCR!K781:U781,1,[1]Variables!$AN$3),INDEX([1]UTCR!AG781:AQ781,1,[1]Variables!$AN$3)))</f>
        <v>0</v>
      </c>
      <c r="L781" s="88">
        <f t="shared" si="33"/>
        <v>0</v>
      </c>
      <c r="M781" s="88">
        <f>IF([1]Variables!$AN$3=12,INDEX([1]NRO!J781:T781,1,5)+INDEX([1]NRO!J781:T781,1,8),INDEX([1]NRO!J781:T781,1,[1]Variables!$AN$3))</f>
        <v>0</v>
      </c>
      <c r="O781" s="134"/>
      <c r="P781" s="134"/>
      <c r="Q781" s="134"/>
      <c r="R781" s="134"/>
      <c r="S781" s="134"/>
      <c r="T781" s="134"/>
      <c r="U781" s="134"/>
      <c r="V781" s="134"/>
      <c r="W781" s="134"/>
      <c r="X781" s="134"/>
      <c r="Y781" s="134"/>
      <c r="Z781" s="134"/>
      <c r="AA781" s="134"/>
    </row>
    <row r="782" spans="1:27" ht="11.65" customHeight="1" x14ac:dyDescent="0.2">
      <c r="A782" s="138">
        <f t="shared" ca="1" si="34"/>
        <v>401</v>
      </c>
      <c r="C782" s="184"/>
      <c r="E782" s="84" t="str">
        <f>[1]UTCR!E782</f>
        <v>SSGCH</v>
      </c>
      <c r="H782" s="151"/>
      <c r="I782" s="88">
        <f>IF(VLOOKUP([1]Variables!$AN$3,[1]Variables!$AK$3:$AM$14,3)=2,[1]UTCR!J782,[1]UTCR!AF782)</f>
        <v>0</v>
      </c>
      <c r="J782" s="88">
        <f t="shared" si="32"/>
        <v>0</v>
      </c>
      <c r="K782" s="185">
        <f>IF([1]Variables!$AN$3=12,IF(VLOOKUP([1]Variables!$AN$3,[1]Variables!$AK$3:$AM$14,3)=2,INDEX([1]UTCR!K782:U782,1,5)+INDEX([1]UTCR!K782:U782,1,8),INDEX([1]UTCR!AG782:AQ782,1,5)+INDEX([1]UTCR!AG782:AQ782,1,8)),IF(VLOOKUP([1]Variables!$AN$3,[1]Variables!$AK$3:$AM$14,3)=2,INDEX([1]UTCR!K782:U782,1,[1]Variables!$AN$3),INDEX([1]UTCR!AG782:AQ782,1,[1]Variables!$AN$3)))</f>
        <v>0</v>
      </c>
      <c r="L782" s="88">
        <f t="shared" si="33"/>
        <v>0</v>
      </c>
      <c r="M782" s="88">
        <f>IF([1]Variables!$AN$3=12,INDEX([1]NRO!J782:T782,1,5)+INDEX([1]NRO!J782:T782,1,8),INDEX([1]NRO!J782:T782,1,[1]Variables!$AN$3))</f>
        <v>0</v>
      </c>
      <c r="O782" s="134"/>
      <c r="P782" s="134"/>
      <c r="Q782" s="134"/>
      <c r="R782" s="134"/>
      <c r="S782" s="134"/>
      <c r="T782" s="134"/>
      <c r="U782" s="134"/>
      <c r="V782" s="134"/>
      <c r="W782" s="134"/>
      <c r="X782" s="134"/>
      <c r="Y782" s="134"/>
      <c r="Z782" s="134"/>
      <c r="AA782" s="134"/>
    </row>
    <row r="783" spans="1:27" ht="11.65" customHeight="1" x14ac:dyDescent="0.2">
      <c r="A783" s="138">
        <f t="shared" ca="1" si="34"/>
        <v>402</v>
      </c>
      <c r="C783" s="184"/>
      <c r="E783" s="84" t="str">
        <f>[1]UTCR!E783</f>
        <v>SSECH</v>
      </c>
      <c r="H783" s="151"/>
      <c r="I783" s="88">
        <f>IF(VLOOKUP([1]Variables!$AN$3,[1]Variables!$AK$3:$AM$14,3)=2,[1]UTCR!J783,[1]UTCR!AF783)</f>
        <v>0</v>
      </c>
      <c r="J783" s="88">
        <f t="shared" si="32"/>
        <v>0</v>
      </c>
      <c r="K783" s="185">
        <f>IF([1]Variables!$AN$3=12,IF(VLOOKUP([1]Variables!$AN$3,[1]Variables!$AK$3:$AM$14,3)=2,INDEX([1]UTCR!K783:U783,1,5)+INDEX([1]UTCR!K783:U783,1,8),INDEX([1]UTCR!AG783:AQ783,1,5)+INDEX([1]UTCR!AG783:AQ783,1,8)),IF(VLOOKUP([1]Variables!$AN$3,[1]Variables!$AK$3:$AM$14,3)=2,INDEX([1]UTCR!K783:U783,1,[1]Variables!$AN$3),INDEX([1]UTCR!AG783:AQ783,1,[1]Variables!$AN$3)))</f>
        <v>0</v>
      </c>
      <c r="L783" s="88">
        <f t="shared" si="33"/>
        <v>0</v>
      </c>
      <c r="M783" s="88">
        <f>IF([1]Variables!$AN$3=12,INDEX([1]NRO!J783:T783,1,5)+INDEX([1]NRO!J783:T783,1,8),INDEX([1]NRO!J783:T783,1,[1]Variables!$AN$3))</f>
        <v>0</v>
      </c>
      <c r="O783" s="134"/>
      <c r="P783" s="134"/>
      <c r="Q783" s="134"/>
      <c r="R783" s="134"/>
      <c r="S783" s="134"/>
      <c r="T783" s="134"/>
      <c r="U783" s="134"/>
      <c r="V783" s="134"/>
      <c r="W783" s="134"/>
      <c r="X783" s="134"/>
      <c r="Y783" s="134"/>
      <c r="Z783" s="134"/>
      <c r="AA783" s="134"/>
    </row>
    <row r="784" spans="1:27" ht="11.65" customHeight="1" thickBot="1" x14ac:dyDescent="0.25">
      <c r="A784" s="138">
        <f t="shared" ca="1" si="34"/>
        <v>403</v>
      </c>
      <c r="C784" s="184" t="s">
        <v>283</v>
      </c>
      <c r="H784" s="151" t="s">
        <v>230</v>
      </c>
      <c r="I784" s="203">
        <f>SUM(I762:I783)</f>
        <v>1034279355.29</v>
      </c>
      <c r="J784" s="203">
        <f>SUM(J762:J783)</f>
        <v>878736445.11049533</v>
      </c>
      <c r="K784" s="203">
        <f>SUM(K762:K783)</f>
        <v>155542910.17950457</v>
      </c>
      <c r="L784" s="203">
        <f>SUM(L762:L783)</f>
        <v>-125951545.74751262</v>
      </c>
      <c r="M784" s="203">
        <f>SUM(M762:M783)</f>
        <v>29591364.431991976</v>
      </c>
      <c r="O784" s="134"/>
      <c r="P784" s="134"/>
      <c r="Q784" s="134"/>
      <c r="R784" s="134"/>
      <c r="S784" s="134"/>
      <c r="T784" s="134"/>
      <c r="U784" s="134"/>
      <c r="V784" s="134"/>
      <c r="W784" s="134"/>
      <c r="X784" s="134"/>
      <c r="Y784" s="134"/>
      <c r="Z784" s="134"/>
      <c r="AA784" s="134"/>
    </row>
    <row r="785" spans="1:27" ht="11.65" customHeight="1" thickTop="1" x14ac:dyDescent="0.2">
      <c r="A785" s="138">
        <f t="shared" ca="1" si="34"/>
        <v>404</v>
      </c>
      <c r="C785" s="184">
        <v>560</v>
      </c>
      <c r="D785" s="84" t="s">
        <v>229</v>
      </c>
      <c r="H785" s="151"/>
      <c r="I785" s="88"/>
      <c r="J785" s="88"/>
      <c r="K785" s="88"/>
      <c r="L785" s="88"/>
      <c r="M785" s="88"/>
      <c r="O785" s="134"/>
      <c r="P785" s="134"/>
      <c r="Q785" s="134"/>
      <c r="R785" s="134"/>
      <c r="S785" s="134"/>
      <c r="T785" s="134"/>
      <c r="U785" s="134"/>
      <c r="V785" s="134"/>
      <c r="W785" s="134"/>
      <c r="X785" s="134"/>
      <c r="Y785" s="134"/>
      <c r="Z785" s="134"/>
      <c r="AA785" s="134"/>
    </row>
    <row r="786" spans="1:27" ht="11.65" customHeight="1" x14ac:dyDescent="0.2">
      <c r="A786" s="138">
        <f t="shared" ca="1" si="34"/>
        <v>405</v>
      </c>
      <c r="C786" s="184"/>
      <c r="F786" s="184" t="str">
        <f>+[1]Function!F782</f>
        <v>T</v>
      </c>
      <c r="G786" s="84" t="str">
        <f>[1]UTCR!H786</f>
        <v>SG</v>
      </c>
      <c r="H786" s="151"/>
      <c r="I786" s="88">
        <f>IF(VLOOKUP([1]Variables!$AN$3,[1]Variables!$AK$3:$AM$14,3)=2,[1]UTCR!J786,[1]UTCR!AF786)</f>
        <v>6191772.4699999997</v>
      </c>
      <c r="J786" s="88">
        <f>I786-K786</f>
        <v>5682281.0669734683</v>
      </c>
      <c r="K786" s="185">
        <f>IF([1]Variables!$AN$3=12,IF(VLOOKUP([1]Variables!$AN$3,[1]Variables!$AK$3:$AM$14,3)=2,INDEX([1]UTCR!K786:U786,1,5)+INDEX([1]UTCR!K786:U786,1,8),INDEX([1]UTCR!AG786:AQ786,1,5)+INDEX([1]UTCR!AG786:AQ786,1,8)),IF(VLOOKUP([1]Variables!$AN$3,[1]Variables!$AK$3:$AM$14,3)=2,INDEX([1]UTCR!K786:U786,1,[1]Variables!$AN$3),INDEX([1]UTCR!AG786:AQ786,1,[1]Variables!$AN$3)))</f>
        <v>509491.40302653174</v>
      </c>
      <c r="L786" s="88">
        <f>M786-K786</f>
        <v>-17761.04883974971</v>
      </c>
      <c r="M786" s="88">
        <f>IF([1]Variables!$AN$3=12,INDEX([1]NRO!J786:T786,1,5)+INDEX([1]NRO!J786:T786,1,8),INDEX([1]NRO!J786:T786,1,[1]Variables!$AN$3))</f>
        <v>491730.35418678203</v>
      </c>
      <c r="O786" s="134"/>
      <c r="P786" s="134"/>
      <c r="Q786" s="134"/>
      <c r="R786" s="134"/>
      <c r="S786" s="134"/>
      <c r="T786" s="134"/>
      <c r="U786" s="134"/>
      <c r="V786" s="134"/>
      <c r="W786" s="134"/>
      <c r="X786" s="134"/>
      <c r="Y786" s="134"/>
      <c r="Z786" s="134"/>
      <c r="AA786" s="134"/>
    </row>
    <row r="787" spans="1:27" ht="11.65" customHeight="1" x14ac:dyDescent="0.2">
      <c r="A787" s="138">
        <f t="shared" ca="1" si="34"/>
        <v>406</v>
      </c>
      <c r="C787" s="184"/>
      <c r="F787" s="184" t="str">
        <f>+[1]Function!F783</f>
        <v>T</v>
      </c>
      <c r="G787" s="84" t="str">
        <f>[1]UTCR!H787</f>
        <v>JBG</v>
      </c>
      <c r="H787" s="151"/>
      <c r="I787" s="88">
        <f>IF(VLOOKUP([1]Variables!$AN$3,[1]Variables!$AK$3:$AM$14,3)=2,[1]UTCR!J787,[1]UTCR!AF787)</f>
        <v>0</v>
      </c>
      <c r="J787" s="88">
        <f>I787-K787</f>
        <v>0</v>
      </c>
      <c r="K787" s="185">
        <f>IF([1]Variables!$AN$3=12,IF(VLOOKUP([1]Variables!$AN$3,[1]Variables!$AK$3:$AM$14,3)=2,INDEX([1]UTCR!K787:U787,1,5)+INDEX([1]UTCR!K787:U787,1,8),INDEX([1]UTCR!AG787:AQ787,1,5)+INDEX([1]UTCR!AG787:AQ787,1,8)),IF(VLOOKUP([1]Variables!$AN$3,[1]Variables!$AK$3:$AM$14,3)=2,INDEX([1]UTCR!K787:U787,1,[1]Variables!$AN$3),INDEX([1]UTCR!AG787:AQ787,1,[1]Variables!$AN$3)))</f>
        <v>0</v>
      </c>
      <c r="L787" s="88">
        <f>M787-K787</f>
        <v>-40.911043900172558</v>
      </c>
      <c r="M787" s="88">
        <f>IF([1]Variables!$AN$3=12,INDEX([1]NRO!J787:T787,1,5)+INDEX([1]NRO!J787:T787,1,8),INDEX([1]NRO!J787:T787,1,[1]Variables!$AN$3))</f>
        <v>-40.911043900172558</v>
      </c>
      <c r="O787" s="134"/>
      <c r="P787" s="134"/>
      <c r="Q787" s="134"/>
      <c r="R787" s="134"/>
      <c r="S787" s="134"/>
      <c r="T787" s="134"/>
      <c r="U787" s="134"/>
      <c r="V787" s="134"/>
      <c r="W787" s="134"/>
      <c r="X787" s="134"/>
      <c r="Y787" s="134"/>
      <c r="Z787" s="134"/>
      <c r="AA787" s="134"/>
    </row>
    <row r="788" spans="1:27" ht="11.65" customHeight="1" x14ac:dyDescent="0.2">
      <c r="A788" s="138">
        <f t="shared" ca="1" si="34"/>
        <v>407</v>
      </c>
      <c r="C788" s="184"/>
      <c r="F788" s="184" t="str">
        <f>+[1]Function!F784</f>
        <v>T</v>
      </c>
      <c r="G788" s="84" t="str">
        <f>[1]UTCR!H788</f>
        <v>CAGW</v>
      </c>
      <c r="H788" s="151"/>
      <c r="I788" s="88">
        <f>IF(VLOOKUP([1]Variables!$AN$3,[1]Variables!$AK$3:$AM$14,3)=2,[1]UTCR!J788,[1]UTCR!AF788)</f>
        <v>380513.71</v>
      </c>
      <c r="J788" s="88">
        <f>I788-K788</f>
        <v>294650.59195976675</v>
      </c>
      <c r="K788" s="185">
        <f>IF([1]Variables!$AN$3=12,IF(VLOOKUP([1]Variables!$AN$3,[1]Variables!$AK$3:$AM$14,3)=2,INDEX([1]UTCR!K788:U788,1,5)+INDEX([1]UTCR!K788:U788,1,8),INDEX([1]UTCR!AG788:AQ788,1,5)+INDEX([1]UTCR!AG788:AQ788,1,8)),IF(VLOOKUP([1]Variables!$AN$3,[1]Variables!$AK$3:$AM$14,3)=2,INDEX([1]UTCR!K788:U788,1,[1]Variables!$AN$3),INDEX([1]UTCR!AG788:AQ788,1,[1]Variables!$AN$3)))</f>
        <v>85863.118040233254</v>
      </c>
      <c r="L788" s="88">
        <f>M788-K788</f>
        <v>-350.99033462573425</v>
      </c>
      <c r="M788" s="88">
        <f>IF([1]Variables!$AN$3=12,INDEX([1]NRO!J788:T788,1,5)+INDEX([1]NRO!J788:T788,1,8),INDEX([1]NRO!J788:T788,1,[1]Variables!$AN$3))</f>
        <v>85512.12770560752</v>
      </c>
      <c r="O788" s="134"/>
      <c r="P788" s="134"/>
      <c r="Q788" s="134"/>
      <c r="R788" s="134"/>
      <c r="S788" s="134"/>
      <c r="T788" s="134"/>
      <c r="U788" s="134"/>
      <c r="V788" s="134"/>
      <c r="W788" s="134"/>
      <c r="X788" s="134"/>
      <c r="Y788" s="134"/>
      <c r="Z788" s="134"/>
      <c r="AA788" s="134"/>
    </row>
    <row r="789" spans="1:27" ht="11.65" customHeight="1" x14ac:dyDescent="0.2">
      <c r="A789" s="138">
        <f t="shared" ca="1" si="34"/>
        <v>408</v>
      </c>
      <c r="C789" s="184"/>
      <c r="F789" s="184" t="str">
        <f>+[1]Function!F785</f>
        <v>T</v>
      </c>
      <c r="G789" s="84" t="str">
        <f>[1]UTCR!H789</f>
        <v>CAGE</v>
      </c>
      <c r="H789" s="151"/>
      <c r="I789" s="88">
        <f>IF(VLOOKUP([1]Variables!$AN$3,[1]Variables!$AK$3:$AM$14,3)=2,[1]UTCR!J789,[1]UTCR!AF789)</f>
        <v>412052.04</v>
      </c>
      <c r="J789" s="88">
        <f>I789-K789</f>
        <v>412052.04</v>
      </c>
      <c r="K789" s="185">
        <f>IF([1]Variables!$AN$3=12,IF(VLOOKUP([1]Variables!$AN$3,[1]Variables!$AK$3:$AM$14,3)=2,INDEX([1]UTCR!K789:U789,1,5)+INDEX([1]UTCR!K789:U789,1,8),INDEX([1]UTCR!AG789:AQ789,1,5)+INDEX([1]UTCR!AG789:AQ789,1,8)),IF(VLOOKUP([1]Variables!$AN$3,[1]Variables!$AK$3:$AM$14,3)=2,INDEX([1]UTCR!K789:U789,1,[1]Variables!$AN$3),INDEX([1]UTCR!AG789:AQ789,1,[1]Variables!$AN$3)))</f>
        <v>0</v>
      </c>
      <c r="L789" s="88">
        <f>M789-K789</f>
        <v>0</v>
      </c>
      <c r="M789" s="88">
        <f>IF([1]Variables!$AN$3=12,INDEX([1]NRO!J789:T789,1,5)+INDEX([1]NRO!J789:T789,1,8),INDEX([1]NRO!J789:T789,1,[1]Variables!$AN$3))</f>
        <v>0</v>
      </c>
      <c r="O789" s="134"/>
      <c r="P789" s="134"/>
      <c r="Q789" s="134"/>
      <c r="R789" s="134"/>
      <c r="S789" s="134"/>
      <c r="T789" s="134"/>
      <c r="U789" s="134"/>
      <c r="V789" s="134"/>
      <c r="W789" s="134"/>
      <c r="X789" s="134"/>
      <c r="Y789" s="134"/>
      <c r="Z789" s="134"/>
      <c r="AA789" s="134"/>
    </row>
    <row r="790" spans="1:27" ht="11.65" customHeight="1" x14ac:dyDescent="0.2">
      <c r="A790" s="138">
        <f t="shared" ca="1" si="34"/>
        <v>409</v>
      </c>
      <c r="C790" s="184"/>
      <c r="H790" s="151" t="s">
        <v>230</v>
      </c>
      <c r="I790" s="187">
        <f>SUBTOTAL(9,I786:I789)</f>
        <v>6984338.2199999997</v>
      </c>
      <c r="J790" s="187">
        <f>SUBTOTAL(9,J786:J789)</f>
        <v>6388983.6989332354</v>
      </c>
      <c r="K790" s="187">
        <f>SUBTOTAL(9,K786:K789)</f>
        <v>595354.52106676495</v>
      </c>
      <c r="L790" s="187">
        <f>SUBTOTAL(9,L786:L789)</f>
        <v>-18152.950218275619</v>
      </c>
      <c r="M790" s="187">
        <f>SUBTOTAL(9,M786:M789)</f>
        <v>577201.57084848941</v>
      </c>
      <c r="O790" s="134"/>
      <c r="P790" s="134"/>
      <c r="Q790" s="134"/>
      <c r="R790" s="134"/>
      <c r="S790" s="134"/>
      <c r="T790" s="134"/>
      <c r="U790" s="134"/>
      <c r="V790" s="134"/>
      <c r="W790" s="134"/>
      <c r="X790" s="134"/>
      <c r="Y790" s="134"/>
      <c r="Z790" s="134"/>
      <c r="AA790" s="134"/>
    </row>
    <row r="791" spans="1:27" ht="11.65" customHeight="1" x14ac:dyDescent="0.2">
      <c r="A791" s="138">
        <f t="shared" ca="1" si="34"/>
        <v>410</v>
      </c>
      <c r="C791" s="184"/>
      <c r="H791" s="151"/>
      <c r="I791" s="88"/>
      <c r="J791" s="88"/>
      <c r="K791" s="88"/>
      <c r="L791" s="88"/>
      <c r="M791" s="88"/>
      <c r="O791" s="134"/>
      <c r="P791" s="134"/>
      <c r="Q791" s="134"/>
      <c r="R791" s="134"/>
      <c r="S791" s="134"/>
      <c r="T791" s="134"/>
      <c r="U791" s="134"/>
      <c r="V791" s="134"/>
      <c r="W791" s="134"/>
      <c r="X791" s="134"/>
      <c r="Y791" s="134"/>
      <c r="Z791" s="134"/>
      <c r="AA791" s="134"/>
    </row>
    <row r="792" spans="1:27" ht="11.65" customHeight="1" x14ac:dyDescent="0.2">
      <c r="A792" s="138">
        <f t="shared" ca="1" si="34"/>
        <v>411</v>
      </c>
      <c r="C792" s="184">
        <v>561</v>
      </c>
      <c r="D792" s="84" t="s">
        <v>284</v>
      </c>
      <c r="H792" s="151"/>
      <c r="I792" s="88"/>
      <c r="J792" s="88"/>
      <c r="K792" s="88"/>
      <c r="L792" s="88"/>
      <c r="M792" s="88"/>
      <c r="O792" s="134"/>
      <c r="P792" s="134"/>
      <c r="Q792" s="134"/>
      <c r="R792" s="134"/>
      <c r="S792" s="134"/>
      <c r="T792" s="134"/>
      <c r="U792" s="134"/>
      <c r="V792" s="134"/>
      <c r="W792" s="134"/>
      <c r="X792" s="134"/>
      <c r="Y792" s="134"/>
      <c r="Z792" s="134"/>
      <c r="AA792" s="134"/>
    </row>
    <row r="793" spans="1:27" ht="11.65" customHeight="1" x14ac:dyDescent="0.2">
      <c r="A793" s="138">
        <f t="shared" ca="1" si="34"/>
        <v>412</v>
      </c>
      <c r="C793" s="184"/>
      <c r="F793" s="184" t="str">
        <f>+[1]Function!F789</f>
        <v>T</v>
      </c>
      <c r="G793" s="84" t="str">
        <f>[1]UTCR!H793</f>
        <v>SG</v>
      </c>
      <c r="H793" s="151"/>
      <c r="I793" s="88">
        <f>IF(VLOOKUP([1]Variables!$AN$3,[1]Variables!$AK$3:$AM$14,3)=2,[1]UTCR!J793,[1]UTCR!AF793)</f>
        <v>20494745.850000001</v>
      </c>
      <c r="J793" s="88">
        <f>I793-K793</f>
        <v>18808331.036086679</v>
      </c>
      <c r="K793" s="185">
        <f>IF([1]Variables!$AN$3=12,IF(VLOOKUP([1]Variables!$AN$3,[1]Variables!$AK$3:$AM$14,3)=2,INDEX([1]UTCR!K793:U793,1,5)+INDEX([1]UTCR!K793:U793,1,8),INDEX([1]UTCR!AG793:AQ793,1,5)+INDEX([1]UTCR!AG793:AQ793,1,8)),IF(VLOOKUP([1]Variables!$AN$3,[1]Variables!$AK$3:$AM$14,3)=2,INDEX([1]UTCR!K793:U793,1,[1]Variables!$AN$3),INDEX([1]UTCR!AG793:AQ793,1,[1]Variables!$AN$3)))</f>
        <v>1686414.8139133237</v>
      </c>
      <c r="L793" s="88">
        <f>M793-K793</f>
        <v>-332019.41461784462</v>
      </c>
      <c r="M793" s="88">
        <f>IF([1]Variables!$AN$3=12,INDEX([1]NRO!J793:T793,1,5)+INDEX([1]NRO!J793:T793,1,8),INDEX([1]NRO!J793:T793,1,[1]Variables!$AN$3))</f>
        <v>1354395.3992954791</v>
      </c>
      <c r="O793" s="134"/>
      <c r="P793" s="134"/>
      <c r="Q793" s="134"/>
      <c r="R793" s="134"/>
      <c r="S793" s="134"/>
      <c r="T793" s="134"/>
      <c r="U793" s="134"/>
      <c r="V793" s="134"/>
      <c r="W793" s="134"/>
      <c r="X793" s="134"/>
      <c r="Y793" s="134"/>
      <c r="Z793" s="134"/>
      <c r="AA793" s="134"/>
    </row>
    <row r="794" spans="1:27" ht="11.65" customHeight="1" x14ac:dyDescent="0.2">
      <c r="A794" s="138">
        <f t="shared" ca="1" si="34"/>
        <v>413</v>
      </c>
      <c r="C794" s="184"/>
      <c r="F794" s="184" t="str">
        <f>+[1]Function!F790</f>
        <v>T</v>
      </c>
      <c r="G794" s="84" t="str">
        <f>[1]UTCR!H794</f>
        <v>CAGW</v>
      </c>
      <c r="H794" s="151"/>
      <c r="I794" s="88">
        <f>IF(VLOOKUP([1]Variables!$AN$3,[1]Variables!$AK$3:$AM$14,3)=2,[1]UTCR!J794,[1]UTCR!AF794)</f>
        <v>303364.8</v>
      </c>
      <c r="J794" s="88">
        <f>I794-K794</f>
        <v>234910.37392517668</v>
      </c>
      <c r="K794" s="185">
        <f>IF([1]Variables!$AN$3=12,IF(VLOOKUP([1]Variables!$AN$3,[1]Variables!$AK$3:$AM$14,3)=2,INDEX([1]UTCR!K794:U794,1,5)+INDEX([1]UTCR!K794:U794,1,8),INDEX([1]UTCR!AG794:AQ794,1,5)+INDEX([1]UTCR!AG794:AQ794,1,8)),IF(VLOOKUP([1]Variables!$AN$3,[1]Variables!$AK$3:$AM$14,3)=2,INDEX([1]UTCR!K794:U794,1,[1]Variables!$AN$3),INDEX([1]UTCR!AG794:AQ794,1,[1]Variables!$AN$3)))</f>
        <v>68454.426074823292</v>
      </c>
      <c r="L794" s="88">
        <f>M794-K794</f>
        <v>0</v>
      </c>
      <c r="M794" s="88">
        <f>IF([1]Variables!$AN$3=12,INDEX([1]NRO!J794:T794,1,5)+INDEX([1]NRO!J794:T794,1,8),INDEX([1]NRO!J794:T794,1,[1]Variables!$AN$3))</f>
        <v>68454.426074823292</v>
      </c>
      <c r="O794" s="134"/>
      <c r="P794" s="134"/>
      <c r="Q794" s="134"/>
      <c r="R794" s="134"/>
      <c r="S794" s="134"/>
      <c r="T794" s="134"/>
      <c r="U794" s="134"/>
      <c r="V794" s="134"/>
      <c r="W794" s="134"/>
      <c r="X794" s="134"/>
      <c r="Y794" s="134"/>
      <c r="Z794" s="134"/>
      <c r="AA794" s="134"/>
    </row>
    <row r="795" spans="1:27" ht="11.65" customHeight="1" x14ac:dyDescent="0.2">
      <c r="A795" s="138">
        <f t="shared" ca="1" si="34"/>
        <v>414</v>
      </c>
      <c r="C795" s="184"/>
      <c r="F795" s="184" t="str">
        <f>+[1]Function!F791</f>
        <v>T</v>
      </c>
      <c r="G795" s="84" t="str">
        <f>[1]UTCR!H795</f>
        <v>CAGE</v>
      </c>
      <c r="H795" s="151"/>
      <c r="I795" s="88">
        <f>IF(VLOOKUP([1]Variables!$AN$3,[1]Variables!$AK$3:$AM$14,3)=2,[1]UTCR!J795,[1]UTCR!AF795)</f>
        <v>1281473.43</v>
      </c>
      <c r="J795" s="88">
        <f>I795-K795</f>
        <v>1281473.43</v>
      </c>
      <c r="K795" s="185">
        <f>IF([1]Variables!$AN$3=12,IF(VLOOKUP([1]Variables!$AN$3,[1]Variables!$AK$3:$AM$14,3)=2,INDEX([1]UTCR!K795:U795,1,5)+INDEX([1]UTCR!K795:U795,1,8),INDEX([1]UTCR!AG795:AQ795,1,5)+INDEX([1]UTCR!AG795:AQ795,1,8)),IF(VLOOKUP([1]Variables!$AN$3,[1]Variables!$AK$3:$AM$14,3)=2,INDEX([1]UTCR!K795:U795,1,[1]Variables!$AN$3),INDEX([1]UTCR!AG795:AQ795,1,[1]Variables!$AN$3)))</f>
        <v>0</v>
      </c>
      <c r="L795" s="88">
        <f>M795-K795</f>
        <v>0</v>
      </c>
      <c r="M795" s="88">
        <f>IF([1]Variables!$AN$3=12,INDEX([1]NRO!J795:T795,1,5)+INDEX([1]NRO!J795:T795,1,8),INDEX([1]NRO!J795:T795,1,[1]Variables!$AN$3))</f>
        <v>0</v>
      </c>
      <c r="O795" s="134"/>
      <c r="P795" s="134"/>
      <c r="Q795" s="134"/>
      <c r="R795" s="134"/>
      <c r="S795" s="134"/>
      <c r="T795" s="134"/>
      <c r="U795" s="134"/>
      <c r="V795" s="134"/>
      <c r="W795" s="134"/>
      <c r="X795" s="134"/>
      <c r="Y795" s="134"/>
      <c r="Z795" s="134"/>
      <c r="AA795" s="134"/>
    </row>
    <row r="796" spans="1:27" ht="11.65" customHeight="1" x14ac:dyDescent="0.2">
      <c r="A796" s="138">
        <f t="shared" ca="1" si="34"/>
        <v>415</v>
      </c>
      <c r="C796" s="184"/>
      <c r="H796" s="151" t="s">
        <v>230</v>
      </c>
      <c r="I796" s="187">
        <f>SUBTOTAL(9,I793:I795)</f>
        <v>22079584.080000002</v>
      </c>
      <c r="J796" s="187">
        <f>SUBTOTAL(9,J793:J795)</f>
        <v>20324714.840011854</v>
      </c>
      <c r="K796" s="187">
        <f>SUBTOTAL(9,K793:K795)</f>
        <v>1754869.239988147</v>
      </c>
      <c r="L796" s="187">
        <f>SUBTOTAL(9,L793:L795)</f>
        <v>-332019.41461784462</v>
      </c>
      <c r="M796" s="187">
        <f>SUBTOTAL(9,M793:M795)</f>
        <v>1422849.8253703024</v>
      </c>
      <c r="O796" s="134"/>
      <c r="P796" s="134"/>
      <c r="Q796" s="134"/>
      <c r="R796" s="134"/>
      <c r="S796" s="134"/>
      <c r="T796" s="134"/>
      <c r="U796" s="134"/>
      <c r="V796" s="134"/>
      <c r="W796" s="134"/>
      <c r="X796" s="134"/>
      <c r="Y796" s="134"/>
      <c r="Z796" s="134"/>
      <c r="AA796" s="134"/>
    </row>
    <row r="797" spans="1:27" ht="11.65" customHeight="1" x14ac:dyDescent="0.2">
      <c r="A797" s="138">
        <f t="shared" ca="1" si="34"/>
        <v>416</v>
      </c>
      <c r="C797" s="184">
        <v>562</v>
      </c>
      <c r="D797" s="84" t="s">
        <v>285</v>
      </c>
      <c r="H797" s="151"/>
      <c r="I797" s="88"/>
      <c r="J797" s="88"/>
      <c r="K797" s="88"/>
      <c r="L797" s="88"/>
      <c r="M797" s="88"/>
      <c r="O797" s="134"/>
      <c r="P797" s="134"/>
      <c r="Q797" s="134"/>
      <c r="R797" s="134"/>
      <c r="S797" s="134"/>
      <c r="T797" s="134"/>
      <c r="U797" s="134"/>
      <c r="V797" s="134"/>
      <c r="W797" s="134"/>
      <c r="X797" s="134"/>
      <c r="Y797" s="134"/>
      <c r="Z797" s="134"/>
      <c r="AA797" s="134"/>
    </row>
    <row r="798" spans="1:27" ht="11.65" customHeight="1" x14ac:dyDescent="0.2">
      <c r="A798" s="138">
        <f t="shared" ca="1" si="34"/>
        <v>417</v>
      </c>
      <c r="C798" s="184"/>
      <c r="F798" s="184" t="str">
        <f>+[1]Function!F794</f>
        <v>T</v>
      </c>
      <c r="G798" s="84" t="str">
        <f>[1]UTCR!H798</f>
        <v>SG</v>
      </c>
      <c r="H798" s="151"/>
      <c r="I798" s="88">
        <f>IF(VLOOKUP([1]Variables!$AN$3,[1]Variables!$AK$3:$AM$14,3)=2,[1]UTCR!J798,[1]UTCR!AF798)</f>
        <v>1019468.12</v>
      </c>
      <c r="J798" s="88">
        <f>I798-K798</f>
        <v>935580.95435942849</v>
      </c>
      <c r="K798" s="185">
        <f>IF([1]Variables!$AN$3=12,IF(VLOOKUP([1]Variables!$AN$3,[1]Variables!$AK$3:$AM$14,3)=2,INDEX([1]UTCR!K798:U798,1,5)+INDEX([1]UTCR!K798:U798,1,8),INDEX([1]UTCR!AG798:AQ798,1,5)+INDEX([1]UTCR!AG798:AQ798,1,8)),IF(VLOOKUP([1]Variables!$AN$3,[1]Variables!$AK$3:$AM$14,3)=2,INDEX([1]UTCR!K798:U798,1,[1]Variables!$AN$3),INDEX([1]UTCR!AG798:AQ798,1,[1]Variables!$AN$3)))</f>
        <v>83887.165640571518</v>
      </c>
      <c r="L798" s="88">
        <f>M798-K798</f>
        <v>0</v>
      </c>
      <c r="M798" s="88">
        <f>IF([1]Variables!$AN$3=12,INDEX([1]NRO!J798:T798,1,5)+INDEX([1]NRO!J798:T798,1,8),INDEX([1]NRO!J798:T798,1,[1]Variables!$AN$3))</f>
        <v>83887.165640571518</v>
      </c>
      <c r="O798" s="134"/>
      <c r="P798" s="134"/>
      <c r="Q798" s="134"/>
      <c r="R798" s="134"/>
      <c r="S798" s="134"/>
      <c r="T798" s="134"/>
      <c r="U798" s="134"/>
      <c r="V798" s="134"/>
      <c r="W798" s="134"/>
      <c r="X798" s="134"/>
      <c r="Y798" s="134"/>
      <c r="Z798" s="134"/>
      <c r="AA798" s="134"/>
    </row>
    <row r="799" spans="1:27" ht="11.65" customHeight="1" x14ac:dyDescent="0.2">
      <c r="A799" s="138">
        <f t="shared" ca="1" si="34"/>
        <v>418</v>
      </c>
      <c r="C799" s="184"/>
      <c r="F799" s="184" t="str">
        <f>+[1]Function!F796</f>
        <v>T</v>
      </c>
      <c r="G799" s="84" t="str">
        <f>[1]UTCR!H799</f>
        <v>JBG</v>
      </c>
      <c r="H799" s="151"/>
      <c r="I799" s="88">
        <f>IF(VLOOKUP([1]Variables!$AN$3,[1]Variables!$AK$3:$AM$14,3)=2,[1]UTCR!J799,[1]UTCR!AF799)</f>
        <v>29756.74</v>
      </c>
      <c r="J799" s="88">
        <f>I799-K799</f>
        <v>23080.219005860075</v>
      </c>
      <c r="K799" s="185">
        <f>IF([1]Variables!$AN$3=12,IF(VLOOKUP([1]Variables!$AN$3,[1]Variables!$AK$3:$AM$14,3)=2,INDEX([1]UTCR!K799:U799,1,5)+INDEX([1]UTCR!K799:U799,1,8),INDEX([1]UTCR!AG799:AQ799,1,5)+INDEX([1]UTCR!AG799:AQ799,1,8)),IF(VLOOKUP([1]Variables!$AN$3,[1]Variables!$AK$3:$AM$14,3)=2,INDEX([1]UTCR!K799:U799,1,[1]Variables!$AN$3),INDEX([1]UTCR!AG799:AQ799,1,[1]Variables!$AN$3)))</f>
        <v>6676.520994139928</v>
      </c>
      <c r="L799" s="88">
        <f>M799-K799</f>
        <v>0</v>
      </c>
      <c r="M799" s="88">
        <f>IF([1]Variables!$AN$3=12,INDEX([1]NRO!J799:T799,1,5)+INDEX([1]NRO!J799:T799,1,8),INDEX([1]NRO!J799:T799,1,[1]Variables!$AN$3))</f>
        <v>6676.520994139928</v>
      </c>
      <c r="O799" s="134"/>
      <c r="P799" s="134"/>
      <c r="Q799" s="134"/>
      <c r="R799" s="134"/>
      <c r="S799" s="134"/>
      <c r="T799" s="134"/>
      <c r="U799" s="134"/>
      <c r="V799" s="134"/>
      <c r="W799" s="134"/>
      <c r="X799" s="134"/>
      <c r="Y799" s="134"/>
      <c r="Z799" s="134"/>
      <c r="AA799" s="134"/>
    </row>
    <row r="800" spans="1:27" ht="11.65" customHeight="1" x14ac:dyDescent="0.2">
      <c r="A800" s="138">
        <f t="shared" ca="1" si="34"/>
        <v>419</v>
      </c>
      <c r="C800" s="184"/>
      <c r="F800" s="184" t="str">
        <f>+[1]Function!F796</f>
        <v>T</v>
      </c>
      <c r="G800" s="84" t="str">
        <f>[1]UTCR!H800</f>
        <v>CAGW</v>
      </c>
      <c r="H800" s="151"/>
      <c r="I800" s="88">
        <f>IF(VLOOKUP([1]Variables!$AN$3,[1]Variables!$AK$3:$AM$14,3)=2,[1]UTCR!J800,[1]UTCR!AF800)</f>
        <v>446399.14</v>
      </c>
      <c r="J800" s="88">
        <f>I800-K800</f>
        <v>345668.94015811099</v>
      </c>
      <c r="K800" s="185">
        <f>IF([1]Variables!$AN$3=12,IF(VLOOKUP([1]Variables!$AN$3,[1]Variables!$AK$3:$AM$14,3)=2,INDEX([1]UTCR!K800:U800,1,5)+INDEX([1]UTCR!K800:U800,1,8),INDEX([1]UTCR!AG800:AQ800,1,5)+INDEX([1]UTCR!AG800:AQ800,1,8)),IF(VLOOKUP([1]Variables!$AN$3,[1]Variables!$AK$3:$AM$14,3)=2,INDEX([1]UTCR!K800:U800,1,[1]Variables!$AN$3),INDEX([1]UTCR!AG800:AQ800,1,[1]Variables!$AN$3)))</f>
        <v>100730.19984188903</v>
      </c>
      <c r="L800" s="88">
        <f>M800-K800</f>
        <v>0</v>
      </c>
      <c r="M800" s="88">
        <f>IF([1]Variables!$AN$3=12,INDEX([1]NRO!J800:T800,1,5)+INDEX([1]NRO!J800:T800,1,8),INDEX([1]NRO!J800:T800,1,[1]Variables!$AN$3))</f>
        <v>100730.19984188903</v>
      </c>
      <c r="O800" s="134"/>
      <c r="P800" s="134"/>
      <c r="Q800" s="134"/>
      <c r="R800" s="134"/>
      <c r="S800" s="134"/>
      <c r="T800" s="134"/>
      <c r="U800" s="134"/>
      <c r="V800" s="134"/>
      <c r="W800" s="134"/>
      <c r="X800" s="134"/>
      <c r="Y800" s="134"/>
      <c r="Z800" s="134"/>
      <c r="AA800" s="134"/>
    </row>
    <row r="801" spans="1:27" ht="11.65" customHeight="1" x14ac:dyDescent="0.2">
      <c r="A801" s="138">
        <f t="shared" ca="1" si="34"/>
        <v>420</v>
      </c>
      <c r="C801" s="184"/>
      <c r="F801" s="184" t="str">
        <f>+[1]Function!F797</f>
        <v>T</v>
      </c>
      <c r="G801" s="84" t="str">
        <f>[1]UTCR!H801</f>
        <v>CAGE</v>
      </c>
      <c r="H801" s="151"/>
      <c r="I801" s="88">
        <f>IF(VLOOKUP([1]Variables!$AN$3,[1]Variables!$AK$3:$AM$14,3)=2,[1]UTCR!J801,[1]UTCR!AF801)</f>
        <v>1684473.96</v>
      </c>
      <c r="J801" s="88">
        <f>I801-K801</f>
        <v>1684473.96</v>
      </c>
      <c r="K801" s="185">
        <f>IF([1]Variables!$AN$3=12,IF(VLOOKUP([1]Variables!$AN$3,[1]Variables!$AK$3:$AM$14,3)=2,INDEX([1]UTCR!K801:U801,1,5)+INDEX([1]UTCR!K801:U801,1,8),INDEX([1]UTCR!AG801:AQ801,1,5)+INDEX([1]UTCR!AG801:AQ801,1,8)),IF(VLOOKUP([1]Variables!$AN$3,[1]Variables!$AK$3:$AM$14,3)=2,INDEX([1]UTCR!K801:U801,1,[1]Variables!$AN$3),INDEX([1]UTCR!AG801:AQ801,1,[1]Variables!$AN$3)))</f>
        <v>0</v>
      </c>
      <c r="L801" s="88">
        <f>M801-K801</f>
        <v>0</v>
      </c>
      <c r="M801" s="88">
        <f>IF([1]Variables!$AN$3=12,INDEX([1]NRO!J801:T801,1,5)+INDEX([1]NRO!J801:T801,1,8),INDEX([1]NRO!J801:T801,1,[1]Variables!$AN$3))</f>
        <v>0</v>
      </c>
      <c r="O801" s="134"/>
      <c r="P801" s="134"/>
      <c r="Q801" s="134"/>
      <c r="R801" s="134"/>
      <c r="S801" s="134"/>
      <c r="T801" s="134"/>
      <c r="U801" s="134"/>
      <c r="V801" s="134"/>
      <c r="W801" s="134"/>
      <c r="X801" s="134"/>
      <c r="Y801" s="134"/>
      <c r="Z801" s="134"/>
      <c r="AA801" s="134"/>
    </row>
    <row r="802" spans="1:27" ht="11.65" customHeight="1" x14ac:dyDescent="0.2">
      <c r="A802" s="138">
        <f t="shared" ca="1" si="34"/>
        <v>421</v>
      </c>
      <c r="C802" s="184"/>
      <c r="H802" s="151" t="s">
        <v>230</v>
      </c>
      <c r="I802" s="187">
        <f>SUBTOTAL(9,I798:I801)</f>
        <v>3180097.96</v>
      </c>
      <c r="J802" s="187">
        <f>SUBTOTAL(9,J798:J801)</f>
        <v>2988804.0735233994</v>
      </c>
      <c r="K802" s="187">
        <f>SUBTOTAL(9,K798:K801)</f>
        <v>191293.88647660048</v>
      </c>
      <c r="L802" s="187">
        <f>SUBTOTAL(9,L798:L801)</f>
        <v>0</v>
      </c>
      <c r="M802" s="187">
        <f>SUBTOTAL(9,M798:M801)</f>
        <v>191293.88647660048</v>
      </c>
      <c r="O802" s="134"/>
      <c r="P802" s="134"/>
      <c r="Q802" s="134"/>
      <c r="R802" s="134"/>
      <c r="S802" s="134"/>
      <c r="T802" s="134"/>
      <c r="U802" s="134"/>
      <c r="V802" s="134"/>
      <c r="W802" s="134"/>
      <c r="X802" s="134"/>
      <c r="Y802" s="134"/>
      <c r="Z802" s="134"/>
      <c r="AA802" s="134"/>
    </row>
    <row r="803" spans="1:27" ht="11.65" customHeight="1" x14ac:dyDescent="0.2">
      <c r="A803" s="138">
        <f t="shared" ca="1" si="34"/>
        <v>422</v>
      </c>
      <c r="C803" s="184"/>
      <c r="H803" s="151"/>
      <c r="I803" s="88"/>
      <c r="J803" s="88"/>
      <c r="K803" s="88"/>
      <c r="L803" s="88"/>
      <c r="M803" s="88"/>
      <c r="O803" s="134"/>
      <c r="P803" s="134"/>
      <c r="Q803" s="134"/>
      <c r="R803" s="134"/>
      <c r="S803" s="134"/>
      <c r="T803" s="134"/>
      <c r="U803" s="134"/>
      <c r="V803" s="134"/>
      <c r="W803" s="134"/>
      <c r="X803" s="134"/>
      <c r="Y803" s="134"/>
      <c r="Z803" s="134"/>
      <c r="AA803" s="134"/>
    </row>
    <row r="804" spans="1:27" ht="11.65" customHeight="1" x14ac:dyDescent="0.2">
      <c r="A804" s="138">
        <f t="shared" ca="1" si="34"/>
        <v>423</v>
      </c>
      <c r="C804" s="184">
        <v>563</v>
      </c>
      <c r="D804" s="84" t="s">
        <v>286</v>
      </c>
      <c r="H804" s="151"/>
      <c r="I804" s="88"/>
      <c r="J804" s="88"/>
      <c r="K804" s="88"/>
      <c r="L804" s="88"/>
      <c r="M804" s="88"/>
      <c r="O804" s="134"/>
      <c r="P804" s="134"/>
      <c r="Q804" s="134"/>
      <c r="R804" s="134"/>
      <c r="S804" s="134"/>
      <c r="T804" s="134"/>
      <c r="U804" s="134"/>
      <c r="V804" s="134"/>
      <c r="W804" s="134"/>
      <c r="X804" s="134"/>
      <c r="Y804" s="134"/>
      <c r="Z804" s="134"/>
      <c r="AA804" s="134"/>
    </row>
    <row r="805" spans="1:27" ht="11.65" customHeight="1" x14ac:dyDescent="0.2">
      <c r="A805" s="138">
        <f t="shared" ca="1" si="34"/>
        <v>424</v>
      </c>
      <c r="C805" s="184"/>
      <c r="F805" s="184" t="str">
        <f>+[1]Function!F801</f>
        <v>T</v>
      </c>
      <c r="G805" s="84" t="str">
        <f>[1]UTCR!H805</f>
        <v>SG</v>
      </c>
      <c r="H805" s="151"/>
      <c r="I805" s="88">
        <f>IF(VLOOKUP([1]Variables!$AN$3,[1]Variables!$AK$3:$AM$14,3)=2,[1]UTCR!J805,[1]UTCR!AF805)</f>
        <v>0</v>
      </c>
      <c r="J805" s="88">
        <f>I805-K805</f>
        <v>0</v>
      </c>
      <c r="K805" s="185">
        <f>IF([1]Variables!$AN$3=12,IF(VLOOKUP([1]Variables!$AN$3,[1]Variables!$AK$3:$AM$14,3)=2,INDEX([1]UTCR!K805:U805,1,5)+INDEX([1]UTCR!K805:U805,1,8),INDEX([1]UTCR!AG805:AQ805,1,5)+INDEX([1]UTCR!AG805:AQ805,1,8)),IF(VLOOKUP([1]Variables!$AN$3,[1]Variables!$AK$3:$AM$14,3)=2,INDEX([1]UTCR!K805:U805,1,[1]Variables!$AN$3),INDEX([1]UTCR!AG805:AQ805,1,[1]Variables!$AN$3)))</f>
        <v>0</v>
      </c>
      <c r="L805" s="88">
        <f>M805-K805</f>
        <v>0</v>
      </c>
      <c r="M805" s="88">
        <f>IF([1]Variables!$AN$3=12,INDEX([1]NRO!J805:T805,1,5)+INDEX([1]NRO!J805:T805,1,8),INDEX([1]NRO!J805:T805,1,[1]Variables!$AN$3))</f>
        <v>0</v>
      </c>
      <c r="O805" s="134"/>
      <c r="P805" s="134"/>
      <c r="Q805" s="134"/>
      <c r="R805" s="134"/>
      <c r="S805" s="134"/>
      <c r="T805" s="134"/>
      <c r="U805" s="134"/>
      <c r="V805" s="134"/>
      <c r="W805" s="134"/>
      <c r="X805" s="134"/>
      <c r="Y805" s="134"/>
      <c r="Z805" s="134"/>
      <c r="AA805" s="134"/>
    </row>
    <row r="806" spans="1:27" ht="11.65" customHeight="1" x14ac:dyDescent="0.2">
      <c r="A806" s="138">
        <f t="shared" ca="1" si="34"/>
        <v>425</v>
      </c>
      <c r="C806" s="184"/>
      <c r="F806" s="184" t="str">
        <f>+[1]Function!F802</f>
        <v>T</v>
      </c>
      <c r="G806" s="84" t="str">
        <f>[1]UTCR!H806</f>
        <v>CAGW</v>
      </c>
      <c r="H806" s="151"/>
      <c r="I806" s="88">
        <f>IF(VLOOKUP([1]Variables!$AN$3,[1]Variables!$AK$3:$AM$14,3)=2,[1]UTCR!J806,[1]UTCR!AF806)</f>
        <v>57787.68</v>
      </c>
      <c r="J806" s="88">
        <f>I806-K806</f>
        <v>44747.859728842814</v>
      </c>
      <c r="K806" s="185">
        <f>IF([1]Variables!$AN$3=12,IF(VLOOKUP([1]Variables!$AN$3,[1]Variables!$AK$3:$AM$14,3)=2,INDEX([1]UTCR!K806:U806,1,5)+INDEX([1]UTCR!K806:U806,1,8),INDEX([1]UTCR!AG806:AQ806,1,5)+INDEX([1]UTCR!AG806:AQ806,1,8)),IF(VLOOKUP([1]Variables!$AN$3,[1]Variables!$AK$3:$AM$14,3)=2,INDEX([1]UTCR!K806:U806,1,[1]Variables!$AN$3),INDEX([1]UTCR!AG806:AQ806,1,[1]Variables!$AN$3)))</f>
        <v>13039.820271157185</v>
      </c>
      <c r="L806" s="88">
        <f>M806-K806</f>
        <v>0</v>
      </c>
      <c r="M806" s="88">
        <f>IF([1]Variables!$AN$3=12,INDEX([1]NRO!J806:T806,1,5)+INDEX([1]NRO!J806:T806,1,8),INDEX([1]NRO!J806:T806,1,[1]Variables!$AN$3))</f>
        <v>13039.820271157185</v>
      </c>
      <c r="O806" s="134"/>
      <c r="P806" s="134"/>
      <c r="Q806" s="134"/>
      <c r="R806" s="134"/>
      <c r="S806" s="134"/>
      <c r="T806" s="134"/>
      <c r="U806" s="134"/>
      <c r="V806" s="134"/>
      <c r="W806" s="134"/>
      <c r="X806" s="134"/>
      <c r="Y806" s="134"/>
      <c r="Z806" s="134"/>
      <c r="AA806" s="134"/>
    </row>
    <row r="807" spans="1:27" ht="11.65" customHeight="1" x14ac:dyDescent="0.2">
      <c r="A807" s="138">
        <f t="shared" ca="1" si="34"/>
        <v>426</v>
      </c>
      <c r="C807" s="184"/>
      <c r="F807" s="184" t="str">
        <f>+[1]Function!F803</f>
        <v>T</v>
      </c>
      <c r="G807" s="84" t="str">
        <f>[1]UTCR!H807</f>
        <v>CAGE</v>
      </c>
      <c r="H807" s="151"/>
      <c r="I807" s="88">
        <f>IF(VLOOKUP([1]Variables!$AN$3,[1]Variables!$AK$3:$AM$14,3)=2,[1]UTCR!J807,[1]UTCR!AF807)</f>
        <v>459242.87</v>
      </c>
      <c r="J807" s="88">
        <f>I807-K807</f>
        <v>459242.87</v>
      </c>
      <c r="K807" s="185">
        <f>IF([1]Variables!$AN$3=12,IF(VLOOKUP([1]Variables!$AN$3,[1]Variables!$AK$3:$AM$14,3)=2,INDEX([1]UTCR!K807:U807,1,5)+INDEX([1]UTCR!K807:U807,1,8),INDEX([1]UTCR!AG807:AQ807,1,5)+INDEX([1]UTCR!AG807:AQ807,1,8)),IF(VLOOKUP([1]Variables!$AN$3,[1]Variables!$AK$3:$AM$14,3)=2,INDEX([1]UTCR!K807:U807,1,[1]Variables!$AN$3),INDEX([1]UTCR!AG807:AQ807,1,[1]Variables!$AN$3)))</f>
        <v>0</v>
      </c>
      <c r="L807" s="88">
        <f>M807-K807</f>
        <v>0</v>
      </c>
      <c r="M807" s="88">
        <f>IF([1]Variables!$AN$3=12,INDEX([1]NRO!J807:T807,1,5)+INDEX([1]NRO!J807:T807,1,8),INDEX([1]NRO!J807:T807,1,[1]Variables!$AN$3))</f>
        <v>0</v>
      </c>
      <c r="O807" s="134"/>
      <c r="P807" s="134"/>
      <c r="Q807" s="134"/>
      <c r="R807" s="134"/>
      <c r="S807" s="134"/>
      <c r="T807" s="134"/>
      <c r="U807" s="134"/>
      <c r="V807" s="134"/>
      <c r="W807" s="134"/>
      <c r="X807" s="134"/>
      <c r="Y807" s="134"/>
      <c r="Z807" s="134"/>
      <c r="AA807" s="134"/>
    </row>
    <row r="808" spans="1:27" ht="11.65" customHeight="1" x14ac:dyDescent="0.2">
      <c r="A808" s="138">
        <f t="shared" ca="1" si="34"/>
        <v>427</v>
      </c>
      <c r="C808" s="184"/>
      <c r="H808" s="151" t="s">
        <v>230</v>
      </c>
      <c r="I808" s="187">
        <f>SUBTOTAL(9,I805:I807)</f>
        <v>517030.55</v>
      </c>
      <c r="J808" s="187">
        <f>SUBTOTAL(9,J805:J807)</f>
        <v>503990.72972884279</v>
      </c>
      <c r="K808" s="187">
        <f>SUBTOTAL(9,K805:K807)</f>
        <v>13039.820271157185</v>
      </c>
      <c r="L808" s="187">
        <f>SUBTOTAL(9,L805:L807)</f>
        <v>0</v>
      </c>
      <c r="M808" s="187">
        <f>SUBTOTAL(9,M805:M807)</f>
        <v>13039.820271157185</v>
      </c>
      <c r="O808" s="134"/>
      <c r="P808" s="134"/>
      <c r="Q808" s="134"/>
      <c r="R808" s="134"/>
      <c r="S808" s="134"/>
      <c r="T808" s="134"/>
      <c r="U808" s="134"/>
      <c r="V808" s="134"/>
      <c r="W808" s="134"/>
      <c r="X808" s="134"/>
      <c r="Y808" s="134"/>
      <c r="Z808" s="134"/>
      <c r="AA808" s="134"/>
    </row>
    <row r="809" spans="1:27" ht="11.65" customHeight="1" x14ac:dyDescent="0.2">
      <c r="A809" s="138">
        <f t="shared" ca="1" si="34"/>
        <v>428</v>
      </c>
      <c r="C809" s="184"/>
      <c r="H809" s="151"/>
      <c r="I809" s="88"/>
      <c r="J809" s="88"/>
      <c r="K809" s="88"/>
      <c r="L809" s="88"/>
      <c r="M809" s="88"/>
      <c r="O809" s="134"/>
      <c r="P809" s="134"/>
      <c r="Q809" s="134"/>
      <c r="R809" s="134"/>
      <c r="S809" s="134"/>
      <c r="T809" s="134"/>
      <c r="U809" s="134"/>
      <c r="V809" s="134"/>
      <c r="W809" s="134"/>
      <c r="X809" s="134"/>
      <c r="Y809" s="134"/>
      <c r="Z809" s="134"/>
      <c r="AA809" s="134"/>
    </row>
    <row r="810" spans="1:27" ht="11.65" customHeight="1" x14ac:dyDescent="0.2">
      <c r="A810" s="138">
        <f t="shared" ca="1" si="34"/>
        <v>429</v>
      </c>
      <c r="C810" s="184">
        <v>564</v>
      </c>
      <c r="D810" s="84" t="s">
        <v>287</v>
      </c>
      <c r="H810" s="151"/>
      <c r="I810" s="88"/>
      <c r="J810" s="88"/>
      <c r="K810" s="88"/>
      <c r="L810" s="88"/>
      <c r="M810" s="88"/>
      <c r="O810" s="134"/>
      <c r="P810" s="134"/>
      <c r="Q810" s="134"/>
      <c r="R810" s="134"/>
      <c r="S810" s="134"/>
      <c r="T810" s="134"/>
      <c r="U810" s="134"/>
      <c r="V810" s="134"/>
      <c r="W810" s="134"/>
      <c r="X810" s="134"/>
      <c r="Y810" s="134"/>
      <c r="Z810" s="134"/>
      <c r="AA810" s="134"/>
    </row>
    <row r="811" spans="1:27" ht="11.65" customHeight="1" x14ac:dyDescent="0.2">
      <c r="A811" s="138">
        <f t="shared" ca="1" si="34"/>
        <v>430</v>
      </c>
      <c r="C811" s="184"/>
      <c r="F811" s="184" t="str">
        <f>+[1]Function!F807</f>
        <v>T</v>
      </c>
      <c r="G811" s="84" t="str">
        <f>[1]UTCR!H811</f>
        <v>SG</v>
      </c>
      <c r="H811" s="151"/>
      <c r="I811" s="88">
        <f>IF(VLOOKUP([1]Variables!$AN$3,[1]Variables!$AK$3:$AM$14,3)=2,[1]UTCR!J811,[1]UTCR!AF811)</f>
        <v>0</v>
      </c>
      <c r="J811" s="88">
        <f>I811-K811</f>
        <v>0</v>
      </c>
      <c r="K811" s="185">
        <f>IF([1]Variables!$AN$3=12,IF(VLOOKUP([1]Variables!$AN$3,[1]Variables!$AK$3:$AM$14,3)=2,INDEX([1]UTCR!K811:U811,1,5)+INDEX([1]UTCR!K811:U811,1,8),INDEX([1]UTCR!AG811:AQ811,1,5)+INDEX([1]UTCR!AG811:AQ811,1,8)),IF(VLOOKUP([1]Variables!$AN$3,[1]Variables!$AK$3:$AM$14,3)=2,INDEX([1]UTCR!K811:U811,1,[1]Variables!$AN$3),INDEX([1]UTCR!AG811:AQ811,1,[1]Variables!$AN$3)))</f>
        <v>0</v>
      </c>
      <c r="L811" s="88">
        <f>M811-K811</f>
        <v>0</v>
      </c>
      <c r="M811" s="88">
        <f>IF([1]Variables!$AN$3=12,INDEX([1]NRO!J811:T811,1,5)+INDEX([1]NRO!J811:T811,1,8),INDEX([1]NRO!J811:T811,1,[1]Variables!$AN$3))</f>
        <v>0</v>
      </c>
      <c r="O811" s="134"/>
      <c r="P811" s="134"/>
      <c r="Q811" s="134"/>
      <c r="R811" s="134"/>
      <c r="S811" s="134"/>
      <c r="T811" s="134"/>
      <c r="U811" s="134"/>
      <c r="V811" s="134"/>
      <c r="W811" s="134"/>
      <c r="X811" s="134"/>
      <c r="Y811" s="134"/>
      <c r="Z811" s="134"/>
      <c r="AA811" s="134"/>
    </row>
    <row r="812" spans="1:27" ht="11.65" customHeight="1" x14ac:dyDescent="0.2">
      <c r="A812" s="138">
        <f t="shared" ca="1" si="34"/>
        <v>431</v>
      </c>
      <c r="C812" s="184"/>
      <c r="F812" s="184" t="str">
        <f>+[1]Function!F808</f>
        <v>T</v>
      </c>
      <c r="G812" s="84" t="str">
        <f>[1]UTCR!H812</f>
        <v>CAGW</v>
      </c>
      <c r="H812" s="151"/>
      <c r="I812" s="88">
        <f>IF(VLOOKUP([1]Variables!$AN$3,[1]Variables!$AK$3:$AM$14,3)=2,[1]UTCR!J812,[1]UTCR!AF812)</f>
        <v>0</v>
      </c>
      <c r="J812" s="88">
        <f>I812-K812</f>
        <v>0</v>
      </c>
      <c r="K812" s="185">
        <f>IF([1]Variables!$AN$3=12,IF(VLOOKUP([1]Variables!$AN$3,[1]Variables!$AK$3:$AM$14,3)=2,INDEX([1]UTCR!K812:U812,1,5)+INDEX([1]UTCR!K812:U812,1,8),INDEX([1]UTCR!AG812:AQ812,1,5)+INDEX([1]UTCR!AG812:AQ812,1,8)),IF(VLOOKUP([1]Variables!$AN$3,[1]Variables!$AK$3:$AM$14,3)=2,INDEX([1]UTCR!K812:U812,1,[1]Variables!$AN$3),INDEX([1]UTCR!AG812:AQ812,1,[1]Variables!$AN$3)))</f>
        <v>0</v>
      </c>
      <c r="L812" s="88">
        <f>M812-K812</f>
        <v>0</v>
      </c>
      <c r="M812" s="88">
        <f>IF([1]Variables!$AN$3=12,INDEX([1]NRO!J812:T812,1,5)+INDEX([1]NRO!J812:T812,1,8),INDEX([1]NRO!J812:T812,1,[1]Variables!$AN$3))</f>
        <v>0</v>
      </c>
      <c r="O812" s="134"/>
      <c r="P812" s="134"/>
      <c r="Q812" s="134"/>
      <c r="R812" s="134"/>
      <c r="S812" s="134"/>
      <c r="T812" s="134"/>
      <c r="U812" s="134"/>
      <c r="V812" s="134"/>
      <c r="W812" s="134"/>
      <c r="X812" s="134"/>
      <c r="Y812" s="134"/>
      <c r="Z812" s="134"/>
      <c r="AA812" s="134"/>
    </row>
    <row r="813" spans="1:27" ht="11.65" customHeight="1" x14ac:dyDescent="0.2">
      <c r="A813" s="138">
        <f t="shared" ca="1" si="34"/>
        <v>432</v>
      </c>
      <c r="C813" s="184"/>
      <c r="F813" s="184" t="str">
        <f>+[1]Function!F809</f>
        <v>T</v>
      </c>
      <c r="G813" s="84" t="str">
        <f>[1]UTCR!H813</f>
        <v>CAGE</v>
      </c>
      <c r="H813" s="151"/>
      <c r="I813" s="88">
        <f>IF(VLOOKUP([1]Variables!$AN$3,[1]Variables!$AK$3:$AM$14,3)=2,[1]UTCR!J813,[1]UTCR!AF813)</f>
        <v>0</v>
      </c>
      <c r="J813" s="88">
        <f>I813-K813</f>
        <v>0</v>
      </c>
      <c r="K813" s="185">
        <f>IF([1]Variables!$AN$3=12,IF(VLOOKUP([1]Variables!$AN$3,[1]Variables!$AK$3:$AM$14,3)=2,INDEX([1]UTCR!K813:U813,1,5)+INDEX([1]UTCR!K813:U813,1,8),INDEX([1]UTCR!AG813:AQ813,1,5)+INDEX([1]UTCR!AG813:AQ813,1,8)),IF(VLOOKUP([1]Variables!$AN$3,[1]Variables!$AK$3:$AM$14,3)=2,INDEX([1]UTCR!K813:U813,1,[1]Variables!$AN$3),INDEX([1]UTCR!AG813:AQ813,1,[1]Variables!$AN$3)))</f>
        <v>0</v>
      </c>
      <c r="L813" s="88">
        <f>M813-K813</f>
        <v>0</v>
      </c>
      <c r="M813" s="88">
        <f>IF([1]Variables!$AN$3=12,INDEX([1]NRO!J813:T813,1,5)+INDEX([1]NRO!J813:T813,1,8),INDEX([1]NRO!J813:T813,1,[1]Variables!$AN$3))</f>
        <v>0</v>
      </c>
      <c r="O813" s="134"/>
      <c r="P813" s="134"/>
      <c r="Q813" s="134"/>
      <c r="R813" s="134"/>
      <c r="S813" s="134"/>
      <c r="T813" s="134"/>
      <c r="U813" s="134"/>
      <c r="V813" s="134"/>
      <c r="W813" s="134"/>
      <c r="X813" s="134"/>
      <c r="Y813" s="134"/>
      <c r="Z813" s="134"/>
      <c r="AA813" s="134"/>
    </row>
    <row r="814" spans="1:27" ht="11.65" customHeight="1" x14ac:dyDescent="0.2">
      <c r="A814" s="138">
        <f t="shared" ca="1" si="34"/>
        <v>433</v>
      </c>
      <c r="C814" s="184"/>
      <c r="H814" s="151" t="s">
        <v>230</v>
      </c>
      <c r="I814" s="187">
        <f>SUBTOTAL(9,I811:I813)</f>
        <v>0</v>
      </c>
      <c r="J814" s="187">
        <f>SUBTOTAL(9,J811:J813)</f>
        <v>0</v>
      </c>
      <c r="K814" s="187">
        <f>SUBTOTAL(9,K811:K813)</f>
        <v>0</v>
      </c>
      <c r="L814" s="187">
        <f>SUBTOTAL(9,L811:L813)</f>
        <v>0</v>
      </c>
      <c r="M814" s="187">
        <f>SUBTOTAL(9,M811:M813)</f>
        <v>0</v>
      </c>
      <c r="O814" s="134"/>
      <c r="P814" s="134"/>
      <c r="Q814" s="134"/>
      <c r="R814" s="134"/>
      <c r="S814" s="134"/>
      <c r="T814" s="134"/>
      <c r="U814" s="134"/>
      <c r="V814" s="134"/>
      <c r="W814" s="134"/>
      <c r="X814" s="134"/>
      <c r="Y814" s="134"/>
      <c r="Z814" s="134"/>
      <c r="AA814" s="134"/>
    </row>
    <row r="815" spans="1:27" ht="11.65" customHeight="1" x14ac:dyDescent="0.2">
      <c r="A815" s="138">
        <f t="shared" ca="1" si="34"/>
        <v>434</v>
      </c>
      <c r="C815" s="184"/>
      <c r="H815" s="151"/>
      <c r="I815" s="88"/>
      <c r="J815" s="88"/>
      <c r="K815" s="88"/>
      <c r="L815" s="88"/>
      <c r="M815" s="88"/>
      <c r="O815" s="134"/>
      <c r="P815" s="134"/>
      <c r="Q815" s="134"/>
      <c r="R815" s="134"/>
      <c r="S815" s="134"/>
      <c r="T815" s="134"/>
      <c r="U815" s="134"/>
      <c r="V815" s="134"/>
      <c r="W815" s="134"/>
      <c r="X815" s="134"/>
      <c r="Y815" s="134"/>
      <c r="Z815" s="134"/>
      <c r="AA815" s="134"/>
    </row>
    <row r="816" spans="1:27" ht="11.65" customHeight="1" x14ac:dyDescent="0.2">
      <c r="A816" s="138">
        <f t="shared" ca="1" si="34"/>
        <v>435</v>
      </c>
      <c r="C816" s="184">
        <v>565</v>
      </c>
      <c r="D816" s="84" t="s">
        <v>288</v>
      </c>
      <c r="H816" s="151"/>
      <c r="I816" s="88"/>
      <c r="J816" s="88"/>
      <c r="K816" s="88"/>
      <c r="L816" s="88"/>
      <c r="M816" s="88"/>
      <c r="O816" s="134"/>
      <c r="P816" s="134"/>
      <c r="Q816" s="134"/>
      <c r="R816" s="134"/>
      <c r="S816" s="134"/>
      <c r="T816" s="134"/>
      <c r="U816" s="134"/>
      <c r="V816" s="134"/>
      <c r="W816" s="134"/>
      <c r="X816" s="134"/>
      <c r="Y816" s="134"/>
      <c r="Z816" s="134"/>
      <c r="AA816" s="134"/>
    </row>
    <row r="817" spans="1:27" ht="11.65" customHeight="1" x14ac:dyDescent="0.2">
      <c r="A817" s="138">
        <f t="shared" ca="1" si="34"/>
        <v>436</v>
      </c>
      <c r="C817" s="184"/>
      <c r="F817" s="184" t="str">
        <f>+[1]Function!F813</f>
        <v>T</v>
      </c>
      <c r="G817" s="84" t="str">
        <f>[1]UTCR!H817</f>
        <v>SG</v>
      </c>
      <c r="H817" s="151"/>
      <c r="I817" s="88">
        <f>IF(VLOOKUP([1]Variables!$AN$3,[1]Variables!$AK$3:$AM$14,3)=2,[1]UTCR!J817,[1]UTCR!AF817)</f>
        <v>0</v>
      </c>
      <c r="J817" s="88">
        <f t="shared" ref="J817:J822" si="35">I817-K817</f>
        <v>0</v>
      </c>
      <c r="K817" s="185">
        <f>IF([1]Variables!$AN$3=12,IF(VLOOKUP([1]Variables!$AN$3,[1]Variables!$AK$3:$AM$14,3)=2,INDEX([1]UTCR!K817:U817,1,5)+INDEX([1]UTCR!K817:U817,1,8),INDEX([1]UTCR!AG817:AQ817,1,5)+INDEX([1]UTCR!AG817:AQ817,1,8)),IF(VLOOKUP([1]Variables!$AN$3,[1]Variables!$AK$3:$AM$14,3)=2,INDEX([1]UTCR!K817:U817,1,[1]Variables!$AN$3),INDEX([1]UTCR!AG817:AQ817,1,[1]Variables!$AN$3)))</f>
        <v>0</v>
      </c>
      <c r="L817" s="88">
        <f t="shared" ref="L817:L822" si="36">M817-K817</f>
        <v>0</v>
      </c>
      <c r="M817" s="88">
        <f>IF([1]Variables!$AN$3=12,INDEX([1]NRO!J817:T817,1,5)+INDEX([1]NRO!J817:T817,1,8),INDEX([1]NRO!J817:T817,1,[1]Variables!$AN$3))</f>
        <v>0</v>
      </c>
      <c r="O817" s="134"/>
      <c r="P817" s="134"/>
      <c r="Q817" s="134"/>
      <c r="R817" s="134"/>
      <c r="S817" s="134"/>
      <c r="T817" s="134"/>
      <c r="U817" s="134"/>
      <c r="V817" s="134"/>
      <c r="W817" s="134"/>
      <c r="X817" s="134"/>
      <c r="Y817" s="134"/>
      <c r="Z817" s="134"/>
      <c r="AA817" s="134"/>
    </row>
    <row r="818" spans="1:27" ht="11.65" customHeight="1" x14ac:dyDescent="0.2">
      <c r="A818" s="138">
        <f t="shared" ca="1" si="34"/>
        <v>437</v>
      </c>
      <c r="C818" s="184"/>
      <c r="F818" s="184" t="str">
        <f>+[1]Function!F814</f>
        <v>T</v>
      </c>
      <c r="G818" s="84" t="str">
        <f>[1]UTCR!H818</f>
        <v>SE</v>
      </c>
      <c r="H818" s="151"/>
      <c r="I818" s="88">
        <f>IF(VLOOKUP([1]Variables!$AN$3,[1]Variables!$AK$3:$AM$14,3)=2,[1]UTCR!J818,[1]UTCR!AF818)</f>
        <v>0</v>
      </c>
      <c r="J818" s="88">
        <f t="shared" si="35"/>
        <v>0</v>
      </c>
      <c r="K818" s="185">
        <f>IF([1]Variables!$AN$3=12,IF(VLOOKUP([1]Variables!$AN$3,[1]Variables!$AK$3:$AM$14,3)=2,INDEX([1]UTCR!K818:U818,1,5)+INDEX([1]UTCR!K818:U818,1,8),INDEX([1]UTCR!AG818:AQ818,1,5)+INDEX([1]UTCR!AG818:AQ818,1,8)),IF(VLOOKUP([1]Variables!$AN$3,[1]Variables!$AK$3:$AM$14,3)=2,INDEX([1]UTCR!K818:U818,1,[1]Variables!$AN$3),INDEX([1]UTCR!AG818:AQ818,1,[1]Variables!$AN$3)))</f>
        <v>0</v>
      </c>
      <c r="L818" s="88">
        <f t="shared" si="36"/>
        <v>0</v>
      </c>
      <c r="M818" s="88">
        <f>IF([1]Variables!$AN$3=12,INDEX([1]NRO!J818:T818,1,5)+INDEX([1]NRO!J818:T818,1,8),INDEX([1]NRO!J818:T818,1,[1]Variables!$AN$3))</f>
        <v>0</v>
      </c>
      <c r="O818" s="134"/>
      <c r="P818" s="134"/>
      <c r="Q818" s="134"/>
      <c r="R818" s="134"/>
      <c r="S818" s="134"/>
      <c r="T818" s="134"/>
      <c r="U818" s="134"/>
      <c r="V818" s="134"/>
      <c r="W818" s="134"/>
      <c r="X818" s="134"/>
      <c r="Y818" s="134"/>
      <c r="Z818" s="134"/>
      <c r="AA818" s="134"/>
    </row>
    <row r="819" spans="1:27" ht="11.65" customHeight="1" x14ac:dyDescent="0.2">
      <c r="A819" s="138">
        <f t="shared" ca="1" si="34"/>
        <v>438</v>
      </c>
      <c r="C819" s="184"/>
      <c r="F819" s="184" t="str">
        <f>+[1]Function!F815</f>
        <v>T</v>
      </c>
      <c r="G819" s="84" t="str">
        <f>[1]UTCR!H819</f>
        <v>CAGW</v>
      </c>
      <c r="H819" s="151"/>
      <c r="I819" s="88">
        <f>IF(VLOOKUP([1]Variables!$AN$3,[1]Variables!$AK$3:$AM$14,3)=2,[1]UTCR!J819,[1]UTCR!AF819)</f>
        <v>0</v>
      </c>
      <c r="J819" s="88">
        <f t="shared" si="35"/>
        <v>0</v>
      </c>
      <c r="K819" s="185">
        <f>IF([1]Variables!$AN$3=12,IF(VLOOKUP([1]Variables!$AN$3,[1]Variables!$AK$3:$AM$14,3)=2,INDEX([1]UTCR!K819:U819,1,5)+INDEX([1]UTCR!K819:U819,1,8),INDEX([1]UTCR!AG819:AQ819,1,5)+INDEX([1]UTCR!AG819:AQ819,1,8)),IF(VLOOKUP([1]Variables!$AN$3,[1]Variables!$AK$3:$AM$14,3)=2,INDEX([1]UTCR!K819:U819,1,[1]Variables!$AN$3),INDEX([1]UTCR!AG819:AQ819,1,[1]Variables!$AN$3)))</f>
        <v>0</v>
      </c>
      <c r="L819" s="88">
        <f t="shared" si="36"/>
        <v>0</v>
      </c>
      <c r="M819" s="88">
        <f>IF([1]Variables!$AN$3=12,INDEX([1]NRO!J819:T819,1,5)+INDEX([1]NRO!J819:T819,1,8),INDEX([1]NRO!J819:T819,1,[1]Variables!$AN$3))</f>
        <v>0</v>
      </c>
      <c r="O819" s="134"/>
      <c r="P819" s="134"/>
      <c r="Q819" s="134"/>
      <c r="R819" s="134"/>
      <c r="S819" s="134"/>
      <c r="T819" s="134"/>
      <c r="U819" s="134"/>
      <c r="V819" s="134"/>
      <c r="W819" s="134"/>
      <c r="X819" s="134"/>
      <c r="Y819" s="134"/>
      <c r="Z819" s="134"/>
      <c r="AA819" s="134"/>
    </row>
    <row r="820" spans="1:27" ht="11.65" customHeight="1" x14ac:dyDescent="0.2">
      <c r="A820" s="138">
        <f t="shared" ca="1" si="34"/>
        <v>439</v>
      </c>
      <c r="C820" s="184"/>
      <c r="F820" s="184" t="str">
        <f>+[1]Function!F816</f>
        <v>T</v>
      </c>
      <c r="G820" s="84" t="str">
        <f>[1]UTCR!H820</f>
        <v>CAGE</v>
      </c>
      <c r="H820" s="151"/>
      <c r="I820" s="88">
        <f>IF(VLOOKUP([1]Variables!$AN$3,[1]Variables!$AK$3:$AM$14,3)=2,[1]UTCR!J820,[1]UTCR!AF820)</f>
        <v>0</v>
      </c>
      <c r="J820" s="88">
        <f t="shared" si="35"/>
        <v>0</v>
      </c>
      <c r="K820" s="185">
        <f>IF([1]Variables!$AN$3=12,IF(VLOOKUP([1]Variables!$AN$3,[1]Variables!$AK$3:$AM$14,3)=2,INDEX([1]UTCR!K820:U820,1,5)+INDEX([1]UTCR!K820:U820,1,8),INDEX([1]UTCR!AG820:AQ820,1,5)+INDEX([1]UTCR!AG820:AQ820,1,8)),IF(VLOOKUP([1]Variables!$AN$3,[1]Variables!$AK$3:$AM$14,3)=2,INDEX([1]UTCR!K820:U820,1,[1]Variables!$AN$3),INDEX([1]UTCR!AG820:AQ820,1,[1]Variables!$AN$3)))</f>
        <v>0</v>
      </c>
      <c r="L820" s="88">
        <f t="shared" si="36"/>
        <v>0</v>
      </c>
      <c r="M820" s="88">
        <f>IF([1]Variables!$AN$3=12,INDEX([1]NRO!J820:T820,1,5)+INDEX([1]NRO!J820:T820,1,8),INDEX([1]NRO!J820:T820,1,[1]Variables!$AN$3))</f>
        <v>0</v>
      </c>
      <c r="O820" s="134"/>
      <c r="P820" s="134"/>
      <c r="Q820" s="134"/>
      <c r="R820" s="134"/>
      <c r="S820" s="134"/>
      <c r="T820" s="134"/>
      <c r="U820" s="134"/>
      <c r="V820" s="134"/>
      <c r="W820" s="134"/>
      <c r="X820" s="134"/>
      <c r="Y820" s="134"/>
      <c r="Z820" s="134"/>
      <c r="AA820" s="134"/>
    </row>
    <row r="821" spans="1:27" ht="11.65" customHeight="1" x14ac:dyDescent="0.2">
      <c r="A821" s="138">
        <f t="shared" ca="1" si="34"/>
        <v>440</v>
      </c>
      <c r="C821" s="184"/>
      <c r="F821" s="184" t="str">
        <f>+[1]Function!F817</f>
        <v>T</v>
      </c>
      <c r="G821" s="84" t="str">
        <f>[1]UTCR!H821</f>
        <v>CAEW</v>
      </c>
      <c r="H821" s="151"/>
      <c r="I821" s="88">
        <f>IF(VLOOKUP([1]Variables!$AN$3,[1]Variables!$AK$3:$AM$14,3)=2,[1]UTCR!J821,[1]UTCR!AF821)</f>
        <v>0</v>
      </c>
      <c r="J821" s="88">
        <f t="shared" si="35"/>
        <v>0</v>
      </c>
      <c r="K821" s="185">
        <f>IF([1]Variables!$AN$3=12,IF(VLOOKUP([1]Variables!$AN$3,[1]Variables!$AK$3:$AM$14,3)=2,INDEX([1]UTCR!K821:U821,1,5)+INDEX([1]UTCR!K821:U821,1,8),INDEX([1]UTCR!AG821:AQ821,1,5)+INDEX([1]UTCR!AG821:AQ821,1,8)),IF(VLOOKUP([1]Variables!$AN$3,[1]Variables!$AK$3:$AM$14,3)=2,INDEX([1]UTCR!K821:U821,1,[1]Variables!$AN$3),INDEX([1]UTCR!AG821:AQ821,1,[1]Variables!$AN$3)))</f>
        <v>0</v>
      </c>
      <c r="L821" s="88">
        <f t="shared" si="36"/>
        <v>0</v>
      </c>
      <c r="M821" s="88">
        <f>IF([1]Variables!$AN$3=12,INDEX([1]NRO!J821:T821,1,5)+INDEX([1]NRO!J821:T821,1,8),INDEX([1]NRO!J821:T821,1,[1]Variables!$AN$3))</f>
        <v>0</v>
      </c>
      <c r="O821" s="134"/>
      <c r="P821" s="134"/>
      <c r="Q821" s="134"/>
      <c r="R821" s="134"/>
      <c r="S821" s="134"/>
      <c r="T821" s="134"/>
      <c r="U821" s="134"/>
      <c r="V821" s="134"/>
      <c r="W821" s="134"/>
      <c r="X821" s="134"/>
      <c r="Y821" s="134"/>
      <c r="Z821" s="134"/>
      <c r="AA821" s="134"/>
    </row>
    <row r="822" spans="1:27" ht="11.65" customHeight="1" x14ac:dyDescent="0.2">
      <c r="A822" s="138">
        <f t="shared" ca="1" si="34"/>
        <v>441</v>
      </c>
      <c r="C822" s="184"/>
      <c r="F822" s="184" t="str">
        <f>+[1]Function!F818</f>
        <v>T</v>
      </c>
      <c r="G822" s="84" t="str">
        <f>[1]UTCR!H822</f>
        <v>CAEE</v>
      </c>
      <c r="H822" s="151"/>
      <c r="I822" s="88">
        <f>IF(VLOOKUP([1]Variables!$AN$3,[1]Variables!$AK$3:$AM$14,3)=2,[1]UTCR!J822,[1]UTCR!AF822)</f>
        <v>0</v>
      </c>
      <c r="J822" s="88">
        <f t="shared" si="35"/>
        <v>0</v>
      </c>
      <c r="K822" s="185">
        <f>IF([1]Variables!$AN$3=12,IF(VLOOKUP([1]Variables!$AN$3,[1]Variables!$AK$3:$AM$14,3)=2,INDEX([1]UTCR!K822:U822,1,5)+INDEX([1]UTCR!K822:U822,1,8),INDEX([1]UTCR!AG822:AQ822,1,5)+INDEX([1]UTCR!AG822:AQ822,1,8)),IF(VLOOKUP([1]Variables!$AN$3,[1]Variables!$AK$3:$AM$14,3)=2,INDEX([1]UTCR!K822:U822,1,[1]Variables!$AN$3),INDEX([1]UTCR!AG822:AQ822,1,[1]Variables!$AN$3)))</f>
        <v>0</v>
      </c>
      <c r="L822" s="88">
        <f t="shared" si="36"/>
        <v>0</v>
      </c>
      <c r="M822" s="88">
        <f>IF([1]Variables!$AN$3=12,INDEX([1]NRO!J822:T822,1,5)+INDEX([1]NRO!J822:T822,1,8),INDEX([1]NRO!J822:T822,1,[1]Variables!$AN$3))</f>
        <v>0</v>
      </c>
      <c r="O822" s="134"/>
      <c r="P822" s="134"/>
      <c r="Q822" s="134"/>
      <c r="R822" s="134"/>
      <c r="S822" s="134"/>
      <c r="T822" s="134"/>
      <c r="U822" s="134"/>
      <c r="V822" s="134"/>
      <c r="W822" s="134"/>
      <c r="X822" s="134"/>
      <c r="Y822" s="134"/>
      <c r="Z822" s="134"/>
      <c r="AA822" s="134"/>
    </row>
    <row r="823" spans="1:27" ht="11.65" customHeight="1" x14ac:dyDescent="0.2">
      <c r="A823" s="138">
        <f t="shared" ca="1" si="34"/>
        <v>442</v>
      </c>
      <c r="C823" s="184"/>
      <c r="H823" s="151" t="s">
        <v>230</v>
      </c>
      <c r="I823" s="187">
        <f>SUBTOTAL(9,I817:I822)</f>
        <v>0</v>
      </c>
      <c r="J823" s="187">
        <f>SUBTOTAL(9,J817:J822)</f>
        <v>0</v>
      </c>
      <c r="K823" s="187">
        <f>SUBTOTAL(9,K817:K822)</f>
        <v>0</v>
      </c>
      <c r="L823" s="187">
        <f>SUBTOTAL(9,L817:L822)</f>
        <v>0</v>
      </c>
      <c r="M823" s="187">
        <f>SUBTOTAL(9,M817:M822)</f>
        <v>0</v>
      </c>
      <c r="O823" s="134"/>
      <c r="P823" s="134"/>
      <c r="Q823" s="134"/>
      <c r="R823" s="134"/>
      <c r="S823" s="134"/>
      <c r="T823" s="134"/>
      <c r="U823" s="134"/>
      <c r="V823" s="134"/>
      <c r="W823" s="134"/>
      <c r="X823" s="134"/>
      <c r="Y823" s="134"/>
      <c r="Z823" s="134"/>
      <c r="AA823" s="134"/>
    </row>
    <row r="824" spans="1:27" ht="11.65" customHeight="1" x14ac:dyDescent="0.2">
      <c r="A824" s="138">
        <f t="shared" ca="1" si="34"/>
        <v>443</v>
      </c>
      <c r="C824" s="184"/>
      <c r="H824" s="151"/>
      <c r="I824" s="88"/>
      <c r="J824" s="88"/>
      <c r="K824" s="88"/>
      <c r="L824" s="88"/>
      <c r="M824" s="88"/>
      <c r="O824" s="134"/>
      <c r="P824" s="134"/>
      <c r="Q824" s="134"/>
      <c r="R824" s="134"/>
      <c r="S824" s="134"/>
      <c r="T824" s="134"/>
      <c r="U824" s="134"/>
      <c r="V824" s="134"/>
      <c r="W824" s="134"/>
      <c r="X824" s="134"/>
      <c r="Y824" s="134"/>
      <c r="Z824" s="134"/>
      <c r="AA824" s="134"/>
    </row>
    <row r="825" spans="1:27" ht="11.65" customHeight="1" x14ac:dyDescent="0.2">
      <c r="A825" s="138">
        <f t="shared" ca="1" si="34"/>
        <v>444</v>
      </c>
      <c r="C825" s="184" t="s">
        <v>289</v>
      </c>
      <c r="D825" s="84" t="s">
        <v>290</v>
      </c>
      <c r="H825" s="151"/>
      <c r="I825" s="88"/>
      <c r="J825" s="88"/>
      <c r="K825" s="88"/>
      <c r="L825" s="88"/>
      <c r="M825" s="88"/>
      <c r="O825" s="134"/>
      <c r="P825" s="134"/>
      <c r="Q825" s="134"/>
      <c r="R825" s="134"/>
      <c r="S825" s="134"/>
      <c r="T825" s="134"/>
      <c r="U825" s="134"/>
      <c r="V825" s="134"/>
      <c r="W825" s="134"/>
      <c r="X825" s="134"/>
      <c r="Y825" s="134"/>
      <c r="Z825" s="134"/>
      <c r="AA825" s="134"/>
    </row>
    <row r="826" spans="1:27" ht="11.65" customHeight="1" x14ac:dyDescent="0.2">
      <c r="A826" s="138">
        <f t="shared" ca="1" si="34"/>
        <v>445</v>
      </c>
      <c r="C826" s="184"/>
      <c r="G826" s="84" t="str">
        <f>[1]UTCR!H826</f>
        <v>SG</v>
      </c>
      <c r="H826" s="151"/>
      <c r="I826" s="88">
        <f>IF(VLOOKUP([1]Variables!$AN$3,[1]Variables!$AK$3:$AM$14,3)=2,[1]UTCR!J826,[1]UTCR!AF826)</f>
        <v>0</v>
      </c>
      <c r="J826" s="88">
        <f t="shared" ref="J826:J831" si="37">I826-K826</f>
        <v>0</v>
      </c>
      <c r="K826" s="88">
        <f>IF([1]Variables!$AN$3=12,IF(VLOOKUP([1]Variables!$AN$3,[1]Variables!$AK$3:$AM$14,3)=2,INDEX([1]UTCR!K826:U826,1,5)+INDEX([1]UTCR!K826:U826,1,8),INDEX([1]UTCR!AG826:AQ826,1,5)+INDEX([1]UTCR!AG826:AQ826,1,8)),IF(VLOOKUP([1]Variables!$AN$3,[1]Variables!$AK$3:$AM$14,3)=2,INDEX([1]UTCR!K826:U826,1,[1]Variables!$AN$3),INDEX([1]UTCR!AG826:AQ826,1,[1]Variables!$AN$3)))</f>
        <v>0</v>
      </c>
      <c r="L826" s="88">
        <f t="shared" ref="L826:L831" si="38">M826-K826</f>
        <v>0</v>
      </c>
      <c r="M826" s="88">
        <f>IF([1]Variables!$AN$3=12,INDEX([1]NRO!J826:T826,1,5)+INDEX([1]NRO!J826:T826,1,8),INDEX([1]NRO!J826:T826,1,[1]Variables!$AN$3))</f>
        <v>0</v>
      </c>
      <c r="O826" s="134"/>
      <c r="P826" s="134"/>
      <c r="Q826" s="134"/>
      <c r="R826" s="134"/>
      <c r="S826" s="134"/>
      <c r="T826" s="134"/>
      <c r="U826" s="134"/>
      <c r="V826" s="134"/>
      <c r="W826" s="134"/>
      <c r="X826" s="134"/>
      <c r="Y826" s="134"/>
      <c r="Z826" s="134"/>
      <c r="AA826" s="134"/>
    </row>
    <row r="827" spans="1:27" ht="11.65" customHeight="1" x14ac:dyDescent="0.2">
      <c r="A827" s="138">
        <f t="shared" ca="1" si="34"/>
        <v>446</v>
      </c>
      <c r="C827" s="184"/>
      <c r="G827" s="84" t="str">
        <f>[1]UTCR!H827</f>
        <v>SE</v>
      </c>
      <c r="H827" s="151"/>
      <c r="I827" s="88">
        <f>IF(VLOOKUP([1]Variables!$AN$3,[1]Variables!$AK$3:$AM$14,3)=2,[1]UTCR!J827,[1]UTCR!AF827)</f>
        <v>0</v>
      </c>
      <c r="J827" s="88">
        <f t="shared" si="37"/>
        <v>0</v>
      </c>
      <c r="K827" s="88">
        <f>IF([1]Variables!$AN$3=12,IF(VLOOKUP([1]Variables!$AN$3,[1]Variables!$AK$3:$AM$14,3)=2,INDEX([1]UTCR!K827:U827,1,5)+INDEX([1]UTCR!K827:U827,1,8),INDEX([1]UTCR!AG827:AQ827,1,5)+INDEX([1]UTCR!AG827:AQ827,1,8)),IF(VLOOKUP([1]Variables!$AN$3,[1]Variables!$AK$3:$AM$14,3)=2,INDEX([1]UTCR!K827:U827,1,[1]Variables!$AN$3),INDEX([1]UTCR!AG827:AQ827,1,[1]Variables!$AN$3)))</f>
        <v>0</v>
      </c>
      <c r="L827" s="88">
        <f t="shared" si="38"/>
        <v>0</v>
      </c>
      <c r="M827" s="88">
        <f>IF([1]Variables!$AN$3=12,INDEX([1]NRO!J827:T827,1,5)+INDEX([1]NRO!J827:T827,1,8),INDEX([1]NRO!J827:T827,1,[1]Variables!$AN$3))</f>
        <v>0</v>
      </c>
      <c r="O827" s="134"/>
      <c r="P827" s="134"/>
      <c r="Q827" s="134"/>
      <c r="R827" s="134"/>
      <c r="S827" s="134"/>
      <c r="T827" s="134"/>
      <c r="U827" s="134"/>
      <c r="V827" s="134"/>
      <c r="W827" s="134"/>
      <c r="X827" s="134"/>
      <c r="Y827" s="134"/>
      <c r="Z827" s="134"/>
      <c r="AA827" s="134"/>
    </row>
    <row r="828" spans="1:27" ht="11.65" customHeight="1" x14ac:dyDescent="0.2">
      <c r="A828" s="138">
        <f t="shared" ca="1" si="34"/>
        <v>447</v>
      </c>
      <c r="C828" s="184"/>
      <c r="G828" s="84" t="str">
        <f>[1]UTCR!H828</f>
        <v>CAGW</v>
      </c>
      <c r="H828" s="151"/>
      <c r="I828" s="88">
        <f>IF(VLOOKUP([1]Variables!$AN$3,[1]Variables!$AK$3:$AM$14,3)=2,[1]UTCR!J828,[1]UTCR!AF828)</f>
        <v>112279968.70999999</v>
      </c>
      <c r="J828" s="88">
        <f t="shared" si="37"/>
        <v>86943934.938968658</v>
      </c>
      <c r="K828" s="88">
        <f>IF([1]Variables!$AN$3=12,IF(VLOOKUP([1]Variables!$AN$3,[1]Variables!$AK$3:$AM$14,3)=2,INDEX([1]UTCR!K828:U828,1,5)+INDEX([1]UTCR!K828:U828,1,8),INDEX([1]UTCR!AG828:AQ828,1,5)+INDEX([1]UTCR!AG828:AQ828,1,8)),IF(VLOOKUP([1]Variables!$AN$3,[1]Variables!$AK$3:$AM$14,3)=2,INDEX([1]UTCR!K828:U828,1,[1]Variables!$AN$3),INDEX([1]UTCR!AG828:AQ828,1,[1]Variables!$AN$3)))</f>
        <v>25336033.771031339</v>
      </c>
      <c r="L828" s="88">
        <f t="shared" si="38"/>
        <v>-25336033.771031339</v>
      </c>
      <c r="M828" s="88">
        <f>IF([1]Variables!$AN$3=12,INDEX([1]NRO!J828:T828,1,5)+INDEX([1]NRO!J828:T828,1,8),INDEX([1]NRO!J828:T828,1,[1]Variables!$AN$3))</f>
        <v>0</v>
      </c>
      <c r="O828" s="134"/>
      <c r="P828" s="134"/>
      <c r="Q828" s="134"/>
      <c r="R828" s="134"/>
      <c r="S828" s="134"/>
      <c r="T828" s="134"/>
      <c r="U828" s="134"/>
      <c r="V828" s="134"/>
      <c r="W828" s="134"/>
      <c r="X828" s="134"/>
      <c r="Y828" s="134"/>
      <c r="Z828" s="134"/>
      <c r="AA828" s="134"/>
    </row>
    <row r="829" spans="1:27" ht="11.65" customHeight="1" x14ac:dyDescent="0.2">
      <c r="A829" s="138">
        <f t="shared" ca="1" si="34"/>
        <v>448</v>
      </c>
      <c r="C829" s="184"/>
      <c r="G829" s="84" t="str">
        <f>[1]UTCR!H829</f>
        <v>CAGE</v>
      </c>
      <c r="H829" s="151"/>
      <c r="I829" s="88">
        <f>IF(VLOOKUP([1]Variables!$AN$3,[1]Variables!$AK$3:$AM$14,3)=2,[1]UTCR!J829,[1]UTCR!AF829)</f>
        <v>0</v>
      </c>
      <c r="J829" s="88">
        <f t="shared" si="37"/>
        <v>0</v>
      </c>
      <c r="K829" s="88">
        <f>IF([1]Variables!$AN$3=12,IF(VLOOKUP([1]Variables!$AN$3,[1]Variables!$AK$3:$AM$14,3)=2,INDEX([1]UTCR!K829:U829,1,5)+INDEX([1]UTCR!K829:U829,1,8),INDEX([1]UTCR!AG829:AQ829,1,5)+INDEX([1]UTCR!AG829:AQ829,1,8)),IF(VLOOKUP([1]Variables!$AN$3,[1]Variables!$AK$3:$AM$14,3)=2,INDEX([1]UTCR!K829:U829,1,[1]Variables!$AN$3),INDEX([1]UTCR!AG829:AQ829,1,[1]Variables!$AN$3)))</f>
        <v>0</v>
      </c>
      <c r="L829" s="88">
        <f t="shared" si="38"/>
        <v>0</v>
      </c>
      <c r="M829" s="88">
        <f>IF([1]Variables!$AN$3=12,INDEX([1]NRO!J829:T829,1,5)+INDEX([1]NRO!J829:T829,1,8),INDEX([1]NRO!J829:T829,1,[1]Variables!$AN$3))</f>
        <v>0</v>
      </c>
      <c r="O829" s="134"/>
      <c r="P829" s="134"/>
      <c r="Q829" s="134"/>
      <c r="R829" s="134"/>
      <c r="S829" s="134"/>
      <c r="T829" s="134"/>
      <c r="U829" s="134"/>
      <c r="V829" s="134"/>
      <c r="W829" s="134"/>
      <c r="X829" s="134"/>
      <c r="Y829" s="134"/>
      <c r="Z829" s="134"/>
      <c r="AA829" s="134"/>
    </row>
    <row r="830" spans="1:27" ht="11.65" customHeight="1" x14ac:dyDescent="0.2">
      <c r="A830" s="138">
        <f t="shared" ca="1" si="34"/>
        <v>449</v>
      </c>
      <c r="C830" s="184"/>
      <c r="G830" s="84" t="str">
        <f>[1]UTCR!H830</f>
        <v>CAEW</v>
      </c>
      <c r="H830" s="151"/>
      <c r="I830" s="88">
        <f>IF(VLOOKUP([1]Variables!$AN$3,[1]Variables!$AK$3:$AM$14,3)=2,[1]UTCR!J830,[1]UTCR!AF830)</f>
        <v>0</v>
      </c>
      <c r="J830" s="88">
        <f t="shared" si="37"/>
        <v>0</v>
      </c>
      <c r="K830" s="88">
        <f>IF([1]Variables!$AN$3=12,IF(VLOOKUP([1]Variables!$AN$3,[1]Variables!$AK$3:$AM$14,3)=2,INDEX([1]UTCR!K830:U830,1,5)+INDEX([1]UTCR!K830:U830,1,8),INDEX([1]UTCR!AG830:AQ830,1,5)+INDEX([1]UTCR!AG830:AQ830,1,8)),IF(VLOOKUP([1]Variables!$AN$3,[1]Variables!$AK$3:$AM$14,3)=2,INDEX([1]UTCR!K830:U830,1,[1]Variables!$AN$3),INDEX([1]UTCR!AG830:AQ830,1,[1]Variables!$AN$3)))</f>
        <v>0</v>
      </c>
      <c r="L830" s="88">
        <f t="shared" si="38"/>
        <v>0</v>
      </c>
      <c r="M830" s="88">
        <f>IF([1]Variables!$AN$3=12,INDEX([1]NRO!J830:T830,1,5)+INDEX([1]NRO!J830:T830,1,8),INDEX([1]NRO!J830:T830,1,[1]Variables!$AN$3))</f>
        <v>0</v>
      </c>
      <c r="O830" s="134"/>
      <c r="P830" s="134"/>
      <c r="Q830" s="134"/>
      <c r="R830" s="134"/>
      <c r="S830" s="134"/>
      <c r="T830" s="134"/>
      <c r="U830" s="134"/>
      <c r="V830" s="134"/>
      <c r="W830" s="134"/>
      <c r="X830" s="134"/>
      <c r="Y830" s="134"/>
      <c r="Z830" s="134"/>
      <c r="AA830" s="134"/>
    </row>
    <row r="831" spans="1:27" ht="11.65" customHeight="1" x14ac:dyDescent="0.2">
      <c r="A831" s="138">
        <f t="shared" ca="1" si="34"/>
        <v>450</v>
      </c>
      <c r="C831" s="184"/>
      <c r="G831" s="84" t="str">
        <f>[1]UTCR!H831</f>
        <v>CAEE</v>
      </c>
      <c r="H831" s="151"/>
      <c r="I831" s="88">
        <f>IF(VLOOKUP([1]Variables!$AN$3,[1]Variables!$AK$3:$AM$14,3)=2,[1]UTCR!J831,[1]UTCR!AF831)</f>
        <v>0</v>
      </c>
      <c r="J831" s="88">
        <f t="shared" si="37"/>
        <v>0</v>
      </c>
      <c r="K831" s="88">
        <f>IF([1]Variables!$AN$3=12,IF(VLOOKUP([1]Variables!$AN$3,[1]Variables!$AK$3:$AM$14,3)=2,INDEX([1]UTCR!K831:U831,1,5)+INDEX([1]UTCR!K831:U831,1,8),INDEX([1]UTCR!AG831:AQ831,1,5)+INDEX([1]UTCR!AG831:AQ831,1,8)),IF(VLOOKUP([1]Variables!$AN$3,[1]Variables!$AK$3:$AM$14,3)=2,INDEX([1]UTCR!K831:U831,1,[1]Variables!$AN$3),INDEX([1]UTCR!AG831:AQ831,1,[1]Variables!$AN$3)))</f>
        <v>0</v>
      </c>
      <c r="L831" s="88">
        <f t="shared" si="38"/>
        <v>0</v>
      </c>
      <c r="M831" s="88">
        <f>IF([1]Variables!$AN$3=12,INDEX([1]NRO!J831:T831,1,5)+INDEX([1]NRO!J831:T831,1,8),INDEX([1]NRO!J831:T831,1,[1]Variables!$AN$3))</f>
        <v>0</v>
      </c>
      <c r="O831" s="134"/>
      <c r="P831" s="134"/>
      <c r="Q831" s="134"/>
      <c r="R831" s="134"/>
      <c r="S831" s="134"/>
      <c r="T831" s="134"/>
      <c r="U831" s="134"/>
      <c r="V831" s="134"/>
      <c r="W831" s="134"/>
      <c r="X831" s="134"/>
      <c r="Y831" s="134"/>
      <c r="Z831" s="134"/>
      <c r="AA831" s="134"/>
    </row>
    <row r="832" spans="1:27" ht="11.65" customHeight="1" x14ac:dyDescent="0.2">
      <c r="A832" s="138">
        <f t="shared" ca="1" si="34"/>
        <v>451</v>
      </c>
      <c r="C832" s="184"/>
      <c r="H832" s="151"/>
      <c r="I832" s="187">
        <f>SUBTOTAL(9,I826:I831)</f>
        <v>112279968.70999999</v>
      </c>
      <c r="J832" s="187">
        <f>SUBTOTAL(9,J826:J831)</f>
        <v>86943934.938968658</v>
      </c>
      <c r="K832" s="187">
        <f>SUBTOTAL(9,K826:K831)</f>
        <v>25336033.771031339</v>
      </c>
      <c r="L832" s="187">
        <f>SUBTOTAL(9,L826:L831)</f>
        <v>-25336033.771031339</v>
      </c>
      <c r="M832" s="187">
        <f>SUBTOTAL(9,M826:M831)</f>
        <v>0</v>
      </c>
      <c r="O832" s="134"/>
      <c r="P832" s="134"/>
      <c r="Q832" s="134"/>
      <c r="R832" s="134"/>
      <c r="S832" s="134"/>
      <c r="T832" s="134"/>
      <c r="U832" s="134"/>
      <c r="V832" s="134"/>
      <c r="W832" s="134"/>
      <c r="X832" s="134"/>
      <c r="Y832" s="134"/>
      <c r="Z832" s="134"/>
      <c r="AA832" s="134"/>
    </row>
    <row r="833" spans="1:27" ht="11.65" customHeight="1" x14ac:dyDescent="0.2">
      <c r="A833" s="138">
        <f t="shared" ca="1" si="34"/>
        <v>452</v>
      </c>
      <c r="C833" s="184"/>
      <c r="H833" s="151"/>
      <c r="I833" s="134"/>
      <c r="J833" s="134"/>
      <c r="K833" s="134"/>
      <c r="L833" s="134"/>
      <c r="M833" s="134"/>
      <c r="O833" s="134"/>
      <c r="P833" s="134"/>
      <c r="Q833" s="134"/>
      <c r="R833" s="134"/>
      <c r="S833" s="134"/>
      <c r="T833" s="134"/>
      <c r="U833" s="134"/>
      <c r="V833" s="134"/>
      <c r="W833" s="134"/>
      <c r="X833" s="134"/>
      <c r="Y833" s="134"/>
      <c r="Z833" s="134"/>
      <c r="AA833" s="134"/>
    </row>
    <row r="834" spans="1:27" ht="11.65" customHeight="1" x14ac:dyDescent="0.2">
      <c r="A834" s="138">
        <f t="shared" ca="1" si="34"/>
        <v>453</v>
      </c>
      <c r="C834" s="184"/>
      <c r="D834" s="84" t="s">
        <v>291</v>
      </c>
      <c r="H834" s="151"/>
      <c r="I834" s="187">
        <f>+SUBTOTAL(9,I817:I832)</f>
        <v>112279968.70999999</v>
      </c>
      <c r="J834" s="187">
        <f>+SUBTOTAL(9,J817:J832)</f>
        <v>86943934.938968658</v>
      </c>
      <c r="K834" s="187">
        <f>+SUBTOTAL(9,K817:K832)</f>
        <v>25336033.771031339</v>
      </c>
      <c r="L834" s="187">
        <f>+SUBTOTAL(9,L817:L832)</f>
        <v>-25336033.771031339</v>
      </c>
      <c r="M834" s="187">
        <f>+SUBTOTAL(9,M817:M832)</f>
        <v>0</v>
      </c>
      <c r="O834" s="134"/>
      <c r="P834" s="134"/>
      <c r="Q834" s="134"/>
      <c r="R834" s="134"/>
      <c r="S834" s="134"/>
      <c r="T834" s="134"/>
      <c r="U834" s="134"/>
      <c r="V834" s="134"/>
      <c r="W834" s="134"/>
      <c r="X834" s="134"/>
      <c r="Y834" s="134"/>
      <c r="Z834" s="134"/>
      <c r="AA834" s="134"/>
    </row>
    <row r="835" spans="1:27" ht="11.65" customHeight="1" x14ac:dyDescent="0.2">
      <c r="A835" s="138">
        <f t="shared" ca="1" si="34"/>
        <v>454</v>
      </c>
      <c r="C835" s="184"/>
      <c r="H835" s="151"/>
      <c r="I835" s="134"/>
      <c r="J835" s="134"/>
      <c r="K835" s="134"/>
      <c r="L835" s="134"/>
      <c r="M835" s="134"/>
      <c r="O835" s="134"/>
      <c r="P835" s="134"/>
      <c r="Q835" s="134"/>
      <c r="R835" s="134"/>
      <c r="S835" s="134"/>
      <c r="T835" s="134"/>
      <c r="U835" s="134"/>
      <c r="V835" s="134"/>
      <c r="W835" s="134"/>
      <c r="X835" s="134"/>
      <c r="Y835" s="134"/>
      <c r="Z835" s="134"/>
      <c r="AA835" s="134"/>
    </row>
    <row r="836" spans="1:27" ht="11.65" customHeight="1" x14ac:dyDescent="0.2">
      <c r="A836" s="138">
        <f t="shared" ca="1" si="34"/>
        <v>455</v>
      </c>
      <c r="C836" s="184">
        <v>566</v>
      </c>
      <c r="D836" s="84" t="s">
        <v>292</v>
      </c>
      <c r="H836" s="151"/>
      <c r="I836" s="88"/>
      <c r="J836" s="88"/>
      <c r="K836" s="88"/>
      <c r="L836" s="88"/>
      <c r="M836" s="88"/>
      <c r="O836" s="134"/>
      <c r="P836" s="134"/>
      <c r="Q836" s="134"/>
      <c r="R836" s="134"/>
      <c r="S836" s="134"/>
      <c r="T836" s="134"/>
      <c r="U836" s="134"/>
      <c r="V836" s="134"/>
      <c r="W836" s="134"/>
      <c r="X836" s="134"/>
      <c r="Y836" s="134"/>
      <c r="Z836" s="134"/>
      <c r="AA836" s="134"/>
    </row>
    <row r="837" spans="1:27" ht="11.65" customHeight="1" x14ac:dyDescent="0.2">
      <c r="A837" s="138">
        <f t="shared" ref="A837:A902" ca="1" si="39">OFFSET(A837,-1,)+1</f>
        <v>456</v>
      </c>
      <c r="C837" s="184"/>
      <c r="F837" s="184" t="str">
        <f>+[1]Function!F833</f>
        <v>T</v>
      </c>
      <c r="G837" s="84" t="str">
        <f>[1]UTCR!H837</f>
        <v>SG</v>
      </c>
      <c r="H837" s="151"/>
      <c r="I837" s="88">
        <f>IF(VLOOKUP([1]Variables!$AN$3,[1]Variables!$AK$3:$AM$14,3)=2,[1]UTCR!J837,[1]UTCR!AF837)</f>
        <v>2155689.4</v>
      </c>
      <c r="J837" s="88">
        <f>I837-K837</f>
        <v>1978308.0084490564</v>
      </c>
      <c r="K837" s="185">
        <f>IF([1]Variables!$AN$3=12,IF(VLOOKUP([1]Variables!$AN$3,[1]Variables!$AK$3:$AM$14,3)=2,INDEX([1]UTCR!K837:U837,1,5)+INDEX([1]UTCR!K837:U837,1,8),INDEX([1]UTCR!AG837:AQ837,1,5)+INDEX([1]UTCR!AG837:AQ837,1,8)),IF(VLOOKUP([1]Variables!$AN$3,[1]Variables!$AK$3:$AM$14,3)=2,INDEX([1]UTCR!K837:U837,1,[1]Variables!$AN$3),INDEX([1]UTCR!AG837:AQ837,1,[1]Variables!$AN$3)))</f>
        <v>177381.39155094349</v>
      </c>
      <c r="L837" s="88">
        <f>M837-K837</f>
        <v>-64174.734817828983</v>
      </c>
      <c r="M837" s="88">
        <f>IF([1]Variables!$AN$3=12,INDEX([1]NRO!J837:T837,1,5)+INDEX([1]NRO!J837:T837,1,8),INDEX([1]NRO!J837:T837,1,[1]Variables!$AN$3))</f>
        <v>113206.65673311451</v>
      </c>
      <c r="O837" s="134"/>
      <c r="P837" s="134"/>
      <c r="Q837" s="134"/>
      <c r="R837" s="134"/>
      <c r="S837" s="134"/>
      <c r="T837" s="134"/>
      <c r="U837" s="134"/>
      <c r="V837" s="134"/>
      <c r="W837" s="134"/>
      <c r="X837" s="134"/>
      <c r="Y837" s="134"/>
      <c r="Z837" s="134"/>
      <c r="AA837" s="134"/>
    </row>
    <row r="838" spans="1:27" ht="11.65" customHeight="1" x14ac:dyDescent="0.2">
      <c r="A838" s="138">
        <f t="shared" ca="1" si="39"/>
        <v>457</v>
      </c>
      <c r="C838" s="184"/>
      <c r="F838" s="184" t="str">
        <f>+[1]Function!F834</f>
        <v>T</v>
      </c>
      <c r="G838" s="84" t="str">
        <f>[1]UTCR!H838</f>
        <v>CAGW</v>
      </c>
      <c r="H838" s="151"/>
      <c r="I838" s="88">
        <f>IF(VLOOKUP([1]Variables!$AN$3,[1]Variables!$AK$3:$AM$14,3)=2,[1]UTCR!J838,[1]UTCR!AF838)</f>
        <v>675112.34</v>
      </c>
      <c r="J838" s="88">
        <f>I838-K838</f>
        <v>522772.88673867576</v>
      </c>
      <c r="K838" s="185">
        <f>IF([1]Variables!$AN$3=12,IF(VLOOKUP([1]Variables!$AN$3,[1]Variables!$AK$3:$AM$14,3)=2,INDEX([1]UTCR!K838:U838,1,5)+INDEX([1]UTCR!K838:U838,1,8),INDEX([1]UTCR!AG838:AQ838,1,5)+INDEX([1]UTCR!AG838:AQ838,1,8)),IF(VLOOKUP([1]Variables!$AN$3,[1]Variables!$AK$3:$AM$14,3)=2,INDEX([1]UTCR!K838:U838,1,[1]Variables!$AN$3),INDEX([1]UTCR!AG838:AQ838,1,[1]Variables!$AN$3)))</f>
        <v>152339.45326132423</v>
      </c>
      <c r="L838" s="88">
        <f>M838-K838</f>
        <v>0</v>
      </c>
      <c r="M838" s="88">
        <f>IF([1]Variables!$AN$3=12,INDEX([1]NRO!J838:T838,1,5)+INDEX([1]NRO!J838:T838,1,8),INDEX([1]NRO!J838:T838,1,[1]Variables!$AN$3))</f>
        <v>152339.45326132423</v>
      </c>
      <c r="O838" s="134"/>
      <c r="P838" s="134"/>
      <c r="Q838" s="134"/>
      <c r="R838" s="134"/>
      <c r="S838" s="134"/>
      <c r="T838" s="134"/>
      <c r="U838" s="134"/>
      <c r="V838" s="134"/>
      <c r="W838" s="134"/>
      <c r="X838" s="134"/>
      <c r="Y838" s="134"/>
      <c r="Z838" s="134"/>
      <c r="AA838" s="134"/>
    </row>
    <row r="839" spans="1:27" ht="11.65" customHeight="1" x14ac:dyDescent="0.2">
      <c r="A839" s="138">
        <f t="shared" ca="1" si="39"/>
        <v>458</v>
      </c>
      <c r="C839" s="184"/>
      <c r="F839" s="184" t="str">
        <f>+[1]Function!F835</f>
        <v>T</v>
      </c>
      <c r="G839" s="84" t="str">
        <f>[1]UTCR!H839</f>
        <v>CAGE</v>
      </c>
      <c r="H839" s="151"/>
      <c r="I839" s="88">
        <f>IF(VLOOKUP([1]Variables!$AN$3,[1]Variables!$AK$3:$AM$14,3)=2,[1]UTCR!J839,[1]UTCR!AF839)</f>
        <v>327497.45</v>
      </c>
      <c r="J839" s="88">
        <f>I839-K839</f>
        <v>327497.45</v>
      </c>
      <c r="K839" s="185">
        <f>IF([1]Variables!$AN$3=12,IF(VLOOKUP([1]Variables!$AN$3,[1]Variables!$AK$3:$AM$14,3)=2,INDEX([1]UTCR!K839:U839,1,5)+INDEX([1]UTCR!K839:U839,1,8),INDEX([1]UTCR!AG839:AQ839,1,5)+INDEX([1]UTCR!AG839:AQ839,1,8)),IF(VLOOKUP([1]Variables!$AN$3,[1]Variables!$AK$3:$AM$14,3)=2,INDEX([1]UTCR!K839:U839,1,[1]Variables!$AN$3),INDEX([1]UTCR!AG839:AQ839,1,[1]Variables!$AN$3)))</f>
        <v>0</v>
      </c>
      <c r="L839" s="88">
        <f>M839-K839</f>
        <v>0</v>
      </c>
      <c r="M839" s="88">
        <f>IF([1]Variables!$AN$3=12,INDEX([1]NRO!J839:T839,1,5)+INDEX([1]NRO!J839:T839,1,8),INDEX([1]NRO!J839:T839,1,[1]Variables!$AN$3))</f>
        <v>0</v>
      </c>
      <c r="O839" s="134"/>
      <c r="P839" s="134"/>
      <c r="Q839" s="134"/>
      <c r="R839" s="134"/>
      <c r="S839" s="134"/>
      <c r="T839" s="134"/>
      <c r="U839" s="134"/>
      <c r="V839" s="134"/>
      <c r="W839" s="134"/>
      <c r="X839" s="134"/>
      <c r="Y839" s="134"/>
      <c r="Z839" s="134"/>
      <c r="AA839" s="134"/>
    </row>
    <row r="840" spans="1:27" ht="11.65" customHeight="1" x14ac:dyDescent="0.2">
      <c r="A840" s="138">
        <f t="shared" ca="1" si="39"/>
        <v>459</v>
      </c>
      <c r="C840" s="184"/>
      <c r="F840" s="184">
        <f>+[1]Function!F836</f>
        <v>0</v>
      </c>
      <c r="G840" s="84" t="str">
        <f>[1]UTCR!H840</f>
        <v>S</v>
      </c>
      <c r="H840" s="151"/>
      <c r="I840" s="88">
        <f>IF(VLOOKUP([1]Variables!$AN$3,[1]Variables!$AK$3:$AM$14,3)=2,[1]UTCR!J840,[1]UTCR!AF840)</f>
        <v>0</v>
      </c>
      <c r="J840" s="88">
        <f>I840-K840</f>
        <v>0</v>
      </c>
      <c r="K840" s="185">
        <f>IF([1]Variables!$AN$3=12,IF(VLOOKUP([1]Variables!$AN$3,[1]Variables!$AK$3:$AM$14,3)=2,INDEX([1]UTCR!K840:U840,1,5)+INDEX([1]UTCR!K840:U840,1,8),INDEX([1]UTCR!AG840:AQ840,1,5)+INDEX([1]UTCR!AG840:AQ840,1,8)),IF(VLOOKUP([1]Variables!$AN$3,[1]Variables!$AK$3:$AM$14,3)=2,INDEX([1]UTCR!K840:U840,1,[1]Variables!$AN$3),INDEX([1]UTCR!AG840:AQ840,1,[1]Variables!$AN$3)))</f>
        <v>0</v>
      </c>
      <c r="L840" s="88">
        <f>M840-K840</f>
        <v>0</v>
      </c>
      <c r="M840" s="88">
        <f>IF([1]Variables!$AN$3=12,INDEX([1]NRO!J840:T840,1,5)+INDEX([1]NRO!J840:T840,1,8),INDEX([1]NRO!J840:T840,1,[1]Variables!$AN$3))</f>
        <v>0</v>
      </c>
      <c r="O840" s="134"/>
      <c r="P840" s="134"/>
      <c r="Q840" s="134"/>
      <c r="R840" s="134"/>
      <c r="S840" s="134"/>
      <c r="T840" s="134"/>
      <c r="U840" s="134"/>
      <c r="V840" s="134"/>
      <c r="W840" s="134"/>
      <c r="X840" s="134"/>
      <c r="Y840" s="134"/>
      <c r="Z840" s="134"/>
      <c r="AA840" s="134"/>
    </row>
    <row r="841" spans="1:27" ht="11.65" customHeight="1" x14ac:dyDescent="0.2">
      <c r="A841" s="138">
        <f t="shared" ca="1" si="39"/>
        <v>460</v>
      </c>
      <c r="C841" s="184"/>
      <c r="H841" s="151" t="s">
        <v>230</v>
      </c>
      <c r="I841" s="187">
        <f>SUBTOTAL(9,I837:I839)</f>
        <v>3158299.19</v>
      </c>
      <c r="J841" s="187">
        <f>SUBTOTAL(9,J837:J839)</f>
        <v>2828578.3451877325</v>
      </c>
      <c r="K841" s="187">
        <f>SUBTOTAL(9,K837:K839)</f>
        <v>329720.84481226769</v>
      </c>
      <c r="L841" s="187">
        <f>SUBTOTAL(9,L837:L839)</f>
        <v>-64174.734817828983</v>
      </c>
      <c r="M841" s="187">
        <f>SUBTOTAL(9,M837:M839)</f>
        <v>265546.10999443871</v>
      </c>
      <c r="O841" s="134"/>
      <c r="P841" s="134"/>
      <c r="Q841" s="134"/>
      <c r="R841" s="134"/>
      <c r="S841" s="134"/>
      <c r="T841" s="134"/>
      <c r="U841" s="134"/>
      <c r="V841" s="134"/>
      <c r="W841" s="134"/>
      <c r="X841" s="134"/>
      <c r="Y841" s="134"/>
      <c r="Z841" s="134"/>
      <c r="AA841" s="134"/>
    </row>
    <row r="842" spans="1:27" ht="11.65" customHeight="1" x14ac:dyDescent="0.2">
      <c r="A842" s="138">
        <f t="shared" ca="1" si="39"/>
        <v>461</v>
      </c>
      <c r="C842" s="184"/>
      <c r="H842" s="151"/>
      <c r="I842" s="88"/>
      <c r="J842" s="88"/>
      <c r="K842" s="88"/>
      <c r="L842" s="88"/>
      <c r="M842" s="88"/>
      <c r="O842" s="134"/>
      <c r="P842" s="134"/>
      <c r="Q842" s="134"/>
      <c r="R842" s="134"/>
      <c r="S842" s="134"/>
      <c r="T842" s="134"/>
      <c r="U842" s="134"/>
      <c r="V842" s="134"/>
      <c r="W842" s="134"/>
      <c r="X842" s="134"/>
      <c r="Y842" s="134"/>
      <c r="Z842" s="134"/>
      <c r="AA842" s="134"/>
    </row>
    <row r="843" spans="1:27" ht="11.65" customHeight="1" x14ac:dyDescent="0.2">
      <c r="A843" s="138">
        <f t="shared" ca="1" si="39"/>
        <v>462</v>
      </c>
      <c r="C843" s="184">
        <v>567</v>
      </c>
      <c r="D843" s="84" t="s">
        <v>293</v>
      </c>
      <c r="H843" s="151"/>
      <c r="I843" s="88"/>
      <c r="J843" s="88"/>
      <c r="K843" s="88"/>
      <c r="L843" s="88"/>
      <c r="M843" s="88"/>
      <c r="O843" s="134"/>
      <c r="P843" s="134"/>
      <c r="Q843" s="134"/>
      <c r="R843" s="134"/>
      <c r="S843" s="134"/>
      <c r="T843" s="134"/>
      <c r="U843" s="134"/>
      <c r="V843" s="134"/>
      <c r="W843" s="134"/>
      <c r="X843" s="134"/>
      <c r="Y843" s="134"/>
      <c r="Z843" s="134"/>
      <c r="AA843" s="134"/>
    </row>
    <row r="844" spans="1:27" ht="11.65" customHeight="1" x14ac:dyDescent="0.2">
      <c r="A844" s="138">
        <f t="shared" ca="1" si="39"/>
        <v>463</v>
      </c>
      <c r="C844" s="184"/>
      <c r="F844" s="184" t="str">
        <f>+[1]Function!F839</f>
        <v>T</v>
      </c>
      <c r="G844" s="84" t="str">
        <f>[1]UTCR!H844</f>
        <v>SG</v>
      </c>
      <c r="H844" s="151"/>
      <c r="I844" s="88">
        <f>IF(VLOOKUP([1]Variables!$AN$3,[1]Variables!$AK$3:$AM$14,3)=2,[1]UTCR!J844,[1]UTCR!AF844)</f>
        <v>-110</v>
      </c>
      <c r="J844" s="88">
        <f>I844-K844</f>
        <v>-100.94862503354899</v>
      </c>
      <c r="K844" s="185">
        <f>IF([1]Variables!$AN$3=12,IF(VLOOKUP([1]Variables!$AN$3,[1]Variables!$AK$3:$AM$14,3)=2,INDEX([1]UTCR!K844:U844,1,5)+INDEX([1]UTCR!K844:U844,1,8),INDEX([1]UTCR!AG844:AQ844,1,5)+INDEX([1]UTCR!AG844:AQ844,1,8)),IF(VLOOKUP([1]Variables!$AN$3,[1]Variables!$AK$3:$AM$14,3)=2,INDEX([1]UTCR!K844:U844,1,[1]Variables!$AN$3),INDEX([1]UTCR!AG844:AQ844,1,[1]Variables!$AN$3)))</f>
        <v>-9.0513749664510037</v>
      </c>
      <c r="L844" s="88">
        <f>M844-K844</f>
        <v>0</v>
      </c>
      <c r="M844" s="88">
        <f>IF([1]Variables!$AN$3=12,INDEX([1]NRO!J844:T844,1,5)+INDEX([1]NRO!J844:T844,1,8),INDEX([1]NRO!J844:T844,1,[1]Variables!$AN$3))</f>
        <v>-9.0513749664510037</v>
      </c>
      <c r="O844" s="134"/>
      <c r="P844" s="134"/>
      <c r="Q844" s="134"/>
      <c r="R844" s="134"/>
      <c r="S844" s="134"/>
      <c r="T844" s="134"/>
      <c r="U844" s="134"/>
      <c r="V844" s="134"/>
      <c r="W844" s="134"/>
      <c r="X844" s="134"/>
      <c r="Y844" s="134"/>
      <c r="Z844" s="134"/>
      <c r="AA844" s="134"/>
    </row>
    <row r="845" spans="1:27" ht="11.65" customHeight="1" x14ac:dyDescent="0.2">
      <c r="A845" s="138">
        <f t="shared" ca="1" si="39"/>
        <v>464</v>
      </c>
      <c r="C845" s="184"/>
      <c r="F845" s="184" t="str">
        <f>+[1]Function!F840</f>
        <v>T</v>
      </c>
      <c r="G845" s="84" t="str">
        <f>[1]UTCR!H845</f>
        <v>JBG</v>
      </c>
      <c r="H845" s="151"/>
      <c r="I845" s="88">
        <f>IF(VLOOKUP([1]Variables!$AN$3,[1]Variables!$AK$3:$AM$14,3)=2,[1]UTCR!J845,[1]UTCR!AF845)</f>
        <v>1023.63</v>
      </c>
      <c r="J845" s="88">
        <f>I845-K845</f>
        <v>793.95809423238381</v>
      </c>
      <c r="K845" s="185">
        <f>IF([1]Variables!$AN$3=12,IF(VLOOKUP([1]Variables!$AN$3,[1]Variables!$AK$3:$AM$14,3)=2,INDEX([1]UTCR!K845:U845,1,5)+INDEX([1]UTCR!K845:U845,1,8),INDEX([1]UTCR!AG845:AQ845,1,5)+INDEX([1]UTCR!AG845:AQ845,1,8)),IF(VLOOKUP([1]Variables!$AN$3,[1]Variables!$AK$3:$AM$14,3)=2,INDEX([1]UTCR!K845:U845,1,[1]Variables!$AN$3),INDEX([1]UTCR!AG845:AQ845,1,[1]Variables!$AN$3)))</f>
        <v>229.67190576761615</v>
      </c>
      <c r="L845" s="88">
        <f>M845-K845</f>
        <v>-134.99472457917443</v>
      </c>
      <c r="M845" s="88">
        <f>IF([1]Variables!$AN$3=12,INDEX([1]NRO!J845:T845,1,5)+INDEX([1]NRO!J845:T845,1,8),INDEX([1]NRO!J845:T845,1,[1]Variables!$AN$3))</f>
        <v>94.677181188441722</v>
      </c>
      <c r="O845" s="134"/>
      <c r="P845" s="134"/>
      <c r="Q845" s="134"/>
      <c r="R845" s="134"/>
      <c r="S845" s="134"/>
      <c r="T845" s="134"/>
      <c r="U845" s="134"/>
      <c r="V845" s="134"/>
      <c r="W845" s="134"/>
      <c r="X845" s="134"/>
      <c r="Y845" s="134"/>
      <c r="Z845" s="134"/>
      <c r="AA845" s="134"/>
    </row>
    <row r="846" spans="1:27" ht="11.65" customHeight="1" x14ac:dyDescent="0.2">
      <c r="A846" s="138">
        <f t="shared" ca="1" si="39"/>
        <v>465</v>
      </c>
      <c r="C846" s="184"/>
      <c r="F846" s="184" t="str">
        <f>+[1]Function!F840</f>
        <v>T</v>
      </c>
      <c r="G846" s="84" t="str">
        <f>[1]UTCR!H846</f>
        <v>CAGW</v>
      </c>
      <c r="H846" s="151"/>
      <c r="I846" s="88">
        <f>IF(VLOOKUP([1]Variables!$AN$3,[1]Variables!$AK$3:$AM$14,3)=2,[1]UTCR!J846,[1]UTCR!AF846)</f>
        <v>853610.83</v>
      </c>
      <c r="J846" s="88">
        <f>I846-K846</f>
        <v>660993.09894186945</v>
      </c>
      <c r="K846" s="185">
        <f>IF([1]Variables!$AN$3=12,IF(VLOOKUP([1]Variables!$AN$3,[1]Variables!$AK$3:$AM$14,3)=2,INDEX([1]UTCR!K846:U846,1,5)+INDEX([1]UTCR!K846:U846,1,8),INDEX([1]UTCR!AG846:AQ846,1,5)+INDEX([1]UTCR!AG846:AQ846,1,8)),IF(VLOOKUP([1]Variables!$AN$3,[1]Variables!$AK$3:$AM$14,3)=2,INDEX([1]UTCR!K846:U846,1,[1]Variables!$AN$3),INDEX([1]UTCR!AG846:AQ846,1,[1]Variables!$AN$3)))</f>
        <v>192617.73105813054</v>
      </c>
      <c r="L846" s="88">
        <f>M846-K846</f>
        <v>0</v>
      </c>
      <c r="M846" s="88">
        <f>IF([1]Variables!$AN$3=12,INDEX([1]NRO!J846:T846,1,5)+INDEX([1]NRO!J846:T846,1,8),INDEX([1]NRO!J846:T846,1,[1]Variables!$AN$3))</f>
        <v>192617.73105813054</v>
      </c>
      <c r="O846" s="134"/>
      <c r="P846" s="134"/>
      <c r="Q846" s="134"/>
      <c r="R846" s="134"/>
      <c r="S846" s="134"/>
      <c r="T846" s="134"/>
      <c r="U846" s="134"/>
      <c r="V846" s="134"/>
      <c r="W846" s="134"/>
      <c r="X846" s="134"/>
      <c r="Y846" s="134"/>
      <c r="Z846" s="134"/>
      <c r="AA846" s="134"/>
    </row>
    <row r="847" spans="1:27" ht="11.65" customHeight="1" x14ac:dyDescent="0.2">
      <c r="A847" s="138">
        <f t="shared" ca="1" si="39"/>
        <v>466</v>
      </c>
      <c r="C847" s="184"/>
      <c r="F847" s="184" t="str">
        <f>+[1]Function!F841</f>
        <v>T</v>
      </c>
      <c r="G847" s="84" t="str">
        <f>[1]UTCR!H847</f>
        <v>CAGE</v>
      </c>
      <c r="H847" s="151"/>
      <c r="I847" s="88">
        <f>IF(VLOOKUP([1]Variables!$AN$3,[1]Variables!$AK$3:$AM$14,3)=2,[1]UTCR!J847,[1]UTCR!AF847)</f>
        <v>1164716.5900000001</v>
      </c>
      <c r="J847" s="88">
        <f>I847-K847</f>
        <v>1164716.5900000001</v>
      </c>
      <c r="K847" s="185">
        <f>IF([1]Variables!$AN$3=12,IF(VLOOKUP([1]Variables!$AN$3,[1]Variables!$AK$3:$AM$14,3)=2,INDEX([1]UTCR!K847:U847,1,5)+INDEX([1]UTCR!K847:U847,1,8),INDEX([1]UTCR!AG847:AQ847,1,5)+INDEX([1]UTCR!AG847:AQ847,1,8)),IF(VLOOKUP([1]Variables!$AN$3,[1]Variables!$AK$3:$AM$14,3)=2,INDEX([1]UTCR!K847:U847,1,[1]Variables!$AN$3),INDEX([1]UTCR!AG847:AQ847,1,[1]Variables!$AN$3)))</f>
        <v>0</v>
      </c>
      <c r="L847" s="88">
        <f>M847-K847</f>
        <v>0</v>
      </c>
      <c r="M847" s="88">
        <f>IF([1]Variables!$AN$3=12,INDEX([1]NRO!J847:T847,1,5)+INDEX([1]NRO!J847:T847,1,8),INDEX([1]NRO!J847:T847,1,[1]Variables!$AN$3))</f>
        <v>0</v>
      </c>
      <c r="O847" s="134"/>
      <c r="P847" s="134"/>
      <c r="Q847" s="134"/>
      <c r="R847" s="134"/>
      <c r="S847" s="134"/>
      <c r="T847" s="134"/>
      <c r="U847" s="134"/>
      <c r="V847" s="134"/>
      <c r="W847" s="134"/>
      <c r="X847" s="134"/>
      <c r="Y847" s="134"/>
      <c r="Z847" s="134"/>
      <c r="AA847" s="134"/>
    </row>
    <row r="848" spans="1:27" ht="11.65" customHeight="1" x14ac:dyDescent="0.2">
      <c r="A848" s="138">
        <f t="shared" ca="1" si="39"/>
        <v>467</v>
      </c>
      <c r="C848" s="184"/>
      <c r="H848" s="151" t="s">
        <v>230</v>
      </c>
      <c r="I848" s="187">
        <f>SUBTOTAL(9,I844:I847)</f>
        <v>2019241.05</v>
      </c>
      <c r="J848" s="187">
        <f>SUBTOTAL(9,J844:J847)</f>
        <v>1826402.6984110684</v>
      </c>
      <c r="K848" s="187">
        <f>SUBTOTAL(9,K844:K847)</f>
        <v>192838.35158893169</v>
      </c>
      <c r="L848" s="187">
        <f>SUBTOTAL(9,L844:L847)</f>
        <v>-134.99472457917443</v>
      </c>
      <c r="M848" s="187">
        <f>SUBTOTAL(9,M844:M847)</f>
        <v>192703.35686435254</v>
      </c>
      <c r="O848" s="134"/>
      <c r="P848" s="134"/>
      <c r="Q848" s="134"/>
      <c r="R848" s="134"/>
      <c r="S848" s="134"/>
      <c r="T848" s="134"/>
      <c r="U848" s="134"/>
      <c r="V848" s="134"/>
      <c r="W848" s="134"/>
      <c r="X848" s="134"/>
      <c r="Y848" s="134"/>
      <c r="Z848" s="134"/>
      <c r="AA848" s="134"/>
    </row>
    <row r="849" spans="1:27" ht="11.65" customHeight="1" x14ac:dyDescent="0.2">
      <c r="A849" s="138">
        <f t="shared" ca="1" si="39"/>
        <v>468</v>
      </c>
      <c r="C849" s="194"/>
      <c r="D849" s="195"/>
      <c r="E849" s="196"/>
      <c r="G849" s="195"/>
      <c r="H849" s="197"/>
      <c r="I849" s="198"/>
      <c r="J849" s="198"/>
      <c r="K849" s="198"/>
      <c r="L849" s="198"/>
      <c r="M849" s="198"/>
      <c r="O849" s="199"/>
      <c r="P849" s="199"/>
      <c r="Q849" s="199"/>
      <c r="R849" s="199"/>
      <c r="S849" s="199"/>
      <c r="T849" s="199"/>
      <c r="U849" s="134"/>
      <c r="V849" s="199"/>
      <c r="W849" s="199"/>
      <c r="X849" s="199"/>
      <c r="Y849" s="199"/>
      <c r="Z849" s="199"/>
      <c r="AA849" s="199"/>
    </row>
    <row r="850" spans="1:27" ht="11.65" customHeight="1" x14ac:dyDescent="0.2">
      <c r="A850" s="138">
        <f t="shared" ca="1" si="39"/>
        <v>469</v>
      </c>
      <c r="C850" s="184">
        <v>568</v>
      </c>
      <c r="D850" s="84" t="s">
        <v>241</v>
      </c>
      <c r="H850" s="151"/>
      <c r="I850" s="88"/>
      <c r="J850" s="88"/>
      <c r="K850" s="88"/>
      <c r="L850" s="88"/>
      <c r="M850" s="88"/>
      <c r="O850" s="134"/>
      <c r="P850" s="134"/>
      <c r="Q850" s="134"/>
      <c r="R850" s="134"/>
      <c r="S850" s="134"/>
      <c r="T850" s="134"/>
      <c r="U850" s="134"/>
      <c r="V850" s="134"/>
      <c r="W850" s="134"/>
      <c r="X850" s="134"/>
      <c r="Y850" s="134"/>
      <c r="Z850" s="134"/>
      <c r="AA850" s="134"/>
    </row>
    <row r="851" spans="1:27" ht="11.65" customHeight="1" x14ac:dyDescent="0.2">
      <c r="A851" s="138">
        <f t="shared" ca="1" si="39"/>
        <v>470</v>
      </c>
      <c r="C851" s="184"/>
      <c r="F851" s="184" t="str">
        <f>+[1]Function!F845</f>
        <v>T</v>
      </c>
      <c r="G851" s="84" t="str">
        <f>[1]UTCR!H851</f>
        <v>SG</v>
      </c>
      <c r="H851" s="151"/>
      <c r="I851" s="88">
        <f>IF(VLOOKUP([1]Variables!$AN$3,[1]Variables!$AK$3:$AM$14,3)=2,[1]UTCR!J851,[1]UTCR!AF851)</f>
        <v>807839.53</v>
      </c>
      <c r="J851" s="88">
        <f>I851-K851</f>
        <v>741366.27092044055</v>
      </c>
      <c r="K851" s="185">
        <f>IF([1]Variables!$AN$3=12,IF(VLOOKUP([1]Variables!$AN$3,[1]Variables!$AK$3:$AM$14,3)=2,INDEX([1]UTCR!K851:U851,1,5)+INDEX([1]UTCR!K851:U851,1,8),INDEX([1]UTCR!AG851:AQ851,1,5)+INDEX([1]UTCR!AG851:AQ851,1,8)),IF(VLOOKUP([1]Variables!$AN$3,[1]Variables!$AK$3:$AM$14,3)=2,INDEX([1]UTCR!K851:U851,1,[1]Variables!$AN$3),INDEX([1]UTCR!AG851:AQ851,1,[1]Variables!$AN$3)))</f>
        <v>66473.259079559502</v>
      </c>
      <c r="L851" s="88">
        <f>M851-K851</f>
        <v>-2256.6007648176019</v>
      </c>
      <c r="M851" s="88">
        <f>IF([1]Variables!$AN$3=12,INDEX([1]NRO!J851:T851,1,5)+INDEX([1]NRO!J851:T851,1,8),INDEX([1]NRO!J851:T851,1,[1]Variables!$AN$3))</f>
        <v>64216.658314741901</v>
      </c>
      <c r="O851" s="134"/>
      <c r="P851" s="134"/>
      <c r="Q851" s="134"/>
      <c r="R851" s="134"/>
      <c r="S851" s="134"/>
      <c r="T851" s="134"/>
      <c r="U851" s="134"/>
      <c r="V851" s="134"/>
      <c r="W851" s="134"/>
      <c r="X851" s="134"/>
      <c r="Y851" s="134"/>
      <c r="Z851" s="134"/>
      <c r="AA851" s="134"/>
    </row>
    <row r="852" spans="1:27" ht="11.65" customHeight="1" x14ac:dyDescent="0.2">
      <c r="A852" s="138">
        <f t="shared" ca="1" si="39"/>
        <v>471</v>
      </c>
      <c r="C852" s="184"/>
      <c r="F852" s="184" t="str">
        <f>+[1]Function!F846</f>
        <v>T</v>
      </c>
      <c r="G852" s="84" t="str">
        <f>[1]UTCR!H852</f>
        <v>CAGW</v>
      </c>
      <c r="H852" s="151"/>
      <c r="I852" s="88">
        <f>IF(VLOOKUP([1]Variables!$AN$3,[1]Variables!$AK$3:$AM$14,3)=2,[1]UTCR!J852,[1]UTCR!AF852)</f>
        <v>218595.82</v>
      </c>
      <c r="J852" s="88">
        <f>I852-K852</f>
        <v>169269.55867879404</v>
      </c>
      <c r="K852" s="185">
        <f>IF([1]Variables!$AN$3=12,IF(VLOOKUP([1]Variables!$AN$3,[1]Variables!$AK$3:$AM$14,3)=2,INDEX([1]UTCR!K852:U852,1,5)+INDEX([1]UTCR!K852:U852,1,8),INDEX([1]UTCR!AG852:AQ852,1,5)+INDEX([1]UTCR!AG852:AQ852,1,8)),IF(VLOOKUP([1]Variables!$AN$3,[1]Variables!$AK$3:$AM$14,3)=2,INDEX([1]UTCR!K852:U852,1,[1]Variables!$AN$3),INDEX([1]UTCR!AG852:AQ852,1,[1]Variables!$AN$3)))</f>
        <v>49326.261321205959</v>
      </c>
      <c r="L852" s="88">
        <f>M852-K852</f>
        <v>-87.100084981990221</v>
      </c>
      <c r="M852" s="88">
        <f>IF([1]Variables!$AN$3=12,INDEX([1]NRO!J852:T852,1,5)+INDEX([1]NRO!J852:T852,1,8),INDEX([1]NRO!J852:T852,1,[1]Variables!$AN$3))</f>
        <v>49239.161236223968</v>
      </c>
      <c r="O852" s="134"/>
      <c r="P852" s="134"/>
      <c r="Q852" s="134"/>
      <c r="R852" s="134"/>
      <c r="S852" s="134"/>
      <c r="T852" s="134"/>
      <c r="U852" s="134"/>
      <c r="V852" s="134"/>
      <c r="W852" s="134"/>
      <c r="X852" s="134"/>
      <c r="Y852" s="134"/>
      <c r="Z852" s="134"/>
      <c r="AA852" s="134"/>
    </row>
    <row r="853" spans="1:27" ht="11.65" customHeight="1" x14ac:dyDescent="0.2">
      <c r="A853" s="138">
        <f t="shared" ca="1" si="39"/>
        <v>472</v>
      </c>
      <c r="C853" s="184"/>
      <c r="F853" s="184" t="str">
        <f>+[1]Function!F847</f>
        <v>T</v>
      </c>
      <c r="G853" s="84" t="str">
        <f>[1]UTCR!H853</f>
        <v>CAGE</v>
      </c>
      <c r="H853" s="151"/>
      <c r="I853" s="88">
        <f>IF(VLOOKUP([1]Variables!$AN$3,[1]Variables!$AK$3:$AM$14,3)=2,[1]UTCR!J853,[1]UTCR!AF853)</f>
        <v>403817.8</v>
      </c>
      <c r="J853" s="88">
        <f>I853-K853</f>
        <v>403817.8</v>
      </c>
      <c r="K853" s="185">
        <f>IF([1]Variables!$AN$3=12,IF(VLOOKUP([1]Variables!$AN$3,[1]Variables!$AK$3:$AM$14,3)=2,INDEX([1]UTCR!K853:U853,1,5)+INDEX([1]UTCR!K853:U853,1,8),INDEX([1]UTCR!AG853:AQ853,1,5)+INDEX([1]UTCR!AG853:AQ853,1,8)),IF(VLOOKUP([1]Variables!$AN$3,[1]Variables!$AK$3:$AM$14,3)=2,INDEX([1]UTCR!K853:U853,1,[1]Variables!$AN$3),INDEX([1]UTCR!AG853:AQ853,1,[1]Variables!$AN$3)))</f>
        <v>0</v>
      </c>
      <c r="L853" s="88">
        <f>M853-K853</f>
        <v>0</v>
      </c>
      <c r="M853" s="88">
        <f>IF([1]Variables!$AN$3=12,INDEX([1]NRO!J853:T853,1,5)+INDEX([1]NRO!J853:T853,1,8),INDEX([1]NRO!J853:T853,1,[1]Variables!$AN$3))</f>
        <v>0</v>
      </c>
      <c r="O853" s="134"/>
      <c r="P853" s="134"/>
      <c r="Q853" s="134"/>
      <c r="R853" s="134"/>
      <c r="S853" s="134"/>
      <c r="T853" s="134"/>
      <c r="U853" s="134"/>
      <c r="V853" s="134"/>
      <c r="W853" s="134"/>
      <c r="X853" s="134"/>
      <c r="Y853" s="134"/>
      <c r="Z853" s="134"/>
      <c r="AA853" s="134"/>
    </row>
    <row r="854" spans="1:27" ht="11.65" customHeight="1" x14ac:dyDescent="0.2">
      <c r="A854" s="138">
        <f t="shared" ca="1" si="39"/>
        <v>473</v>
      </c>
      <c r="C854" s="184"/>
      <c r="H854" s="151" t="s">
        <v>230</v>
      </c>
      <c r="I854" s="187">
        <f>SUBTOTAL(9,I851:I853)</f>
        <v>1430253.1500000001</v>
      </c>
      <c r="J854" s="187">
        <f>SUBTOTAL(9,J851:J853)</f>
        <v>1314453.6295992346</v>
      </c>
      <c r="K854" s="187">
        <f>SUBTOTAL(9,K851:K853)</f>
        <v>115799.52040076547</v>
      </c>
      <c r="L854" s="187">
        <f>SUBTOTAL(9,L851:L853)</f>
        <v>-2343.7008497995921</v>
      </c>
      <c r="M854" s="187">
        <f>SUBTOTAL(9,M851:M853)</f>
        <v>113455.81955096587</v>
      </c>
      <c r="O854" s="134"/>
      <c r="P854" s="134"/>
      <c r="Q854" s="134"/>
      <c r="R854" s="134"/>
      <c r="S854" s="134"/>
      <c r="T854" s="134"/>
      <c r="U854" s="134"/>
      <c r="V854" s="134"/>
      <c r="W854" s="134"/>
      <c r="X854" s="134"/>
      <c r="Y854" s="134"/>
      <c r="Z854" s="134"/>
      <c r="AA854" s="134"/>
    </row>
    <row r="855" spans="1:27" ht="11.65" customHeight="1" x14ac:dyDescent="0.2">
      <c r="A855" s="138">
        <f t="shared" ca="1" si="39"/>
        <v>474</v>
      </c>
      <c r="C855" s="184"/>
      <c r="H855" s="151"/>
      <c r="I855" s="88"/>
      <c r="J855" s="88"/>
      <c r="K855" s="88"/>
      <c r="L855" s="88"/>
      <c r="M855" s="88"/>
      <c r="O855" s="134"/>
      <c r="P855" s="134"/>
      <c r="Q855" s="134"/>
      <c r="R855" s="134"/>
      <c r="S855" s="134"/>
      <c r="T855" s="134"/>
      <c r="U855" s="134"/>
      <c r="V855" s="134"/>
      <c r="W855" s="134"/>
      <c r="X855" s="134"/>
      <c r="Y855" s="134"/>
      <c r="Z855" s="134"/>
      <c r="AA855" s="134"/>
    </row>
    <row r="856" spans="1:27" ht="11.65" customHeight="1" x14ac:dyDescent="0.2">
      <c r="A856" s="138">
        <f t="shared" ca="1" si="39"/>
        <v>475</v>
      </c>
      <c r="C856" s="184">
        <v>569</v>
      </c>
      <c r="D856" s="84" t="s">
        <v>242</v>
      </c>
      <c r="H856" s="151"/>
      <c r="I856" s="88"/>
      <c r="J856" s="88"/>
      <c r="K856" s="88"/>
      <c r="L856" s="88"/>
      <c r="M856" s="88"/>
      <c r="O856" s="134"/>
      <c r="P856" s="134"/>
      <c r="Q856" s="134"/>
      <c r="R856" s="134"/>
      <c r="S856" s="134"/>
      <c r="T856" s="134"/>
      <c r="U856" s="134"/>
      <c r="V856" s="134"/>
      <c r="W856" s="134"/>
      <c r="X856" s="134"/>
      <c r="Y856" s="134"/>
      <c r="Z856" s="134"/>
      <c r="AA856" s="134"/>
    </row>
    <row r="857" spans="1:27" ht="11.65" customHeight="1" x14ac:dyDescent="0.2">
      <c r="A857" s="138">
        <f t="shared" ca="1" si="39"/>
        <v>476</v>
      </c>
      <c r="C857" s="184"/>
      <c r="F857" s="184" t="str">
        <f>+[1]Function!F851</f>
        <v>T</v>
      </c>
      <c r="G857" s="84" t="str">
        <f>[1]UTCR!H857</f>
        <v>SG</v>
      </c>
      <c r="H857" s="151"/>
      <c r="I857" s="88">
        <f>IF(VLOOKUP([1]Variables!$AN$3,[1]Variables!$AK$3:$AM$14,3)=2,[1]UTCR!J857,[1]UTCR!AF857)</f>
        <v>3816502.65</v>
      </c>
      <c r="J857" s="88">
        <f>I857-K857</f>
        <v>3502460.8632217823</v>
      </c>
      <c r="K857" s="185">
        <f>IF([1]Variables!$AN$3=12,IF(VLOOKUP([1]Variables!$AN$3,[1]Variables!$AK$3:$AM$14,3)=2,INDEX([1]UTCR!K857:U857,1,5)+INDEX([1]UTCR!K857:U857,1,8),INDEX([1]UTCR!AG857:AQ857,1,5)+INDEX([1]UTCR!AG857:AQ857,1,8)),IF(VLOOKUP([1]Variables!$AN$3,[1]Variables!$AK$3:$AM$14,3)=2,INDEX([1]UTCR!K857:U857,1,[1]Variables!$AN$3),INDEX([1]UTCR!AG857:AQ857,1,[1]Variables!$AN$3)))</f>
        <v>314041.78677821741</v>
      </c>
      <c r="L857" s="88">
        <f>M857-K857</f>
        <v>-1308.088253106107</v>
      </c>
      <c r="M857" s="88">
        <f>IF([1]Variables!$AN$3=12,INDEX([1]NRO!J857:T857,1,5)+INDEX([1]NRO!J857:T857,1,8),INDEX([1]NRO!J857:T857,1,[1]Variables!$AN$3))</f>
        <v>312733.69852511131</v>
      </c>
      <c r="O857" s="134"/>
      <c r="P857" s="134"/>
      <c r="Q857" s="134"/>
      <c r="R857" s="134"/>
      <c r="S857" s="134"/>
      <c r="T857" s="134"/>
      <c r="U857" s="134"/>
      <c r="V857" s="134"/>
      <c r="W857" s="134"/>
      <c r="X857" s="134"/>
      <c r="Y857" s="134"/>
      <c r="Z857" s="134"/>
      <c r="AA857" s="134"/>
    </row>
    <row r="858" spans="1:27" ht="11.65" customHeight="1" x14ac:dyDescent="0.2">
      <c r="A858" s="138">
        <f t="shared" ca="1" si="39"/>
        <v>477</v>
      </c>
      <c r="C858" s="184"/>
      <c r="F858" s="184" t="str">
        <f>+[1]Function!F852</f>
        <v>T</v>
      </c>
      <c r="G858" s="84" t="str">
        <f>[1]UTCR!H858</f>
        <v>CAGW</v>
      </c>
      <c r="H858" s="151"/>
      <c r="I858" s="88">
        <f>IF(VLOOKUP([1]Variables!$AN$3,[1]Variables!$AK$3:$AM$14,3)=2,[1]UTCR!J858,[1]UTCR!AF858)</f>
        <v>274969.90000000002</v>
      </c>
      <c r="J858" s="88">
        <f>I858-K858</f>
        <v>212922.79798832446</v>
      </c>
      <c r="K858" s="185">
        <f>IF([1]Variables!$AN$3=12,IF(VLOOKUP([1]Variables!$AN$3,[1]Variables!$AK$3:$AM$14,3)=2,INDEX([1]UTCR!K858:U858,1,5)+INDEX([1]UTCR!K858:U858,1,8),INDEX([1]UTCR!AG858:AQ858,1,5)+INDEX([1]UTCR!AG858:AQ858,1,8)),IF(VLOOKUP([1]Variables!$AN$3,[1]Variables!$AK$3:$AM$14,3)=2,INDEX([1]UTCR!K858:U858,1,[1]Variables!$AN$3),INDEX([1]UTCR!AG858:AQ858,1,[1]Variables!$AN$3)))</f>
        <v>62047.102011675568</v>
      </c>
      <c r="L858" s="88">
        <f>M858-K858</f>
        <v>0</v>
      </c>
      <c r="M858" s="88">
        <f>IF([1]Variables!$AN$3=12,INDEX([1]NRO!J858:T858,1,5)+INDEX([1]NRO!J858:T858,1,8),INDEX([1]NRO!J858:T858,1,[1]Variables!$AN$3))</f>
        <v>62047.102011675568</v>
      </c>
      <c r="O858" s="134"/>
      <c r="P858" s="134"/>
      <c r="Q858" s="134"/>
      <c r="R858" s="134"/>
      <c r="S858" s="134"/>
      <c r="T858" s="134"/>
      <c r="U858" s="134"/>
      <c r="V858" s="134"/>
      <c r="W858" s="134"/>
      <c r="X858" s="134"/>
      <c r="Y858" s="134"/>
      <c r="Z858" s="134"/>
      <c r="AA858" s="134"/>
    </row>
    <row r="859" spans="1:27" ht="11.65" customHeight="1" x14ac:dyDescent="0.2">
      <c r="A859" s="138">
        <f t="shared" ca="1" si="39"/>
        <v>478</v>
      </c>
      <c r="C859" s="184"/>
      <c r="F859" s="184" t="str">
        <f>+[1]Function!F853</f>
        <v>T</v>
      </c>
      <c r="G859" s="84" t="str">
        <f>[1]UTCR!H859</f>
        <v>CAGE</v>
      </c>
      <c r="H859" s="151"/>
      <c r="I859" s="88">
        <f>IF(VLOOKUP([1]Variables!$AN$3,[1]Variables!$AK$3:$AM$14,3)=2,[1]UTCR!J859,[1]UTCR!AF859)</f>
        <v>29615.17</v>
      </c>
      <c r="J859" s="88">
        <f>I859-K859</f>
        <v>29615.17</v>
      </c>
      <c r="K859" s="185">
        <f>IF([1]Variables!$AN$3=12,IF(VLOOKUP([1]Variables!$AN$3,[1]Variables!$AK$3:$AM$14,3)=2,INDEX([1]UTCR!K859:U859,1,5)+INDEX([1]UTCR!K859:U859,1,8),INDEX([1]UTCR!AG859:AQ859,1,5)+INDEX([1]UTCR!AG859:AQ859,1,8)),IF(VLOOKUP([1]Variables!$AN$3,[1]Variables!$AK$3:$AM$14,3)=2,INDEX([1]UTCR!K859:U859,1,[1]Variables!$AN$3),INDEX([1]UTCR!AG859:AQ859,1,[1]Variables!$AN$3)))</f>
        <v>0</v>
      </c>
      <c r="L859" s="88">
        <f>M859-K859</f>
        <v>0</v>
      </c>
      <c r="M859" s="88">
        <f>IF([1]Variables!$AN$3=12,INDEX([1]NRO!J859:T859,1,5)+INDEX([1]NRO!J859:T859,1,8),INDEX([1]NRO!J859:T859,1,[1]Variables!$AN$3))</f>
        <v>0</v>
      </c>
      <c r="O859" s="134"/>
      <c r="P859" s="134"/>
      <c r="Q859" s="134"/>
      <c r="R859" s="134"/>
      <c r="S859" s="134"/>
      <c r="T859" s="134"/>
      <c r="U859" s="134"/>
      <c r="V859" s="134"/>
      <c r="W859" s="134"/>
      <c r="X859" s="134"/>
      <c r="Y859" s="134"/>
      <c r="Z859" s="134"/>
      <c r="AA859" s="134"/>
    </row>
    <row r="860" spans="1:27" ht="11.65" customHeight="1" x14ac:dyDescent="0.2">
      <c r="A860" s="138">
        <f t="shared" ca="1" si="39"/>
        <v>479</v>
      </c>
      <c r="C860" s="184"/>
      <c r="H860" s="151" t="s">
        <v>230</v>
      </c>
      <c r="I860" s="187">
        <f>SUBTOTAL(9,I857:I859)</f>
        <v>4121087.7199999997</v>
      </c>
      <c r="J860" s="187">
        <f>SUBTOTAL(9,J857:J859)</f>
        <v>3744998.8312101066</v>
      </c>
      <c r="K860" s="187">
        <f>SUBTOTAL(9,K857:K859)</f>
        <v>376088.88878989301</v>
      </c>
      <c r="L860" s="187">
        <f>SUBTOTAL(9,L857:L859)</f>
        <v>-1308.088253106107</v>
      </c>
      <c r="M860" s="187">
        <f>SUBTOTAL(9,M857:M859)</f>
        <v>374780.8005367869</v>
      </c>
      <c r="O860" s="134"/>
      <c r="P860" s="134"/>
      <c r="Q860" s="134"/>
      <c r="R860" s="134"/>
      <c r="S860" s="134"/>
      <c r="T860" s="134"/>
      <c r="U860" s="134"/>
      <c r="V860" s="134"/>
      <c r="W860" s="134"/>
      <c r="X860" s="134"/>
      <c r="Y860" s="134"/>
      <c r="Z860" s="134"/>
      <c r="AA860" s="134"/>
    </row>
    <row r="861" spans="1:27" ht="11.65" customHeight="1" x14ac:dyDescent="0.2">
      <c r="A861" s="138">
        <f t="shared" ca="1" si="39"/>
        <v>480</v>
      </c>
      <c r="C861" s="184"/>
      <c r="H861" s="151"/>
      <c r="I861" s="88"/>
      <c r="J861" s="88"/>
      <c r="K861" s="88"/>
      <c r="L861" s="88"/>
      <c r="M861" s="88"/>
      <c r="O861" s="134"/>
      <c r="P861" s="134"/>
      <c r="Q861" s="134"/>
      <c r="R861" s="134"/>
      <c r="S861" s="134"/>
      <c r="T861" s="134"/>
      <c r="U861" s="134"/>
      <c r="V861" s="134"/>
      <c r="W861" s="134"/>
      <c r="X861" s="134"/>
      <c r="Y861" s="134"/>
      <c r="Z861" s="134"/>
      <c r="AA861" s="134"/>
    </row>
    <row r="862" spans="1:27" ht="11.65" customHeight="1" x14ac:dyDescent="0.2">
      <c r="A862" s="138">
        <f t="shared" ca="1" si="39"/>
        <v>481</v>
      </c>
      <c r="C862" s="184">
        <v>570</v>
      </c>
      <c r="D862" s="84" t="s">
        <v>294</v>
      </c>
      <c r="H862" s="151"/>
      <c r="I862" s="88"/>
      <c r="J862" s="88"/>
      <c r="K862" s="88"/>
      <c r="L862" s="88"/>
      <c r="M862" s="88"/>
      <c r="O862" s="134"/>
      <c r="P862" s="134"/>
      <c r="Q862" s="134"/>
      <c r="R862" s="134"/>
      <c r="S862" s="134"/>
      <c r="T862" s="134"/>
      <c r="U862" s="134"/>
      <c r="V862" s="134"/>
      <c r="W862" s="134"/>
      <c r="X862" s="134"/>
      <c r="Y862" s="134"/>
      <c r="Z862" s="134"/>
      <c r="AA862" s="134"/>
    </row>
    <row r="863" spans="1:27" ht="11.65" customHeight="1" x14ac:dyDescent="0.2">
      <c r="A863" s="138">
        <f t="shared" ca="1" si="39"/>
        <v>482</v>
      </c>
      <c r="C863" s="184"/>
      <c r="F863" s="184" t="str">
        <f>+[1]Function!F857</f>
        <v>T</v>
      </c>
      <c r="G863" s="84" t="str">
        <f>[1]UTCR!H863</f>
        <v>SG</v>
      </c>
      <c r="H863" s="151"/>
      <c r="I863" s="88">
        <f>IF(VLOOKUP([1]Variables!$AN$3,[1]Variables!$AK$3:$AM$14,3)=2,[1]UTCR!J863,[1]UTCR!AF863)</f>
        <v>301126.43</v>
      </c>
      <c r="J863" s="88">
        <f>I863-K863</f>
        <v>276348.1733614658</v>
      </c>
      <c r="K863" s="185">
        <f>IF([1]Variables!$AN$3=12,IF(VLOOKUP([1]Variables!$AN$3,[1]Variables!$AK$3:$AM$14,3)=2,INDEX([1]UTCR!K863:U863,1,5)+INDEX([1]UTCR!K863:U863,1,8),INDEX([1]UTCR!AG863:AQ863,1,5)+INDEX([1]UTCR!AG863:AQ863,1,8)),IF(VLOOKUP([1]Variables!$AN$3,[1]Variables!$AK$3:$AM$14,3)=2,INDEX([1]UTCR!K863:U863,1,[1]Variables!$AN$3),INDEX([1]UTCR!AG863:AQ863,1,[1]Variables!$AN$3)))</f>
        <v>24778.256638534185</v>
      </c>
      <c r="L863" s="88">
        <f>M863-K863</f>
        <v>0</v>
      </c>
      <c r="M863" s="88">
        <f>IF([1]Variables!$AN$3=12,INDEX([1]NRO!J863:T863,1,5)+INDEX([1]NRO!J863:T863,1,8),INDEX([1]NRO!J863:T863,1,[1]Variables!$AN$3))</f>
        <v>24778.256638534185</v>
      </c>
      <c r="O863" s="134"/>
      <c r="P863" s="134"/>
      <c r="Q863" s="134"/>
      <c r="R863" s="134"/>
      <c r="S863" s="134"/>
      <c r="T863" s="134"/>
      <c r="U863" s="134"/>
      <c r="V863" s="134"/>
      <c r="W863" s="134"/>
      <c r="X863" s="134"/>
      <c r="Y863" s="134"/>
      <c r="Z863" s="134"/>
      <c r="AA863" s="134"/>
    </row>
    <row r="864" spans="1:27" ht="11.65" customHeight="1" x14ac:dyDescent="0.2">
      <c r="A864" s="138">
        <f t="shared" ca="1" si="39"/>
        <v>483</v>
      </c>
      <c r="C864" s="184"/>
      <c r="F864" s="184" t="str">
        <f>+[1]Function!F859</f>
        <v>T</v>
      </c>
      <c r="G864" s="84" t="str">
        <f>[1]UTCR!H864</f>
        <v>JBG</v>
      </c>
      <c r="H864" s="151"/>
      <c r="I864" s="88">
        <f>IF(VLOOKUP([1]Variables!$AN$3,[1]Variables!$AK$3:$AM$14,3)=2,[1]UTCR!J864,[1]UTCR!AF864)</f>
        <v>45086.59</v>
      </c>
      <c r="J864" s="88">
        <f>I864-K864</f>
        <v>34970.509922371217</v>
      </c>
      <c r="K864" s="185">
        <f>IF([1]Variables!$AN$3=12,IF(VLOOKUP([1]Variables!$AN$3,[1]Variables!$AK$3:$AM$14,3)=2,INDEX([1]UTCR!K864:U864,1,5)+INDEX([1]UTCR!K864:U864,1,8),INDEX([1]UTCR!AG864:AQ864,1,5)+INDEX([1]UTCR!AG864:AQ864,1,8)),IF(VLOOKUP([1]Variables!$AN$3,[1]Variables!$AK$3:$AM$14,3)=2,INDEX([1]UTCR!K864:U864,1,[1]Variables!$AN$3),INDEX([1]UTCR!AG864:AQ864,1,[1]Variables!$AN$3)))</f>
        <v>10116.080077628776</v>
      </c>
      <c r="L864" s="88">
        <f>M864-K864</f>
        <v>0</v>
      </c>
      <c r="M864" s="88">
        <f>IF([1]Variables!$AN$3=12,INDEX([1]NRO!J864:T864,1,5)+INDEX([1]NRO!J864:T864,1,8),INDEX([1]NRO!J864:T864,1,[1]Variables!$AN$3))</f>
        <v>10116.080077628776</v>
      </c>
      <c r="O864" s="134"/>
      <c r="P864" s="134"/>
      <c r="Q864" s="134"/>
      <c r="R864" s="134"/>
      <c r="S864" s="134"/>
      <c r="T864" s="134"/>
      <c r="U864" s="134"/>
      <c r="V864" s="134"/>
      <c r="W864" s="134"/>
      <c r="X864" s="134"/>
      <c r="Y864" s="134"/>
      <c r="Z864" s="134"/>
      <c r="AA864" s="134"/>
    </row>
    <row r="865" spans="1:27" ht="11.65" customHeight="1" x14ac:dyDescent="0.2">
      <c r="A865" s="138">
        <f t="shared" ca="1" si="39"/>
        <v>484</v>
      </c>
      <c r="C865" s="184"/>
      <c r="F865" s="184" t="str">
        <f>+[1]Function!F859</f>
        <v>T</v>
      </c>
      <c r="G865" s="84" t="str">
        <f>[1]UTCR!H865</f>
        <v>CAGW</v>
      </c>
      <c r="H865" s="151"/>
      <c r="I865" s="88">
        <f>IF(VLOOKUP([1]Variables!$AN$3,[1]Variables!$AK$3:$AM$14,3)=2,[1]UTCR!J865,[1]UTCR!AF865)</f>
        <v>2772041.52</v>
      </c>
      <c r="J865" s="88">
        <f>I865-K865</f>
        <v>2146528.8985383776</v>
      </c>
      <c r="K865" s="185">
        <f>IF([1]Variables!$AN$3=12,IF(VLOOKUP([1]Variables!$AN$3,[1]Variables!$AK$3:$AM$14,3)=2,INDEX([1]UTCR!K865:U865,1,5)+INDEX([1]UTCR!K865:U865,1,8),INDEX([1]UTCR!AG865:AQ865,1,5)+INDEX([1]UTCR!AG865:AQ865,1,8)),IF(VLOOKUP([1]Variables!$AN$3,[1]Variables!$AK$3:$AM$14,3)=2,INDEX([1]UTCR!K865:U865,1,[1]Variables!$AN$3),INDEX([1]UTCR!AG865:AQ865,1,[1]Variables!$AN$3)))</f>
        <v>625512.62146162253</v>
      </c>
      <c r="L865" s="88">
        <f>M865-K865</f>
        <v>0</v>
      </c>
      <c r="M865" s="88">
        <f>IF([1]Variables!$AN$3=12,INDEX([1]NRO!J865:T865,1,5)+INDEX([1]NRO!J865:T865,1,8),INDEX([1]NRO!J865:T865,1,[1]Variables!$AN$3))</f>
        <v>625512.62146162253</v>
      </c>
      <c r="O865" s="134"/>
      <c r="P865" s="134"/>
      <c r="Q865" s="134"/>
      <c r="R865" s="134"/>
      <c r="S865" s="134"/>
      <c r="T865" s="134"/>
      <c r="U865" s="134"/>
      <c r="V865" s="134"/>
      <c r="W865" s="134"/>
      <c r="X865" s="134"/>
      <c r="Y865" s="134"/>
      <c r="Z865" s="134"/>
      <c r="AA865" s="134"/>
    </row>
    <row r="866" spans="1:27" ht="11.65" customHeight="1" x14ac:dyDescent="0.2">
      <c r="A866" s="138">
        <f t="shared" ca="1" si="39"/>
        <v>485</v>
      </c>
      <c r="C866" s="184"/>
      <c r="F866" s="184" t="str">
        <f>+[1]Function!F860</f>
        <v>T</v>
      </c>
      <c r="G866" s="84" t="str">
        <f>[1]UTCR!H866</f>
        <v>CAGE</v>
      </c>
      <c r="H866" s="151"/>
      <c r="I866" s="88">
        <f>IF(VLOOKUP([1]Variables!$AN$3,[1]Variables!$AK$3:$AM$14,3)=2,[1]UTCR!J866,[1]UTCR!AF866)</f>
        <v>4476795.49</v>
      </c>
      <c r="J866" s="88">
        <f>I866-K866</f>
        <v>4476795.49</v>
      </c>
      <c r="K866" s="185">
        <f>IF([1]Variables!$AN$3=12,IF(VLOOKUP([1]Variables!$AN$3,[1]Variables!$AK$3:$AM$14,3)=2,INDEX([1]UTCR!K866:U866,1,5)+INDEX([1]UTCR!K866:U866,1,8),INDEX([1]UTCR!AG866:AQ866,1,5)+INDEX([1]UTCR!AG866:AQ866,1,8)),IF(VLOOKUP([1]Variables!$AN$3,[1]Variables!$AK$3:$AM$14,3)=2,INDEX([1]UTCR!K866:U866,1,[1]Variables!$AN$3),INDEX([1]UTCR!AG866:AQ866,1,[1]Variables!$AN$3)))</f>
        <v>0</v>
      </c>
      <c r="L866" s="88">
        <f>M866-K866</f>
        <v>0</v>
      </c>
      <c r="M866" s="88">
        <f>IF([1]Variables!$AN$3=12,INDEX([1]NRO!J866:T866,1,5)+INDEX([1]NRO!J866:T866,1,8),INDEX([1]NRO!J866:T866,1,[1]Variables!$AN$3))</f>
        <v>0</v>
      </c>
      <c r="O866" s="134"/>
      <c r="P866" s="134"/>
      <c r="Q866" s="134"/>
      <c r="R866" s="134"/>
      <c r="S866" s="134"/>
      <c r="T866" s="134"/>
      <c r="U866" s="134"/>
      <c r="V866" s="134"/>
      <c r="W866" s="134"/>
      <c r="X866" s="134"/>
      <c r="Y866" s="134"/>
      <c r="Z866" s="134"/>
      <c r="AA866" s="134"/>
    </row>
    <row r="867" spans="1:27" ht="11.65" customHeight="1" x14ac:dyDescent="0.2">
      <c r="A867" s="138">
        <f t="shared" ca="1" si="39"/>
        <v>486</v>
      </c>
      <c r="C867" s="184"/>
      <c r="H867" s="151" t="s">
        <v>230</v>
      </c>
      <c r="I867" s="187">
        <f>SUBTOTAL(9,I863:I866)</f>
        <v>7595050.0300000003</v>
      </c>
      <c r="J867" s="187">
        <f>SUBTOTAL(9,J863:J866)</f>
        <v>6934643.0718222149</v>
      </c>
      <c r="K867" s="187">
        <f>SUBTOTAL(9,K863:K866)</f>
        <v>660406.95817778551</v>
      </c>
      <c r="L867" s="187">
        <f>SUBTOTAL(9,L863:L866)</f>
        <v>0</v>
      </c>
      <c r="M867" s="187">
        <f>SUBTOTAL(9,M863:M866)</f>
        <v>660406.95817778551</v>
      </c>
      <c r="O867" s="134"/>
      <c r="P867" s="134"/>
      <c r="Q867" s="134"/>
      <c r="R867" s="134"/>
      <c r="S867" s="134"/>
      <c r="T867" s="134"/>
      <c r="U867" s="134"/>
      <c r="V867" s="134"/>
      <c r="W867" s="134"/>
      <c r="X867" s="134"/>
      <c r="Y867" s="134"/>
      <c r="Z867" s="134"/>
      <c r="AA867" s="134"/>
    </row>
    <row r="868" spans="1:27" ht="11.65" customHeight="1" x14ac:dyDescent="0.2">
      <c r="A868" s="138">
        <f t="shared" ca="1" si="39"/>
        <v>487</v>
      </c>
      <c r="C868" s="184"/>
      <c r="H868" s="151"/>
      <c r="I868" s="88"/>
      <c r="J868" s="88"/>
      <c r="K868" s="88"/>
      <c r="L868" s="88"/>
      <c r="M868" s="88"/>
      <c r="O868" s="134"/>
      <c r="P868" s="134"/>
      <c r="Q868" s="134"/>
      <c r="R868" s="134"/>
      <c r="S868" s="134"/>
      <c r="T868" s="134"/>
      <c r="U868" s="134"/>
      <c r="V868" s="134"/>
      <c r="W868" s="134"/>
      <c r="X868" s="134"/>
      <c r="Y868" s="134"/>
      <c r="Z868" s="134"/>
      <c r="AA868" s="134"/>
    </row>
    <row r="869" spans="1:27" ht="11.65" customHeight="1" x14ac:dyDescent="0.2">
      <c r="A869" s="138">
        <f t="shared" ca="1" si="39"/>
        <v>488</v>
      </c>
      <c r="C869" s="184">
        <v>571</v>
      </c>
      <c r="D869" s="84" t="s">
        <v>295</v>
      </c>
      <c r="H869" s="151"/>
      <c r="I869" s="88"/>
      <c r="J869" s="88"/>
      <c r="K869" s="88"/>
      <c r="L869" s="88"/>
      <c r="M869" s="88"/>
      <c r="O869" s="134"/>
      <c r="P869" s="134"/>
      <c r="Q869" s="134"/>
      <c r="R869" s="134"/>
      <c r="S869" s="134"/>
      <c r="T869" s="134"/>
      <c r="U869" s="134"/>
      <c r="V869" s="134"/>
      <c r="W869" s="134"/>
      <c r="X869" s="134"/>
      <c r="Y869" s="134"/>
      <c r="Z869" s="134"/>
      <c r="AA869" s="134"/>
    </row>
    <row r="870" spans="1:27" ht="11.65" customHeight="1" x14ac:dyDescent="0.2">
      <c r="A870" s="138">
        <f t="shared" ca="1" si="39"/>
        <v>489</v>
      </c>
      <c r="C870" s="184"/>
      <c r="F870" s="184" t="str">
        <f>+[1]Function!F864</f>
        <v>T</v>
      </c>
      <c r="G870" s="84" t="str">
        <f>[1]UTCR!H870</f>
        <v>SG</v>
      </c>
      <c r="H870" s="151"/>
      <c r="I870" s="88">
        <f>IF(VLOOKUP([1]Variables!$AN$3,[1]Variables!$AK$3:$AM$14,3)=2,[1]UTCR!J870,[1]UTCR!AF870)</f>
        <v>330156.76</v>
      </c>
      <c r="J870" s="88">
        <f>I870-K870</f>
        <v>302989.73606846755</v>
      </c>
      <c r="K870" s="185">
        <f>IF([1]Variables!$AN$3=12,IF(VLOOKUP([1]Variables!$AN$3,[1]Variables!$AK$3:$AM$14,3)=2,INDEX([1]UTCR!K870:U870,1,5)+INDEX([1]UTCR!K870:U870,1,8),INDEX([1]UTCR!AG870:AQ870,1,5)+INDEX([1]UTCR!AG870:AQ870,1,8)),IF(VLOOKUP([1]Variables!$AN$3,[1]Variables!$AK$3:$AM$14,3)=2,INDEX([1]UTCR!K870:U870,1,[1]Variables!$AN$3),INDEX([1]UTCR!AG870:AQ870,1,[1]Variables!$AN$3)))</f>
        <v>27167.023931532472</v>
      </c>
      <c r="L870" s="88">
        <f>M870-K870</f>
        <v>0</v>
      </c>
      <c r="M870" s="88">
        <f>IF([1]Variables!$AN$3=12,INDEX([1]NRO!J870:T870,1,5)+INDEX([1]NRO!J870:T870,1,8),INDEX([1]NRO!J870:T870,1,[1]Variables!$AN$3))</f>
        <v>27167.023931532472</v>
      </c>
      <c r="O870" s="134"/>
      <c r="P870" s="134"/>
      <c r="Q870" s="134"/>
      <c r="R870" s="134"/>
      <c r="S870" s="134"/>
      <c r="T870" s="134"/>
      <c r="U870" s="134"/>
      <c r="V870" s="134"/>
      <c r="W870" s="134"/>
      <c r="X870" s="134"/>
      <c r="Y870" s="134"/>
      <c r="Z870" s="134"/>
      <c r="AA870" s="134"/>
    </row>
    <row r="871" spans="1:27" ht="11.65" customHeight="1" x14ac:dyDescent="0.2">
      <c r="A871" s="138">
        <f t="shared" ca="1" si="39"/>
        <v>490</v>
      </c>
      <c r="C871" s="184"/>
      <c r="F871" s="184" t="str">
        <f>+[1]Function!F866</f>
        <v>T</v>
      </c>
      <c r="G871" s="84" t="str">
        <f>[1]UTCR!H871</f>
        <v>JBG</v>
      </c>
      <c r="H871" s="151"/>
      <c r="I871" s="88">
        <f>IF(VLOOKUP([1]Variables!$AN$3,[1]Variables!$AK$3:$AM$14,3)=2,[1]UTCR!J871,[1]UTCR!AF871)</f>
        <v>0</v>
      </c>
      <c r="J871" s="88">
        <f>I871-K871</f>
        <v>0</v>
      </c>
      <c r="K871" s="185">
        <f>IF([1]Variables!$AN$3=12,IF(VLOOKUP([1]Variables!$AN$3,[1]Variables!$AK$3:$AM$14,3)=2,INDEX([1]UTCR!K871:U871,1,5)+INDEX([1]UTCR!K871:U871,1,8),INDEX([1]UTCR!AG871:AQ871,1,5)+INDEX([1]UTCR!AG871:AQ871,1,8)),IF(VLOOKUP([1]Variables!$AN$3,[1]Variables!$AK$3:$AM$14,3)=2,INDEX([1]UTCR!K871:U871,1,[1]Variables!$AN$3),INDEX([1]UTCR!AG871:AQ871,1,[1]Variables!$AN$3)))</f>
        <v>0</v>
      </c>
      <c r="L871" s="88">
        <f>M871-K871</f>
        <v>0</v>
      </c>
      <c r="M871" s="88">
        <f>IF([1]Variables!$AN$3=12,INDEX([1]NRO!J871:T871,1,5)+INDEX([1]NRO!J871:T871,1,8),INDEX([1]NRO!J871:T871,1,[1]Variables!$AN$3))</f>
        <v>0</v>
      </c>
      <c r="O871" s="134"/>
      <c r="P871" s="134"/>
      <c r="Q871" s="134"/>
      <c r="R871" s="134"/>
      <c r="S871" s="134"/>
      <c r="T871" s="134"/>
      <c r="U871" s="134"/>
      <c r="V871" s="134"/>
      <c r="W871" s="134"/>
      <c r="X871" s="134"/>
      <c r="Y871" s="134"/>
      <c r="Z871" s="134"/>
      <c r="AA871" s="134"/>
    </row>
    <row r="872" spans="1:27" ht="11.65" customHeight="1" x14ac:dyDescent="0.2">
      <c r="A872" s="138">
        <f t="shared" ca="1" si="39"/>
        <v>491</v>
      </c>
      <c r="C872" s="184"/>
      <c r="F872" s="184" t="str">
        <f>+[1]Function!F866</f>
        <v>T</v>
      </c>
      <c r="G872" s="84" t="str">
        <f>[1]UTCR!H872</f>
        <v>CAGW</v>
      </c>
      <c r="H872" s="151"/>
      <c r="I872" s="88">
        <f>IF(VLOOKUP([1]Variables!$AN$3,[1]Variables!$AK$3:$AM$14,3)=2,[1]UTCR!J872,[1]UTCR!AF872)</f>
        <v>6765776.3099999996</v>
      </c>
      <c r="J872" s="88">
        <f>I872-K872</f>
        <v>5239075.3405675348</v>
      </c>
      <c r="K872" s="185">
        <f>IF([1]Variables!$AN$3=12,IF(VLOOKUP([1]Variables!$AN$3,[1]Variables!$AK$3:$AM$14,3)=2,INDEX([1]UTCR!K872:U872,1,5)+INDEX([1]UTCR!K872:U872,1,8),INDEX([1]UTCR!AG872:AQ872,1,5)+INDEX([1]UTCR!AG872:AQ872,1,8)),IF(VLOOKUP([1]Variables!$AN$3,[1]Variables!$AK$3:$AM$14,3)=2,INDEX([1]UTCR!K872:U872,1,[1]Variables!$AN$3),INDEX([1]UTCR!AG872:AQ872,1,[1]Variables!$AN$3)))</f>
        <v>1526700.9694324646</v>
      </c>
      <c r="L872" s="88">
        <f>M872-K872</f>
        <v>2633.2201395607553</v>
      </c>
      <c r="M872" s="88">
        <f>IF([1]Variables!$AN$3=12,INDEX([1]NRO!J872:T872,1,5)+INDEX([1]NRO!J872:T872,1,8),INDEX([1]NRO!J872:T872,1,[1]Variables!$AN$3))</f>
        <v>1529334.1895720253</v>
      </c>
      <c r="O872" s="134"/>
      <c r="P872" s="134"/>
      <c r="Q872" s="134"/>
      <c r="R872" s="134"/>
      <c r="S872" s="134"/>
      <c r="T872" s="134"/>
      <c r="U872" s="134"/>
      <c r="V872" s="134"/>
      <c r="W872" s="134"/>
      <c r="X872" s="134"/>
      <c r="Y872" s="134"/>
      <c r="Z872" s="134"/>
      <c r="AA872" s="134"/>
    </row>
    <row r="873" spans="1:27" ht="11.65" customHeight="1" x14ac:dyDescent="0.2">
      <c r="A873" s="138">
        <f t="shared" ca="1" si="39"/>
        <v>492</v>
      </c>
      <c r="C873" s="184"/>
      <c r="F873" s="184" t="str">
        <f>+[1]Function!F867</f>
        <v>T</v>
      </c>
      <c r="G873" s="84" t="str">
        <f>[1]UTCR!H873</f>
        <v>CAGE</v>
      </c>
      <c r="H873" s="151"/>
      <c r="I873" s="88">
        <f>IF(VLOOKUP([1]Variables!$AN$3,[1]Variables!$AK$3:$AM$14,3)=2,[1]UTCR!J873,[1]UTCR!AF873)</f>
        <v>9585370.8499999996</v>
      </c>
      <c r="J873" s="88">
        <f>I873-K873</f>
        <v>9585370.8499999996</v>
      </c>
      <c r="K873" s="185">
        <f>IF([1]Variables!$AN$3=12,IF(VLOOKUP([1]Variables!$AN$3,[1]Variables!$AK$3:$AM$14,3)=2,INDEX([1]UTCR!K873:U873,1,5)+INDEX([1]UTCR!K873:U873,1,8),INDEX([1]UTCR!AG873:AQ873,1,5)+INDEX([1]UTCR!AG873:AQ873,1,8)),IF(VLOOKUP([1]Variables!$AN$3,[1]Variables!$AK$3:$AM$14,3)=2,INDEX([1]UTCR!K873:U873,1,[1]Variables!$AN$3),INDEX([1]UTCR!AG873:AQ873,1,[1]Variables!$AN$3)))</f>
        <v>0</v>
      </c>
      <c r="L873" s="88">
        <f>M873-K873</f>
        <v>0</v>
      </c>
      <c r="M873" s="88">
        <f>IF([1]Variables!$AN$3=12,INDEX([1]NRO!J873:T873,1,5)+INDEX([1]NRO!J873:T873,1,8),INDEX([1]NRO!J873:T873,1,[1]Variables!$AN$3))</f>
        <v>0</v>
      </c>
      <c r="O873" s="134"/>
      <c r="P873" s="134"/>
      <c r="Q873" s="134"/>
      <c r="R873" s="134"/>
      <c r="S873" s="134"/>
      <c r="T873" s="134"/>
      <c r="U873" s="134"/>
      <c r="V873" s="134"/>
      <c r="W873" s="134"/>
      <c r="X873" s="134"/>
      <c r="Y873" s="134"/>
      <c r="Z873" s="134"/>
      <c r="AA873" s="134"/>
    </row>
    <row r="874" spans="1:27" ht="11.65" customHeight="1" x14ac:dyDescent="0.2">
      <c r="A874" s="138">
        <f t="shared" ca="1" si="39"/>
        <v>493</v>
      </c>
      <c r="C874" s="184"/>
      <c r="H874" s="151" t="s">
        <v>230</v>
      </c>
      <c r="I874" s="187">
        <f>SUBTOTAL(9,I870:I873)</f>
        <v>16681303.919999998</v>
      </c>
      <c r="J874" s="187">
        <f>SUBTOTAL(9,J870:J873)</f>
        <v>15127435.926636003</v>
      </c>
      <c r="K874" s="187">
        <f>SUBTOTAL(9,K870:K873)</f>
        <v>1553867.993363997</v>
      </c>
      <c r="L874" s="187">
        <f>SUBTOTAL(9,L870:L873)</f>
        <v>2633.2201395607553</v>
      </c>
      <c r="M874" s="187">
        <f>SUBTOTAL(9,M870:M873)</f>
        <v>1556501.2135035577</v>
      </c>
      <c r="O874" s="134"/>
      <c r="P874" s="134"/>
      <c r="Q874" s="134"/>
      <c r="R874" s="134"/>
      <c r="S874" s="134"/>
      <c r="T874" s="134"/>
      <c r="U874" s="134"/>
      <c r="V874" s="134"/>
      <c r="W874" s="134"/>
      <c r="X874" s="134"/>
      <c r="Y874" s="134"/>
      <c r="Z874" s="134"/>
      <c r="AA874" s="134"/>
    </row>
    <row r="875" spans="1:27" ht="11.65" customHeight="1" x14ac:dyDescent="0.2">
      <c r="A875" s="138">
        <f t="shared" ca="1" si="39"/>
        <v>494</v>
      </c>
      <c r="C875" s="184"/>
      <c r="H875" s="151"/>
      <c r="I875" s="88"/>
      <c r="J875" s="88"/>
      <c r="K875" s="88"/>
      <c r="L875" s="88"/>
      <c r="M875" s="88"/>
      <c r="O875" s="134"/>
      <c r="P875" s="134"/>
      <c r="Q875" s="134"/>
      <c r="R875" s="134"/>
      <c r="S875" s="134"/>
      <c r="T875" s="134"/>
      <c r="U875" s="134"/>
      <c r="V875" s="134"/>
      <c r="W875" s="134"/>
      <c r="X875" s="134"/>
      <c r="Y875" s="134"/>
      <c r="Z875" s="134"/>
      <c r="AA875" s="134"/>
    </row>
    <row r="876" spans="1:27" ht="11.65" customHeight="1" x14ac:dyDescent="0.2">
      <c r="A876" s="138">
        <f t="shared" ca="1" si="39"/>
        <v>495</v>
      </c>
      <c r="C876" s="184">
        <v>572</v>
      </c>
      <c r="D876" s="84" t="s">
        <v>296</v>
      </c>
      <c r="H876" s="151"/>
      <c r="I876" s="88"/>
      <c r="J876" s="88"/>
      <c r="K876" s="88"/>
      <c r="L876" s="88"/>
      <c r="M876" s="88"/>
      <c r="O876" s="134"/>
      <c r="P876" s="134"/>
      <c r="Q876" s="134"/>
      <c r="R876" s="134"/>
      <c r="S876" s="134"/>
      <c r="T876" s="134"/>
      <c r="U876" s="134"/>
      <c r="V876" s="134"/>
      <c r="W876" s="134"/>
      <c r="X876" s="134"/>
      <c r="Y876" s="134"/>
      <c r="Z876" s="134"/>
      <c r="AA876" s="134"/>
    </row>
    <row r="877" spans="1:27" ht="11.65" customHeight="1" x14ac:dyDescent="0.2">
      <c r="A877" s="138">
        <f t="shared" ca="1" si="39"/>
        <v>496</v>
      </c>
      <c r="C877" s="184"/>
      <c r="F877" s="184" t="str">
        <f>+[1]Function!F871</f>
        <v>T</v>
      </c>
      <c r="G877" s="84" t="str">
        <f>[1]UTCR!H877</f>
        <v>SG</v>
      </c>
      <c r="H877" s="151"/>
      <c r="I877" s="88">
        <f>IF(VLOOKUP([1]Variables!$AN$3,[1]Variables!$AK$3:$AM$14,3)=2,[1]UTCR!J877,[1]UTCR!AF877)</f>
        <v>0</v>
      </c>
      <c r="J877" s="88">
        <f>I877-K877</f>
        <v>0</v>
      </c>
      <c r="K877" s="185">
        <f>IF([1]Variables!$AN$3=12,IF(VLOOKUP([1]Variables!$AN$3,[1]Variables!$AK$3:$AM$14,3)=2,INDEX([1]UTCR!K877:U877,1,5)+INDEX([1]UTCR!K877:U877,1,8),INDEX([1]UTCR!AG877:AQ877,1,5)+INDEX([1]UTCR!AG877:AQ877,1,8)),IF(VLOOKUP([1]Variables!$AN$3,[1]Variables!$AK$3:$AM$14,3)=2,INDEX([1]UTCR!K877:U877,1,[1]Variables!$AN$3),INDEX([1]UTCR!AG877:AQ877,1,[1]Variables!$AN$3)))</f>
        <v>0</v>
      </c>
      <c r="L877" s="88">
        <f>M877-K877</f>
        <v>0</v>
      </c>
      <c r="M877" s="88">
        <f>IF([1]Variables!$AN$3=12,INDEX([1]NRO!J877:T877,1,5)+INDEX([1]NRO!J877:T877,1,8),INDEX([1]NRO!J877:T877,1,[1]Variables!$AN$3))</f>
        <v>0</v>
      </c>
      <c r="O877" s="134"/>
      <c r="P877" s="134"/>
      <c r="Q877" s="134"/>
      <c r="R877" s="134"/>
      <c r="S877" s="134"/>
      <c r="T877" s="134"/>
      <c r="U877" s="134"/>
      <c r="V877" s="134"/>
      <c r="W877" s="134"/>
      <c r="X877" s="134"/>
      <c r="Y877" s="134"/>
      <c r="Z877" s="134"/>
      <c r="AA877" s="134"/>
    </row>
    <row r="878" spans="1:27" ht="11.65" customHeight="1" x14ac:dyDescent="0.2">
      <c r="A878" s="138">
        <f t="shared" ca="1" si="39"/>
        <v>497</v>
      </c>
      <c r="C878" s="184"/>
      <c r="F878" s="184" t="str">
        <f>+[1]Function!F872</f>
        <v>T</v>
      </c>
      <c r="G878" s="84" t="str">
        <f>[1]UTCR!H878</f>
        <v>CAGW</v>
      </c>
      <c r="H878" s="151"/>
      <c r="I878" s="88">
        <f>IF(VLOOKUP([1]Variables!$AN$3,[1]Variables!$AK$3:$AM$14,3)=2,[1]UTCR!J878,[1]UTCR!AF878)</f>
        <v>68201.990000000005</v>
      </c>
      <c r="J878" s="88">
        <f>I878-K878</f>
        <v>52812.175220530407</v>
      </c>
      <c r="K878" s="185">
        <f>IF([1]Variables!$AN$3=12,IF(VLOOKUP([1]Variables!$AN$3,[1]Variables!$AK$3:$AM$14,3)=2,INDEX([1]UTCR!K878:U878,1,5)+INDEX([1]UTCR!K878:U878,1,8),INDEX([1]UTCR!AG878:AQ878,1,5)+INDEX([1]UTCR!AG878:AQ878,1,8)),IF(VLOOKUP([1]Variables!$AN$3,[1]Variables!$AK$3:$AM$14,3)=2,INDEX([1]UTCR!K878:U878,1,[1]Variables!$AN$3),INDEX([1]UTCR!AG878:AQ878,1,[1]Variables!$AN$3)))</f>
        <v>15389.814779469596</v>
      </c>
      <c r="L878" s="88">
        <f>M878-K878</f>
        <v>0</v>
      </c>
      <c r="M878" s="88">
        <f>IF([1]Variables!$AN$3=12,INDEX([1]NRO!J878:T878,1,5)+INDEX([1]NRO!J878:T878,1,8),INDEX([1]NRO!J878:T878,1,[1]Variables!$AN$3))</f>
        <v>15389.814779469596</v>
      </c>
      <c r="O878" s="134"/>
      <c r="P878" s="134"/>
      <c r="Q878" s="134"/>
      <c r="R878" s="134"/>
      <c r="S878" s="134"/>
      <c r="T878" s="134"/>
      <c r="U878" s="134"/>
      <c r="V878" s="134"/>
      <c r="W878" s="134"/>
      <c r="X878" s="134"/>
      <c r="Y878" s="134"/>
      <c r="Z878" s="134"/>
      <c r="AA878" s="134"/>
    </row>
    <row r="879" spans="1:27" ht="11.65" customHeight="1" x14ac:dyDescent="0.2">
      <c r="A879" s="138">
        <f t="shared" ca="1" si="39"/>
        <v>498</v>
      </c>
      <c r="C879" s="184"/>
      <c r="F879" s="184" t="str">
        <f>+[1]Function!F873</f>
        <v>T</v>
      </c>
      <c r="G879" s="84" t="str">
        <f>[1]UTCR!H879</f>
        <v>CAGE</v>
      </c>
      <c r="H879" s="151"/>
      <c r="I879" s="88">
        <f>IF(VLOOKUP([1]Variables!$AN$3,[1]Variables!$AK$3:$AM$14,3)=2,[1]UTCR!J879,[1]UTCR!AF879)</f>
        <v>11445.25</v>
      </c>
      <c r="J879" s="88">
        <f>I879-K879</f>
        <v>11445.25</v>
      </c>
      <c r="K879" s="185">
        <f>IF([1]Variables!$AN$3=12,IF(VLOOKUP([1]Variables!$AN$3,[1]Variables!$AK$3:$AM$14,3)=2,INDEX([1]UTCR!K879:U879,1,5)+INDEX([1]UTCR!K879:U879,1,8),INDEX([1]UTCR!AG879:AQ879,1,5)+INDEX([1]UTCR!AG879:AQ879,1,8)),IF(VLOOKUP([1]Variables!$AN$3,[1]Variables!$AK$3:$AM$14,3)=2,INDEX([1]UTCR!K879:U879,1,[1]Variables!$AN$3),INDEX([1]UTCR!AG879:AQ879,1,[1]Variables!$AN$3)))</f>
        <v>0</v>
      </c>
      <c r="L879" s="88">
        <f>M879-K879</f>
        <v>0</v>
      </c>
      <c r="M879" s="88">
        <f>IF([1]Variables!$AN$3=12,INDEX([1]NRO!J879:T879,1,5)+INDEX([1]NRO!J879:T879,1,8),INDEX([1]NRO!J879:T879,1,[1]Variables!$AN$3))</f>
        <v>0</v>
      </c>
      <c r="O879" s="134"/>
      <c r="P879" s="134"/>
      <c r="Q879" s="134"/>
      <c r="R879" s="134"/>
      <c r="S879" s="134"/>
      <c r="T879" s="134"/>
      <c r="U879" s="134"/>
      <c r="V879" s="134"/>
      <c r="W879" s="134"/>
      <c r="X879" s="134"/>
      <c r="Y879" s="134"/>
      <c r="Z879" s="134"/>
      <c r="AA879" s="134"/>
    </row>
    <row r="880" spans="1:27" ht="11.65" customHeight="1" x14ac:dyDescent="0.2">
      <c r="A880" s="138">
        <f t="shared" ca="1" si="39"/>
        <v>499</v>
      </c>
      <c r="C880" s="184"/>
      <c r="H880" s="151" t="s">
        <v>230</v>
      </c>
      <c r="I880" s="187">
        <f>SUBTOTAL(9,I877:I879)</f>
        <v>79647.240000000005</v>
      </c>
      <c r="J880" s="187">
        <f>SUBTOTAL(9,J877:J879)</f>
        <v>64257.425220530407</v>
      </c>
      <c r="K880" s="187">
        <f>SUBTOTAL(9,K877:K879)</f>
        <v>15389.814779469596</v>
      </c>
      <c r="L880" s="187">
        <f>SUBTOTAL(9,L877:L879)</f>
        <v>0</v>
      </c>
      <c r="M880" s="187">
        <f>SUBTOTAL(9,M877:M879)</f>
        <v>15389.814779469596</v>
      </c>
      <c r="O880" s="134"/>
      <c r="P880" s="134"/>
      <c r="Q880" s="134"/>
      <c r="R880" s="134"/>
      <c r="S880" s="134"/>
      <c r="T880" s="134"/>
      <c r="U880" s="134"/>
      <c r="V880" s="134"/>
      <c r="W880" s="134"/>
      <c r="X880" s="134"/>
      <c r="Y880" s="134"/>
      <c r="Z880" s="134"/>
      <c r="AA880" s="134"/>
    </row>
    <row r="881" spans="1:27" ht="11.65" customHeight="1" x14ac:dyDescent="0.2">
      <c r="A881" s="138">
        <f t="shared" ca="1" si="39"/>
        <v>500</v>
      </c>
      <c r="C881" s="184"/>
      <c r="H881" s="151"/>
      <c r="I881" s="88"/>
      <c r="J881" s="88"/>
      <c r="K881" s="88"/>
      <c r="L881" s="88"/>
      <c r="M881" s="88"/>
      <c r="O881" s="134"/>
      <c r="P881" s="134"/>
      <c r="Q881" s="134"/>
      <c r="R881" s="134"/>
      <c r="S881" s="134"/>
      <c r="T881" s="134"/>
      <c r="U881" s="134"/>
      <c r="V881" s="134"/>
      <c r="W881" s="134"/>
      <c r="X881" s="134"/>
      <c r="Y881" s="134"/>
      <c r="Z881" s="134"/>
      <c r="AA881" s="134"/>
    </row>
    <row r="882" spans="1:27" ht="11.65" customHeight="1" x14ac:dyDescent="0.2">
      <c r="A882" s="138">
        <f t="shared" ca="1" si="39"/>
        <v>501</v>
      </c>
      <c r="C882" s="184">
        <v>573</v>
      </c>
      <c r="D882" s="84" t="s">
        <v>297</v>
      </c>
      <c r="H882" s="151"/>
      <c r="I882" s="88"/>
      <c r="J882" s="88"/>
      <c r="K882" s="88"/>
      <c r="L882" s="88"/>
      <c r="M882" s="88"/>
      <c r="O882" s="134"/>
      <c r="P882" s="134"/>
      <c r="Q882" s="134"/>
      <c r="R882" s="134"/>
      <c r="S882" s="134"/>
      <c r="T882" s="134"/>
      <c r="U882" s="134"/>
      <c r="V882" s="134"/>
      <c r="W882" s="134"/>
      <c r="X882" s="134"/>
      <c r="Y882" s="134"/>
      <c r="Z882" s="134"/>
      <c r="AA882" s="134"/>
    </row>
    <row r="883" spans="1:27" ht="11.65" customHeight="1" x14ac:dyDescent="0.2">
      <c r="A883" s="138">
        <f t="shared" ca="1" si="39"/>
        <v>502</v>
      </c>
      <c r="C883" s="184"/>
      <c r="F883" s="184" t="str">
        <f>+[1]Function!F877</f>
        <v>T</v>
      </c>
      <c r="G883" s="84" t="str">
        <f>[1]UTCR!H883</f>
        <v>SG</v>
      </c>
      <c r="H883" s="151"/>
      <c r="I883" s="88">
        <f>IF(VLOOKUP([1]Variables!$AN$3,[1]Variables!$AK$3:$AM$14,3)=2,[1]UTCR!J883,[1]UTCR!AF883)</f>
        <v>-1269999.42</v>
      </c>
      <c r="J883" s="88">
        <f>I883-K883</f>
        <v>-1165497.2294764062</v>
      </c>
      <c r="K883" s="185">
        <f>IF([1]Variables!$AN$3=12,IF(VLOOKUP([1]Variables!$AN$3,[1]Variables!$AK$3:$AM$14,3)=2,INDEX([1]UTCR!K883:U883,1,5)+INDEX([1]UTCR!K883:U883,1,8),INDEX([1]UTCR!AG883:AQ883,1,5)+INDEX([1]UTCR!AG883:AQ883,1,8)),IF(VLOOKUP([1]Variables!$AN$3,[1]Variables!$AK$3:$AM$14,3)=2,INDEX([1]UTCR!K883:U883,1,[1]Variables!$AN$3),INDEX([1]UTCR!AG883:AQ883,1,[1]Variables!$AN$3)))</f>
        <v>-104502.19052359357</v>
      </c>
      <c r="L883" s="88">
        <f>M883-K883</f>
        <v>139884.88584515188</v>
      </c>
      <c r="M883" s="88">
        <f>IF([1]Variables!$AN$3=12,INDEX([1]NRO!J883:T883,1,5)+INDEX([1]NRO!J883:T883,1,8),INDEX([1]NRO!J883:T883,1,[1]Variables!$AN$3))</f>
        <v>35382.695321558305</v>
      </c>
      <c r="O883" s="134"/>
      <c r="P883" s="134"/>
      <c r="Q883" s="134"/>
      <c r="R883" s="134"/>
      <c r="S883" s="134"/>
      <c r="T883" s="134"/>
      <c r="U883" s="134"/>
      <c r="V883" s="134"/>
      <c r="W883" s="134"/>
      <c r="X883" s="134"/>
      <c r="Y883" s="134"/>
      <c r="Z883" s="134"/>
      <c r="AA883" s="134"/>
    </row>
    <row r="884" spans="1:27" ht="11.65" customHeight="1" x14ac:dyDescent="0.2">
      <c r="A884" s="138">
        <f t="shared" ca="1" si="39"/>
        <v>503</v>
      </c>
      <c r="C884" s="184"/>
      <c r="F884" s="184" t="str">
        <f>+[1]Function!F878</f>
        <v>T</v>
      </c>
      <c r="G884" s="84" t="str">
        <f>[1]UTCR!H884</f>
        <v>CAGW</v>
      </c>
      <c r="H884" s="151"/>
      <c r="I884" s="88">
        <f>IF(VLOOKUP([1]Variables!$AN$3,[1]Variables!$AK$3:$AM$14,3)=2,[1]UTCR!J884,[1]UTCR!AF884)</f>
        <v>0</v>
      </c>
      <c r="J884" s="88">
        <f>I884-K884</f>
        <v>0</v>
      </c>
      <c r="K884" s="185">
        <f>IF([1]Variables!$AN$3=12,IF(VLOOKUP([1]Variables!$AN$3,[1]Variables!$AK$3:$AM$14,3)=2,INDEX([1]UTCR!K884:U884,1,5)+INDEX([1]UTCR!K884:U884,1,8),INDEX([1]UTCR!AG884:AQ884,1,5)+INDEX([1]UTCR!AG884:AQ884,1,8)),IF(VLOOKUP([1]Variables!$AN$3,[1]Variables!$AK$3:$AM$14,3)=2,INDEX([1]UTCR!K884:U884,1,[1]Variables!$AN$3),INDEX([1]UTCR!AG884:AQ884,1,[1]Variables!$AN$3)))</f>
        <v>0</v>
      </c>
      <c r="L884" s="88">
        <f>M884-K884</f>
        <v>0</v>
      </c>
      <c r="M884" s="88">
        <f>IF([1]Variables!$AN$3=12,INDEX([1]NRO!J884:T884,1,5)+INDEX([1]NRO!J884:T884,1,8),INDEX([1]NRO!J884:T884,1,[1]Variables!$AN$3))</f>
        <v>0</v>
      </c>
      <c r="O884" s="134"/>
      <c r="P884" s="134"/>
      <c r="Q884" s="134"/>
      <c r="R884" s="134"/>
      <c r="S884" s="134"/>
      <c r="T884" s="134"/>
      <c r="U884" s="134"/>
      <c r="V884" s="134"/>
      <c r="W884" s="134"/>
      <c r="X884" s="134"/>
      <c r="Y884" s="134"/>
      <c r="Z884" s="134"/>
      <c r="AA884" s="134"/>
    </row>
    <row r="885" spans="1:27" ht="11.65" customHeight="1" x14ac:dyDescent="0.2">
      <c r="A885" s="138">
        <f t="shared" ca="1" si="39"/>
        <v>504</v>
      </c>
      <c r="C885" s="184"/>
      <c r="F885" s="184" t="str">
        <f>+[1]Function!F879</f>
        <v>T</v>
      </c>
      <c r="G885" s="84" t="str">
        <f>[1]UTCR!H885</f>
        <v>CAGE</v>
      </c>
      <c r="H885" s="151"/>
      <c r="I885" s="88">
        <f>IF(VLOOKUP([1]Variables!$AN$3,[1]Variables!$AK$3:$AM$14,3)=2,[1]UTCR!J885,[1]UTCR!AF885)</f>
        <v>28730.23</v>
      </c>
      <c r="J885" s="88">
        <f>I885-K885</f>
        <v>28730.23</v>
      </c>
      <c r="K885" s="185">
        <f>IF([1]Variables!$AN$3=12,IF(VLOOKUP([1]Variables!$AN$3,[1]Variables!$AK$3:$AM$14,3)=2,INDEX([1]UTCR!K885:U885,1,5)+INDEX([1]UTCR!K885:U885,1,8),INDEX([1]UTCR!AG885:AQ885,1,5)+INDEX([1]UTCR!AG885:AQ885,1,8)),IF(VLOOKUP([1]Variables!$AN$3,[1]Variables!$AK$3:$AM$14,3)=2,INDEX([1]UTCR!K885:U885,1,[1]Variables!$AN$3),INDEX([1]UTCR!AG885:AQ885,1,[1]Variables!$AN$3)))</f>
        <v>0</v>
      </c>
      <c r="L885" s="88">
        <f>M885-K885</f>
        <v>0</v>
      </c>
      <c r="M885" s="88">
        <f>IF([1]Variables!$AN$3=12,INDEX([1]NRO!J885:T885,1,5)+INDEX([1]NRO!J885:T885,1,8),INDEX([1]NRO!J885:T885,1,[1]Variables!$AN$3))</f>
        <v>0</v>
      </c>
      <c r="O885" s="134"/>
      <c r="P885" s="134"/>
      <c r="Q885" s="134"/>
      <c r="R885" s="134"/>
      <c r="S885" s="134"/>
      <c r="T885" s="134"/>
      <c r="U885" s="134"/>
      <c r="V885" s="134"/>
      <c r="W885" s="134"/>
      <c r="X885" s="134"/>
      <c r="Y885" s="134"/>
      <c r="Z885" s="134"/>
      <c r="AA885" s="134"/>
    </row>
    <row r="886" spans="1:27" ht="11.65" customHeight="1" x14ac:dyDescent="0.2">
      <c r="A886" s="138">
        <f t="shared" ca="1" si="39"/>
        <v>505</v>
      </c>
      <c r="C886" s="184"/>
      <c r="H886" s="151" t="s">
        <v>230</v>
      </c>
      <c r="I886" s="187">
        <f>SUBTOTAL(9,I883:I885)</f>
        <v>-1241269.19</v>
      </c>
      <c r="J886" s="187">
        <f>SUBTOTAL(9,J883:J885)</f>
        <v>-1136766.9994764063</v>
      </c>
      <c r="K886" s="187">
        <f>SUBTOTAL(9,K883:K885)</f>
        <v>-104502.19052359357</v>
      </c>
      <c r="L886" s="187">
        <f>SUBTOTAL(9,L883:L885)</f>
        <v>139884.88584515188</v>
      </c>
      <c r="M886" s="187">
        <f>SUBTOTAL(9,M883:M885)</f>
        <v>35382.695321558305</v>
      </c>
      <c r="O886" s="134"/>
      <c r="P886" s="134"/>
      <c r="Q886" s="134"/>
      <c r="R886" s="134"/>
      <c r="S886" s="134"/>
      <c r="T886" s="134"/>
      <c r="U886" s="134"/>
      <c r="V886" s="134"/>
      <c r="W886" s="134"/>
      <c r="X886" s="134"/>
      <c r="Y886" s="134"/>
      <c r="Z886" s="134"/>
      <c r="AA886" s="134"/>
    </row>
    <row r="887" spans="1:27" ht="11.65" customHeight="1" x14ac:dyDescent="0.2">
      <c r="A887" s="138">
        <f t="shared" ca="1" si="39"/>
        <v>506</v>
      </c>
      <c r="C887" s="184"/>
      <c r="H887" s="151"/>
      <c r="I887" s="88"/>
      <c r="J887" s="88"/>
      <c r="K887" s="88"/>
      <c r="L887" s="88"/>
      <c r="M887" s="88"/>
      <c r="O887" s="134"/>
      <c r="P887" s="134"/>
      <c r="Q887" s="134"/>
      <c r="R887" s="134"/>
      <c r="S887" s="134"/>
      <c r="T887" s="134"/>
      <c r="U887" s="134"/>
      <c r="V887" s="134"/>
      <c r="W887" s="134"/>
      <c r="X887" s="134"/>
      <c r="Y887" s="134"/>
      <c r="Z887" s="134"/>
      <c r="AA887" s="134"/>
    </row>
    <row r="888" spans="1:27" ht="11.65" customHeight="1" thickBot="1" x14ac:dyDescent="0.25">
      <c r="A888" s="138">
        <f t="shared" ca="1" si="39"/>
        <v>507</v>
      </c>
      <c r="C888" s="189" t="s">
        <v>298</v>
      </c>
      <c r="H888" s="151" t="s">
        <v>230</v>
      </c>
      <c r="I888" s="191">
        <f>SUBTOTAL(9,I786:I886)</f>
        <v>178884632.63000003</v>
      </c>
      <c r="J888" s="191">
        <f>SUBTOTAL(9,J786:J886)</f>
        <v>147854431.20977646</v>
      </c>
      <c r="K888" s="191">
        <f>SUBTOTAL(9,K786:K886)</f>
        <v>31030201.420223527</v>
      </c>
      <c r="L888" s="191">
        <f>SUBTOTAL(9,L786:L886)</f>
        <v>-25611649.548528064</v>
      </c>
      <c r="M888" s="191">
        <f>SUBTOTAL(9,M786:M886)</f>
        <v>5418551.8716954645</v>
      </c>
      <c r="O888" s="186"/>
      <c r="P888" s="186"/>
      <c r="Q888" s="186"/>
      <c r="R888" s="186"/>
      <c r="S888" s="186"/>
      <c r="T888" s="186"/>
      <c r="U888" s="134"/>
      <c r="V888" s="186"/>
      <c r="W888" s="186"/>
      <c r="X888" s="186"/>
      <c r="Y888" s="186"/>
      <c r="Z888" s="186"/>
      <c r="AA888" s="186"/>
    </row>
    <row r="889" spans="1:27" ht="11.65" customHeight="1" thickTop="1" x14ac:dyDescent="0.2">
      <c r="A889" s="138">
        <f t="shared" ca="1" si="39"/>
        <v>508</v>
      </c>
      <c r="C889" s="184"/>
      <c r="H889" s="151"/>
      <c r="I889" s="88"/>
      <c r="J889" s="88"/>
      <c r="K889" s="88"/>
      <c r="L889" s="88"/>
      <c r="M889" s="88"/>
      <c r="O889" s="134"/>
      <c r="P889" s="134"/>
      <c r="Q889" s="134"/>
      <c r="R889" s="134"/>
      <c r="S889" s="134"/>
      <c r="T889" s="134"/>
      <c r="U889" s="134"/>
      <c r="V889" s="134"/>
      <c r="W889" s="134"/>
      <c r="X889" s="134"/>
      <c r="Y889" s="134"/>
      <c r="Z889" s="134"/>
      <c r="AA889" s="134"/>
    </row>
    <row r="890" spans="1:27" ht="11.65" customHeight="1" x14ac:dyDescent="0.2">
      <c r="A890" s="138">
        <f t="shared" ca="1" si="39"/>
        <v>509</v>
      </c>
      <c r="C890" s="184" t="s">
        <v>299</v>
      </c>
      <c r="H890" s="151"/>
      <c r="I890" s="88"/>
      <c r="J890" s="88"/>
      <c r="K890" s="88"/>
      <c r="L890" s="88"/>
      <c r="M890" s="88"/>
      <c r="O890" s="134"/>
      <c r="P890" s="134"/>
      <c r="Q890" s="134"/>
      <c r="R890" s="134"/>
      <c r="S890" s="134"/>
      <c r="T890" s="134"/>
      <c r="U890" s="134"/>
      <c r="V890" s="134"/>
      <c r="W890" s="134"/>
      <c r="X890" s="134"/>
      <c r="Y890" s="134"/>
      <c r="Z890" s="134"/>
      <c r="AA890" s="134"/>
    </row>
    <row r="891" spans="1:27" ht="11.65" customHeight="1" x14ac:dyDescent="0.2">
      <c r="A891" s="138">
        <f t="shared" ca="1" si="39"/>
        <v>510</v>
      </c>
      <c r="C891" s="184"/>
      <c r="E891" s="84" t="str">
        <f>[1]UTCR!E891</f>
        <v>SE</v>
      </c>
      <c r="H891" s="151"/>
      <c r="I891" s="88">
        <f>IF(VLOOKUP([1]Variables!$AN$3,[1]Variables!$AK$3:$AM$14,3)=2,[1]UTCR!J891,[1]UTCR!AF891)</f>
        <v>0</v>
      </c>
      <c r="J891" s="88">
        <f>I891-K891</f>
        <v>0</v>
      </c>
      <c r="K891" s="185">
        <f>IF([1]Variables!$AN$3=12,IF(VLOOKUP([1]Variables!$AN$3,[1]Variables!$AK$3:$AM$14,3)=2,INDEX([1]UTCR!K891:U891,1,5)+INDEX([1]UTCR!K891:U891,1,8),INDEX([1]UTCR!AG891:AQ891,1,5)+INDEX([1]UTCR!AG891:AQ891,1,8)),IF(VLOOKUP([1]Variables!$AN$3,[1]Variables!$AK$3:$AM$14,3)=2,INDEX([1]UTCR!K891:U891,1,[1]Variables!$AN$3),INDEX([1]UTCR!AG891:AQ891,1,[1]Variables!$AN$3)))</f>
        <v>0</v>
      </c>
      <c r="L891" s="88">
        <f>M891-K891</f>
        <v>0</v>
      </c>
      <c r="M891" s="88">
        <f>IF([1]Variables!$AN$3=12,INDEX([1]NRO!J891:T891,1,5)+INDEX([1]NRO!J891:T891,1,8),INDEX([1]NRO!J891:T891,1,[1]Variables!$AN$3))</f>
        <v>0</v>
      </c>
      <c r="O891" s="134"/>
      <c r="P891" s="134"/>
      <c r="Q891" s="134"/>
      <c r="R891" s="134"/>
      <c r="S891" s="134"/>
      <c r="T891" s="134"/>
      <c r="U891" s="134"/>
      <c r="V891" s="134"/>
      <c r="W891" s="134"/>
      <c r="X891" s="134"/>
      <c r="Y891" s="134"/>
      <c r="Z891" s="134"/>
      <c r="AA891" s="134"/>
    </row>
    <row r="892" spans="1:27" ht="11.65" customHeight="1" x14ac:dyDescent="0.2">
      <c r="A892" s="138">
        <f t="shared" ca="1" si="39"/>
        <v>511</v>
      </c>
      <c r="C892" s="184"/>
      <c r="E892" s="84" t="str">
        <f>[1]UTCR!E892</f>
        <v>SG</v>
      </c>
      <c r="H892" s="151"/>
      <c r="I892" s="88">
        <f>IF(VLOOKUP([1]Variables!$AN$3,[1]Variables!$AK$3:$AM$14,3)=2,[1]UTCR!J892,[1]UTCR!AF892)</f>
        <v>33847191.789999999</v>
      </c>
      <c r="J892" s="88">
        <f>I892-K892</f>
        <v>31062067.931339346</v>
      </c>
      <c r="K892" s="185">
        <f>IF([1]Variables!$AN$3=12,IF(VLOOKUP([1]Variables!$AN$3,[1]Variables!$AK$3:$AM$14,3)=2,INDEX([1]UTCR!K892:U892,1,5)+INDEX([1]UTCR!K892:U892,1,8),INDEX([1]UTCR!AG892:AQ892,1,5)+INDEX([1]UTCR!AG892:AQ892,1,8)),IF(VLOOKUP([1]Variables!$AN$3,[1]Variables!$AK$3:$AM$14,3)=2,INDEX([1]UTCR!K892:U892,1,[1]Variables!$AN$3),INDEX([1]UTCR!AG892:AQ892,1,[1]Variables!$AN$3)))</f>
        <v>2785123.8586606546</v>
      </c>
      <c r="L892" s="88">
        <f>M892-K892</f>
        <v>-277635.00144819543</v>
      </c>
      <c r="M892" s="88">
        <f>IF([1]Variables!$AN$3=12,INDEX([1]NRO!J892:T892,1,5)+INDEX([1]NRO!J892:T892,1,8),INDEX([1]NRO!J892:T892,1,[1]Variables!$AN$3))</f>
        <v>2507488.8572124592</v>
      </c>
      <c r="O892" s="134"/>
      <c r="P892" s="134"/>
      <c r="Q892" s="134"/>
      <c r="R892" s="134"/>
      <c r="S892" s="134"/>
      <c r="T892" s="134"/>
      <c r="U892" s="134"/>
      <c r="V892" s="134"/>
      <c r="W892" s="134"/>
      <c r="X892" s="134"/>
      <c r="Y892" s="134"/>
      <c r="Z892" s="134"/>
      <c r="AA892" s="134"/>
    </row>
    <row r="893" spans="1:27" ht="11.65" customHeight="1" x14ac:dyDescent="0.2">
      <c r="A893" s="138">
        <f t="shared" ca="1" si="39"/>
        <v>512</v>
      </c>
      <c r="C893" s="184"/>
      <c r="E893" s="84" t="str">
        <f>[1]UTCR!E893</f>
        <v>CAGW</v>
      </c>
      <c r="H893" s="151"/>
      <c r="I893" s="88">
        <f>IF(VLOOKUP([1]Variables!$AN$3,[1]Variables!$AK$3:$AM$14,3)=2,[1]UTCR!J893,[1]UTCR!AF893)</f>
        <v>125096342.74999999</v>
      </c>
      <c r="J893" s="88">
        <f>I893-K893</f>
        <v>96868287.46141465</v>
      </c>
      <c r="K893" s="185">
        <f>IF([1]Variables!$AN$3=12,IF(VLOOKUP([1]Variables!$AN$3,[1]Variables!$AK$3:$AM$14,3)=2,INDEX([1]UTCR!K893:U893,1,5)+INDEX([1]UTCR!K893:U893,1,8),INDEX([1]UTCR!AG893:AQ893,1,5)+INDEX([1]UTCR!AG893:AQ893,1,8)),IF(VLOOKUP([1]Variables!$AN$3,[1]Variables!$AK$3:$AM$14,3)=2,INDEX([1]UTCR!K893:U893,1,[1]Variables!$AN$3),INDEX([1]UTCR!AG893:AQ893,1,[1]Variables!$AN$3)))</f>
        <v>28228055.288585335</v>
      </c>
      <c r="L893" s="88">
        <f>M893-K893</f>
        <v>-25333838.641311385</v>
      </c>
      <c r="M893" s="88">
        <f>IF([1]Variables!$AN$3=12,INDEX([1]NRO!J893:T893,1,5)+INDEX([1]NRO!J893:T893,1,8),INDEX([1]NRO!J893:T893,1,[1]Variables!$AN$3))</f>
        <v>2894216.6472739493</v>
      </c>
      <c r="O893" s="134"/>
      <c r="P893" s="134"/>
      <c r="Q893" s="134"/>
      <c r="R893" s="134"/>
      <c r="S893" s="134"/>
      <c r="T893" s="134"/>
      <c r="U893" s="134"/>
      <c r="V893" s="134"/>
      <c r="W893" s="134"/>
      <c r="X893" s="134"/>
      <c r="Y893" s="134"/>
      <c r="Z893" s="134"/>
      <c r="AA893" s="134"/>
    </row>
    <row r="894" spans="1:27" ht="11.65" customHeight="1" x14ac:dyDescent="0.2">
      <c r="A894" s="138">
        <f t="shared" ca="1" si="39"/>
        <v>513</v>
      </c>
      <c r="C894" s="184"/>
      <c r="E894" s="84" t="str">
        <f>[1]UTCR!E894</f>
        <v>CAGE</v>
      </c>
      <c r="H894" s="151"/>
      <c r="I894" s="88">
        <f>IF(VLOOKUP([1]Variables!$AN$3,[1]Variables!$AK$3:$AM$14,3)=2,[1]UTCR!J894,[1]UTCR!AF894)</f>
        <v>19865231.129999999</v>
      </c>
      <c r="J894" s="88">
        <f>I894-K894</f>
        <v>19865231.129999999</v>
      </c>
      <c r="K894" s="185">
        <f>IF([1]Variables!$AN$3=12,IF(VLOOKUP([1]Variables!$AN$3,[1]Variables!$AK$3:$AM$14,3)=2,INDEX([1]UTCR!K894:U894,1,5)+INDEX([1]UTCR!K894:U894,1,8),INDEX([1]UTCR!AG894:AQ894,1,5)+INDEX([1]UTCR!AG894:AQ894,1,8)),IF(VLOOKUP([1]Variables!$AN$3,[1]Variables!$AK$3:$AM$14,3)=2,INDEX([1]UTCR!K894:U894,1,[1]Variables!$AN$3),INDEX([1]UTCR!AG894:AQ894,1,[1]Variables!$AN$3)))</f>
        <v>0</v>
      </c>
      <c r="L894" s="88">
        <f>M894-K894</f>
        <v>0</v>
      </c>
      <c r="M894" s="88">
        <f>IF([1]Variables!$AN$3=12,INDEX([1]NRO!J894:T894,1,5)+INDEX([1]NRO!J894:T894,1,8),INDEX([1]NRO!J894:T894,1,[1]Variables!$AN$3))</f>
        <v>0</v>
      </c>
      <c r="O894" s="134"/>
      <c r="P894" s="134"/>
      <c r="Q894" s="134"/>
      <c r="R894" s="134"/>
      <c r="S894" s="134"/>
      <c r="T894" s="134"/>
      <c r="U894" s="134"/>
      <c r="V894" s="134"/>
      <c r="W894" s="134"/>
      <c r="X894" s="134"/>
      <c r="Y894" s="134"/>
      <c r="Z894" s="134"/>
      <c r="AA894" s="134"/>
    </row>
    <row r="895" spans="1:27" ht="11.65" customHeight="1" x14ac:dyDescent="0.2">
      <c r="A895" s="138">
        <f t="shared" ca="1" si="39"/>
        <v>514</v>
      </c>
      <c r="C895" s="184"/>
      <c r="E895" s="142" t="str">
        <f>[1]UTCR!E895</f>
        <v>JBG</v>
      </c>
      <c r="H895" s="151"/>
      <c r="I895" s="88">
        <f>IF(VLOOKUP([1]Variables!$AN$3,[1]Variables!$AK$3:$AM$14,3)=2,[1]UTCR!J895,[1]UTCR!AF895)</f>
        <v>75866.959999999992</v>
      </c>
      <c r="J895" s="88">
        <f>I895-K895</f>
        <v>58844.687022463673</v>
      </c>
      <c r="K895" s="185">
        <f>IF([1]Variables!$AN$3=12,IF(VLOOKUP([1]Variables!$AN$3,[1]Variables!$AK$3:$AM$14,3)=2,INDEX([1]UTCR!K895:U895,1,5)+INDEX([1]UTCR!K895:U895,1,8),INDEX([1]UTCR!AG895:AQ895,1,5)+INDEX([1]UTCR!AG895:AQ895,1,8)),IF(VLOOKUP([1]Variables!$AN$3,[1]Variables!$AK$3:$AM$14,3)=2,INDEX([1]UTCR!K895:U895,1,[1]Variables!$AN$3),INDEX([1]UTCR!AG895:AQ895,1,[1]Variables!$AN$3)))</f>
        <v>17022.272977536319</v>
      </c>
      <c r="L895" s="88">
        <f>M895-K895</f>
        <v>-175.90576847934426</v>
      </c>
      <c r="M895" s="88">
        <f>IF([1]Variables!$AN$3=12,INDEX([1]NRO!J895:T895,1,5)+INDEX([1]NRO!J895:T895,1,8),INDEX([1]NRO!J895:T895,1,[1]Variables!$AN$3))</f>
        <v>16846.367209056974</v>
      </c>
      <c r="O895" s="134"/>
      <c r="P895" s="134"/>
      <c r="Q895" s="134"/>
      <c r="R895" s="134"/>
      <c r="S895" s="134"/>
      <c r="T895" s="134"/>
      <c r="U895" s="134"/>
      <c r="V895" s="134"/>
      <c r="W895" s="134"/>
      <c r="X895" s="134"/>
      <c r="Y895" s="134"/>
      <c r="Z895" s="134"/>
      <c r="AA895" s="134"/>
    </row>
    <row r="896" spans="1:27" ht="11.65" customHeight="1" thickBot="1" x14ac:dyDescent="0.25">
      <c r="A896" s="138">
        <f t="shared" ca="1" si="39"/>
        <v>515</v>
      </c>
      <c r="C896" s="142" t="s">
        <v>300</v>
      </c>
      <c r="H896" s="151" t="s">
        <v>230</v>
      </c>
      <c r="I896" s="203">
        <f>SUM(I891:I895)</f>
        <v>178884632.63</v>
      </c>
      <c r="J896" s="203">
        <f>SUM(J891:J895)</f>
        <v>147854431.20977646</v>
      </c>
      <c r="K896" s="203">
        <f>SUM(K891:K895)</f>
        <v>31030201.420223523</v>
      </c>
      <c r="L896" s="203">
        <f>SUM(L891:L895)</f>
        <v>-25611649.54852806</v>
      </c>
      <c r="M896" s="203">
        <f>SUM(M891:M895)</f>
        <v>5418551.8716954654</v>
      </c>
      <c r="O896" s="134"/>
      <c r="P896" s="134"/>
      <c r="Q896" s="134"/>
      <c r="R896" s="134"/>
      <c r="S896" s="134"/>
      <c r="T896" s="134"/>
      <c r="U896" s="134"/>
      <c r="V896" s="134"/>
      <c r="W896" s="134"/>
      <c r="X896" s="134"/>
      <c r="Y896" s="134"/>
      <c r="Z896" s="134"/>
      <c r="AA896" s="134"/>
    </row>
    <row r="897" spans="1:27" ht="11.65" customHeight="1" thickTop="1" x14ac:dyDescent="0.2">
      <c r="A897" s="138">
        <f t="shared" ca="1" si="39"/>
        <v>516</v>
      </c>
      <c r="C897" s="184">
        <v>580</v>
      </c>
      <c r="D897" s="84" t="s">
        <v>229</v>
      </c>
      <c r="H897" s="151"/>
      <c r="I897" s="88"/>
      <c r="J897" s="88"/>
      <c r="K897" s="88"/>
      <c r="L897" s="88"/>
      <c r="M897" s="88"/>
      <c r="O897" s="134"/>
      <c r="P897" s="134"/>
      <c r="Q897" s="134"/>
      <c r="R897" s="134"/>
      <c r="S897" s="134"/>
      <c r="T897" s="134"/>
      <c r="U897" s="134"/>
      <c r="V897" s="134"/>
      <c r="W897" s="134"/>
      <c r="X897" s="134"/>
      <c r="Y897" s="134"/>
      <c r="Z897" s="134"/>
      <c r="AA897" s="134"/>
    </row>
    <row r="898" spans="1:27" ht="11.65" customHeight="1" x14ac:dyDescent="0.2">
      <c r="A898" s="138">
        <f t="shared" ca="1" si="39"/>
        <v>517</v>
      </c>
      <c r="C898" s="184"/>
      <c r="F898" s="184" t="str">
        <f>+[1]Function!F892</f>
        <v>DPW</v>
      </c>
      <c r="G898" s="84" t="str">
        <f>[1]UTCR!H898</f>
        <v>S</v>
      </c>
      <c r="H898" s="151"/>
      <c r="I898" s="88">
        <f>IF(VLOOKUP([1]Variables!$AN$3,[1]Variables!$AK$3:$AM$14,3)=2,[1]UTCR!J898,[1]UTCR!AF898)</f>
        <v>1381497.47</v>
      </c>
      <c r="J898" s="88">
        <f>I898-K898</f>
        <v>1286048.92</v>
      </c>
      <c r="K898" s="185">
        <f>IF([1]Variables!$AN$3=12,IF(VLOOKUP([1]Variables!$AN$3,[1]Variables!$AK$3:$AM$14,3)=2,INDEX([1]UTCR!K898:U898,1,5)+INDEX([1]UTCR!K898:U898,1,8),INDEX([1]UTCR!AG898:AQ898,1,5)+INDEX([1]UTCR!AG898:AQ898,1,8)),IF(VLOOKUP([1]Variables!$AN$3,[1]Variables!$AK$3:$AM$14,3)=2,INDEX([1]UTCR!K898:U898,1,[1]Variables!$AN$3),INDEX([1]UTCR!AG898:AQ898,1,[1]Variables!$AN$3)))</f>
        <v>95448.55</v>
      </c>
      <c r="L898" s="88">
        <f>M898-K898</f>
        <v>-12149.034119340999</v>
      </c>
      <c r="M898" s="88">
        <f>IF([1]Variables!$AN$3=12,INDEX([1]NRO!J898:T898,1,5)+INDEX([1]NRO!J898:T898,1,8),INDEX([1]NRO!J898:T898,1,[1]Variables!$AN$3))</f>
        <v>83299.515880659004</v>
      </c>
      <c r="O898" s="134"/>
      <c r="P898" s="134"/>
      <c r="Q898" s="134"/>
      <c r="R898" s="134"/>
      <c r="S898" s="134"/>
      <c r="T898" s="134"/>
      <c r="U898" s="134"/>
      <c r="V898" s="134"/>
      <c r="W898" s="134"/>
      <c r="X898" s="134"/>
      <c r="Y898" s="134"/>
      <c r="Z898" s="134"/>
      <c r="AA898" s="134"/>
    </row>
    <row r="899" spans="1:27" ht="11.65" customHeight="1" x14ac:dyDescent="0.2">
      <c r="A899" s="138">
        <f t="shared" ca="1" si="39"/>
        <v>518</v>
      </c>
      <c r="C899" s="184"/>
      <c r="F899" s="184" t="str">
        <f>+[1]Function!F893</f>
        <v>DPW</v>
      </c>
      <c r="G899" s="84" t="str">
        <f>[1]UTCR!H899</f>
        <v>SNPD</v>
      </c>
      <c r="H899" s="151"/>
      <c r="I899" s="88">
        <f>IF(VLOOKUP([1]Variables!$AN$3,[1]Variables!$AK$3:$AM$14,3)=2,[1]UTCR!J899,[1]UTCR!AF899)</f>
        <v>8388406.1600000001</v>
      </c>
      <c r="J899" s="88">
        <f>I899-K899</f>
        <v>7857345.623314146</v>
      </c>
      <c r="K899" s="185">
        <f>IF([1]Variables!$AN$3=12,IF(VLOOKUP([1]Variables!$AN$3,[1]Variables!$AK$3:$AM$14,3)=2,INDEX([1]UTCR!K899:U899,1,5)+INDEX([1]UTCR!K899:U899,1,8),INDEX([1]UTCR!AG899:AQ899,1,5)+INDEX([1]UTCR!AG899:AQ899,1,8)),IF(VLOOKUP([1]Variables!$AN$3,[1]Variables!$AK$3:$AM$14,3)=2,INDEX([1]UTCR!K899:U899,1,[1]Variables!$AN$3),INDEX([1]UTCR!AG899:AQ899,1,[1]Variables!$AN$3)))</f>
        <v>531060.53668585408</v>
      </c>
      <c r="L899" s="88">
        <f>M899-K899</f>
        <v>-11926.030014056538</v>
      </c>
      <c r="M899" s="88">
        <f>IF([1]Variables!$AN$3=12,INDEX([1]NRO!J899:T899,1,5)+INDEX([1]NRO!J899:T899,1,8),INDEX([1]NRO!J899:T899,1,[1]Variables!$AN$3))</f>
        <v>519134.50667179754</v>
      </c>
      <c r="O899" s="134"/>
      <c r="P899" s="134"/>
      <c r="Q899" s="134"/>
      <c r="R899" s="134"/>
      <c r="S899" s="134"/>
      <c r="T899" s="134"/>
      <c r="U899" s="134"/>
      <c r="V899" s="134"/>
      <c r="W899" s="134"/>
      <c r="X899" s="134"/>
      <c r="Y899" s="134"/>
      <c r="Z899" s="134"/>
      <c r="AA899" s="134"/>
    </row>
    <row r="900" spans="1:27" ht="11.65" customHeight="1" x14ac:dyDescent="0.2">
      <c r="A900" s="138">
        <f t="shared" ca="1" si="39"/>
        <v>519</v>
      </c>
      <c r="C900" s="184"/>
      <c r="H900" s="151" t="s">
        <v>230</v>
      </c>
      <c r="I900" s="187">
        <f>SUBTOTAL(9,I898:I899)</f>
        <v>9769903.6300000008</v>
      </c>
      <c r="J900" s="187">
        <f>SUBTOTAL(9,J898:J899)</f>
        <v>9143394.5433141459</v>
      </c>
      <c r="K900" s="187">
        <f>SUBTOTAL(9,K898:K899)</f>
        <v>626509.08668585413</v>
      </c>
      <c r="L900" s="187">
        <f>SUBTOTAL(9,L898:L899)</f>
        <v>-24075.064133397536</v>
      </c>
      <c r="M900" s="187">
        <f>SUBTOTAL(9,M898:M899)</f>
        <v>602434.02255245659</v>
      </c>
      <c r="O900" s="134"/>
      <c r="P900" s="134"/>
      <c r="Q900" s="134"/>
      <c r="R900" s="134"/>
      <c r="S900" s="134"/>
      <c r="T900" s="134"/>
      <c r="U900" s="134"/>
      <c r="V900" s="134"/>
      <c r="W900" s="134"/>
      <c r="X900" s="134"/>
      <c r="Y900" s="134"/>
      <c r="Z900" s="134"/>
      <c r="AA900" s="134"/>
    </row>
    <row r="901" spans="1:27" ht="11.65" customHeight="1" x14ac:dyDescent="0.2">
      <c r="A901" s="138">
        <f t="shared" ca="1" si="39"/>
        <v>520</v>
      </c>
      <c r="C901" s="184"/>
      <c r="H901" s="151"/>
      <c r="I901" s="88"/>
      <c r="J901" s="88"/>
      <c r="K901" s="88"/>
      <c r="L901" s="88"/>
      <c r="M901" s="88"/>
      <c r="O901" s="134"/>
      <c r="P901" s="134"/>
      <c r="Q901" s="134"/>
      <c r="R901" s="134"/>
      <c r="S901" s="134"/>
      <c r="T901" s="134"/>
      <c r="U901" s="134"/>
      <c r="V901" s="134"/>
      <c r="W901" s="134"/>
      <c r="X901" s="134"/>
      <c r="Y901" s="134"/>
      <c r="Z901" s="134"/>
      <c r="AA901" s="134"/>
    </row>
    <row r="902" spans="1:27" ht="11.65" customHeight="1" x14ac:dyDescent="0.2">
      <c r="A902" s="138">
        <f t="shared" ca="1" si="39"/>
        <v>521</v>
      </c>
      <c r="C902" s="184">
        <v>581</v>
      </c>
      <c r="D902" s="84" t="s">
        <v>284</v>
      </c>
      <c r="H902" s="151"/>
      <c r="I902" s="88"/>
      <c r="J902" s="88"/>
      <c r="K902" s="88"/>
      <c r="L902" s="88"/>
      <c r="M902" s="88"/>
      <c r="O902" s="134"/>
      <c r="P902" s="134"/>
      <c r="Q902" s="134"/>
      <c r="R902" s="134"/>
      <c r="S902" s="134"/>
      <c r="T902" s="134"/>
      <c r="U902" s="134"/>
      <c r="V902" s="134"/>
      <c r="W902" s="134"/>
      <c r="X902" s="134"/>
      <c r="Y902" s="134"/>
      <c r="Z902" s="134"/>
      <c r="AA902" s="134"/>
    </row>
    <row r="903" spans="1:27" ht="11.65" customHeight="1" x14ac:dyDescent="0.2">
      <c r="A903" s="138">
        <f t="shared" ref="A903:A966" ca="1" si="40">OFFSET(A903,-1,)+1</f>
        <v>522</v>
      </c>
      <c r="C903" s="184"/>
      <c r="F903" s="184" t="str">
        <f>+[1]Function!F897</f>
        <v>DPW</v>
      </c>
      <c r="G903" s="84" t="str">
        <f>[1]UTCR!H903</f>
        <v>S</v>
      </c>
      <c r="H903" s="151"/>
      <c r="I903" s="88">
        <f>IF(VLOOKUP([1]Variables!$AN$3,[1]Variables!$AK$3:$AM$14,3)=2,[1]UTCR!J903,[1]UTCR!AF903)</f>
        <v>0</v>
      </c>
      <c r="J903" s="88">
        <f>I903-K903</f>
        <v>0</v>
      </c>
      <c r="K903" s="185">
        <f>IF([1]Variables!$AN$3=12,IF(VLOOKUP([1]Variables!$AN$3,[1]Variables!$AK$3:$AM$14,3)=2,INDEX([1]UTCR!K903:U903,1,5)+INDEX([1]UTCR!K903:U903,1,8),INDEX([1]UTCR!AG903:AQ903,1,5)+INDEX([1]UTCR!AG903:AQ903,1,8)),IF(VLOOKUP([1]Variables!$AN$3,[1]Variables!$AK$3:$AM$14,3)=2,INDEX([1]UTCR!K903:U903,1,[1]Variables!$AN$3),INDEX([1]UTCR!AG903:AQ903,1,[1]Variables!$AN$3)))</f>
        <v>0</v>
      </c>
      <c r="L903" s="88">
        <f>M903-K903</f>
        <v>0</v>
      </c>
      <c r="M903" s="88">
        <f>IF([1]Variables!$AN$3=12,INDEX([1]NRO!J903:T903,1,5)+INDEX([1]NRO!J903:T903,1,8),INDEX([1]NRO!J903:T903,1,[1]Variables!$AN$3))</f>
        <v>0</v>
      </c>
      <c r="O903" s="134"/>
      <c r="P903" s="134"/>
      <c r="Q903" s="134"/>
      <c r="R903" s="134"/>
      <c r="S903" s="134"/>
      <c r="T903" s="134"/>
      <c r="U903" s="134"/>
      <c r="V903" s="134"/>
      <c r="W903" s="134"/>
      <c r="X903" s="134"/>
      <c r="Y903" s="134"/>
      <c r="Z903" s="134"/>
      <c r="AA903" s="134"/>
    </row>
    <row r="904" spans="1:27" ht="11.65" customHeight="1" x14ac:dyDescent="0.2">
      <c r="A904" s="138">
        <f t="shared" ca="1" si="40"/>
        <v>523</v>
      </c>
      <c r="C904" s="184"/>
      <c r="F904" s="184" t="str">
        <f>+[1]Function!F898</f>
        <v>DPW</v>
      </c>
      <c r="G904" s="84" t="str">
        <f>[1]UTCR!H904</f>
        <v>SNPD</v>
      </c>
      <c r="H904" s="151"/>
      <c r="I904" s="88">
        <f>IF(VLOOKUP([1]Variables!$AN$3,[1]Variables!$AK$3:$AM$14,3)=2,[1]UTCR!J904,[1]UTCR!AF904)</f>
        <v>11034332.57</v>
      </c>
      <c r="J904" s="88">
        <f>I904-K904</f>
        <v>10335761.415382184</v>
      </c>
      <c r="K904" s="185">
        <f>IF([1]Variables!$AN$3=12,IF(VLOOKUP([1]Variables!$AN$3,[1]Variables!$AK$3:$AM$14,3)=2,INDEX([1]UTCR!K904:U904,1,5)+INDEX([1]UTCR!K904:U904,1,8),INDEX([1]UTCR!AG904:AQ904,1,5)+INDEX([1]UTCR!AG904:AQ904,1,8)),IF(VLOOKUP([1]Variables!$AN$3,[1]Variables!$AK$3:$AM$14,3)=2,INDEX([1]UTCR!K904:U904,1,[1]Variables!$AN$3),INDEX([1]UTCR!AG904:AQ904,1,[1]Variables!$AN$3)))</f>
        <v>698571.15461781598</v>
      </c>
      <c r="L904" s="88">
        <f>M904-K904</f>
        <v>-27.356396928080358</v>
      </c>
      <c r="M904" s="88">
        <f>IF([1]Variables!$AN$3=12,INDEX([1]NRO!J904:T904,1,5)+INDEX([1]NRO!J904:T904,1,8),INDEX([1]NRO!J904:T904,1,[1]Variables!$AN$3))</f>
        <v>698543.7982208879</v>
      </c>
      <c r="O904" s="134"/>
      <c r="P904" s="134"/>
      <c r="Q904" s="134"/>
      <c r="R904" s="134"/>
      <c r="S904" s="134"/>
      <c r="T904" s="134"/>
      <c r="U904" s="134"/>
      <c r="V904" s="134"/>
      <c r="W904" s="134"/>
      <c r="X904" s="134"/>
      <c r="Y904" s="134"/>
      <c r="Z904" s="134"/>
      <c r="AA904" s="134"/>
    </row>
    <row r="905" spans="1:27" ht="11.65" customHeight="1" x14ac:dyDescent="0.2">
      <c r="A905" s="138">
        <f t="shared" ca="1" si="40"/>
        <v>524</v>
      </c>
      <c r="C905" s="184"/>
      <c r="H905" s="151" t="s">
        <v>230</v>
      </c>
      <c r="I905" s="187">
        <f>SUBTOTAL(9,I903:I904)</f>
        <v>11034332.57</v>
      </c>
      <c r="J905" s="187">
        <f>SUBTOTAL(9,J903:J904)</f>
        <v>10335761.415382184</v>
      </c>
      <c r="K905" s="187">
        <f>SUBTOTAL(9,K903:K904)</f>
        <v>698571.15461781598</v>
      </c>
      <c r="L905" s="187">
        <f>SUBTOTAL(9,L903:L904)</f>
        <v>-27.356396928080358</v>
      </c>
      <c r="M905" s="187">
        <f>SUBTOTAL(9,M903:M904)</f>
        <v>698543.7982208879</v>
      </c>
      <c r="O905" s="134"/>
      <c r="P905" s="134"/>
      <c r="Q905" s="134"/>
      <c r="R905" s="134"/>
      <c r="S905" s="134"/>
      <c r="T905" s="134"/>
      <c r="U905" s="134"/>
      <c r="V905" s="134"/>
      <c r="W905" s="134"/>
      <c r="X905" s="134"/>
      <c r="Y905" s="134"/>
      <c r="Z905" s="134"/>
      <c r="AA905" s="134"/>
    </row>
    <row r="906" spans="1:27" ht="11.65" customHeight="1" x14ac:dyDescent="0.2">
      <c r="A906" s="138">
        <f t="shared" ca="1" si="40"/>
        <v>525</v>
      </c>
      <c r="C906" s="184"/>
      <c r="H906" s="151"/>
      <c r="I906" s="88"/>
      <c r="J906" s="88"/>
      <c r="K906" s="88"/>
      <c r="L906" s="88"/>
      <c r="M906" s="88"/>
      <c r="O906" s="134"/>
      <c r="P906" s="134"/>
      <c r="Q906" s="134"/>
      <c r="R906" s="134"/>
      <c r="S906" s="134"/>
      <c r="T906" s="134"/>
      <c r="U906" s="134"/>
      <c r="V906" s="134"/>
      <c r="W906" s="134"/>
      <c r="X906" s="134"/>
      <c r="Y906" s="134"/>
      <c r="Z906" s="134"/>
      <c r="AA906" s="134"/>
    </row>
    <row r="907" spans="1:27" ht="11.65" customHeight="1" x14ac:dyDescent="0.2">
      <c r="A907" s="138">
        <f t="shared" ca="1" si="40"/>
        <v>526</v>
      </c>
      <c r="C907" s="184">
        <v>582</v>
      </c>
      <c r="D907" s="84" t="s">
        <v>285</v>
      </c>
      <c r="H907" s="151"/>
      <c r="I907" s="88"/>
      <c r="J907" s="88"/>
      <c r="K907" s="88"/>
      <c r="L907" s="88"/>
      <c r="M907" s="88"/>
      <c r="O907" s="134"/>
      <c r="P907" s="134"/>
      <c r="Q907" s="134"/>
      <c r="R907" s="134"/>
      <c r="S907" s="134"/>
      <c r="T907" s="134"/>
      <c r="U907" s="134"/>
      <c r="V907" s="134"/>
      <c r="W907" s="134"/>
      <c r="X907" s="134"/>
      <c r="Y907" s="134"/>
      <c r="Z907" s="134"/>
      <c r="AA907" s="134"/>
    </row>
    <row r="908" spans="1:27" ht="11.65" customHeight="1" x14ac:dyDescent="0.2">
      <c r="A908" s="138">
        <f t="shared" ca="1" si="40"/>
        <v>527</v>
      </c>
      <c r="C908" s="184"/>
      <c r="F908" s="184" t="str">
        <f>+[1]Function!F902</f>
        <v>DPW</v>
      </c>
      <c r="G908" s="84" t="str">
        <f>[1]UTCR!H908</f>
        <v>S</v>
      </c>
      <c r="H908" s="151"/>
      <c r="I908" s="88">
        <f>IF(VLOOKUP([1]Variables!$AN$3,[1]Variables!$AK$3:$AM$14,3)=2,[1]UTCR!J908,[1]UTCR!AF908)</f>
        <v>4624894.5299999993</v>
      </c>
      <c r="J908" s="88">
        <f>I908-K908</f>
        <v>4353833.43</v>
      </c>
      <c r="K908" s="185">
        <f>IF([1]Variables!$AN$3=12,IF(VLOOKUP([1]Variables!$AN$3,[1]Variables!$AK$3:$AM$14,3)=2,INDEX([1]UTCR!K908:U908,1,5)+INDEX([1]UTCR!K908:U908,1,8),INDEX([1]UTCR!AG908:AQ908,1,5)+INDEX([1]UTCR!AG908:AQ908,1,8)),IF(VLOOKUP([1]Variables!$AN$3,[1]Variables!$AK$3:$AM$14,3)=2,INDEX([1]UTCR!K908:U908,1,[1]Variables!$AN$3),INDEX([1]UTCR!AG908:AQ908,1,[1]Variables!$AN$3)))</f>
        <v>271061.09999999998</v>
      </c>
      <c r="L908" s="88">
        <f>M908-K908</f>
        <v>0</v>
      </c>
      <c r="M908" s="88">
        <f>IF([1]Variables!$AN$3=12,INDEX([1]NRO!J908:T908,1,5)+INDEX([1]NRO!J908:T908,1,8),INDEX([1]NRO!J908:T908,1,[1]Variables!$AN$3))</f>
        <v>271061.09999999998</v>
      </c>
      <c r="O908" s="134"/>
      <c r="P908" s="134"/>
      <c r="Q908" s="134"/>
      <c r="R908" s="134"/>
      <c r="S908" s="134"/>
      <c r="T908" s="134"/>
      <c r="U908" s="134"/>
      <c r="V908" s="134"/>
      <c r="W908" s="134"/>
      <c r="X908" s="134"/>
      <c r="Y908" s="134"/>
      <c r="Z908" s="134"/>
      <c r="AA908" s="134"/>
    </row>
    <row r="909" spans="1:27" ht="11.65" customHeight="1" x14ac:dyDescent="0.2">
      <c r="A909" s="138">
        <f t="shared" ca="1" si="40"/>
        <v>528</v>
      </c>
      <c r="C909" s="184"/>
      <c r="F909" s="184" t="str">
        <f>+[1]Function!F903</f>
        <v>DPW</v>
      </c>
      <c r="G909" s="84" t="str">
        <f>[1]UTCR!H909</f>
        <v>SNPD</v>
      </c>
      <c r="H909" s="151"/>
      <c r="I909" s="88">
        <f>IF(VLOOKUP([1]Variables!$AN$3,[1]Variables!$AK$3:$AM$14,3)=2,[1]UTCR!J909,[1]UTCR!AF909)</f>
        <v>25315.02</v>
      </c>
      <c r="J909" s="88">
        <f>I909-K909</f>
        <v>23712.354624601307</v>
      </c>
      <c r="K909" s="185">
        <f>IF([1]Variables!$AN$3=12,IF(VLOOKUP([1]Variables!$AN$3,[1]Variables!$AK$3:$AM$14,3)=2,INDEX([1]UTCR!K909:U909,1,5)+INDEX([1]UTCR!K909:U909,1,8),INDEX([1]UTCR!AG909:AQ909,1,5)+INDEX([1]UTCR!AG909:AQ909,1,8)),IF(VLOOKUP([1]Variables!$AN$3,[1]Variables!$AK$3:$AM$14,3)=2,INDEX([1]UTCR!K909:U909,1,[1]Variables!$AN$3),INDEX([1]UTCR!AG909:AQ909,1,[1]Variables!$AN$3)))</f>
        <v>1602.6653753986957</v>
      </c>
      <c r="L909" s="88">
        <f>M909-K909</f>
        <v>0</v>
      </c>
      <c r="M909" s="88">
        <f>IF([1]Variables!$AN$3=12,INDEX([1]NRO!J909:T909,1,5)+INDEX([1]NRO!J909:T909,1,8),INDEX([1]NRO!J909:T909,1,[1]Variables!$AN$3))</f>
        <v>1602.6653753986957</v>
      </c>
      <c r="O909" s="134"/>
      <c r="P909" s="134"/>
      <c r="Q909" s="134"/>
      <c r="R909" s="134"/>
      <c r="S909" s="134"/>
      <c r="T909" s="134"/>
      <c r="U909" s="134"/>
      <c r="V909" s="134"/>
      <c r="W909" s="134"/>
      <c r="X909" s="134"/>
      <c r="Y909" s="134"/>
      <c r="Z909" s="134"/>
      <c r="AA909" s="134"/>
    </row>
    <row r="910" spans="1:27" ht="11.65" customHeight="1" x14ac:dyDescent="0.2">
      <c r="A910" s="138">
        <f t="shared" ca="1" si="40"/>
        <v>529</v>
      </c>
      <c r="C910" s="184"/>
      <c r="H910" s="151" t="s">
        <v>230</v>
      </c>
      <c r="I910" s="187">
        <f>SUBTOTAL(9,I908:I909)</f>
        <v>4650209.5499999989</v>
      </c>
      <c r="J910" s="187">
        <f>SUBTOTAL(9,J908:J909)</f>
        <v>4377545.7846246008</v>
      </c>
      <c r="K910" s="187">
        <f>SUBTOTAL(9,K908:K909)</f>
        <v>272663.76537539868</v>
      </c>
      <c r="L910" s="187">
        <f>SUBTOTAL(9,L908:L909)</f>
        <v>0</v>
      </c>
      <c r="M910" s="187">
        <f>SUBTOTAL(9,M908:M909)</f>
        <v>272663.76537539868</v>
      </c>
      <c r="O910" s="134"/>
      <c r="P910" s="134"/>
      <c r="Q910" s="134"/>
      <c r="R910" s="134"/>
      <c r="S910" s="134"/>
      <c r="T910" s="134"/>
      <c r="U910" s="134"/>
      <c r="V910" s="134"/>
      <c r="W910" s="134"/>
      <c r="X910" s="134"/>
      <c r="Y910" s="134"/>
      <c r="Z910" s="134"/>
      <c r="AA910" s="134"/>
    </row>
    <row r="911" spans="1:27" ht="11.65" customHeight="1" x14ac:dyDescent="0.2">
      <c r="A911" s="138">
        <f t="shared" ca="1" si="40"/>
        <v>530</v>
      </c>
      <c r="C911" s="184"/>
      <c r="H911" s="151"/>
      <c r="I911" s="88"/>
      <c r="J911" s="88"/>
      <c r="K911" s="88"/>
      <c r="L911" s="88"/>
      <c r="M911" s="88"/>
      <c r="O911" s="134"/>
      <c r="P911" s="134"/>
      <c r="Q911" s="134"/>
      <c r="R911" s="134"/>
      <c r="S911" s="134"/>
      <c r="T911" s="134"/>
      <c r="U911" s="134"/>
      <c r="V911" s="134"/>
      <c r="W911" s="134"/>
      <c r="X911" s="134"/>
      <c r="Y911" s="134"/>
      <c r="Z911" s="134"/>
      <c r="AA911" s="134"/>
    </row>
    <row r="912" spans="1:27" ht="11.65" customHeight="1" x14ac:dyDescent="0.2">
      <c r="A912" s="138">
        <f t="shared" ca="1" si="40"/>
        <v>531</v>
      </c>
      <c r="C912" s="184">
        <v>583</v>
      </c>
      <c r="D912" s="84" t="s">
        <v>301</v>
      </c>
      <c r="H912" s="151"/>
      <c r="I912" s="88"/>
      <c r="J912" s="88"/>
      <c r="K912" s="88"/>
      <c r="L912" s="88"/>
      <c r="M912" s="88"/>
      <c r="O912" s="134"/>
      <c r="P912" s="134"/>
      <c r="Q912" s="134"/>
      <c r="R912" s="134"/>
      <c r="S912" s="134"/>
      <c r="T912" s="134"/>
      <c r="U912" s="134"/>
      <c r="V912" s="134"/>
      <c r="W912" s="134"/>
      <c r="X912" s="134"/>
      <c r="Y912" s="134"/>
      <c r="Z912" s="134"/>
      <c r="AA912" s="134"/>
    </row>
    <row r="913" spans="1:27" ht="11.65" customHeight="1" x14ac:dyDescent="0.2">
      <c r="A913" s="138">
        <f t="shared" ca="1" si="40"/>
        <v>532</v>
      </c>
      <c r="C913" s="184"/>
      <c r="F913" s="184" t="str">
        <f>+[1]Function!F907</f>
        <v>DPW</v>
      </c>
      <c r="G913" s="84" t="str">
        <f>[1]UTCR!H913</f>
        <v>S</v>
      </c>
      <c r="H913" s="151"/>
      <c r="I913" s="88">
        <f>IF(VLOOKUP([1]Variables!$AN$3,[1]Variables!$AK$3:$AM$14,3)=2,[1]UTCR!J913,[1]UTCR!AF913)</f>
        <v>6163755.7999999998</v>
      </c>
      <c r="J913" s="88">
        <f>I913-K913</f>
        <v>5842070.29</v>
      </c>
      <c r="K913" s="185">
        <f>IF([1]Variables!$AN$3=12,IF(VLOOKUP([1]Variables!$AN$3,[1]Variables!$AK$3:$AM$14,3)=2,INDEX([1]UTCR!K913:U913,1,5)+INDEX([1]UTCR!K913:U913,1,8),INDEX([1]UTCR!AG913:AQ913,1,5)+INDEX([1]UTCR!AG913:AQ913,1,8)),IF(VLOOKUP([1]Variables!$AN$3,[1]Variables!$AK$3:$AM$14,3)=2,INDEX([1]UTCR!K913:U913,1,[1]Variables!$AN$3),INDEX([1]UTCR!AG913:AQ913,1,[1]Variables!$AN$3)))</f>
        <v>321685.51</v>
      </c>
      <c r="L913" s="88">
        <f>M913-K913</f>
        <v>0</v>
      </c>
      <c r="M913" s="88">
        <f>IF([1]Variables!$AN$3=12,INDEX([1]NRO!J913:T913,1,5)+INDEX([1]NRO!J913:T913,1,8),INDEX([1]NRO!J913:T913,1,[1]Variables!$AN$3))</f>
        <v>321685.51</v>
      </c>
      <c r="O913" s="134"/>
      <c r="P913" s="134"/>
      <c r="Q913" s="134"/>
      <c r="R913" s="134"/>
      <c r="S913" s="134"/>
      <c r="T913" s="134"/>
      <c r="U913" s="134"/>
      <c r="V913" s="134"/>
      <c r="W913" s="134"/>
      <c r="X913" s="134"/>
      <c r="Y913" s="134"/>
      <c r="Z913" s="134"/>
      <c r="AA913" s="134"/>
    </row>
    <row r="914" spans="1:27" ht="11.65" customHeight="1" x14ac:dyDescent="0.2">
      <c r="A914" s="138">
        <f t="shared" ca="1" si="40"/>
        <v>533</v>
      </c>
      <c r="C914" s="184"/>
      <c r="F914" s="184" t="str">
        <f>+[1]Function!F908</f>
        <v>DPW</v>
      </c>
      <c r="G914" s="84" t="str">
        <f>[1]UTCR!H914</f>
        <v>SNPD</v>
      </c>
      <c r="H914" s="151"/>
      <c r="I914" s="88">
        <f>IF(VLOOKUP([1]Variables!$AN$3,[1]Variables!$AK$3:$AM$14,3)=2,[1]UTCR!J914,[1]UTCR!AF914)</f>
        <v>5294.16</v>
      </c>
      <c r="J914" s="88">
        <f>I914-K914</f>
        <v>4958.9926991714501</v>
      </c>
      <c r="K914" s="185">
        <f>IF([1]Variables!$AN$3=12,IF(VLOOKUP([1]Variables!$AN$3,[1]Variables!$AK$3:$AM$14,3)=2,INDEX([1]UTCR!K914:U914,1,5)+INDEX([1]UTCR!K914:U914,1,8),INDEX([1]UTCR!AG914:AQ914,1,5)+INDEX([1]UTCR!AG914:AQ914,1,8)),IF(VLOOKUP([1]Variables!$AN$3,[1]Variables!$AK$3:$AM$14,3)=2,INDEX([1]UTCR!K914:U914,1,[1]Variables!$AN$3),INDEX([1]UTCR!AG914:AQ914,1,[1]Variables!$AN$3)))</f>
        <v>335.16730082854991</v>
      </c>
      <c r="L914" s="88">
        <f>M914-K914</f>
        <v>0</v>
      </c>
      <c r="M914" s="88">
        <f>IF([1]Variables!$AN$3=12,INDEX([1]NRO!J914:T914,1,5)+INDEX([1]NRO!J914:T914,1,8),INDEX([1]NRO!J914:T914,1,[1]Variables!$AN$3))</f>
        <v>335.16730082854991</v>
      </c>
      <c r="O914" s="134"/>
      <c r="P914" s="134"/>
      <c r="Q914" s="134"/>
      <c r="R914" s="134"/>
      <c r="S914" s="134"/>
      <c r="T914" s="134"/>
      <c r="U914" s="134"/>
      <c r="V914" s="134"/>
      <c r="W914" s="134"/>
      <c r="X914" s="134"/>
      <c r="Y914" s="134"/>
      <c r="Z914" s="134"/>
      <c r="AA914" s="134"/>
    </row>
    <row r="915" spans="1:27" ht="11.65" customHeight="1" x14ac:dyDescent="0.2">
      <c r="A915" s="138">
        <f t="shared" ca="1" si="40"/>
        <v>534</v>
      </c>
      <c r="C915" s="184"/>
      <c r="H915" s="151" t="s">
        <v>230</v>
      </c>
      <c r="I915" s="187">
        <f>SUBTOTAL(9,I913:I914)</f>
        <v>6169049.96</v>
      </c>
      <c r="J915" s="187">
        <f>SUBTOTAL(9,J913:J914)</f>
        <v>5847029.2826991715</v>
      </c>
      <c r="K915" s="187">
        <f>SUBTOTAL(9,K913:K914)</f>
        <v>322020.67730082857</v>
      </c>
      <c r="L915" s="187">
        <f>SUBTOTAL(9,L913:L914)</f>
        <v>0</v>
      </c>
      <c r="M915" s="187">
        <f>SUBTOTAL(9,M913:M914)</f>
        <v>322020.67730082857</v>
      </c>
      <c r="O915" s="134"/>
      <c r="P915" s="134"/>
      <c r="Q915" s="134"/>
      <c r="R915" s="134"/>
      <c r="S915" s="134"/>
      <c r="T915" s="134"/>
      <c r="U915" s="134"/>
      <c r="V915" s="134"/>
      <c r="W915" s="134"/>
      <c r="X915" s="134"/>
      <c r="Y915" s="134"/>
      <c r="Z915" s="134"/>
      <c r="AA915" s="134"/>
    </row>
    <row r="916" spans="1:27" ht="11.65" customHeight="1" x14ac:dyDescent="0.2">
      <c r="A916" s="138">
        <f t="shared" ca="1" si="40"/>
        <v>535</v>
      </c>
      <c r="C916" s="184"/>
      <c r="H916" s="151"/>
      <c r="I916" s="88"/>
      <c r="J916" s="88"/>
      <c r="K916" s="88"/>
      <c r="L916" s="88"/>
      <c r="M916" s="88"/>
      <c r="O916" s="134"/>
      <c r="P916" s="134"/>
      <c r="Q916" s="134"/>
      <c r="R916" s="134"/>
      <c r="S916" s="134"/>
      <c r="T916" s="134"/>
      <c r="U916" s="134"/>
      <c r="V916" s="134"/>
      <c r="W916" s="134"/>
      <c r="X916" s="134"/>
      <c r="Y916" s="134"/>
      <c r="Z916" s="134"/>
      <c r="AA916" s="134"/>
    </row>
    <row r="917" spans="1:27" ht="11.65" customHeight="1" x14ac:dyDescent="0.2">
      <c r="A917" s="138">
        <f t="shared" ca="1" si="40"/>
        <v>536</v>
      </c>
      <c r="C917" s="184">
        <v>584</v>
      </c>
      <c r="D917" s="84" t="s">
        <v>287</v>
      </c>
      <c r="H917" s="151"/>
      <c r="I917" s="88"/>
      <c r="J917" s="88"/>
      <c r="K917" s="88"/>
      <c r="L917" s="88"/>
      <c r="M917" s="88"/>
      <c r="O917" s="134"/>
      <c r="P917" s="134"/>
      <c r="Q917" s="134"/>
      <c r="R917" s="134"/>
      <c r="S917" s="134"/>
      <c r="T917" s="134"/>
      <c r="U917" s="134"/>
      <c r="V917" s="134"/>
      <c r="W917" s="134"/>
      <c r="X917" s="134"/>
      <c r="Y917" s="134"/>
      <c r="Z917" s="134"/>
      <c r="AA917" s="134"/>
    </row>
    <row r="918" spans="1:27" ht="11.65" customHeight="1" x14ac:dyDescent="0.2">
      <c r="A918" s="138">
        <f t="shared" ca="1" si="40"/>
        <v>537</v>
      </c>
      <c r="C918" s="184"/>
      <c r="F918" s="184" t="str">
        <f>+[1]Function!F912</f>
        <v>DPW</v>
      </c>
      <c r="G918" s="84" t="str">
        <f>[1]UTCR!H918</f>
        <v>S</v>
      </c>
      <c r="H918" s="151"/>
      <c r="I918" s="88">
        <f>IF(VLOOKUP([1]Variables!$AN$3,[1]Variables!$AK$3:$AM$14,3)=2,[1]UTCR!J918,[1]UTCR!AF918)</f>
        <v>180.95</v>
      </c>
      <c r="J918" s="88">
        <f>I918-K918</f>
        <v>180.95</v>
      </c>
      <c r="K918" s="185">
        <f>IF([1]Variables!$AN$3=12,IF(VLOOKUP([1]Variables!$AN$3,[1]Variables!$AK$3:$AM$14,3)=2,INDEX([1]UTCR!K918:U918,1,5)+INDEX([1]UTCR!K918:U918,1,8),INDEX([1]UTCR!AG918:AQ918,1,5)+INDEX([1]UTCR!AG918:AQ918,1,8)),IF(VLOOKUP([1]Variables!$AN$3,[1]Variables!$AK$3:$AM$14,3)=2,INDEX([1]UTCR!K918:U918,1,[1]Variables!$AN$3),INDEX([1]UTCR!AG918:AQ918,1,[1]Variables!$AN$3)))</f>
        <v>0</v>
      </c>
      <c r="L918" s="88">
        <f>M918-K918</f>
        <v>0</v>
      </c>
      <c r="M918" s="88">
        <f>IF([1]Variables!$AN$3=12,INDEX([1]NRO!J918:T918,1,5)+INDEX([1]NRO!J918:T918,1,8),INDEX([1]NRO!J918:T918,1,[1]Variables!$AN$3))</f>
        <v>0</v>
      </c>
      <c r="O918" s="134"/>
      <c r="P918" s="134"/>
      <c r="Q918" s="134"/>
      <c r="R918" s="134"/>
      <c r="S918" s="134"/>
      <c r="T918" s="134"/>
      <c r="U918" s="134"/>
      <c r="V918" s="134"/>
      <c r="W918" s="134"/>
      <c r="X918" s="134"/>
      <c r="Y918" s="134"/>
      <c r="Z918" s="134"/>
      <c r="AA918" s="134"/>
    </row>
    <row r="919" spans="1:27" ht="11.65" customHeight="1" x14ac:dyDescent="0.2">
      <c r="A919" s="138">
        <f t="shared" ca="1" si="40"/>
        <v>538</v>
      </c>
      <c r="C919" s="184"/>
      <c r="F919" s="184" t="str">
        <f>+[1]Function!F913</f>
        <v>DPW</v>
      </c>
      <c r="G919" s="84" t="str">
        <f>[1]UTCR!H919</f>
        <v>SNPD</v>
      </c>
      <c r="H919" s="151"/>
      <c r="I919" s="88">
        <f>IF(VLOOKUP([1]Variables!$AN$3,[1]Variables!$AK$3:$AM$14,3)=2,[1]UTCR!J919,[1]UTCR!AF919)</f>
        <v>-8042.9</v>
      </c>
      <c r="J919" s="88">
        <f>I919-K919</f>
        <v>-7533.7130687712597</v>
      </c>
      <c r="K919" s="185">
        <f>IF([1]Variables!$AN$3=12,IF(VLOOKUP([1]Variables!$AN$3,[1]Variables!$AK$3:$AM$14,3)=2,INDEX([1]UTCR!K919:U919,1,5)+INDEX([1]UTCR!K919:U919,1,8),INDEX([1]UTCR!AG919:AQ919,1,5)+INDEX([1]UTCR!AG919:AQ919,1,8)),IF(VLOOKUP([1]Variables!$AN$3,[1]Variables!$AK$3:$AM$14,3)=2,INDEX([1]UTCR!K919:U919,1,[1]Variables!$AN$3),INDEX([1]UTCR!AG919:AQ919,1,[1]Variables!$AN$3)))</f>
        <v>-509.18693122873964</v>
      </c>
      <c r="L919" s="88">
        <f>M919-K919</f>
        <v>0</v>
      </c>
      <c r="M919" s="88">
        <f>IF([1]Variables!$AN$3=12,INDEX([1]NRO!J919:T919,1,5)+INDEX([1]NRO!J919:T919,1,8),INDEX([1]NRO!J919:T919,1,[1]Variables!$AN$3))</f>
        <v>-509.18693122873964</v>
      </c>
      <c r="O919" s="134"/>
      <c r="P919" s="134"/>
      <c r="Q919" s="134"/>
      <c r="R919" s="134"/>
      <c r="S919" s="134"/>
      <c r="T919" s="134"/>
      <c r="U919" s="134"/>
      <c r="V919" s="134"/>
      <c r="W919" s="134"/>
      <c r="X919" s="134"/>
      <c r="Y919" s="134"/>
      <c r="Z919" s="134"/>
      <c r="AA919" s="134"/>
    </row>
    <row r="920" spans="1:27" ht="11.65" customHeight="1" x14ac:dyDescent="0.2">
      <c r="A920" s="138">
        <f t="shared" ca="1" si="40"/>
        <v>539</v>
      </c>
      <c r="C920" s="184"/>
      <c r="H920" s="151" t="s">
        <v>230</v>
      </c>
      <c r="I920" s="187">
        <f>SUBTOTAL(9,I918:I919)</f>
        <v>-7861.95</v>
      </c>
      <c r="J920" s="187">
        <f>SUBTOTAL(9,J918:J919)</f>
        <v>-7352.7630687712599</v>
      </c>
      <c r="K920" s="187">
        <f>SUBTOTAL(9,K918:K919)</f>
        <v>-509.18693122873964</v>
      </c>
      <c r="L920" s="187">
        <f>SUBTOTAL(9,L918:L919)</f>
        <v>0</v>
      </c>
      <c r="M920" s="187">
        <f>SUBTOTAL(9,M918:M919)</f>
        <v>-509.18693122873964</v>
      </c>
      <c r="O920" s="134"/>
      <c r="P920" s="134"/>
      <c r="Q920" s="134"/>
      <c r="R920" s="134"/>
      <c r="S920" s="134"/>
      <c r="T920" s="134"/>
      <c r="U920" s="134"/>
      <c r="V920" s="134"/>
      <c r="W920" s="134"/>
      <c r="X920" s="134"/>
      <c r="Y920" s="134"/>
      <c r="Z920" s="134"/>
      <c r="AA920" s="134"/>
    </row>
    <row r="921" spans="1:27" ht="11.65" customHeight="1" x14ac:dyDescent="0.2">
      <c r="A921" s="138">
        <f t="shared" ca="1" si="40"/>
        <v>540</v>
      </c>
      <c r="C921" s="184"/>
      <c r="H921" s="151"/>
      <c r="I921" s="88"/>
      <c r="J921" s="88"/>
      <c r="K921" s="88"/>
      <c r="L921" s="88"/>
      <c r="M921" s="88"/>
      <c r="O921" s="134"/>
      <c r="P921" s="134"/>
      <c r="Q921" s="134"/>
      <c r="R921" s="134"/>
      <c r="S921" s="134"/>
      <c r="T921" s="134"/>
      <c r="U921" s="134"/>
      <c r="V921" s="134"/>
      <c r="W921" s="134"/>
      <c r="X921" s="134"/>
      <c r="Y921" s="134"/>
      <c r="Z921" s="134"/>
      <c r="AA921" s="134"/>
    </row>
    <row r="922" spans="1:27" ht="11.65" customHeight="1" x14ac:dyDescent="0.2">
      <c r="A922" s="138">
        <f t="shared" ca="1" si="40"/>
        <v>541</v>
      </c>
      <c r="C922" s="184">
        <v>585</v>
      </c>
      <c r="D922" s="84" t="s">
        <v>302</v>
      </c>
      <c r="H922" s="151"/>
      <c r="I922" s="88"/>
      <c r="J922" s="88"/>
      <c r="K922" s="88"/>
      <c r="L922" s="88"/>
      <c r="M922" s="88"/>
      <c r="O922" s="134"/>
      <c r="P922" s="134"/>
      <c r="Q922" s="134"/>
      <c r="R922" s="134"/>
      <c r="S922" s="134"/>
      <c r="T922" s="134"/>
      <c r="U922" s="134"/>
      <c r="V922" s="134"/>
      <c r="W922" s="134"/>
      <c r="X922" s="134"/>
      <c r="Y922" s="134"/>
      <c r="Z922" s="134"/>
      <c r="AA922" s="134"/>
    </row>
    <row r="923" spans="1:27" ht="11.65" customHeight="1" x14ac:dyDescent="0.2">
      <c r="A923" s="138">
        <f t="shared" ca="1" si="40"/>
        <v>542</v>
      </c>
      <c r="C923" s="184"/>
      <c r="F923" s="184" t="str">
        <f>+[1]Function!F917</f>
        <v>DPW</v>
      </c>
      <c r="G923" s="84" t="str">
        <f>[1]UTCR!H923</f>
        <v>S</v>
      </c>
      <c r="H923" s="151"/>
      <c r="I923" s="88">
        <f>IF(VLOOKUP([1]Variables!$AN$3,[1]Variables!$AK$3:$AM$14,3)=2,[1]UTCR!J923,[1]UTCR!AF923)</f>
        <v>0</v>
      </c>
      <c r="J923" s="88">
        <f>I923-K923</f>
        <v>0</v>
      </c>
      <c r="K923" s="185">
        <f>IF([1]Variables!$AN$3=12,IF(VLOOKUP([1]Variables!$AN$3,[1]Variables!$AK$3:$AM$14,3)=2,INDEX([1]UTCR!K923:U923,1,5)+INDEX([1]UTCR!K923:U923,1,8),INDEX([1]UTCR!AG923:AQ923,1,5)+INDEX([1]UTCR!AG923:AQ923,1,8)),IF(VLOOKUP([1]Variables!$AN$3,[1]Variables!$AK$3:$AM$14,3)=2,INDEX([1]UTCR!K923:U923,1,[1]Variables!$AN$3),INDEX([1]UTCR!AG923:AQ923,1,[1]Variables!$AN$3)))</f>
        <v>0</v>
      </c>
      <c r="L923" s="88">
        <f>M923-K923</f>
        <v>0</v>
      </c>
      <c r="M923" s="88">
        <f>IF([1]Variables!$AN$3=12,INDEX([1]NRO!J923:T923,1,5)+INDEX([1]NRO!J923:T923,1,8),INDEX([1]NRO!J923:T923,1,[1]Variables!$AN$3))</f>
        <v>0</v>
      </c>
      <c r="O923" s="134"/>
      <c r="P923" s="134"/>
      <c r="Q923" s="134"/>
      <c r="R923" s="134"/>
      <c r="S923" s="134"/>
      <c r="T923" s="134"/>
      <c r="U923" s="134"/>
      <c r="V923" s="134"/>
      <c r="W923" s="134"/>
      <c r="X923" s="134"/>
      <c r="Y923" s="134"/>
      <c r="Z923" s="134"/>
      <c r="AA923" s="134"/>
    </row>
    <row r="924" spans="1:27" ht="11.65" customHeight="1" x14ac:dyDescent="0.2">
      <c r="A924" s="138">
        <f t="shared" ca="1" si="40"/>
        <v>543</v>
      </c>
      <c r="C924" s="184"/>
      <c r="F924" s="184" t="str">
        <f>+[1]Function!F918</f>
        <v>DPW</v>
      </c>
      <c r="G924" s="84" t="str">
        <f>[1]UTCR!H924</f>
        <v>SNPD</v>
      </c>
      <c r="H924" s="151"/>
      <c r="I924" s="88">
        <f>IF(VLOOKUP([1]Variables!$AN$3,[1]Variables!$AK$3:$AM$14,3)=2,[1]UTCR!J924,[1]UTCR!AF924)</f>
        <v>207814.18</v>
      </c>
      <c r="J924" s="88">
        <f>I924-K924</f>
        <v>194657.69855922402</v>
      </c>
      <c r="K924" s="185">
        <f>IF([1]Variables!$AN$3=12,IF(VLOOKUP([1]Variables!$AN$3,[1]Variables!$AK$3:$AM$14,3)=2,INDEX([1]UTCR!K924:U924,1,5)+INDEX([1]UTCR!K924:U924,1,8),INDEX([1]UTCR!AG924:AQ924,1,5)+INDEX([1]UTCR!AG924:AQ924,1,8)),IF(VLOOKUP([1]Variables!$AN$3,[1]Variables!$AK$3:$AM$14,3)=2,INDEX([1]UTCR!K924:U924,1,[1]Variables!$AN$3),INDEX([1]UTCR!AG924:AQ924,1,[1]Variables!$AN$3)))</f>
        <v>13156.481440775955</v>
      </c>
      <c r="L924" s="88">
        <f>M924-K924</f>
        <v>0</v>
      </c>
      <c r="M924" s="88">
        <f>IF([1]Variables!$AN$3=12,INDEX([1]NRO!J924:T924,1,5)+INDEX([1]NRO!J924:T924,1,8),INDEX([1]NRO!J924:T924,1,[1]Variables!$AN$3))</f>
        <v>13156.481440775955</v>
      </c>
      <c r="O924" s="134"/>
      <c r="P924" s="134"/>
      <c r="Q924" s="134"/>
      <c r="R924" s="134"/>
      <c r="S924" s="134"/>
      <c r="T924" s="134"/>
      <c r="U924" s="134"/>
      <c r="V924" s="134"/>
      <c r="W924" s="134"/>
      <c r="X924" s="134"/>
      <c r="Y924" s="134"/>
      <c r="Z924" s="134"/>
      <c r="AA924" s="134"/>
    </row>
    <row r="925" spans="1:27" ht="11.65" customHeight="1" x14ac:dyDescent="0.2">
      <c r="A925" s="138">
        <f t="shared" ca="1" si="40"/>
        <v>544</v>
      </c>
      <c r="C925" s="184"/>
      <c r="H925" s="151" t="s">
        <v>230</v>
      </c>
      <c r="I925" s="187">
        <f>SUBTOTAL(9,I923:I924)</f>
        <v>207814.18</v>
      </c>
      <c r="J925" s="187">
        <f>SUBTOTAL(9,J923:J924)</f>
        <v>194657.69855922402</v>
      </c>
      <c r="K925" s="187">
        <f>SUBTOTAL(9,K923:K924)</f>
        <v>13156.481440775955</v>
      </c>
      <c r="L925" s="187">
        <f>SUBTOTAL(9,L923:L924)</f>
        <v>0</v>
      </c>
      <c r="M925" s="187">
        <f>SUBTOTAL(9,M923:M924)</f>
        <v>13156.481440775955</v>
      </c>
      <c r="O925" s="134"/>
      <c r="P925" s="134"/>
      <c r="Q925" s="134"/>
      <c r="R925" s="134"/>
      <c r="S925" s="134"/>
      <c r="T925" s="134"/>
      <c r="U925" s="134"/>
      <c r="V925" s="134"/>
      <c r="W925" s="134"/>
      <c r="X925" s="134"/>
      <c r="Y925" s="134"/>
      <c r="Z925" s="134"/>
      <c r="AA925" s="134"/>
    </row>
    <row r="926" spans="1:27" ht="11.65" customHeight="1" x14ac:dyDescent="0.2">
      <c r="A926" s="138">
        <f t="shared" ca="1" si="40"/>
        <v>545</v>
      </c>
      <c r="C926" s="184"/>
      <c r="H926" s="151"/>
      <c r="I926" s="88"/>
      <c r="J926" s="88"/>
      <c r="K926" s="88"/>
      <c r="L926" s="88"/>
      <c r="M926" s="88"/>
      <c r="O926" s="134"/>
      <c r="P926" s="134"/>
      <c r="Q926" s="134"/>
      <c r="R926" s="134"/>
      <c r="S926" s="134"/>
      <c r="T926" s="134"/>
      <c r="U926" s="134"/>
      <c r="V926" s="134"/>
      <c r="W926" s="134"/>
      <c r="X926" s="134"/>
      <c r="Y926" s="134"/>
      <c r="Z926" s="134"/>
      <c r="AA926" s="134"/>
    </row>
    <row r="927" spans="1:27" ht="11.65" customHeight="1" x14ac:dyDescent="0.2">
      <c r="A927" s="138">
        <f t="shared" ca="1" si="40"/>
        <v>546</v>
      </c>
      <c r="C927" s="184">
        <v>586</v>
      </c>
      <c r="D927" s="84" t="s">
        <v>303</v>
      </c>
      <c r="H927" s="151"/>
      <c r="I927" s="88"/>
      <c r="J927" s="88"/>
      <c r="K927" s="88"/>
      <c r="L927" s="88"/>
      <c r="M927" s="88"/>
      <c r="O927" s="134"/>
      <c r="P927" s="134"/>
      <c r="Q927" s="134"/>
      <c r="R927" s="134"/>
      <c r="S927" s="134"/>
      <c r="T927" s="134"/>
      <c r="U927" s="134"/>
      <c r="V927" s="134"/>
      <c r="W927" s="134"/>
      <c r="X927" s="134"/>
      <c r="Y927" s="134"/>
      <c r="Z927" s="134"/>
      <c r="AA927" s="134"/>
    </row>
    <row r="928" spans="1:27" ht="11.65" customHeight="1" x14ac:dyDescent="0.2">
      <c r="A928" s="138">
        <f t="shared" ca="1" si="40"/>
        <v>547</v>
      </c>
      <c r="C928" s="184"/>
      <c r="F928" s="184" t="str">
        <f>+[1]Function!F922</f>
        <v>DPW</v>
      </c>
      <c r="G928" s="84" t="str">
        <f>[1]UTCR!H928</f>
        <v>S</v>
      </c>
      <c r="H928" s="151"/>
      <c r="I928" s="88">
        <f>IF(VLOOKUP([1]Variables!$AN$3,[1]Variables!$AK$3:$AM$14,3)=2,[1]UTCR!J928,[1]UTCR!AF928)</f>
        <v>6722187.0800000001</v>
      </c>
      <c r="J928" s="88">
        <f>I928-K928</f>
        <v>6277494.4299999997</v>
      </c>
      <c r="K928" s="185">
        <f>IF([1]Variables!$AN$3=12,IF(VLOOKUP([1]Variables!$AN$3,[1]Variables!$AK$3:$AM$14,3)=2,INDEX([1]UTCR!K928:U928,1,5)+INDEX([1]UTCR!K928:U928,1,8),INDEX([1]UTCR!AG928:AQ928,1,5)+INDEX([1]UTCR!AG928:AQ928,1,8)),IF(VLOOKUP([1]Variables!$AN$3,[1]Variables!$AK$3:$AM$14,3)=2,INDEX([1]UTCR!K928:U928,1,[1]Variables!$AN$3),INDEX([1]UTCR!AG928:AQ928,1,[1]Variables!$AN$3)))</f>
        <v>444692.65</v>
      </c>
      <c r="L928" s="88">
        <f>M928-K928</f>
        <v>0</v>
      </c>
      <c r="M928" s="88">
        <f>IF([1]Variables!$AN$3=12,INDEX([1]NRO!J928:T928,1,5)+INDEX([1]NRO!J928:T928,1,8),INDEX([1]NRO!J928:T928,1,[1]Variables!$AN$3))</f>
        <v>444692.65</v>
      </c>
      <c r="O928" s="134"/>
      <c r="P928" s="134"/>
      <c r="Q928" s="134"/>
      <c r="R928" s="134"/>
      <c r="S928" s="134"/>
      <c r="T928" s="134"/>
      <c r="U928" s="134"/>
      <c r="V928" s="134"/>
      <c r="W928" s="134"/>
      <c r="X928" s="134"/>
      <c r="Y928" s="134"/>
      <c r="Z928" s="134"/>
      <c r="AA928" s="134"/>
    </row>
    <row r="929" spans="1:27" ht="11.65" customHeight="1" x14ac:dyDescent="0.2">
      <c r="A929" s="138">
        <f t="shared" ca="1" si="40"/>
        <v>548</v>
      </c>
      <c r="C929" s="184"/>
      <c r="F929" s="184" t="str">
        <f>+[1]Function!F923</f>
        <v>DPW</v>
      </c>
      <c r="G929" s="84" t="str">
        <f>[1]UTCR!H929</f>
        <v>SNPD</v>
      </c>
      <c r="H929" s="151"/>
      <c r="I929" s="88">
        <f>IF(VLOOKUP([1]Variables!$AN$3,[1]Variables!$AK$3:$AM$14,3)=2,[1]UTCR!J929,[1]UTCR!AF929)</f>
        <v>462030.27</v>
      </c>
      <c r="J929" s="88">
        <f>I929-K929</f>
        <v>432779.65451104875</v>
      </c>
      <c r="K929" s="185">
        <f>IF([1]Variables!$AN$3=12,IF(VLOOKUP([1]Variables!$AN$3,[1]Variables!$AK$3:$AM$14,3)=2,INDEX([1]UTCR!K929:U929,1,5)+INDEX([1]UTCR!K929:U929,1,8),INDEX([1]UTCR!AG929:AQ929,1,5)+INDEX([1]UTCR!AG929:AQ929,1,8)),IF(VLOOKUP([1]Variables!$AN$3,[1]Variables!$AK$3:$AM$14,3)=2,INDEX([1]UTCR!K929:U929,1,[1]Variables!$AN$3),INDEX([1]UTCR!AG929:AQ929,1,[1]Variables!$AN$3)))</f>
        <v>29250.615488951251</v>
      </c>
      <c r="L929" s="88">
        <f>M929-K929</f>
        <v>0</v>
      </c>
      <c r="M929" s="88">
        <f>IF([1]Variables!$AN$3=12,INDEX([1]NRO!J929:T929,1,5)+INDEX([1]NRO!J929:T929,1,8),INDEX([1]NRO!J929:T929,1,[1]Variables!$AN$3))</f>
        <v>29250.615488951251</v>
      </c>
      <c r="O929" s="134"/>
      <c r="P929" s="134"/>
      <c r="Q929" s="134"/>
      <c r="R929" s="134"/>
      <c r="S929" s="134"/>
      <c r="T929" s="134"/>
      <c r="U929" s="134"/>
      <c r="V929" s="134"/>
      <c r="W929" s="134"/>
      <c r="X929" s="134"/>
      <c r="Y929" s="134"/>
      <c r="Z929" s="134"/>
      <c r="AA929" s="134"/>
    </row>
    <row r="930" spans="1:27" ht="11.65" customHeight="1" x14ac:dyDescent="0.2">
      <c r="A930" s="138">
        <f t="shared" ca="1" si="40"/>
        <v>549</v>
      </c>
      <c r="C930" s="184"/>
      <c r="H930" s="151" t="s">
        <v>230</v>
      </c>
      <c r="I930" s="187">
        <f>SUBTOTAL(9,I928:I929)</f>
        <v>7184217.3499999996</v>
      </c>
      <c r="J930" s="187">
        <f>SUBTOTAL(9,J928:J929)</f>
        <v>6710274.0845110482</v>
      </c>
      <c r="K930" s="187">
        <f>SUBTOTAL(9,K928:K929)</f>
        <v>473943.26548895129</v>
      </c>
      <c r="L930" s="187">
        <f>SUBTOTAL(9,L928:L929)</f>
        <v>0</v>
      </c>
      <c r="M930" s="187">
        <f>SUBTOTAL(9,M928:M929)</f>
        <v>473943.26548895129</v>
      </c>
      <c r="O930" s="134"/>
      <c r="P930" s="134"/>
      <c r="Q930" s="134"/>
      <c r="R930" s="134"/>
      <c r="S930" s="134"/>
      <c r="T930" s="134"/>
      <c r="U930" s="134"/>
      <c r="V930" s="134"/>
      <c r="W930" s="134"/>
      <c r="X930" s="134"/>
      <c r="Y930" s="134"/>
      <c r="Z930" s="134"/>
      <c r="AA930" s="134"/>
    </row>
    <row r="931" spans="1:27" ht="11.65" customHeight="1" x14ac:dyDescent="0.2">
      <c r="A931" s="138">
        <f t="shared" ca="1" si="40"/>
        <v>550</v>
      </c>
      <c r="C931" s="184"/>
      <c r="H931" s="151"/>
      <c r="I931" s="88"/>
      <c r="J931" s="88"/>
      <c r="K931" s="88"/>
      <c r="L931" s="88"/>
      <c r="M931" s="88"/>
      <c r="O931" s="134"/>
      <c r="P931" s="134"/>
      <c r="Q931" s="134"/>
      <c r="R931" s="134"/>
      <c r="S931" s="134"/>
      <c r="T931" s="134"/>
      <c r="U931" s="134"/>
      <c r="V931" s="134"/>
      <c r="W931" s="134"/>
      <c r="X931" s="134"/>
      <c r="Y931" s="134"/>
      <c r="Z931" s="134"/>
      <c r="AA931" s="134"/>
    </row>
    <row r="932" spans="1:27" ht="11.65" customHeight="1" x14ac:dyDescent="0.2">
      <c r="A932" s="138">
        <f t="shared" ca="1" si="40"/>
        <v>551</v>
      </c>
      <c r="C932" s="184">
        <v>587</v>
      </c>
      <c r="D932" s="84" t="s">
        <v>304</v>
      </c>
      <c r="H932" s="151"/>
      <c r="I932" s="88"/>
      <c r="J932" s="88"/>
      <c r="K932" s="88"/>
      <c r="L932" s="88"/>
      <c r="M932" s="88"/>
      <c r="O932" s="134"/>
      <c r="P932" s="134"/>
      <c r="Q932" s="134"/>
      <c r="R932" s="134"/>
      <c r="S932" s="134"/>
      <c r="T932" s="134"/>
      <c r="U932" s="134"/>
      <c r="V932" s="134"/>
      <c r="W932" s="134"/>
      <c r="X932" s="134"/>
      <c r="Y932" s="134"/>
      <c r="Z932" s="134"/>
      <c r="AA932" s="134"/>
    </row>
    <row r="933" spans="1:27" ht="11.65" customHeight="1" x14ac:dyDescent="0.2">
      <c r="A933" s="138">
        <f t="shared" ca="1" si="40"/>
        <v>552</v>
      </c>
      <c r="C933" s="184"/>
      <c r="F933" s="184" t="str">
        <f>+[1]Function!F927</f>
        <v>DPW</v>
      </c>
      <c r="G933" s="84" t="str">
        <f>[1]UTCR!H933</f>
        <v>S</v>
      </c>
      <c r="H933" s="151"/>
      <c r="I933" s="88">
        <f>IF(VLOOKUP([1]Variables!$AN$3,[1]Variables!$AK$3:$AM$14,3)=2,[1]UTCR!J933,[1]UTCR!AF933)</f>
        <v>10062536.41</v>
      </c>
      <c r="J933" s="88">
        <f>I933-K933</f>
        <v>9134041.870000001</v>
      </c>
      <c r="K933" s="185">
        <f>IF([1]Variables!$AN$3=12,IF(VLOOKUP([1]Variables!$AN$3,[1]Variables!$AK$3:$AM$14,3)=2,INDEX([1]UTCR!K933:U933,1,5)+INDEX([1]UTCR!K933:U933,1,8),INDEX([1]UTCR!AG933:AQ933,1,5)+INDEX([1]UTCR!AG933:AQ933,1,8)),IF(VLOOKUP([1]Variables!$AN$3,[1]Variables!$AK$3:$AM$14,3)=2,INDEX([1]UTCR!K933:U933,1,[1]Variables!$AN$3),INDEX([1]UTCR!AG933:AQ933,1,[1]Variables!$AN$3)))</f>
        <v>928494.54</v>
      </c>
      <c r="L933" s="88">
        <f>M933-K933</f>
        <v>0</v>
      </c>
      <c r="M933" s="88">
        <f>IF([1]Variables!$AN$3=12,INDEX([1]NRO!J933:T933,1,5)+INDEX([1]NRO!J933:T933,1,8),INDEX([1]NRO!J933:T933,1,[1]Variables!$AN$3))</f>
        <v>928494.54</v>
      </c>
      <c r="O933" s="134"/>
      <c r="P933" s="134"/>
      <c r="Q933" s="134"/>
      <c r="R933" s="134"/>
      <c r="S933" s="134"/>
      <c r="T933" s="134"/>
      <c r="U933" s="134"/>
      <c r="V933" s="134"/>
      <c r="W933" s="134"/>
      <c r="X933" s="134"/>
      <c r="Y933" s="134"/>
      <c r="Z933" s="134"/>
      <c r="AA933" s="134"/>
    </row>
    <row r="934" spans="1:27" ht="11.65" customHeight="1" x14ac:dyDescent="0.2">
      <c r="A934" s="138">
        <f t="shared" ca="1" si="40"/>
        <v>553</v>
      </c>
      <c r="C934" s="184"/>
      <c r="F934" s="184" t="str">
        <f>+[1]Function!F928</f>
        <v>DPW</v>
      </c>
      <c r="G934" s="84" t="str">
        <f>[1]UTCR!H934</f>
        <v>SNPD</v>
      </c>
      <c r="H934" s="151"/>
      <c r="I934" s="88">
        <f>IF(VLOOKUP([1]Variables!$AN$3,[1]Variables!$AK$3:$AM$14,3)=2,[1]UTCR!J934,[1]UTCR!AF934)</f>
        <v>0</v>
      </c>
      <c r="J934" s="88">
        <f>I934-K934</f>
        <v>0</v>
      </c>
      <c r="K934" s="185">
        <f>IF([1]Variables!$AN$3=12,IF(VLOOKUP([1]Variables!$AN$3,[1]Variables!$AK$3:$AM$14,3)=2,INDEX([1]UTCR!K934:U934,1,5)+INDEX([1]UTCR!K934:U934,1,8),INDEX([1]UTCR!AG934:AQ934,1,5)+INDEX([1]UTCR!AG934:AQ934,1,8)),IF(VLOOKUP([1]Variables!$AN$3,[1]Variables!$AK$3:$AM$14,3)=2,INDEX([1]UTCR!K934:U934,1,[1]Variables!$AN$3),INDEX([1]UTCR!AG934:AQ934,1,[1]Variables!$AN$3)))</f>
        <v>0</v>
      </c>
      <c r="L934" s="88">
        <f>M934-K934</f>
        <v>0</v>
      </c>
      <c r="M934" s="88">
        <f>IF([1]Variables!$AN$3=12,INDEX([1]NRO!J934:T934,1,5)+INDEX([1]NRO!J934:T934,1,8),INDEX([1]NRO!J934:T934,1,[1]Variables!$AN$3))</f>
        <v>0</v>
      </c>
      <c r="O934" s="134"/>
      <c r="P934" s="134"/>
      <c r="Q934" s="134"/>
      <c r="R934" s="134"/>
      <c r="S934" s="134"/>
      <c r="T934" s="134"/>
      <c r="U934" s="134"/>
      <c r="V934" s="134"/>
      <c r="W934" s="134"/>
      <c r="X934" s="134"/>
      <c r="Y934" s="134"/>
      <c r="Z934" s="134"/>
      <c r="AA934" s="134"/>
    </row>
    <row r="935" spans="1:27" ht="11.65" customHeight="1" x14ac:dyDescent="0.2">
      <c r="A935" s="138">
        <f t="shared" ca="1" si="40"/>
        <v>554</v>
      </c>
      <c r="C935" s="184"/>
      <c r="H935" s="151" t="s">
        <v>230</v>
      </c>
      <c r="I935" s="187">
        <f>SUBTOTAL(9,I933:I934)</f>
        <v>10062536.41</v>
      </c>
      <c r="J935" s="187">
        <f>SUBTOTAL(9,J933:J934)</f>
        <v>9134041.870000001</v>
      </c>
      <c r="K935" s="187">
        <f>SUBTOTAL(9,K933:K934)</f>
        <v>928494.54</v>
      </c>
      <c r="L935" s="187">
        <f>SUBTOTAL(9,L933:L934)</f>
        <v>0</v>
      </c>
      <c r="M935" s="187">
        <f>SUBTOTAL(9,M933:M934)</f>
        <v>928494.54</v>
      </c>
      <c r="O935" s="134"/>
      <c r="P935" s="134"/>
      <c r="Q935" s="134"/>
      <c r="R935" s="134"/>
      <c r="S935" s="134"/>
      <c r="T935" s="134"/>
      <c r="U935" s="134"/>
      <c r="V935" s="134"/>
      <c r="W935" s="134"/>
      <c r="X935" s="134"/>
      <c r="Y935" s="134"/>
      <c r="Z935" s="134"/>
      <c r="AA935" s="134"/>
    </row>
    <row r="936" spans="1:27" ht="11.65" customHeight="1" x14ac:dyDescent="0.2">
      <c r="A936" s="138">
        <f t="shared" ca="1" si="40"/>
        <v>555</v>
      </c>
      <c r="C936" s="184"/>
      <c r="H936" s="151"/>
      <c r="I936" s="192"/>
      <c r="J936" s="88"/>
      <c r="K936" s="88"/>
      <c r="L936" s="88"/>
      <c r="M936" s="88"/>
      <c r="O936" s="134"/>
      <c r="P936" s="134"/>
      <c r="Q936" s="134"/>
      <c r="R936" s="134"/>
      <c r="S936" s="134"/>
      <c r="T936" s="134"/>
      <c r="U936" s="134"/>
      <c r="V936" s="134"/>
      <c r="W936" s="134"/>
      <c r="X936" s="134"/>
      <c r="Y936" s="134"/>
      <c r="Z936" s="134"/>
      <c r="AA936" s="134"/>
    </row>
    <row r="937" spans="1:27" ht="11.65" customHeight="1" x14ac:dyDescent="0.2">
      <c r="A937" s="138">
        <f t="shared" ca="1" si="40"/>
        <v>556</v>
      </c>
      <c r="C937" s="184">
        <v>588</v>
      </c>
      <c r="D937" s="84" t="s">
        <v>305</v>
      </c>
      <c r="H937" s="151"/>
      <c r="I937" s="88"/>
      <c r="J937" s="88"/>
      <c r="K937" s="88"/>
      <c r="L937" s="88"/>
      <c r="M937" s="88"/>
      <c r="O937" s="134"/>
      <c r="P937" s="134"/>
      <c r="Q937" s="134"/>
      <c r="R937" s="134"/>
      <c r="S937" s="134"/>
      <c r="T937" s="134"/>
      <c r="U937" s="134"/>
      <c r="V937" s="134"/>
      <c r="W937" s="134"/>
      <c r="X937" s="134"/>
      <c r="Y937" s="134"/>
      <c r="Z937" s="134"/>
      <c r="AA937" s="134"/>
    </row>
    <row r="938" spans="1:27" ht="11.65" customHeight="1" x14ac:dyDescent="0.2">
      <c r="A938" s="138">
        <f t="shared" ca="1" si="40"/>
        <v>557</v>
      </c>
      <c r="C938" s="184"/>
      <c r="F938" s="184" t="str">
        <f>+[1]Function!F932</f>
        <v>DPW</v>
      </c>
      <c r="G938" s="84" t="str">
        <f>[1]UTCR!H938</f>
        <v>S</v>
      </c>
      <c r="H938" s="151"/>
      <c r="I938" s="88">
        <f>IF(VLOOKUP([1]Variables!$AN$3,[1]Variables!$AK$3:$AM$14,3)=2,[1]UTCR!J938,[1]UTCR!AF938)</f>
        <v>-50318.690000000024</v>
      </c>
      <c r="J938" s="88">
        <f>I938-K938</f>
        <v>-57638.160000000025</v>
      </c>
      <c r="K938" s="185">
        <f>IF([1]Variables!$AN$3=12,IF(VLOOKUP([1]Variables!$AN$3,[1]Variables!$AK$3:$AM$14,3)=2,INDEX([1]UTCR!K938:U938,1,5)+INDEX([1]UTCR!K938:U938,1,8),INDEX([1]UTCR!AG938:AQ938,1,5)+INDEX([1]UTCR!AG938:AQ938,1,8)),IF(VLOOKUP([1]Variables!$AN$3,[1]Variables!$AK$3:$AM$14,3)=2,INDEX([1]UTCR!K938:U938,1,[1]Variables!$AN$3),INDEX([1]UTCR!AG938:AQ938,1,[1]Variables!$AN$3)))</f>
        <v>7319.47</v>
      </c>
      <c r="L938" s="88">
        <f>M938-K938</f>
        <v>0</v>
      </c>
      <c r="M938" s="88">
        <f>IF([1]Variables!$AN$3=12,INDEX([1]NRO!J938:T938,1,5)+INDEX([1]NRO!J938:T938,1,8),INDEX([1]NRO!J938:T938,1,[1]Variables!$AN$3))</f>
        <v>7319.47</v>
      </c>
      <c r="O938" s="134"/>
      <c r="P938" s="134"/>
      <c r="Q938" s="134"/>
      <c r="R938" s="134"/>
      <c r="S938" s="134"/>
      <c r="T938" s="134"/>
      <c r="U938" s="134"/>
      <c r="V938" s="134"/>
      <c r="W938" s="134"/>
      <c r="X938" s="134"/>
      <c r="Y938" s="134"/>
      <c r="Z938" s="134"/>
      <c r="AA938" s="134"/>
    </row>
    <row r="939" spans="1:27" ht="11.65" customHeight="1" x14ac:dyDescent="0.2">
      <c r="A939" s="138">
        <f t="shared" ca="1" si="40"/>
        <v>558</v>
      </c>
      <c r="C939" s="184"/>
      <c r="F939" s="184" t="str">
        <f>+[1]Function!F933</f>
        <v>DPW</v>
      </c>
      <c r="G939" s="84" t="str">
        <f>[1]UTCR!H939</f>
        <v>SNPD</v>
      </c>
      <c r="H939" s="151"/>
      <c r="I939" s="88">
        <f>IF(VLOOKUP([1]Variables!$AN$3,[1]Variables!$AK$3:$AM$14,3)=2,[1]UTCR!J939,[1]UTCR!AF939)</f>
        <v>4990670.33</v>
      </c>
      <c r="J939" s="88">
        <f>I939-K939</f>
        <v>4674716.6180171305</v>
      </c>
      <c r="K939" s="185">
        <f>IF([1]Variables!$AN$3=12,IF(VLOOKUP([1]Variables!$AN$3,[1]Variables!$AK$3:$AM$14,3)=2,INDEX([1]UTCR!K939:U939,1,5)+INDEX([1]UTCR!K939:U939,1,8),INDEX([1]UTCR!AG939:AQ939,1,5)+INDEX([1]UTCR!AG939:AQ939,1,8)),IF(VLOOKUP([1]Variables!$AN$3,[1]Variables!$AK$3:$AM$14,3)=2,INDEX([1]UTCR!K939:U939,1,[1]Variables!$AN$3),INDEX([1]UTCR!AG939:AQ939,1,[1]Variables!$AN$3)))</f>
        <v>315953.71198286954</v>
      </c>
      <c r="L939" s="88">
        <f>M939-K939</f>
        <v>-8290.3120577486698</v>
      </c>
      <c r="M939" s="88">
        <f>IF([1]Variables!$AN$3=12,INDEX([1]NRO!J939:T939,1,5)+INDEX([1]NRO!J939:T939,1,8),INDEX([1]NRO!J939:T939,1,[1]Variables!$AN$3))</f>
        <v>307663.39992512087</v>
      </c>
      <c r="O939" s="134"/>
      <c r="P939" s="134"/>
      <c r="Q939" s="134"/>
      <c r="R939" s="134"/>
      <c r="S939" s="134"/>
      <c r="T939" s="134"/>
      <c r="U939" s="134"/>
      <c r="V939" s="134"/>
      <c r="W939" s="134"/>
      <c r="X939" s="134"/>
      <c r="Y939" s="134"/>
      <c r="Z939" s="134"/>
      <c r="AA939" s="134"/>
    </row>
    <row r="940" spans="1:27" ht="11.65" customHeight="1" x14ac:dyDescent="0.2">
      <c r="A940" s="138">
        <f t="shared" ca="1" si="40"/>
        <v>559</v>
      </c>
      <c r="C940" s="184"/>
      <c r="H940" s="151" t="s">
        <v>230</v>
      </c>
      <c r="I940" s="187">
        <f>SUBTOTAL(9,I938:I939)</f>
        <v>4940351.6399999997</v>
      </c>
      <c r="J940" s="187">
        <f>SUBTOTAL(9,J938:J939)</f>
        <v>4617078.4580171304</v>
      </c>
      <c r="K940" s="187">
        <f>SUBTOTAL(9,K938:K939)</f>
        <v>323273.18198286952</v>
      </c>
      <c r="L940" s="187">
        <f>SUBTOTAL(9,L938:L939)</f>
        <v>-8290.3120577486698</v>
      </c>
      <c r="M940" s="187">
        <f>SUBTOTAL(9,M938:M939)</f>
        <v>314982.86992512085</v>
      </c>
      <c r="O940" s="134"/>
      <c r="P940" s="134"/>
      <c r="Q940" s="134"/>
      <c r="R940" s="134"/>
      <c r="S940" s="134"/>
      <c r="T940" s="134"/>
      <c r="U940" s="134"/>
      <c r="V940" s="134"/>
      <c r="W940" s="134"/>
      <c r="X940" s="134"/>
      <c r="Y940" s="134"/>
      <c r="Z940" s="134"/>
      <c r="AA940" s="134"/>
    </row>
    <row r="941" spans="1:27" ht="11.65" customHeight="1" x14ac:dyDescent="0.2">
      <c r="A941" s="138">
        <f t="shared" ca="1" si="40"/>
        <v>560</v>
      </c>
      <c r="C941" s="184"/>
      <c r="H941" s="151"/>
      <c r="I941" s="88"/>
      <c r="J941" s="88"/>
      <c r="K941" s="88"/>
      <c r="L941" s="88"/>
      <c r="M941" s="88"/>
      <c r="O941" s="134"/>
      <c r="P941" s="134"/>
      <c r="Q941" s="134"/>
      <c r="R941" s="134"/>
      <c r="S941" s="134"/>
      <c r="T941" s="134"/>
      <c r="U941" s="134"/>
      <c r="V941" s="134"/>
      <c r="W941" s="134"/>
      <c r="X941" s="134"/>
      <c r="Y941" s="134"/>
      <c r="Z941" s="134"/>
      <c r="AA941" s="134"/>
    </row>
    <row r="942" spans="1:27" ht="11.65" customHeight="1" x14ac:dyDescent="0.2">
      <c r="A942" s="138">
        <f t="shared" ca="1" si="40"/>
        <v>561</v>
      </c>
      <c r="C942" s="184">
        <v>589</v>
      </c>
      <c r="D942" s="84" t="s">
        <v>240</v>
      </c>
      <c r="H942" s="151"/>
      <c r="I942" s="88"/>
      <c r="J942" s="88"/>
      <c r="K942" s="88"/>
      <c r="L942" s="88"/>
      <c r="M942" s="88"/>
      <c r="O942" s="134"/>
      <c r="P942" s="134"/>
      <c r="Q942" s="134"/>
      <c r="R942" s="134"/>
      <c r="S942" s="134"/>
      <c r="T942" s="134"/>
      <c r="U942" s="134"/>
      <c r="V942" s="134"/>
      <c r="W942" s="134"/>
      <c r="X942" s="134"/>
      <c r="Y942" s="134"/>
      <c r="Z942" s="134"/>
      <c r="AA942" s="134"/>
    </row>
    <row r="943" spans="1:27" ht="11.65" customHeight="1" x14ac:dyDescent="0.2">
      <c r="A943" s="138">
        <f t="shared" ca="1" si="40"/>
        <v>562</v>
      </c>
      <c r="C943" s="184"/>
      <c r="F943" s="184" t="str">
        <f>+[1]Function!F937</f>
        <v>DPW</v>
      </c>
      <c r="G943" s="84" t="str">
        <f>[1]UTCR!H943</f>
        <v>S</v>
      </c>
      <c r="H943" s="151"/>
      <c r="I943" s="88">
        <f>IF(VLOOKUP([1]Variables!$AN$3,[1]Variables!$AK$3:$AM$14,3)=2,[1]UTCR!J943,[1]UTCR!AF943)</f>
        <v>2857116.62</v>
      </c>
      <c r="J943" s="88">
        <f>I943-K943</f>
        <v>2749661.73</v>
      </c>
      <c r="K943" s="185">
        <f>IF([1]Variables!$AN$3=12,IF(VLOOKUP([1]Variables!$AN$3,[1]Variables!$AK$3:$AM$14,3)=2,INDEX([1]UTCR!K943:U943,1,5)+INDEX([1]UTCR!K943:U943,1,8),INDEX([1]UTCR!AG943:AQ943,1,5)+INDEX([1]UTCR!AG943:AQ943,1,8)),IF(VLOOKUP([1]Variables!$AN$3,[1]Variables!$AK$3:$AM$14,3)=2,INDEX([1]UTCR!K943:U943,1,[1]Variables!$AN$3),INDEX([1]UTCR!AG943:AQ943,1,[1]Variables!$AN$3)))</f>
        <v>107454.89</v>
      </c>
      <c r="L943" s="88">
        <f>M943-K943</f>
        <v>0</v>
      </c>
      <c r="M943" s="88">
        <f>IF([1]Variables!$AN$3=12,INDEX([1]NRO!J943:T943,1,5)+INDEX([1]NRO!J943:T943,1,8),INDEX([1]NRO!J943:T943,1,[1]Variables!$AN$3))</f>
        <v>107454.89</v>
      </c>
      <c r="O943" s="134"/>
      <c r="P943" s="134"/>
      <c r="Q943" s="134"/>
      <c r="R943" s="134"/>
      <c r="S943" s="134"/>
      <c r="T943" s="134"/>
      <c r="U943" s="134"/>
      <c r="V943" s="134"/>
      <c r="W943" s="134"/>
      <c r="X943" s="134"/>
      <c r="Y943" s="134"/>
      <c r="Z943" s="134"/>
      <c r="AA943" s="134"/>
    </row>
    <row r="944" spans="1:27" ht="11.65" customHeight="1" x14ac:dyDescent="0.2">
      <c r="A944" s="138">
        <f t="shared" ca="1" si="40"/>
        <v>563</v>
      </c>
      <c r="C944" s="184"/>
      <c r="F944" s="184" t="str">
        <f>+[1]Function!F938</f>
        <v>DPW</v>
      </c>
      <c r="G944" s="84" t="str">
        <f>[1]UTCR!H944</f>
        <v>SNPD</v>
      </c>
      <c r="H944" s="151"/>
      <c r="I944" s="88">
        <f>IF(VLOOKUP([1]Variables!$AN$3,[1]Variables!$AK$3:$AM$14,3)=2,[1]UTCR!J944,[1]UTCR!AF944)</f>
        <v>18941.38</v>
      </c>
      <c r="J944" s="88">
        <f>I944-K944</f>
        <v>17742.22258719648</v>
      </c>
      <c r="K944" s="185">
        <f>IF([1]Variables!$AN$3=12,IF(VLOOKUP([1]Variables!$AN$3,[1]Variables!$AK$3:$AM$14,3)=2,INDEX([1]UTCR!K944:U944,1,5)+INDEX([1]UTCR!K944:U944,1,8),INDEX([1]UTCR!AG944:AQ944,1,5)+INDEX([1]UTCR!AG944:AQ944,1,8)),IF(VLOOKUP([1]Variables!$AN$3,[1]Variables!$AK$3:$AM$14,3)=2,INDEX([1]UTCR!K944:U944,1,[1]Variables!$AN$3),INDEX([1]UTCR!AG944:AQ944,1,[1]Variables!$AN$3)))</f>
        <v>1199.1574128035193</v>
      </c>
      <c r="L944" s="88">
        <f>M944-K944</f>
        <v>0</v>
      </c>
      <c r="M944" s="88">
        <f>IF([1]Variables!$AN$3=12,INDEX([1]NRO!J944:T944,1,5)+INDEX([1]NRO!J944:T944,1,8),INDEX([1]NRO!J944:T944,1,[1]Variables!$AN$3))</f>
        <v>1199.1574128035193</v>
      </c>
      <c r="O944" s="134"/>
      <c r="P944" s="134"/>
      <c r="Q944" s="134"/>
      <c r="R944" s="134"/>
      <c r="S944" s="134"/>
      <c r="T944" s="134"/>
      <c r="U944" s="134"/>
      <c r="V944" s="134"/>
      <c r="W944" s="134"/>
      <c r="X944" s="134"/>
      <c r="Y944" s="134"/>
      <c r="Z944" s="134"/>
      <c r="AA944" s="134"/>
    </row>
    <row r="945" spans="1:27" ht="11.65" customHeight="1" x14ac:dyDescent="0.2">
      <c r="A945" s="138">
        <f t="shared" ca="1" si="40"/>
        <v>564</v>
      </c>
      <c r="C945" s="184"/>
      <c r="H945" s="151" t="s">
        <v>230</v>
      </c>
      <c r="I945" s="187">
        <f>SUBTOTAL(9,I943:I944)</f>
        <v>2876058</v>
      </c>
      <c r="J945" s="187">
        <f>SUBTOTAL(9,J943:J944)</f>
        <v>2767403.9525871966</v>
      </c>
      <c r="K945" s="187">
        <f>SUBTOTAL(9,K943:K944)</f>
        <v>108654.04741280351</v>
      </c>
      <c r="L945" s="187">
        <f>SUBTOTAL(9,L943:L944)</f>
        <v>0</v>
      </c>
      <c r="M945" s="187">
        <f>SUBTOTAL(9,M943:M944)</f>
        <v>108654.04741280351</v>
      </c>
      <c r="O945" s="134"/>
      <c r="P945" s="134"/>
      <c r="Q945" s="134"/>
      <c r="R945" s="134"/>
      <c r="S945" s="134"/>
      <c r="T945" s="134"/>
      <c r="U945" s="134"/>
      <c r="V945" s="134"/>
      <c r="W945" s="134"/>
      <c r="X945" s="134"/>
      <c r="Y945" s="134"/>
      <c r="Z945" s="134"/>
      <c r="AA945" s="134"/>
    </row>
    <row r="946" spans="1:27" ht="11.65" customHeight="1" x14ac:dyDescent="0.2">
      <c r="A946" s="138">
        <f t="shared" ca="1" si="40"/>
        <v>565</v>
      </c>
      <c r="C946" s="184"/>
      <c r="H946" s="151"/>
      <c r="I946" s="88"/>
      <c r="J946" s="88"/>
      <c r="K946" s="88"/>
      <c r="L946" s="88"/>
      <c r="M946" s="88"/>
      <c r="O946" s="134"/>
      <c r="P946" s="134"/>
      <c r="Q946" s="134"/>
      <c r="R946" s="134"/>
      <c r="S946" s="134"/>
      <c r="T946" s="134"/>
      <c r="U946" s="134"/>
      <c r="V946" s="134"/>
      <c r="W946" s="134"/>
      <c r="X946" s="134"/>
      <c r="Y946" s="134"/>
      <c r="Z946" s="134"/>
      <c r="AA946" s="134"/>
    </row>
    <row r="947" spans="1:27" ht="11.65" customHeight="1" x14ac:dyDescent="0.2">
      <c r="A947" s="138">
        <f t="shared" ca="1" si="40"/>
        <v>566</v>
      </c>
      <c r="C947" s="184">
        <v>590</v>
      </c>
      <c r="D947" s="84" t="s">
        <v>241</v>
      </c>
      <c r="H947" s="151"/>
      <c r="I947" s="88"/>
      <c r="J947" s="88"/>
      <c r="K947" s="88"/>
      <c r="L947" s="88"/>
      <c r="M947" s="88"/>
      <c r="O947" s="134"/>
      <c r="P947" s="134"/>
      <c r="Q947" s="134"/>
      <c r="R947" s="134"/>
      <c r="S947" s="134"/>
      <c r="T947" s="134"/>
      <c r="U947" s="134"/>
      <c r="V947" s="134"/>
      <c r="W947" s="134"/>
      <c r="X947" s="134"/>
      <c r="Y947" s="134"/>
      <c r="Z947" s="134"/>
      <c r="AA947" s="134"/>
    </row>
    <row r="948" spans="1:27" ht="11.65" customHeight="1" x14ac:dyDescent="0.2">
      <c r="A948" s="138">
        <f t="shared" ca="1" si="40"/>
        <v>567</v>
      </c>
      <c r="C948" s="184"/>
      <c r="F948" s="184" t="str">
        <f>+[1]Function!F942</f>
        <v>DPW</v>
      </c>
      <c r="G948" s="84" t="str">
        <f>[1]UTCR!H948</f>
        <v>S</v>
      </c>
      <c r="H948" s="151"/>
      <c r="I948" s="88">
        <f>IF(VLOOKUP([1]Variables!$AN$3,[1]Variables!$AK$3:$AM$14,3)=2,[1]UTCR!J948,[1]UTCR!AF948)</f>
        <v>3287274.9800000004</v>
      </c>
      <c r="J948" s="88">
        <f>I948-K948</f>
        <v>3128689.7800000003</v>
      </c>
      <c r="K948" s="185">
        <f>IF([1]Variables!$AN$3=12,IF(VLOOKUP([1]Variables!$AN$3,[1]Variables!$AK$3:$AM$14,3)=2,INDEX([1]UTCR!K948:U948,1,5)+INDEX([1]UTCR!K948:U948,1,8),INDEX([1]UTCR!AG948:AQ948,1,5)+INDEX([1]UTCR!AG948:AQ948,1,8)),IF(VLOOKUP([1]Variables!$AN$3,[1]Variables!$AK$3:$AM$14,3)=2,INDEX([1]UTCR!K948:U948,1,[1]Variables!$AN$3),INDEX([1]UTCR!AG948:AQ948,1,[1]Variables!$AN$3)))</f>
        <v>158585.20000000001</v>
      </c>
      <c r="L948" s="88">
        <f>M948-K948</f>
        <v>-13521.105188683723</v>
      </c>
      <c r="M948" s="88">
        <f>IF([1]Variables!$AN$3=12,INDEX([1]NRO!J948:T948,1,5)+INDEX([1]NRO!J948:T948,1,8),INDEX([1]NRO!J948:T948,1,[1]Variables!$AN$3))</f>
        <v>145064.09481131629</v>
      </c>
      <c r="O948" s="134"/>
      <c r="P948" s="134"/>
      <c r="Q948" s="134"/>
      <c r="R948" s="134"/>
      <c r="S948" s="134"/>
      <c r="T948" s="134"/>
      <c r="U948" s="134"/>
      <c r="V948" s="134"/>
      <c r="W948" s="134"/>
      <c r="X948" s="134"/>
      <c r="Y948" s="134"/>
      <c r="Z948" s="134"/>
      <c r="AA948" s="134"/>
    </row>
    <row r="949" spans="1:27" ht="11.65" customHeight="1" x14ac:dyDescent="0.2">
      <c r="A949" s="138">
        <f t="shared" ca="1" si="40"/>
        <v>568</v>
      </c>
      <c r="C949" s="184"/>
      <c r="F949" s="184" t="str">
        <f>+[1]Function!F943</f>
        <v>DPW</v>
      </c>
      <c r="G949" s="84" t="str">
        <f>[1]UTCR!H949</f>
        <v>SNPD</v>
      </c>
      <c r="H949" s="151"/>
      <c r="I949" s="88">
        <f>IF(VLOOKUP([1]Variables!$AN$3,[1]Variables!$AK$3:$AM$14,3)=2,[1]UTCR!J949,[1]UTCR!AF949)</f>
        <v>2171828.96</v>
      </c>
      <c r="J949" s="88">
        <f>I949-K949</f>
        <v>2034332.9171179419</v>
      </c>
      <c r="K949" s="185">
        <f>IF([1]Variables!$AN$3=12,IF(VLOOKUP([1]Variables!$AN$3,[1]Variables!$AK$3:$AM$14,3)=2,INDEX([1]UTCR!K949:U949,1,5)+INDEX([1]UTCR!K949:U949,1,8),INDEX([1]UTCR!AG949:AQ949,1,5)+INDEX([1]UTCR!AG949:AQ949,1,8)),IF(VLOOKUP([1]Variables!$AN$3,[1]Variables!$AK$3:$AM$14,3)=2,INDEX([1]UTCR!K949:U949,1,[1]Variables!$AN$3),INDEX([1]UTCR!AG949:AQ949,1,[1]Variables!$AN$3)))</f>
        <v>137496.0428820581</v>
      </c>
      <c r="L949" s="88">
        <f>M949-K949</f>
        <v>-4123.8783887363679</v>
      </c>
      <c r="M949" s="88">
        <f>IF([1]Variables!$AN$3=12,INDEX([1]NRO!J949:T949,1,5)+INDEX([1]NRO!J949:T949,1,8),INDEX([1]NRO!J949:T949,1,[1]Variables!$AN$3))</f>
        <v>133372.16449332173</v>
      </c>
      <c r="O949" s="134"/>
      <c r="P949" s="134"/>
      <c r="Q949" s="134"/>
      <c r="R949" s="134"/>
      <c r="S949" s="134"/>
      <c r="T949" s="134"/>
      <c r="U949" s="134"/>
      <c r="V949" s="134"/>
      <c r="W949" s="134"/>
      <c r="X949" s="134"/>
      <c r="Y949" s="134"/>
      <c r="Z949" s="134"/>
      <c r="AA949" s="134"/>
    </row>
    <row r="950" spans="1:27" ht="11.65" customHeight="1" x14ac:dyDescent="0.2">
      <c r="A950" s="138">
        <f t="shared" ca="1" si="40"/>
        <v>569</v>
      </c>
      <c r="C950" s="184"/>
      <c r="H950" s="151" t="s">
        <v>230</v>
      </c>
      <c r="I950" s="187">
        <f>SUBTOTAL(9,I948:I949)</f>
        <v>5459103.9400000004</v>
      </c>
      <c r="J950" s="187">
        <f>SUBTOTAL(9,J948:J949)</f>
        <v>5163022.6971179424</v>
      </c>
      <c r="K950" s="187">
        <f>SUBTOTAL(9,K948:K949)</f>
        <v>296081.24288205814</v>
      </c>
      <c r="L950" s="187">
        <f>SUBTOTAL(9,L948:L949)</f>
        <v>-17644.983577420091</v>
      </c>
      <c r="M950" s="187">
        <f>SUBTOTAL(9,M948:M949)</f>
        <v>278436.25930463802</v>
      </c>
      <c r="O950" s="134"/>
      <c r="P950" s="134"/>
      <c r="Q950" s="134"/>
      <c r="R950" s="134"/>
      <c r="S950" s="134"/>
      <c r="T950" s="134"/>
      <c r="U950" s="134"/>
      <c r="V950" s="134"/>
      <c r="W950" s="134"/>
      <c r="X950" s="134"/>
      <c r="Y950" s="134"/>
      <c r="Z950" s="134"/>
      <c r="AA950" s="134"/>
    </row>
    <row r="951" spans="1:27" ht="11.65" customHeight="1" x14ac:dyDescent="0.2">
      <c r="A951" s="138">
        <f t="shared" ca="1" si="40"/>
        <v>570</v>
      </c>
      <c r="C951" s="184"/>
      <c r="H951" s="151"/>
      <c r="I951" s="88"/>
      <c r="J951" s="88"/>
      <c r="K951" s="88"/>
      <c r="L951" s="88"/>
      <c r="M951" s="88"/>
      <c r="O951" s="134"/>
      <c r="P951" s="134"/>
      <c r="Q951" s="134"/>
      <c r="R951" s="134"/>
      <c r="S951" s="134"/>
      <c r="T951" s="134"/>
      <c r="U951" s="134"/>
      <c r="V951" s="134"/>
      <c r="W951" s="134"/>
      <c r="X951" s="134"/>
      <c r="Y951" s="134"/>
      <c r="Z951" s="134"/>
      <c r="AA951" s="134"/>
    </row>
    <row r="952" spans="1:27" ht="11.65" customHeight="1" x14ac:dyDescent="0.2">
      <c r="A952" s="138">
        <f t="shared" ca="1" si="40"/>
        <v>571</v>
      </c>
      <c r="C952" s="184">
        <v>591</v>
      </c>
      <c r="D952" s="84" t="s">
        <v>242</v>
      </c>
      <c r="H952" s="151"/>
      <c r="I952" s="88"/>
      <c r="J952" s="88"/>
      <c r="K952" s="88"/>
      <c r="L952" s="88"/>
      <c r="M952" s="88"/>
      <c r="O952" s="134"/>
      <c r="P952" s="134"/>
      <c r="Q952" s="134"/>
      <c r="R952" s="134"/>
      <c r="S952" s="134"/>
      <c r="T952" s="134"/>
      <c r="U952" s="134"/>
      <c r="V952" s="134"/>
      <c r="W952" s="134"/>
      <c r="X952" s="134"/>
      <c r="Y952" s="134"/>
      <c r="Z952" s="134"/>
      <c r="AA952" s="134"/>
    </row>
    <row r="953" spans="1:27" ht="11.65" customHeight="1" x14ac:dyDescent="0.2">
      <c r="A953" s="138">
        <f t="shared" ca="1" si="40"/>
        <v>572</v>
      </c>
      <c r="C953" s="184"/>
      <c r="F953" s="184" t="str">
        <f>+[1]Function!F947</f>
        <v>DPW</v>
      </c>
      <c r="G953" s="84" t="str">
        <f>[1]UTCR!H953</f>
        <v>S</v>
      </c>
      <c r="H953" s="151"/>
      <c r="I953" s="88">
        <f>IF(VLOOKUP([1]Variables!$AN$3,[1]Variables!$AK$3:$AM$14,3)=2,[1]UTCR!J953,[1]UTCR!AF953)</f>
        <v>2222419.31</v>
      </c>
      <c r="J953" s="88">
        <f>I953-K953</f>
        <v>1989453.92</v>
      </c>
      <c r="K953" s="185">
        <f>IF([1]Variables!$AN$3=12,IF(VLOOKUP([1]Variables!$AN$3,[1]Variables!$AK$3:$AM$14,3)=2,INDEX([1]UTCR!K953:U953,1,5)+INDEX([1]UTCR!K953:U953,1,8),INDEX([1]UTCR!AG953:AQ953,1,5)+INDEX([1]UTCR!AG953:AQ953,1,8)),IF(VLOOKUP([1]Variables!$AN$3,[1]Variables!$AK$3:$AM$14,3)=2,INDEX([1]UTCR!K953:U953,1,[1]Variables!$AN$3),INDEX([1]UTCR!AG953:AQ953,1,[1]Variables!$AN$3)))</f>
        <v>232965.39</v>
      </c>
      <c r="L953" s="88">
        <f>M953-K953</f>
        <v>0</v>
      </c>
      <c r="M953" s="88">
        <f>IF([1]Variables!$AN$3=12,INDEX([1]NRO!J953:T953,1,5)+INDEX([1]NRO!J953:T953,1,8),INDEX([1]NRO!J953:T953,1,[1]Variables!$AN$3))</f>
        <v>232965.39</v>
      </c>
      <c r="O953" s="134"/>
      <c r="P953" s="134"/>
      <c r="Q953" s="134"/>
      <c r="R953" s="134"/>
      <c r="S953" s="134"/>
      <c r="T953" s="134"/>
      <c r="U953" s="134"/>
      <c r="V953" s="134"/>
      <c r="W953" s="134"/>
      <c r="X953" s="134"/>
      <c r="Y953" s="134"/>
      <c r="Z953" s="134"/>
      <c r="AA953" s="134"/>
    </row>
    <row r="954" spans="1:27" ht="11.65" customHeight="1" x14ac:dyDescent="0.2">
      <c r="A954" s="138">
        <f t="shared" ca="1" si="40"/>
        <v>573</v>
      </c>
      <c r="C954" s="184"/>
      <c r="F954" s="184" t="str">
        <f>+[1]Function!F948</f>
        <v>DPW</v>
      </c>
      <c r="G954" s="84" t="str">
        <f>[1]UTCR!H954</f>
        <v>SNPD</v>
      </c>
      <c r="H954" s="151"/>
      <c r="I954" s="88">
        <f>IF(VLOOKUP([1]Variables!$AN$3,[1]Variables!$AK$3:$AM$14,3)=2,[1]UTCR!J954,[1]UTCR!AF954)</f>
        <v>110069.33</v>
      </c>
      <c r="J954" s="88">
        <f>I954-K954</f>
        <v>103100.96481267909</v>
      </c>
      <c r="K954" s="185">
        <f>IF([1]Variables!$AN$3=12,IF(VLOOKUP([1]Variables!$AN$3,[1]Variables!$AK$3:$AM$14,3)=2,INDEX([1]UTCR!K954:U954,1,5)+INDEX([1]UTCR!K954:U954,1,8),INDEX([1]UTCR!AG954:AQ954,1,5)+INDEX([1]UTCR!AG954:AQ954,1,8)),IF(VLOOKUP([1]Variables!$AN$3,[1]Variables!$AK$3:$AM$14,3)=2,INDEX([1]UTCR!K954:U954,1,[1]Variables!$AN$3),INDEX([1]UTCR!AG954:AQ954,1,[1]Variables!$AN$3)))</f>
        <v>6968.3651873209228</v>
      </c>
      <c r="L954" s="88">
        <f>M954-K954</f>
        <v>0</v>
      </c>
      <c r="M954" s="88">
        <f>IF([1]Variables!$AN$3=12,INDEX([1]NRO!J954:T954,1,5)+INDEX([1]NRO!J954:T954,1,8),INDEX([1]NRO!J954:T954,1,[1]Variables!$AN$3))</f>
        <v>6968.3651873209228</v>
      </c>
      <c r="O954" s="134"/>
      <c r="P954" s="134"/>
      <c r="Q954" s="134"/>
      <c r="R954" s="134"/>
      <c r="S954" s="134"/>
      <c r="T954" s="134"/>
      <c r="U954" s="134"/>
      <c r="V954" s="134"/>
      <c r="W954" s="134"/>
      <c r="X954" s="134"/>
      <c r="Y954" s="134"/>
      <c r="Z954" s="134"/>
      <c r="AA954" s="134"/>
    </row>
    <row r="955" spans="1:27" ht="11.65" customHeight="1" x14ac:dyDescent="0.2">
      <c r="A955" s="138">
        <f t="shared" ca="1" si="40"/>
        <v>574</v>
      </c>
      <c r="C955" s="184"/>
      <c r="H955" s="151" t="s">
        <v>230</v>
      </c>
      <c r="I955" s="187">
        <f>SUBTOTAL(9,I953:I954)</f>
        <v>2332488.64</v>
      </c>
      <c r="J955" s="187">
        <f>SUBTOTAL(9,J953:J954)</f>
        <v>2092554.8848126789</v>
      </c>
      <c r="K955" s="187">
        <f>SUBTOTAL(9,K953:K954)</f>
        <v>239933.75518732093</v>
      </c>
      <c r="L955" s="187">
        <f>SUBTOTAL(9,L953:L954)</f>
        <v>0</v>
      </c>
      <c r="M955" s="187">
        <f>SUBTOTAL(9,M953:M954)</f>
        <v>239933.75518732093</v>
      </c>
      <c r="O955" s="134"/>
      <c r="P955" s="134"/>
      <c r="Q955" s="134"/>
      <c r="R955" s="134"/>
      <c r="S955" s="134"/>
      <c r="T955" s="134"/>
      <c r="U955" s="134"/>
      <c r="V955" s="134"/>
      <c r="W955" s="134"/>
      <c r="X955" s="134"/>
      <c r="Y955" s="134"/>
      <c r="Z955" s="134"/>
      <c r="AA955" s="134"/>
    </row>
    <row r="956" spans="1:27" ht="11.65" customHeight="1" x14ac:dyDescent="0.2">
      <c r="A956" s="138">
        <f t="shared" ca="1" si="40"/>
        <v>575</v>
      </c>
      <c r="C956" s="184"/>
      <c r="H956" s="151"/>
      <c r="I956" s="88"/>
      <c r="J956" s="88"/>
      <c r="K956" s="88"/>
      <c r="L956" s="88"/>
      <c r="M956" s="88"/>
      <c r="O956" s="134"/>
      <c r="P956" s="134"/>
      <c r="Q956" s="134"/>
      <c r="R956" s="134"/>
      <c r="S956" s="134"/>
      <c r="T956" s="134"/>
      <c r="U956" s="134"/>
      <c r="V956" s="134"/>
      <c r="W956" s="134"/>
      <c r="X956" s="134"/>
      <c r="Y956" s="134"/>
      <c r="Z956" s="134"/>
      <c r="AA956" s="134"/>
    </row>
    <row r="957" spans="1:27" ht="11.65" customHeight="1" x14ac:dyDescent="0.2">
      <c r="A957" s="138">
        <f t="shared" ca="1" si="40"/>
        <v>576</v>
      </c>
      <c r="C957" s="184">
        <v>592</v>
      </c>
      <c r="D957" s="84" t="s">
        <v>294</v>
      </c>
      <c r="H957" s="151"/>
      <c r="I957" s="88"/>
      <c r="J957" s="88"/>
      <c r="K957" s="88"/>
      <c r="L957" s="88"/>
      <c r="M957" s="88"/>
      <c r="O957" s="134"/>
      <c r="P957" s="134"/>
      <c r="Q957" s="134"/>
      <c r="R957" s="134"/>
      <c r="S957" s="134"/>
      <c r="T957" s="134"/>
      <c r="U957" s="134"/>
      <c r="V957" s="134"/>
      <c r="W957" s="134"/>
      <c r="X957" s="134"/>
      <c r="Y957" s="134"/>
      <c r="Z957" s="134"/>
      <c r="AA957" s="134"/>
    </row>
    <row r="958" spans="1:27" ht="11.65" customHeight="1" x14ac:dyDescent="0.2">
      <c r="A958" s="138">
        <f t="shared" ca="1" si="40"/>
        <v>577</v>
      </c>
      <c r="C958" s="184"/>
      <c r="F958" s="184" t="str">
        <f>+[1]Function!F952</f>
        <v>DPW</v>
      </c>
      <c r="G958" s="84" t="str">
        <f>[1]UTCR!H958</f>
        <v>S</v>
      </c>
      <c r="H958" s="151"/>
      <c r="I958" s="88">
        <f>IF(VLOOKUP([1]Variables!$AN$3,[1]Variables!$AK$3:$AM$14,3)=2,[1]UTCR!J958,[1]UTCR!AF958)</f>
        <v>9403570.5</v>
      </c>
      <c r="J958" s="88">
        <f>I958-K958</f>
        <v>8778277.2699999996</v>
      </c>
      <c r="K958" s="185">
        <f>IF([1]Variables!$AN$3=12,IF(VLOOKUP([1]Variables!$AN$3,[1]Variables!$AK$3:$AM$14,3)=2,INDEX([1]UTCR!K958:U958,1,5)+INDEX([1]UTCR!K958:U958,1,8),INDEX([1]UTCR!AG958:AQ958,1,5)+INDEX([1]UTCR!AG958:AQ958,1,8)),IF(VLOOKUP([1]Variables!$AN$3,[1]Variables!$AK$3:$AM$14,3)=2,INDEX([1]UTCR!K958:U958,1,[1]Variables!$AN$3),INDEX([1]UTCR!AG958:AQ958,1,[1]Variables!$AN$3)))</f>
        <v>625293.23</v>
      </c>
      <c r="L958" s="88">
        <f>M958-K958</f>
        <v>0</v>
      </c>
      <c r="M958" s="88">
        <f>IF([1]Variables!$AN$3=12,INDEX([1]NRO!J958:T958,1,5)+INDEX([1]NRO!J958:T958,1,8),INDEX([1]NRO!J958:T958,1,[1]Variables!$AN$3))</f>
        <v>625293.23</v>
      </c>
      <c r="O958" s="134"/>
      <c r="P958" s="134"/>
      <c r="Q958" s="134"/>
      <c r="R958" s="134"/>
      <c r="S958" s="134"/>
      <c r="T958" s="134"/>
      <c r="U958" s="134"/>
      <c r="V958" s="134"/>
      <c r="W958" s="134"/>
      <c r="X958" s="134"/>
      <c r="Y958" s="134"/>
      <c r="Z958" s="134"/>
      <c r="AA958" s="134"/>
    </row>
    <row r="959" spans="1:27" ht="11.65" customHeight="1" x14ac:dyDescent="0.2">
      <c r="A959" s="138">
        <f t="shared" ca="1" si="40"/>
        <v>578</v>
      </c>
      <c r="C959" s="184"/>
      <c r="F959" s="184" t="str">
        <f>+[1]Function!F953</f>
        <v>DPW</v>
      </c>
      <c r="G959" s="84" t="str">
        <f>[1]UTCR!H959</f>
        <v>SNPD</v>
      </c>
      <c r="H959" s="151"/>
      <c r="I959" s="88">
        <f>IF(VLOOKUP([1]Variables!$AN$3,[1]Variables!$AK$3:$AM$14,3)=2,[1]UTCR!J959,[1]UTCR!AF959)</f>
        <v>1827642.51</v>
      </c>
      <c r="J959" s="88">
        <f>I959-K959</f>
        <v>1711936.5232228311</v>
      </c>
      <c r="K959" s="185">
        <f>IF([1]Variables!$AN$3=12,IF(VLOOKUP([1]Variables!$AN$3,[1]Variables!$AK$3:$AM$14,3)=2,INDEX([1]UTCR!K959:U959,1,5)+INDEX([1]UTCR!K959:U959,1,8),INDEX([1]UTCR!AG959:AQ959,1,5)+INDEX([1]UTCR!AG959:AQ959,1,8)),IF(VLOOKUP([1]Variables!$AN$3,[1]Variables!$AK$3:$AM$14,3)=2,INDEX([1]UTCR!K959:U959,1,[1]Variables!$AN$3),INDEX([1]UTCR!AG959:AQ959,1,[1]Variables!$AN$3)))</f>
        <v>115705.98677716883</v>
      </c>
      <c r="L959" s="88">
        <f>M959-K959</f>
        <v>82.135665100591723</v>
      </c>
      <c r="M959" s="88">
        <f>IF([1]Variables!$AN$3=12,INDEX([1]NRO!J959:T959,1,5)+INDEX([1]NRO!J959:T959,1,8),INDEX([1]NRO!J959:T959,1,[1]Variables!$AN$3))</f>
        <v>115788.12244226942</v>
      </c>
      <c r="O959" s="134"/>
      <c r="P959" s="134"/>
      <c r="Q959" s="134"/>
      <c r="R959" s="134"/>
      <c r="S959" s="134"/>
      <c r="T959" s="134"/>
      <c r="U959" s="134"/>
      <c r="V959" s="134"/>
      <c r="W959" s="134"/>
      <c r="X959" s="134"/>
      <c r="Y959" s="134"/>
      <c r="Z959" s="134"/>
      <c r="AA959" s="134"/>
    </row>
    <row r="960" spans="1:27" ht="11.65" customHeight="1" x14ac:dyDescent="0.2">
      <c r="A960" s="138">
        <f t="shared" ca="1" si="40"/>
        <v>579</v>
      </c>
      <c r="C960" s="184"/>
      <c r="H960" s="151" t="s">
        <v>230</v>
      </c>
      <c r="I960" s="187">
        <f>SUBTOTAL(9,I958:I959)</f>
        <v>11231213.01</v>
      </c>
      <c r="J960" s="187">
        <f>SUBTOTAL(9,J958:J959)</f>
        <v>10490213.79322283</v>
      </c>
      <c r="K960" s="187">
        <f>SUBTOTAL(9,K958:K959)</f>
        <v>740999.2167771688</v>
      </c>
      <c r="L960" s="187">
        <f>SUBTOTAL(9,L958:L959)</f>
        <v>82.135665100591723</v>
      </c>
      <c r="M960" s="187">
        <f>SUBTOTAL(9,M958:M959)</f>
        <v>741081.35244226945</v>
      </c>
      <c r="O960" s="134"/>
      <c r="P960" s="134"/>
      <c r="Q960" s="134"/>
      <c r="R960" s="134"/>
      <c r="S960" s="134"/>
      <c r="T960" s="134"/>
      <c r="U960" s="134"/>
      <c r="V960" s="134"/>
      <c r="W960" s="134"/>
      <c r="X960" s="134"/>
      <c r="Y960" s="134"/>
      <c r="Z960" s="134"/>
      <c r="AA960" s="134"/>
    </row>
    <row r="961" spans="1:27" ht="11.65" customHeight="1" x14ac:dyDescent="0.2">
      <c r="A961" s="138">
        <f t="shared" ca="1" si="40"/>
        <v>580</v>
      </c>
      <c r="C961" s="184">
        <v>593</v>
      </c>
      <c r="D961" s="84" t="s">
        <v>295</v>
      </c>
      <c r="H961" s="151"/>
      <c r="I961" s="88"/>
      <c r="J961" s="88"/>
      <c r="K961" s="88"/>
      <c r="L961" s="88"/>
      <c r="M961" s="88"/>
      <c r="O961" s="134"/>
      <c r="P961" s="134"/>
      <c r="Q961" s="134"/>
      <c r="R961" s="134"/>
      <c r="S961" s="134"/>
      <c r="T961" s="134"/>
      <c r="U961" s="134"/>
      <c r="V961" s="134"/>
      <c r="W961" s="134"/>
      <c r="X961" s="134"/>
      <c r="Y961" s="134"/>
      <c r="Z961" s="134"/>
      <c r="AA961" s="134"/>
    </row>
    <row r="962" spans="1:27" ht="11.65" customHeight="1" x14ac:dyDescent="0.2">
      <c r="A962" s="138">
        <f t="shared" ca="1" si="40"/>
        <v>581</v>
      </c>
      <c r="C962" s="184"/>
      <c r="F962" s="184" t="str">
        <f>+[1]Function!F956</f>
        <v>DPW</v>
      </c>
      <c r="G962" s="84" t="str">
        <f>[1]UTCR!H962</f>
        <v>S</v>
      </c>
      <c r="H962" s="151"/>
      <c r="I962" s="88">
        <f>IF(VLOOKUP([1]Variables!$AN$3,[1]Variables!$AK$3:$AM$14,3)=2,[1]UTCR!J962,[1]UTCR!AF962)</f>
        <v>92913782.959999993</v>
      </c>
      <c r="J962" s="88">
        <f>I962-K962</f>
        <v>89048835.319999993</v>
      </c>
      <c r="K962" s="185">
        <f>IF([1]Variables!$AN$3=12,IF(VLOOKUP([1]Variables!$AN$3,[1]Variables!$AK$3:$AM$14,3)=2,INDEX([1]UTCR!K962:U962,1,5)+INDEX([1]UTCR!K962:U962,1,8),INDEX([1]UTCR!AG962:AQ962,1,5)+INDEX([1]UTCR!AG962:AQ962,1,8)),IF(VLOOKUP([1]Variables!$AN$3,[1]Variables!$AK$3:$AM$14,3)=2,INDEX([1]UTCR!K962:U962,1,[1]Variables!$AN$3),INDEX([1]UTCR!AG962:AQ962,1,[1]Variables!$AN$3)))</f>
        <v>3864947.64</v>
      </c>
      <c r="L962" s="88">
        <f>M962-K962</f>
        <v>80678.747552378569</v>
      </c>
      <c r="M962" s="88">
        <f>IF([1]Variables!$AN$3=12,INDEX([1]NRO!J962:T962,1,5)+INDEX([1]NRO!J962:T962,1,8),INDEX([1]NRO!J962:T962,1,[1]Variables!$AN$3))</f>
        <v>3945626.3875523787</v>
      </c>
      <c r="O962" s="134"/>
      <c r="P962" s="134"/>
      <c r="Q962" s="134"/>
      <c r="R962" s="134"/>
      <c r="S962" s="134"/>
      <c r="T962" s="134"/>
      <c r="U962" s="134"/>
      <c r="V962" s="134"/>
      <c r="W962" s="134"/>
      <c r="X962" s="134"/>
      <c r="Y962" s="134"/>
      <c r="Z962" s="134"/>
      <c r="AA962" s="134"/>
    </row>
    <row r="963" spans="1:27" ht="11.65" customHeight="1" x14ac:dyDescent="0.2">
      <c r="A963" s="138">
        <f t="shared" ca="1" si="40"/>
        <v>582</v>
      </c>
      <c r="C963" s="184"/>
      <c r="F963" s="184" t="str">
        <f>+[1]Function!F957</f>
        <v>DPW</v>
      </c>
      <c r="G963" s="84" t="str">
        <f>[1]UTCR!H963</f>
        <v>SNPD</v>
      </c>
      <c r="H963" s="151"/>
      <c r="I963" s="88">
        <f>IF(VLOOKUP([1]Variables!$AN$3,[1]Variables!$AK$3:$AM$14,3)=2,[1]UTCR!J963,[1]UTCR!AF963)</f>
        <v>1835944.85</v>
      </c>
      <c r="J963" s="88">
        <f>I963-K963</f>
        <v>1719713.2514377018</v>
      </c>
      <c r="K963" s="185">
        <f>IF([1]Variables!$AN$3=12,IF(VLOOKUP([1]Variables!$AN$3,[1]Variables!$AK$3:$AM$14,3)=2,INDEX([1]UTCR!K963:U963,1,5)+INDEX([1]UTCR!K963:U963,1,8),INDEX([1]UTCR!AG963:AQ963,1,5)+INDEX([1]UTCR!AG963:AQ963,1,8)),IF(VLOOKUP([1]Variables!$AN$3,[1]Variables!$AK$3:$AM$14,3)=2,INDEX([1]UTCR!K963:U963,1,[1]Variables!$AN$3),INDEX([1]UTCR!AG963:AQ963,1,[1]Variables!$AN$3)))</f>
        <v>116231.59856229827</v>
      </c>
      <c r="L963" s="88">
        <f>M963-K963</f>
        <v>0</v>
      </c>
      <c r="M963" s="88">
        <f>IF([1]Variables!$AN$3=12,INDEX([1]NRO!J963:T963,1,5)+INDEX([1]NRO!J963:T963,1,8),INDEX([1]NRO!J963:T963,1,[1]Variables!$AN$3))</f>
        <v>116231.59856229827</v>
      </c>
      <c r="O963" s="134"/>
      <c r="P963" s="134"/>
      <c r="Q963" s="134"/>
      <c r="R963" s="134"/>
      <c r="S963" s="134"/>
      <c r="T963" s="134"/>
      <c r="U963" s="134"/>
      <c r="V963" s="134"/>
      <c r="W963" s="134"/>
      <c r="X963" s="134"/>
      <c r="Y963" s="134"/>
      <c r="Z963" s="134"/>
      <c r="AA963" s="134"/>
    </row>
    <row r="964" spans="1:27" ht="11.65" customHeight="1" x14ac:dyDescent="0.2">
      <c r="A964" s="138">
        <f t="shared" ca="1" si="40"/>
        <v>583</v>
      </c>
      <c r="C964" s="184"/>
      <c r="H964" s="151" t="s">
        <v>230</v>
      </c>
      <c r="I964" s="187">
        <f>SUBTOTAL(9,I962:I963)</f>
        <v>94749727.809999987</v>
      </c>
      <c r="J964" s="187">
        <f>SUBTOTAL(9,J962:J963)</f>
        <v>90768548.571437702</v>
      </c>
      <c r="K964" s="187">
        <f>SUBTOTAL(9,K962:K963)</f>
        <v>3981179.2385622985</v>
      </c>
      <c r="L964" s="187">
        <f>SUBTOTAL(9,L962:L963)</f>
        <v>80678.747552378569</v>
      </c>
      <c r="M964" s="187">
        <f>SUBTOTAL(9,M962:M963)</f>
        <v>4061857.986114677</v>
      </c>
      <c r="O964" s="134"/>
      <c r="P964" s="134"/>
      <c r="Q964" s="134"/>
      <c r="R964" s="134"/>
      <c r="S964" s="134"/>
      <c r="T964" s="134"/>
      <c r="U964" s="134"/>
      <c r="V964" s="134"/>
      <c r="W964" s="134"/>
      <c r="X964" s="134"/>
      <c r="Y964" s="134"/>
      <c r="Z964" s="134"/>
      <c r="AA964" s="134"/>
    </row>
    <row r="965" spans="1:27" ht="11.65" customHeight="1" x14ac:dyDescent="0.2">
      <c r="A965" s="138">
        <f t="shared" ca="1" si="40"/>
        <v>584</v>
      </c>
      <c r="C965" s="184"/>
      <c r="H965" s="151"/>
      <c r="I965" s="88"/>
      <c r="J965" s="88"/>
      <c r="K965" s="88"/>
      <c r="L965" s="88"/>
      <c r="M965" s="88"/>
      <c r="O965" s="134"/>
      <c r="P965" s="134"/>
      <c r="Q965" s="134"/>
      <c r="R965" s="134"/>
      <c r="S965" s="134"/>
      <c r="T965" s="134"/>
      <c r="U965" s="134"/>
      <c r="V965" s="134"/>
      <c r="W965" s="134"/>
      <c r="X965" s="134"/>
      <c r="Y965" s="134"/>
      <c r="Z965" s="134"/>
      <c r="AA965" s="134"/>
    </row>
    <row r="966" spans="1:27" ht="11.65" customHeight="1" x14ac:dyDescent="0.2">
      <c r="A966" s="138">
        <f t="shared" ca="1" si="40"/>
        <v>585</v>
      </c>
      <c r="C966" s="184">
        <v>594</v>
      </c>
      <c r="D966" s="84" t="s">
        <v>296</v>
      </c>
      <c r="H966" s="151"/>
      <c r="I966" s="88"/>
      <c r="J966" s="88"/>
      <c r="K966" s="88"/>
      <c r="L966" s="88"/>
      <c r="M966" s="88"/>
      <c r="O966" s="134"/>
      <c r="P966" s="134"/>
      <c r="Q966" s="134"/>
      <c r="R966" s="134"/>
      <c r="S966" s="134"/>
      <c r="T966" s="134"/>
      <c r="U966" s="134"/>
      <c r="V966" s="134"/>
      <c r="W966" s="134"/>
      <c r="X966" s="134"/>
      <c r="Y966" s="134"/>
      <c r="Z966" s="134"/>
      <c r="AA966" s="134"/>
    </row>
    <row r="967" spans="1:27" ht="11.65" customHeight="1" x14ac:dyDescent="0.2">
      <c r="A967" s="138">
        <f t="shared" ref="A967:A1030" ca="1" si="41">OFFSET(A967,-1,)+1</f>
        <v>586</v>
      </c>
      <c r="C967" s="184"/>
      <c r="F967" s="184" t="str">
        <f>+[1]Function!F961</f>
        <v>DPW</v>
      </c>
      <c r="G967" s="84" t="str">
        <f>[1]UTCR!H967</f>
        <v>S</v>
      </c>
      <c r="H967" s="151"/>
      <c r="I967" s="88">
        <f>IF(VLOOKUP([1]Variables!$AN$3,[1]Variables!$AK$3:$AM$14,3)=2,[1]UTCR!J967,[1]UTCR!AF967)</f>
        <v>21648963.819999997</v>
      </c>
      <c r="J967" s="88">
        <f>I967-K967</f>
        <v>20536266.369999997</v>
      </c>
      <c r="K967" s="185">
        <f>IF([1]Variables!$AN$3=12,IF(VLOOKUP([1]Variables!$AN$3,[1]Variables!$AK$3:$AM$14,3)=2,INDEX([1]UTCR!K967:U967,1,5)+INDEX([1]UTCR!K967:U967,1,8),INDEX([1]UTCR!AG967:AQ967,1,5)+INDEX([1]UTCR!AG967:AQ967,1,8)),IF(VLOOKUP([1]Variables!$AN$3,[1]Variables!$AK$3:$AM$14,3)=2,INDEX([1]UTCR!K967:U967,1,[1]Variables!$AN$3),INDEX([1]UTCR!AG967:AQ967,1,[1]Variables!$AN$3)))</f>
        <v>1112697.45</v>
      </c>
      <c r="L967" s="88">
        <f>M967-K967</f>
        <v>0</v>
      </c>
      <c r="M967" s="88">
        <f>IF([1]Variables!$AN$3=12,INDEX([1]NRO!J967:T967,1,5)+INDEX([1]NRO!J967:T967,1,8),INDEX([1]NRO!J967:T967,1,[1]Variables!$AN$3))</f>
        <v>1112697.45</v>
      </c>
      <c r="O967" s="134"/>
      <c r="P967" s="134"/>
      <c r="Q967" s="134"/>
      <c r="R967" s="134"/>
      <c r="S967" s="134"/>
      <c r="T967" s="134"/>
      <c r="U967" s="134"/>
      <c r="V967" s="134"/>
      <c r="W967" s="134"/>
      <c r="X967" s="134"/>
      <c r="Y967" s="134"/>
      <c r="Z967" s="134"/>
      <c r="AA967" s="134"/>
    </row>
    <row r="968" spans="1:27" ht="11.65" customHeight="1" x14ac:dyDescent="0.2">
      <c r="A968" s="138">
        <f t="shared" ca="1" si="41"/>
        <v>587</v>
      </c>
      <c r="C968" s="184"/>
      <c r="F968" s="184" t="str">
        <f>+[1]Function!F962</f>
        <v>DPW</v>
      </c>
      <c r="G968" s="84" t="str">
        <f>[1]UTCR!H968</f>
        <v>SNPD</v>
      </c>
      <c r="H968" s="151"/>
      <c r="I968" s="88">
        <f>IF(VLOOKUP([1]Variables!$AN$3,[1]Variables!$AK$3:$AM$14,3)=2,[1]UTCR!J968,[1]UTCR!AF968)</f>
        <v>5413.65</v>
      </c>
      <c r="J968" s="88">
        <f>I968-K968</f>
        <v>5070.9179219875332</v>
      </c>
      <c r="K968" s="185">
        <f>IF([1]Variables!$AN$3=12,IF(VLOOKUP([1]Variables!$AN$3,[1]Variables!$AK$3:$AM$14,3)=2,INDEX([1]UTCR!K968:U968,1,5)+INDEX([1]UTCR!K968:U968,1,8),INDEX([1]UTCR!AG968:AQ968,1,5)+INDEX([1]UTCR!AG968:AQ968,1,8)),IF(VLOOKUP([1]Variables!$AN$3,[1]Variables!$AK$3:$AM$14,3)=2,INDEX([1]UTCR!K968:U968,1,[1]Variables!$AN$3),INDEX([1]UTCR!AG968:AQ968,1,[1]Variables!$AN$3)))</f>
        <v>342.73207801246645</v>
      </c>
      <c r="L968" s="88">
        <f>M968-K968</f>
        <v>0</v>
      </c>
      <c r="M968" s="88">
        <f>IF([1]Variables!$AN$3=12,INDEX([1]NRO!J968:T968,1,5)+INDEX([1]NRO!J968:T968,1,8),INDEX([1]NRO!J968:T968,1,[1]Variables!$AN$3))</f>
        <v>342.73207801246645</v>
      </c>
      <c r="O968" s="134"/>
      <c r="P968" s="134"/>
      <c r="Q968" s="134"/>
      <c r="R968" s="134"/>
      <c r="S968" s="134"/>
      <c r="T968" s="134"/>
      <c r="U968" s="134"/>
      <c r="V968" s="134"/>
      <c r="W968" s="134"/>
      <c r="X968" s="134"/>
      <c r="Y968" s="134"/>
      <c r="Z968" s="134"/>
      <c r="AA968" s="134"/>
    </row>
    <row r="969" spans="1:27" ht="11.65" customHeight="1" x14ac:dyDescent="0.2">
      <c r="A969" s="138">
        <f t="shared" ca="1" si="41"/>
        <v>588</v>
      </c>
      <c r="C969" s="184"/>
      <c r="H969" s="151" t="s">
        <v>230</v>
      </c>
      <c r="I969" s="187">
        <f>SUBTOTAL(9,I967:I968)</f>
        <v>21654377.469999995</v>
      </c>
      <c r="J969" s="187">
        <f>SUBTOTAL(9,J967:J968)</f>
        <v>20541337.287921984</v>
      </c>
      <c r="K969" s="187">
        <f>SUBTOTAL(9,K967:K968)</f>
        <v>1113040.1820780125</v>
      </c>
      <c r="L969" s="187">
        <f>SUBTOTAL(9,L967:L968)</f>
        <v>0</v>
      </c>
      <c r="M969" s="187">
        <f>SUBTOTAL(9,M967:M968)</f>
        <v>1113040.1820780125</v>
      </c>
      <c r="O969" s="134"/>
      <c r="P969" s="134"/>
      <c r="Q969" s="134"/>
      <c r="R969" s="134"/>
      <c r="S969" s="134"/>
      <c r="T969" s="134"/>
      <c r="U969" s="134"/>
      <c r="V969" s="134"/>
      <c r="W969" s="134"/>
      <c r="X969" s="134"/>
      <c r="Y969" s="134"/>
      <c r="Z969" s="134"/>
      <c r="AA969" s="134"/>
    </row>
    <row r="970" spans="1:27" ht="11.65" customHeight="1" x14ac:dyDescent="0.2">
      <c r="A970" s="138">
        <f t="shared" ca="1" si="41"/>
        <v>589</v>
      </c>
      <c r="C970" s="184"/>
      <c r="H970" s="151"/>
      <c r="I970" s="88"/>
      <c r="J970" s="88"/>
      <c r="K970" s="88"/>
      <c r="L970" s="88"/>
      <c r="M970" s="88"/>
      <c r="O970" s="134"/>
      <c r="P970" s="134"/>
      <c r="Q970" s="134"/>
      <c r="R970" s="134"/>
      <c r="S970" s="134"/>
      <c r="T970" s="134"/>
      <c r="U970" s="134"/>
      <c r="V970" s="134"/>
      <c r="W970" s="134"/>
      <c r="X970" s="134"/>
      <c r="Y970" s="134"/>
      <c r="Z970" s="134"/>
      <c r="AA970" s="134"/>
    </row>
    <row r="971" spans="1:27" ht="11.65" customHeight="1" x14ac:dyDescent="0.2">
      <c r="A971" s="138">
        <f t="shared" ca="1" si="41"/>
        <v>590</v>
      </c>
      <c r="C971" s="184">
        <v>595</v>
      </c>
      <c r="D971" s="84" t="s">
        <v>306</v>
      </c>
      <c r="H971" s="151"/>
      <c r="I971" s="88"/>
      <c r="J971" s="88"/>
      <c r="K971" s="88"/>
      <c r="L971" s="88"/>
      <c r="M971" s="88"/>
      <c r="O971" s="134"/>
      <c r="P971" s="134"/>
      <c r="Q971" s="134"/>
      <c r="R971" s="134"/>
      <c r="S971" s="134"/>
      <c r="T971" s="134"/>
      <c r="U971" s="134"/>
      <c r="V971" s="134"/>
      <c r="W971" s="134"/>
      <c r="X971" s="134"/>
      <c r="Y971" s="134"/>
      <c r="Z971" s="134"/>
      <c r="AA971" s="134"/>
    </row>
    <row r="972" spans="1:27" ht="11.65" customHeight="1" x14ac:dyDescent="0.2">
      <c r="A972" s="138">
        <f t="shared" ca="1" si="41"/>
        <v>591</v>
      </c>
      <c r="C972" s="184"/>
      <c r="F972" s="184" t="str">
        <f>+[1]Function!F966</f>
        <v>DPW</v>
      </c>
      <c r="G972" s="84" t="str">
        <f>[1]UTCR!H972</f>
        <v>S</v>
      </c>
      <c r="H972" s="151"/>
      <c r="I972" s="88">
        <f>IF(VLOOKUP([1]Variables!$AN$3,[1]Variables!$AK$3:$AM$14,3)=2,[1]UTCR!J972,[1]UTCR!AF972)</f>
        <v>0</v>
      </c>
      <c r="J972" s="88">
        <f>I972-K972</f>
        <v>0</v>
      </c>
      <c r="K972" s="185">
        <f>IF([1]Variables!$AN$3=12,IF(VLOOKUP([1]Variables!$AN$3,[1]Variables!$AK$3:$AM$14,3)=2,INDEX([1]UTCR!K972:U972,1,5)+INDEX([1]UTCR!K972:U972,1,8),INDEX([1]UTCR!AG972:AQ972,1,5)+INDEX([1]UTCR!AG972:AQ972,1,8)),IF(VLOOKUP([1]Variables!$AN$3,[1]Variables!$AK$3:$AM$14,3)=2,INDEX([1]UTCR!K972:U972,1,[1]Variables!$AN$3),INDEX([1]UTCR!AG972:AQ972,1,[1]Variables!$AN$3)))</f>
        <v>0</v>
      </c>
      <c r="L972" s="88">
        <f>M972-K972</f>
        <v>0</v>
      </c>
      <c r="M972" s="88">
        <f>IF([1]Variables!$AN$3=12,INDEX([1]NRO!J972:T972,1,5)+INDEX([1]NRO!J972:T972,1,8),INDEX([1]NRO!J972:T972,1,[1]Variables!$AN$3))</f>
        <v>0</v>
      </c>
      <c r="O972" s="134"/>
      <c r="P972" s="134"/>
      <c r="Q972" s="134"/>
      <c r="R972" s="134"/>
      <c r="S972" s="134"/>
      <c r="T972" s="134"/>
      <c r="U972" s="134"/>
      <c r="V972" s="134"/>
      <c r="W972" s="134"/>
      <c r="X972" s="134"/>
      <c r="Y972" s="134"/>
      <c r="Z972" s="134"/>
      <c r="AA972" s="134"/>
    </row>
    <row r="973" spans="1:27" ht="11.65" customHeight="1" x14ac:dyDescent="0.2">
      <c r="A973" s="138">
        <f t="shared" ca="1" si="41"/>
        <v>592</v>
      </c>
      <c r="C973" s="184"/>
      <c r="F973" s="184" t="str">
        <f>+[1]Function!F967</f>
        <v>DPW</v>
      </c>
      <c r="G973" s="84" t="str">
        <f>[1]UTCR!H973</f>
        <v>SNPD</v>
      </c>
      <c r="H973" s="151"/>
      <c r="I973" s="88">
        <f>IF(VLOOKUP([1]Variables!$AN$3,[1]Variables!$AK$3:$AM$14,3)=2,[1]UTCR!J973,[1]UTCR!AF973)</f>
        <v>956070.91</v>
      </c>
      <c r="J973" s="88">
        <f>I973-K973</f>
        <v>895543.13858670776</v>
      </c>
      <c r="K973" s="185">
        <f>IF([1]Variables!$AN$3=12,IF(VLOOKUP([1]Variables!$AN$3,[1]Variables!$AK$3:$AM$14,3)=2,INDEX([1]UTCR!K973:U973,1,5)+INDEX([1]UTCR!K973:U973,1,8),INDEX([1]UTCR!AG973:AQ973,1,5)+INDEX([1]UTCR!AG973:AQ973,1,8)),IF(VLOOKUP([1]Variables!$AN$3,[1]Variables!$AK$3:$AM$14,3)=2,INDEX([1]UTCR!K973:U973,1,[1]Variables!$AN$3),INDEX([1]UTCR!AG973:AQ973,1,[1]Variables!$AN$3)))</f>
        <v>60527.771413292292</v>
      </c>
      <c r="L973" s="88">
        <f>M973-K973</f>
        <v>0</v>
      </c>
      <c r="M973" s="88">
        <f>IF([1]Variables!$AN$3=12,INDEX([1]NRO!J973:T973,1,5)+INDEX([1]NRO!J973:T973,1,8),INDEX([1]NRO!J973:T973,1,[1]Variables!$AN$3))</f>
        <v>60527.771413292292</v>
      </c>
      <c r="O973" s="134"/>
      <c r="P973" s="134"/>
      <c r="Q973" s="134"/>
      <c r="R973" s="134"/>
      <c r="S973" s="134"/>
      <c r="T973" s="134"/>
      <c r="U973" s="134"/>
      <c r="V973" s="134"/>
      <c r="W973" s="134"/>
      <c r="X973" s="134"/>
      <c r="Y973" s="134"/>
      <c r="Z973" s="134"/>
      <c r="AA973" s="134"/>
    </row>
    <row r="974" spans="1:27" ht="11.65" customHeight="1" x14ac:dyDescent="0.2">
      <c r="A974" s="138">
        <f t="shared" ca="1" si="41"/>
        <v>593</v>
      </c>
      <c r="C974" s="184"/>
      <c r="H974" s="151" t="s">
        <v>230</v>
      </c>
      <c r="I974" s="187">
        <f>SUBTOTAL(9,I972:I973)</f>
        <v>956070.91</v>
      </c>
      <c r="J974" s="187">
        <f>SUBTOTAL(9,J972:J973)</f>
        <v>895543.13858670776</v>
      </c>
      <c r="K974" s="187">
        <f>SUBTOTAL(9,K972:K973)</f>
        <v>60527.771413292292</v>
      </c>
      <c r="L974" s="187">
        <f>SUBTOTAL(9,L972:L973)</f>
        <v>0</v>
      </c>
      <c r="M974" s="187">
        <f>SUBTOTAL(9,M972:M973)</f>
        <v>60527.771413292292</v>
      </c>
      <c r="O974" s="134"/>
      <c r="P974" s="134"/>
      <c r="Q974" s="134"/>
      <c r="R974" s="134"/>
      <c r="S974" s="134"/>
      <c r="T974" s="134"/>
      <c r="U974" s="134"/>
      <c r="V974" s="134"/>
      <c r="W974" s="134"/>
      <c r="X974" s="134"/>
      <c r="Y974" s="134"/>
      <c r="Z974" s="134"/>
      <c r="AA974" s="134"/>
    </row>
    <row r="975" spans="1:27" ht="11.65" customHeight="1" x14ac:dyDescent="0.2">
      <c r="A975" s="138">
        <f t="shared" ca="1" si="41"/>
        <v>594</v>
      </c>
      <c r="C975" s="184"/>
      <c r="H975" s="151"/>
      <c r="I975" s="192"/>
      <c r="J975" s="88"/>
      <c r="K975" s="88"/>
      <c r="L975" s="88"/>
      <c r="M975" s="88"/>
      <c r="O975" s="134"/>
      <c r="P975" s="134"/>
      <c r="Q975" s="134"/>
      <c r="R975" s="134"/>
      <c r="S975" s="134"/>
      <c r="T975" s="134"/>
      <c r="U975" s="134"/>
      <c r="V975" s="134"/>
      <c r="W975" s="134"/>
      <c r="X975" s="134"/>
      <c r="Y975" s="134"/>
      <c r="Z975" s="134"/>
      <c r="AA975" s="134"/>
    </row>
    <row r="976" spans="1:27" ht="11.65" customHeight="1" x14ac:dyDescent="0.2">
      <c r="A976" s="138">
        <f t="shared" ca="1" si="41"/>
        <v>595</v>
      </c>
      <c r="C976" s="184">
        <v>596</v>
      </c>
      <c r="D976" s="84" t="s">
        <v>307</v>
      </c>
      <c r="H976" s="151"/>
      <c r="I976" s="88"/>
      <c r="J976" s="88"/>
      <c r="K976" s="88"/>
      <c r="L976" s="88"/>
      <c r="M976" s="88"/>
      <c r="O976" s="134"/>
      <c r="P976" s="134"/>
      <c r="Q976" s="134"/>
      <c r="R976" s="134"/>
      <c r="S976" s="134"/>
      <c r="T976" s="134"/>
      <c r="U976" s="134"/>
      <c r="V976" s="134"/>
      <c r="W976" s="134"/>
      <c r="X976" s="134"/>
      <c r="Y976" s="134"/>
      <c r="Z976" s="134"/>
      <c r="AA976" s="134"/>
    </row>
    <row r="977" spans="1:27" ht="11.65" customHeight="1" x14ac:dyDescent="0.2">
      <c r="A977" s="138">
        <f t="shared" ca="1" si="41"/>
        <v>596</v>
      </c>
      <c r="C977" s="184"/>
      <c r="F977" s="184" t="str">
        <f>+[1]Function!F971</f>
        <v>DPW</v>
      </c>
      <c r="G977" s="84" t="str">
        <f>[1]UTCR!H977</f>
        <v>S</v>
      </c>
      <c r="H977" s="151"/>
      <c r="I977" s="88">
        <f>IF(VLOOKUP([1]Variables!$AN$3,[1]Variables!$AK$3:$AM$14,3)=2,[1]UTCR!J977,[1]UTCR!AF977)</f>
        <v>3354499.1199999996</v>
      </c>
      <c r="J977" s="88">
        <f>I977-K977</f>
        <v>3183414.4199999995</v>
      </c>
      <c r="K977" s="185">
        <f>IF([1]Variables!$AN$3=12,IF(VLOOKUP([1]Variables!$AN$3,[1]Variables!$AK$3:$AM$14,3)=2,INDEX([1]UTCR!K977:U977,1,5)+INDEX([1]UTCR!K977:U977,1,8),INDEX([1]UTCR!AG977:AQ977,1,5)+INDEX([1]UTCR!AG977:AQ977,1,8)),IF(VLOOKUP([1]Variables!$AN$3,[1]Variables!$AK$3:$AM$14,3)=2,INDEX([1]UTCR!K977:U977,1,[1]Variables!$AN$3),INDEX([1]UTCR!AG977:AQ977,1,[1]Variables!$AN$3)))</f>
        <v>171084.7</v>
      </c>
      <c r="L977" s="88">
        <f>M977-K977</f>
        <v>0</v>
      </c>
      <c r="M977" s="88">
        <f>IF([1]Variables!$AN$3=12,INDEX([1]NRO!J977:T977,1,5)+INDEX([1]NRO!J977:T977,1,8),INDEX([1]NRO!J977:T977,1,[1]Variables!$AN$3))</f>
        <v>171084.7</v>
      </c>
      <c r="O977" s="134"/>
      <c r="P977" s="134"/>
      <c r="Q977" s="134"/>
      <c r="R977" s="134"/>
      <c r="S977" s="134"/>
      <c r="T977" s="134"/>
      <c r="U977" s="134"/>
      <c r="V977" s="134"/>
      <c r="W977" s="134"/>
      <c r="X977" s="134"/>
      <c r="Y977" s="134"/>
      <c r="Z977" s="134"/>
      <c r="AA977" s="134"/>
    </row>
    <row r="978" spans="1:27" ht="11.65" customHeight="1" x14ac:dyDescent="0.2">
      <c r="A978" s="138">
        <f t="shared" ca="1" si="41"/>
        <v>597</v>
      </c>
      <c r="C978" s="184"/>
      <c r="F978" s="184" t="str">
        <f>+[1]Function!F972</f>
        <v>DPW</v>
      </c>
      <c r="G978" s="84" t="str">
        <f>[1]UTCR!H978</f>
        <v>SNPD</v>
      </c>
      <c r="H978" s="151"/>
      <c r="I978" s="88">
        <f>IF(VLOOKUP([1]Variables!$AN$3,[1]Variables!$AK$3:$AM$14,3)=2,[1]UTCR!J978,[1]UTCR!AF978)</f>
        <v>0</v>
      </c>
      <c r="J978" s="88">
        <f>I978-K978</f>
        <v>0</v>
      </c>
      <c r="K978" s="185">
        <f>IF([1]Variables!$AN$3=12,IF(VLOOKUP([1]Variables!$AN$3,[1]Variables!$AK$3:$AM$14,3)=2,INDEX([1]UTCR!K978:U978,1,5)+INDEX([1]UTCR!K978:U978,1,8),INDEX([1]UTCR!AG978:AQ978,1,5)+INDEX([1]UTCR!AG978:AQ978,1,8)),IF(VLOOKUP([1]Variables!$AN$3,[1]Variables!$AK$3:$AM$14,3)=2,INDEX([1]UTCR!K978:U978,1,[1]Variables!$AN$3),INDEX([1]UTCR!AG978:AQ978,1,[1]Variables!$AN$3)))</f>
        <v>0</v>
      </c>
      <c r="L978" s="88">
        <f>M978-K978</f>
        <v>0</v>
      </c>
      <c r="M978" s="88">
        <f>IF([1]Variables!$AN$3=12,INDEX([1]NRO!J978:T978,1,5)+INDEX([1]NRO!J978:T978,1,8),INDEX([1]NRO!J978:T978,1,[1]Variables!$AN$3))</f>
        <v>0</v>
      </c>
      <c r="O978" s="134"/>
      <c r="P978" s="134"/>
      <c r="Q978" s="134"/>
      <c r="R978" s="134"/>
      <c r="S978" s="134"/>
      <c r="T978" s="134"/>
      <c r="U978" s="134"/>
      <c r="V978" s="134"/>
      <c r="W978" s="134"/>
      <c r="X978" s="134"/>
      <c r="Y978" s="134"/>
      <c r="Z978" s="134"/>
      <c r="AA978" s="134"/>
    </row>
    <row r="979" spans="1:27" ht="11.65" customHeight="1" x14ac:dyDescent="0.2">
      <c r="A979" s="138">
        <f t="shared" ca="1" si="41"/>
        <v>598</v>
      </c>
      <c r="C979" s="184"/>
      <c r="H979" s="151" t="s">
        <v>230</v>
      </c>
      <c r="I979" s="187">
        <f>SUBTOTAL(9,I977:I978)</f>
        <v>3354499.1199999996</v>
      </c>
      <c r="J979" s="187">
        <f>SUBTOTAL(9,J977:J978)</f>
        <v>3183414.4199999995</v>
      </c>
      <c r="K979" s="187">
        <f>SUBTOTAL(9,K977:K978)</f>
        <v>171084.7</v>
      </c>
      <c r="L979" s="187">
        <f>SUBTOTAL(9,L977:L978)</f>
        <v>0</v>
      </c>
      <c r="M979" s="187">
        <f>SUBTOTAL(9,M977:M978)</f>
        <v>171084.7</v>
      </c>
      <c r="O979" s="134"/>
      <c r="P979" s="134"/>
      <c r="Q979" s="134"/>
      <c r="R979" s="134"/>
      <c r="S979" s="134"/>
      <c r="T979" s="134"/>
      <c r="U979" s="134"/>
      <c r="V979" s="134"/>
      <c r="W979" s="134"/>
      <c r="X979" s="134"/>
      <c r="Y979" s="134"/>
      <c r="Z979" s="134"/>
      <c r="AA979" s="134"/>
    </row>
    <row r="980" spans="1:27" ht="11.65" customHeight="1" x14ac:dyDescent="0.2">
      <c r="A980" s="138">
        <f t="shared" ca="1" si="41"/>
        <v>599</v>
      </c>
      <c r="C980" s="184"/>
      <c r="H980" s="151"/>
      <c r="I980" s="88"/>
      <c r="J980" s="88"/>
      <c r="K980" s="88"/>
      <c r="L980" s="88"/>
      <c r="M980" s="88"/>
      <c r="O980" s="134"/>
      <c r="P980" s="134"/>
      <c r="Q980" s="134"/>
      <c r="R980" s="134"/>
      <c r="S980" s="134"/>
      <c r="T980" s="134"/>
      <c r="U980" s="134"/>
      <c r="V980" s="134"/>
      <c r="W980" s="134"/>
      <c r="X980" s="134"/>
      <c r="Y980" s="134"/>
      <c r="Z980" s="134"/>
      <c r="AA980" s="134"/>
    </row>
    <row r="981" spans="1:27" ht="11.65" customHeight="1" x14ac:dyDescent="0.2">
      <c r="A981" s="138">
        <f t="shared" ca="1" si="41"/>
        <v>600</v>
      </c>
      <c r="C981" s="184">
        <v>597</v>
      </c>
      <c r="D981" s="84" t="s">
        <v>308</v>
      </c>
      <c r="H981" s="151"/>
      <c r="I981" s="88"/>
      <c r="J981" s="88"/>
      <c r="K981" s="88"/>
      <c r="L981" s="88"/>
      <c r="M981" s="88"/>
      <c r="O981" s="134"/>
      <c r="P981" s="134"/>
      <c r="Q981" s="134"/>
      <c r="R981" s="134"/>
      <c r="S981" s="134"/>
      <c r="T981" s="134"/>
      <c r="U981" s="134"/>
      <c r="V981" s="134"/>
      <c r="W981" s="134"/>
      <c r="X981" s="134"/>
      <c r="Y981" s="134"/>
      <c r="Z981" s="134"/>
      <c r="AA981" s="134"/>
    </row>
    <row r="982" spans="1:27" ht="11.65" customHeight="1" x14ac:dyDescent="0.2">
      <c r="A982" s="138">
        <f t="shared" ca="1" si="41"/>
        <v>601</v>
      </c>
      <c r="C982" s="184"/>
      <c r="F982" s="184" t="str">
        <f>+[1]Function!F976</f>
        <v>DPW</v>
      </c>
      <c r="G982" s="84" t="str">
        <f>[1]UTCR!H982</f>
        <v>S</v>
      </c>
      <c r="H982" s="151"/>
      <c r="I982" s="88">
        <f>IF(VLOOKUP([1]Variables!$AN$3,[1]Variables!$AK$3:$AM$14,3)=2,[1]UTCR!J982,[1]UTCR!AF982)</f>
        <v>4552344.1900000004</v>
      </c>
      <c r="J982" s="88">
        <f>I982-K982</f>
        <v>4241669.5500000007</v>
      </c>
      <c r="K982" s="185">
        <f>IF([1]Variables!$AN$3=12,IF(VLOOKUP([1]Variables!$AN$3,[1]Variables!$AK$3:$AM$14,3)=2,INDEX([1]UTCR!K982:U982,1,5)+INDEX([1]UTCR!K982:U982,1,8),INDEX([1]UTCR!AG982:AQ982,1,5)+INDEX([1]UTCR!AG982:AQ982,1,8)),IF(VLOOKUP([1]Variables!$AN$3,[1]Variables!$AK$3:$AM$14,3)=2,INDEX([1]UTCR!K982:U982,1,[1]Variables!$AN$3),INDEX([1]UTCR!AG982:AQ982,1,[1]Variables!$AN$3)))</f>
        <v>310674.64</v>
      </c>
      <c r="L982" s="88">
        <f>M982-K982</f>
        <v>0</v>
      </c>
      <c r="M982" s="88">
        <f>IF([1]Variables!$AN$3=12,INDEX([1]NRO!J982:T982,1,5)+INDEX([1]NRO!J982:T982,1,8),INDEX([1]NRO!J982:T982,1,[1]Variables!$AN$3))</f>
        <v>310674.64</v>
      </c>
      <c r="O982" s="134"/>
      <c r="P982" s="134"/>
      <c r="Q982" s="134"/>
      <c r="R982" s="134"/>
      <c r="S982" s="134"/>
      <c r="T982" s="134"/>
      <c r="U982" s="134"/>
      <c r="V982" s="134"/>
      <c r="W982" s="134"/>
      <c r="X982" s="134"/>
      <c r="Y982" s="134"/>
      <c r="Z982" s="134"/>
      <c r="AA982" s="134"/>
    </row>
    <row r="983" spans="1:27" ht="11.65" customHeight="1" x14ac:dyDescent="0.2">
      <c r="A983" s="138">
        <f t="shared" ca="1" si="41"/>
        <v>602</v>
      </c>
      <c r="C983" s="184"/>
      <c r="F983" s="184" t="str">
        <f>+[1]Function!F977</f>
        <v>DPW</v>
      </c>
      <c r="G983" s="84" t="str">
        <f>[1]UTCR!H983</f>
        <v>SNPD</v>
      </c>
      <c r="H983" s="151"/>
      <c r="I983" s="88">
        <f>IF(VLOOKUP([1]Variables!$AN$3,[1]Variables!$AK$3:$AM$14,3)=2,[1]UTCR!J983,[1]UTCR!AF983)</f>
        <v>1255165.73</v>
      </c>
      <c r="J983" s="88">
        <f>I983-K983</f>
        <v>1175702.602739661</v>
      </c>
      <c r="K983" s="185">
        <f>IF([1]Variables!$AN$3=12,IF(VLOOKUP([1]Variables!$AN$3,[1]Variables!$AK$3:$AM$14,3)=2,INDEX([1]UTCR!K983:U983,1,5)+INDEX([1]UTCR!K983:U983,1,8),INDEX([1]UTCR!AG983:AQ983,1,5)+INDEX([1]UTCR!AG983:AQ983,1,8)),IF(VLOOKUP([1]Variables!$AN$3,[1]Variables!$AK$3:$AM$14,3)=2,INDEX([1]UTCR!K983:U983,1,[1]Variables!$AN$3),INDEX([1]UTCR!AG983:AQ983,1,[1]Variables!$AN$3)))</f>
        <v>79463.127260339039</v>
      </c>
      <c r="L983" s="88">
        <f>M983-K983</f>
        <v>0</v>
      </c>
      <c r="M983" s="88">
        <f>IF([1]Variables!$AN$3=12,INDEX([1]NRO!J983:T983,1,5)+INDEX([1]NRO!J983:T983,1,8),INDEX([1]NRO!J983:T983,1,[1]Variables!$AN$3))</f>
        <v>79463.127260339039</v>
      </c>
      <c r="O983" s="134"/>
      <c r="P983" s="134"/>
      <c r="Q983" s="134"/>
      <c r="R983" s="134"/>
      <c r="S983" s="134"/>
      <c r="T983" s="134"/>
      <c r="U983" s="134"/>
      <c r="V983" s="134"/>
      <c r="W983" s="134"/>
      <c r="X983" s="134"/>
      <c r="Y983" s="134"/>
      <c r="Z983" s="134"/>
      <c r="AA983" s="134"/>
    </row>
    <row r="984" spans="1:27" ht="11.65" customHeight="1" x14ac:dyDescent="0.2">
      <c r="A984" s="138">
        <f t="shared" ca="1" si="41"/>
        <v>603</v>
      </c>
      <c r="C984" s="184"/>
      <c r="H984" s="151" t="s">
        <v>230</v>
      </c>
      <c r="I984" s="187">
        <f>SUBTOTAL(9,I982:I983)</f>
        <v>5807509.9199999999</v>
      </c>
      <c r="J984" s="187">
        <f>SUBTOTAL(9,J982:J983)</f>
        <v>5417372.1527396617</v>
      </c>
      <c r="K984" s="187">
        <f>SUBTOTAL(9,K982:K983)</f>
        <v>390137.76726033905</v>
      </c>
      <c r="L984" s="187">
        <f>SUBTOTAL(9,L982:L983)</f>
        <v>0</v>
      </c>
      <c r="M984" s="187">
        <f>SUBTOTAL(9,M982:M983)</f>
        <v>390137.76726033905</v>
      </c>
      <c r="O984" s="134"/>
      <c r="P984" s="134"/>
      <c r="Q984" s="134"/>
      <c r="R984" s="134"/>
      <c r="S984" s="134"/>
      <c r="T984" s="134"/>
      <c r="U984" s="134"/>
      <c r="V984" s="134"/>
      <c r="W984" s="134"/>
      <c r="X984" s="134"/>
      <c r="Y984" s="134"/>
      <c r="Z984" s="134"/>
      <c r="AA984" s="134"/>
    </row>
    <row r="985" spans="1:27" ht="11.65" customHeight="1" x14ac:dyDescent="0.2">
      <c r="A985" s="138">
        <f t="shared" ca="1" si="41"/>
        <v>604</v>
      </c>
      <c r="C985" s="184"/>
      <c r="H985" s="151"/>
      <c r="I985" s="88"/>
      <c r="J985" s="88"/>
      <c r="K985" s="88"/>
      <c r="L985" s="88"/>
      <c r="M985" s="88"/>
      <c r="O985" s="134"/>
      <c r="P985" s="134"/>
      <c r="Q985" s="134"/>
      <c r="R985" s="134"/>
      <c r="S985" s="134"/>
      <c r="T985" s="134"/>
      <c r="U985" s="134"/>
      <c r="V985" s="134"/>
      <c r="W985" s="134"/>
      <c r="X985" s="134"/>
      <c r="Y985" s="134"/>
      <c r="Z985" s="134"/>
      <c r="AA985" s="134"/>
    </row>
    <row r="986" spans="1:27" ht="11.65" customHeight="1" x14ac:dyDescent="0.2">
      <c r="A986" s="138">
        <f t="shared" ca="1" si="41"/>
        <v>605</v>
      </c>
      <c r="C986" s="184">
        <v>598</v>
      </c>
      <c r="D986" s="84" t="s">
        <v>309</v>
      </c>
      <c r="H986" s="151"/>
      <c r="I986" s="88"/>
      <c r="J986" s="88"/>
      <c r="K986" s="88"/>
      <c r="L986" s="88"/>
      <c r="M986" s="88"/>
      <c r="O986" s="134"/>
      <c r="P986" s="134"/>
      <c r="Q986" s="134"/>
      <c r="R986" s="134"/>
      <c r="S986" s="134"/>
      <c r="T986" s="134"/>
      <c r="U986" s="134"/>
      <c r="V986" s="134"/>
      <c r="W986" s="134"/>
      <c r="X986" s="134"/>
      <c r="Y986" s="134"/>
      <c r="Z986" s="134"/>
      <c r="AA986" s="134"/>
    </row>
    <row r="987" spans="1:27" ht="11.65" customHeight="1" x14ac:dyDescent="0.2">
      <c r="A987" s="138">
        <f t="shared" ca="1" si="41"/>
        <v>606</v>
      </c>
      <c r="C987" s="184"/>
      <c r="F987" s="184" t="str">
        <f>+[1]Function!F981</f>
        <v>DPW</v>
      </c>
      <c r="G987" s="84" t="str">
        <f>[1]UTCR!H987</f>
        <v>S</v>
      </c>
      <c r="H987" s="151"/>
      <c r="I987" s="88">
        <f>IF(VLOOKUP([1]Variables!$AN$3,[1]Variables!$AK$3:$AM$14,3)=2,[1]UTCR!J987,[1]UTCR!AF987)</f>
        <v>2029028.7699999998</v>
      </c>
      <c r="J987" s="88">
        <f>I987-K987</f>
        <v>1880407.9899999998</v>
      </c>
      <c r="K987" s="185">
        <f>IF([1]Variables!$AN$3=12,IF(VLOOKUP([1]Variables!$AN$3,[1]Variables!$AK$3:$AM$14,3)=2,INDEX([1]UTCR!K987:U987,1,5)+INDEX([1]UTCR!K987:U987,1,8),INDEX([1]UTCR!AG987:AQ987,1,5)+INDEX([1]UTCR!AG987:AQ987,1,8)),IF(VLOOKUP([1]Variables!$AN$3,[1]Variables!$AK$3:$AM$14,3)=2,INDEX([1]UTCR!K987:U987,1,[1]Variables!$AN$3),INDEX([1]UTCR!AG987:AQ987,1,[1]Variables!$AN$3)))</f>
        <v>148620.78</v>
      </c>
      <c r="L987" s="88">
        <f>M987-K987</f>
        <v>0</v>
      </c>
      <c r="M987" s="88">
        <f>IF([1]Variables!$AN$3=12,INDEX([1]NRO!J987:T987,1,5)+INDEX([1]NRO!J987:T987,1,8),INDEX([1]NRO!J987:T987,1,[1]Variables!$AN$3))</f>
        <v>148620.78</v>
      </c>
      <c r="O987" s="134"/>
      <c r="P987" s="134"/>
      <c r="Q987" s="134"/>
      <c r="R987" s="134"/>
      <c r="S987" s="134"/>
      <c r="T987" s="134"/>
      <c r="U987" s="134"/>
      <c r="V987" s="134"/>
      <c r="W987" s="134"/>
      <c r="X987" s="134"/>
      <c r="Y987" s="134"/>
      <c r="Z987" s="134"/>
      <c r="AA987" s="134"/>
    </row>
    <row r="988" spans="1:27" ht="11.65" customHeight="1" x14ac:dyDescent="0.2">
      <c r="A988" s="138">
        <f t="shared" ca="1" si="41"/>
        <v>607</v>
      </c>
      <c r="C988" s="184"/>
      <c r="F988" s="184" t="str">
        <f>+[1]Function!F982</f>
        <v>DPW</v>
      </c>
      <c r="G988" s="84" t="str">
        <f>[1]UTCR!H988</f>
        <v>SNPD</v>
      </c>
      <c r="H988" s="151"/>
      <c r="I988" s="88">
        <f>IF(VLOOKUP([1]Variables!$AN$3,[1]Variables!$AK$3:$AM$14,3)=2,[1]UTCR!J988,[1]UTCR!AF988)</f>
        <v>1846748.46</v>
      </c>
      <c r="J988" s="88">
        <f>I988-K988</f>
        <v>1729832.8970688682</v>
      </c>
      <c r="K988" s="185">
        <f>IF([1]Variables!$AN$3=12,IF(VLOOKUP([1]Variables!$AN$3,[1]Variables!$AK$3:$AM$14,3)=2,INDEX([1]UTCR!K988:U988,1,5)+INDEX([1]UTCR!K988:U988,1,8),INDEX([1]UTCR!AG988:AQ988,1,5)+INDEX([1]UTCR!AG988:AQ988,1,8)),IF(VLOOKUP([1]Variables!$AN$3,[1]Variables!$AK$3:$AM$14,3)=2,INDEX([1]UTCR!K988:U988,1,[1]Variables!$AN$3),INDEX([1]UTCR!AG988:AQ988,1,[1]Variables!$AN$3)))</f>
        <v>116915.56293113191</v>
      </c>
      <c r="L988" s="88">
        <f>M988-K988</f>
        <v>0</v>
      </c>
      <c r="M988" s="88">
        <f>IF([1]Variables!$AN$3=12,INDEX([1]NRO!J988:T988,1,5)+INDEX([1]NRO!J988:T988,1,8),INDEX([1]NRO!J988:T988,1,[1]Variables!$AN$3))</f>
        <v>116915.56293113191</v>
      </c>
      <c r="O988" s="134"/>
      <c r="P988" s="134"/>
      <c r="Q988" s="134"/>
      <c r="R988" s="134"/>
      <c r="S988" s="134"/>
      <c r="T988" s="134"/>
      <c r="U988" s="134"/>
      <c r="V988" s="134"/>
      <c r="W988" s="134"/>
      <c r="X988" s="134"/>
      <c r="Y988" s="134"/>
      <c r="Z988" s="134"/>
      <c r="AA988" s="134"/>
    </row>
    <row r="989" spans="1:27" ht="11.65" customHeight="1" x14ac:dyDescent="0.2">
      <c r="A989" s="138">
        <f t="shared" ca="1" si="41"/>
        <v>608</v>
      </c>
      <c r="C989" s="184"/>
      <c r="H989" s="151" t="s">
        <v>230</v>
      </c>
      <c r="I989" s="187">
        <f>SUBTOTAL(9,I987:I988)</f>
        <v>3875777.2299999995</v>
      </c>
      <c r="J989" s="187">
        <f>SUBTOTAL(9,J987:J988)</f>
        <v>3610240.8870688677</v>
      </c>
      <c r="K989" s="187">
        <f>SUBTOTAL(9,K987:K988)</f>
        <v>265536.34293113189</v>
      </c>
      <c r="L989" s="187">
        <f>SUBTOTAL(9,L987:L988)</f>
        <v>0</v>
      </c>
      <c r="M989" s="187">
        <f>SUBTOTAL(9,M987:M988)</f>
        <v>265536.34293113189</v>
      </c>
      <c r="O989" s="134"/>
      <c r="P989" s="134"/>
      <c r="Q989" s="134"/>
      <c r="R989" s="134"/>
      <c r="S989" s="134"/>
      <c r="T989" s="134"/>
      <c r="U989" s="134"/>
      <c r="V989" s="134"/>
      <c r="W989" s="134"/>
      <c r="X989" s="134"/>
      <c r="Y989" s="134"/>
      <c r="Z989" s="134"/>
      <c r="AA989" s="134"/>
    </row>
    <row r="990" spans="1:27" ht="11.65" customHeight="1" x14ac:dyDescent="0.2">
      <c r="A990" s="138">
        <f t="shared" ca="1" si="41"/>
        <v>609</v>
      </c>
      <c r="C990" s="184"/>
      <c r="H990" s="151"/>
      <c r="I990" s="88"/>
      <c r="J990" s="88"/>
      <c r="K990" s="88"/>
      <c r="L990" s="88"/>
      <c r="M990" s="88"/>
      <c r="O990" s="134"/>
      <c r="P990" s="134"/>
      <c r="Q990" s="134"/>
      <c r="R990" s="134"/>
      <c r="S990" s="134"/>
      <c r="T990" s="134"/>
      <c r="U990" s="134"/>
      <c r="V990" s="134"/>
      <c r="W990" s="134"/>
      <c r="X990" s="134"/>
      <c r="Y990" s="134"/>
      <c r="Z990" s="134"/>
      <c r="AA990" s="134"/>
    </row>
    <row r="991" spans="1:27" ht="11.65" customHeight="1" thickBot="1" x14ac:dyDescent="0.25">
      <c r="A991" s="138">
        <f t="shared" ca="1" si="41"/>
        <v>610</v>
      </c>
      <c r="C991" s="189" t="s">
        <v>310</v>
      </c>
      <c r="H991" s="151" t="s">
        <v>230</v>
      </c>
      <c r="I991" s="191">
        <f>SUBTOTAL(9,I898:I989)</f>
        <v>206307379.39000002</v>
      </c>
      <c r="J991" s="191">
        <f>SUBTOTAL(9,J898:J989)</f>
        <v>195282082.15953428</v>
      </c>
      <c r="K991" s="191">
        <f>SUBTOTAL(9,K898:K989)</f>
        <v>11025297.23046569</v>
      </c>
      <c r="L991" s="191">
        <f>SUBTOTAL(9,L898:L989)</f>
        <v>30723.167051984783</v>
      </c>
      <c r="M991" s="191">
        <f>SUBTOTAL(9,M898:M989)</f>
        <v>11056020.397517674</v>
      </c>
      <c r="O991" s="186"/>
      <c r="P991" s="186"/>
      <c r="Q991" s="186"/>
      <c r="R991" s="186"/>
      <c r="S991" s="186"/>
      <c r="T991" s="186"/>
      <c r="U991" s="134"/>
      <c r="V991" s="186"/>
      <c r="W991" s="186"/>
      <c r="X991" s="186"/>
      <c r="Y991" s="186"/>
      <c r="Z991" s="186"/>
      <c r="AA991" s="186"/>
    </row>
    <row r="992" spans="1:27" ht="11.65" customHeight="1" thickTop="1" x14ac:dyDescent="0.2">
      <c r="A992" s="138">
        <f t="shared" ca="1" si="41"/>
        <v>611</v>
      </c>
      <c r="C992" s="184"/>
      <c r="H992" s="151"/>
      <c r="I992" s="88"/>
      <c r="J992" s="88"/>
      <c r="K992" s="88"/>
      <c r="L992" s="88"/>
      <c r="M992" s="88"/>
      <c r="O992" s="134"/>
      <c r="P992" s="134"/>
      <c r="Q992" s="134"/>
      <c r="R992" s="134"/>
      <c r="S992" s="134"/>
      <c r="T992" s="134"/>
      <c r="U992" s="134"/>
      <c r="V992" s="134"/>
      <c r="W992" s="134"/>
      <c r="X992" s="134"/>
      <c r="Y992" s="134"/>
      <c r="Z992" s="134"/>
      <c r="AA992" s="134"/>
    </row>
    <row r="993" spans="1:27" ht="11.65" customHeight="1" x14ac:dyDescent="0.2">
      <c r="A993" s="138">
        <f t="shared" ca="1" si="41"/>
        <v>612</v>
      </c>
      <c r="C993" s="184"/>
      <c r="H993" s="151"/>
      <c r="I993" s="88"/>
      <c r="J993" s="88"/>
      <c r="K993" s="88"/>
      <c r="L993" s="88"/>
      <c r="M993" s="88"/>
      <c r="O993" s="134"/>
      <c r="P993" s="134"/>
      <c r="Q993" s="134"/>
      <c r="R993" s="134"/>
      <c r="S993" s="134"/>
      <c r="T993" s="134"/>
      <c r="U993" s="134"/>
      <c r="V993" s="134"/>
      <c r="W993" s="134"/>
      <c r="X993" s="134"/>
      <c r="Y993" s="134"/>
      <c r="Z993" s="134"/>
      <c r="AA993" s="134"/>
    </row>
    <row r="994" spans="1:27" ht="11.65" customHeight="1" x14ac:dyDescent="0.2">
      <c r="A994" s="138">
        <f t="shared" ca="1" si="41"/>
        <v>613</v>
      </c>
      <c r="C994" s="184" t="s">
        <v>311</v>
      </c>
      <c r="H994" s="151"/>
      <c r="I994" s="88"/>
      <c r="J994" s="88"/>
      <c r="K994" s="88"/>
      <c r="L994" s="88"/>
      <c r="M994" s="88"/>
      <c r="O994" s="134"/>
      <c r="P994" s="134"/>
      <c r="Q994" s="134"/>
      <c r="R994" s="134"/>
      <c r="S994" s="134"/>
      <c r="T994" s="134"/>
      <c r="U994" s="134"/>
      <c r="V994" s="134"/>
      <c r="W994" s="134"/>
      <c r="X994" s="134"/>
      <c r="Y994" s="134"/>
      <c r="Z994" s="134"/>
      <c r="AA994" s="134"/>
    </row>
    <row r="995" spans="1:27" ht="11.65" customHeight="1" x14ac:dyDescent="0.2">
      <c r="A995" s="138">
        <f t="shared" ca="1" si="41"/>
        <v>614</v>
      </c>
      <c r="C995" s="184"/>
      <c r="E995" s="84" t="str">
        <f>[1]UTCR!E995</f>
        <v>S</v>
      </c>
      <c r="H995" s="151"/>
      <c r="I995" s="88">
        <f>IF(VLOOKUP([1]Variables!$AN$3,[1]Variables!$AK$3:$AM$14,3)=2,[1]UTCR!J995,[1]UTCR!AF995)</f>
        <v>171173733.81999999</v>
      </c>
      <c r="J995" s="88">
        <f>I995-K995</f>
        <v>162372708.07999998</v>
      </c>
      <c r="K995" s="185">
        <f>IF([1]Variables!$AN$3=12,IF(VLOOKUP([1]Variables!$AN$3,[1]Variables!$AK$3:$AM$14,3)=2,INDEX([1]UTCR!K995:U995,1,5)+INDEX([1]UTCR!K995:U995,1,8),INDEX([1]UTCR!AG995:AQ995,1,5)+INDEX([1]UTCR!AG995:AQ995,1,8)),IF(VLOOKUP([1]Variables!$AN$3,[1]Variables!$AK$3:$AM$14,3)=2,INDEX([1]UTCR!K995:U995,1,[1]Variables!$AN$3),INDEX([1]UTCR!AG995:AQ995,1,[1]Variables!$AN$3)))</f>
        <v>8801025.7400000002</v>
      </c>
      <c r="L995" s="88">
        <f>M995-K995</f>
        <v>55008.608244353905</v>
      </c>
      <c r="M995" s="88">
        <f>IF([1]Variables!$AN$3=12,INDEX([1]NRO!J995:T995,1,5)+INDEX([1]NRO!J995:T995,1,8),INDEX([1]NRO!J995:T995,1,[1]Variables!$AN$3))</f>
        <v>8856034.3482443541</v>
      </c>
      <c r="O995" s="134"/>
      <c r="P995" s="134"/>
      <c r="Q995" s="134"/>
      <c r="R995" s="134"/>
      <c r="S995" s="134"/>
      <c r="T995" s="134"/>
      <c r="U995" s="134"/>
      <c r="V995" s="134"/>
      <c r="W995" s="134"/>
      <c r="X995" s="134"/>
      <c r="Y995" s="134"/>
      <c r="Z995" s="134"/>
      <c r="AA995" s="134"/>
    </row>
    <row r="996" spans="1:27" ht="11.65" customHeight="1" x14ac:dyDescent="0.2">
      <c r="A996" s="138">
        <f t="shared" ca="1" si="41"/>
        <v>615</v>
      </c>
      <c r="C996" s="184"/>
      <c r="E996" s="142" t="str">
        <f>[1]UTCR!E996</f>
        <v>SNPD</v>
      </c>
      <c r="H996" s="151"/>
      <c r="I996" s="88">
        <f>IF(VLOOKUP([1]Variables!$AN$3,[1]Variables!$AK$3:$AM$14,3)=2,[1]UTCR!J996,[1]UTCR!AF996)</f>
        <v>35133645.57</v>
      </c>
      <c r="J996" s="88">
        <f>I996-K996</f>
        <v>32909374.079534311</v>
      </c>
      <c r="K996" s="185">
        <f>IF([1]Variables!$AN$3=12,IF(VLOOKUP([1]Variables!$AN$3,[1]Variables!$AK$3:$AM$14,3)=2,INDEX([1]UTCR!K996:U996,1,5)+INDEX([1]UTCR!K996:U996,1,8),INDEX([1]UTCR!AG996:AQ996,1,5)+INDEX([1]UTCR!AG996:AQ996,1,8)),IF(VLOOKUP([1]Variables!$AN$3,[1]Variables!$AK$3:$AM$14,3)=2,INDEX([1]UTCR!K996:U996,1,[1]Variables!$AN$3),INDEX([1]UTCR!AG996:AQ996,1,[1]Variables!$AN$3)))</f>
        <v>2224271.4904656908</v>
      </c>
      <c r="L996" s="88">
        <f>M996-K996</f>
        <v>-24285.441192368977</v>
      </c>
      <c r="M996" s="88">
        <f>IF([1]Variables!$AN$3=12,INDEX([1]NRO!J996:T996,1,5)+INDEX([1]NRO!J996:T996,1,8),INDEX([1]NRO!J996:T996,1,[1]Variables!$AN$3))</f>
        <v>2199986.0492733219</v>
      </c>
      <c r="O996" s="134"/>
      <c r="P996" s="134"/>
      <c r="Q996" s="134"/>
      <c r="R996" s="134"/>
      <c r="S996" s="134"/>
      <c r="T996" s="134"/>
      <c r="U996" s="134"/>
      <c r="V996" s="134"/>
      <c r="W996" s="134"/>
      <c r="X996" s="134"/>
      <c r="Y996" s="134"/>
      <c r="Z996" s="134"/>
      <c r="AA996" s="134"/>
    </row>
    <row r="997" spans="1:27" ht="11.65" customHeight="1" x14ac:dyDescent="0.2">
      <c r="A997" s="138">
        <f t="shared" ca="1" si="41"/>
        <v>616</v>
      </c>
      <c r="C997" s="184"/>
      <c r="H997" s="151"/>
      <c r="I997" s="88"/>
      <c r="J997" s="88"/>
      <c r="K997" s="88"/>
      <c r="L997" s="88"/>
      <c r="M997" s="88"/>
      <c r="O997" s="134"/>
      <c r="P997" s="134"/>
      <c r="Q997" s="134"/>
      <c r="R997" s="134"/>
      <c r="S997" s="134"/>
      <c r="T997" s="134"/>
      <c r="U997" s="134"/>
      <c r="V997" s="134"/>
      <c r="W997" s="134"/>
      <c r="X997" s="134"/>
      <c r="Y997" s="134"/>
      <c r="Z997" s="134"/>
      <c r="AA997" s="134"/>
    </row>
    <row r="998" spans="1:27" ht="11.65" customHeight="1" thickBot="1" x14ac:dyDescent="0.25">
      <c r="A998" s="138">
        <f t="shared" ca="1" si="41"/>
        <v>617</v>
      </c>
      <c r="C998" s="184" t="s">
        <v>312</v>
      </c>
      <c r="H998" s="151" t="s">
        <v>230</v>
      </c>
      <c r="I998" s="203">
        <f>SUM(I995:I997)</f>
        <v>206307379.38999999</v>
      </c>
      <c r="J998" s="203">
        <f>SUM(J995:J997)</f>
        <v>195282082.15953431</v>
      </c>
      <c r="K998" s="203">
        <f>SUM(K995:K997)</f>
        <v>11025297.230465692</v>
      </c>
      <c r="L998" s="203">
        <f>SUM(L995:L997)</f>
        <v>30723.167051984929</v>
      </c>
      <c r="M998" s="203">
        <f>SUM(M995:M997)</f>
        <v>11056020.397517676</v>
      </c>
      <c r="O998" s="134"/>
      <c r="P998" s="134"/>
      <c r="Q998" s="134"/>
      <c r="R998" s="134"/>
      <c r="S998" s="134"/>
      <c r="T998" s="134"/>
      <c r="U998" s="134"/>
      <c r="V998" s="134"/>
      <c r="W998" s="134"/>
      <c r="X998" s="134"/>
      <c r="Y998" s="134"/>
      <c r="Z998" s="134"/>
      <c r="AA998" s="134"/>
    </row>
    <row r="999" spans="1:27" ht="11.65" customHeight="1" thickTop="1" x14ac:dyDescent="0.2">
      <c r="A999" s="138">
        <f t="shared" ca="1" si="41"/>
        <v>618</v>
      </c>
      <c r="C999" s="184"/>
      <c r="H999" s="151"/>
      <c r="I999" s="88"/>
      <c r="J999" s="88"/>
      <c r="K999" s="88"/>
      <c r="L999" s="88"/>
      <c r="M999" s="88"/>
      <c r="O999" s="134"/>
      <c r="P999" s="134"/>
      <c r="Q999" s="134"/>
      <c r="R999" s="134"/>
      <c r="S999" s="134"/>
      <c r="T999" s="134"/>
      <c r="U999" s="134"/>
      <c r="V999" s="134"/>
      <c r="W999" s="134"/>
      <c r="X999" s="134"/>
      <c r="Y999" s="134"/>
      <c r="Z999" s="134"/>
      <c r="AA999" s="134"/>
    </row>
    <row r="1000" spans="1:27" ht="11.65" customHeight="1" x14ac:dyDescent="0.2">
      <c r="A1000" s="138">
        <f t="shared" ca="1" si="41"/>
        <v>619</v>
      </c>
      <c r="C1000" s="184">
        <v>901</v>
      </c>
      <c r="D1000" s="84" t="s">
        <v>313</v>
      </c>
      <c r="H1000" s="151"/>
      <c r="I1000" s="88"/>
      <c r="J1000" s="88"/>
      <c r="K1000" s="88"/>
      <c r="L1000" s="88"/>
      <c r="M1000" s="88"/>
      <c r="N1000" s="134"/>
      <c r="O1000" s="134"/>
      <c r="P1000" s="134"/>
      <c r="Q1000" s="134"/>
      <c r="R1000" s="134"/>
      <c r="S1000" s="134"/>
      <c r="T1000" s="134"/>
      <c r="U1000" s="134"/>
      <c r="V1000" s="134"/>
      <c r="W1000" s="134"/>
      <c r="X1000" s="134"/>
      <c r="Y1000" s="134"/>
      <c r="Z1000" s="134"/>
      <c r="AA1000" s="134"/>
    </row>
    <row r="1001" spans="1:27" ht="11.65" customHeight="1" x14ac:dyDescent="0.2">
      <c r="A1001" s="138">
        <f t="shared" ca="1" si="41"/>
        <v>620</v>
      </c>
      <c r="C1001" s="184"/>
      <c r="F1001" s="184" t="str">
        <f>+[1]Function!F995</f>
        <v>CUST</v>
      </c>
      <c r="G1001" s="84" t="str">
        <f>[1]UTCR!H1001</f>
        <v>S</v>
      </c>
      <c r="H1001" s="151"/>
      <c r="I1001" s="88">
        <f>IF(VLOOKUP([1]Variables!$AN$3,[1]Variables!$AK$3:$AM$14,3)=2,[1]UTCR!J1001,[1]UTCR!AF1001)</f>
        <v>1688.92</v>
      </c>
      <c r="J1001" s="88">
        <f>I1001-K1001</f>
        <v>1688.92</v>
      </c>
      <c r="K1001" s="185">
        <f>IF([1]Variables!$AN$3=12,IF(VLOOKUP([1]Variables!$AN$3,[1]Variables!$AK$3:$AM$14,3)=2,INDEX([1]UTCR!K1001:U1001,1,5)+INDEX([1]UTCR!K1001:U1001,1,8),INDEX([1]UTCR!AG1001:AQ1001,1,5)+INDEX([1]UTCR!AG1001:AQ1001,1,8)),IF(VLOOKUP([1]Variables!$AN$3,[1]Variables!$AK$3:$AM$14,3)=2,INDEX([1]UTCR!K1001:U1001,1,[1]Variables!$AN$3),INDEX([1]UTCR!AG1001:AQ1001,1,[1]Variables!$AN$3)))</f>
        <v>0</v>
      </c>
      <c r="L1001" s="88">
        <f>M1001-K1001</f>
        <v>-8010.2958100935866</v>
      </c>
      <c r="M1001" s="88">
        <f>IF([1]Variables!$AN$3=12,INDEX([1]NRO!J1001:T1001,1,5)+INDEX([1]NRO!J1001:T1001,1,8),INDEX([1]NRO!J1001:T1001,1,[1]Variables!$AN$3))</f>
        <v>-8010.2958100935866</v>
      </c>
      <c r="N1001" s="134"/>
      <c r="O1001" s="134"/>
      <c r="P1001" s="134"/>
      <c r="Q1001" s="134"/>
      <c r="R1001" s="134"/>
      <c r="S1001" s="134"/>
      <c r="T1001" s="134"/>
      <c r="U1001" s="134"/>
      <c r="V1001" s="134"/>
      <c r="W1001" s="134"/>
      <c r="X1001" s="134"/>
      <c r="Y1001" s="134"/>
      <c r="Z1001" s="134"/>
      <c r="AA1001" s="134"/>
    </row>
    <row r="1002" spans="1:27" ht="11.65" customHeight="1" x14ac:dyDescent="0.2">
      <c r="A1002" s="138">
        <f t="shared" ca="1" si="41"/>
        <v>621</v>
      </c>
      <c r="C1002" s="184"/>
      <c r="F1002" s="184" t="str">
        <f>+[1]Function!F996</f>
        <v>CUST</v>
      </c>
      <c r="G1002" s="84" t="str">
        <f>[1]UTCR!H1002</f>
        <v>CN</v>
      </c>
      <c r="H1002" s="151"/>
      <c r="I1002" s="88">
        <f>IF(VLOOKUP([1]Variables!$AN$3,[1]Variables!$AK$3:$AM$14,3)=2,[1]UTCR!J1002,[1]UTCR!AF1002)</f>
        <v>2229156.5699999998</v>
      </c>
      <c r="J1002" s="88">
        <f>I1002-K1002</f>
        <v>2075708.6894695992</v>
      </c>
      <c r="K1002" s="185">
        <f>IF([1]Variables!$AN$3=12,IF(VLOOKUP([1]Variables!$AN$3,[1]Variables!$AK$3:$AM$14,3)=2,INDEX([1]UTCR!K1002:U1002,1,5)+INDEX([1]UTCR!K1002:U1002,1,8),INDEX([1]UTCR!AG1002:AQ1002,1,5)+INDEX([1]UTCR!AG1002:AQ1002,1,8)),IF(VLOOKUP([1]Variables!$AN$3,[1]Variables!$AK$3:$AM$14,3)=2,INDEX([1]UTCR!K1002:U1002,1,[1]Variables!$AN$3),INDEX([1]UTCR!AG1002:AQ1002,1,[1]Variables!$AN$3)))</f>
        <v>153447.88053040064</v>
      </c>
      <c r="L1002" s="88">
        <f>M1002-K1002</f>
        <v>-17629.861889951659</v>
      </c>
      <c r="M1002" s="88">
        <f>IF([1]Variables!$AN$3=12,INDEX([1]NRO!J1002:T1002,1,5)+INDEX([1]NRO!J1002:T1002,1,8),INDEX([1]NRO!J1002:T1002,1,[1]Variables!$AN$3))</f>
        <v>135818.01864044898</v>
      </c>
      <c r="N1002" s="134"/>
      <c r="O1002" s="134"/>
      <c r="P1002" s="134"/>
      <c r="Q1002" s="134"/>
      <c r="R1002" s="134"/>
      <c r="S1002" s="134"/>
      <c r="T1002" s="134"/>
      <c r="U1002" s="134"/>
      <c r="V1002" s="134"/>
      <c r="W1002" s="134"/>
      <c r="X1002" s="134"/>
      <c r="Y1002" s="134"/>
      <c r="Z1002" s="134"/>
      <c r="AA1002" s="134"/>
    </row>
    <row r="1003" spans="1:27" ht="11.65" customHeight="1" x14ac:dyDescent="0.2">
      <c r="A1003" s="138">
        <f t="shared" ca="1" si="41"/>
        <v>622</v>
      </c>
      <c r="C1003" s="184"/>
      <c r="H1003" s="151" t="s">
        <v>230</v>
      </c>
      <c r="I1003" s="187">
        <f>SUBTOTAL(9,I1001:I1002)</f>
        <v>2230845.4899999998</v>
      </c>
      <c r="J1003" s="187">
        <f>SUBTOTAL(9,J1001:J1002)</f>
        <v>2077397.6094695991</v>
      </c>
      <c r="K1003" s="187">
        <f>SUBTOTAL(9,K1001:K1002)</f>
        <v>153447.88053040064</v>
      </c>
      <c r="L1003" s="187">
        <f>SUBTOTAL(9,L1001:L1002)</f>
        <v>-25640.157700045245</v>
      </c>
      <c r="M1003" s="187">
        <f>SUBTOTAL(9,M1001:M1002)</f>
        <v>127807.7228303554</v>
      </c>
      <c r="N1003" s="134"/>
      <c r="O1003" s="134"/>
      <c r="P1003" s="134"/>
      <c r="Q1003" s="134"/>
      <c r="R1003" s="134"/>
      <c r="S1003" s="134"/>
      <c r="T1003" s="134"/>
      <c r="U1003" s="134"/>
      <c r="V1003" s="134"/>
      <c r="W1003" s="134"/>
      <c r="X1003" s="134"/>
      <c r="Y1003" s="134"/>
      <c r="Z1003" s="134"/>
      <c r="AA1003" s="134"/>
    </row>
    <row r="1004" spans="1:27" ht="11.65" customHeight="1" x14ac:dyDescent="0.2">
      <c r="A1004" s="138">
        <f t="shared" ca="1" si="41"/>
        <v>623</v>
      </c>
      <c r="C1004" s="184"/>
      <c r="H1004" s="151"/>
      <c r="I1004" s="88"/>
      <c r="J1004" s="88"/>
      <c r="K1004" s="88"/>
      <c r="L1004" s="88"/>
      <c r="M1004" s="88"/>
      <c r="N1004" s="134"/>
      <c r="O1004" s="134"/>
      <c r="P1004" s="134"/>
      <c r="Q1004" s="134"/>
      <c r="R1004" s="134"/>
      <c r="S1004" s="134"/>
      <c r="T1004" s="134"/>
      <c r="U1004" s="134"/>
      <c r="V1004" s="134"/>
      <c r="W1004" s="134"/>
      <c r="X1004" s="134"/>
      <c r="Y1004" s="134"/>
      <c r="Z1004" s="134"/>
      <c r="AA1004" s="134"/>
    </row>
    <row r="1005" spans="1:27" ht="11.65" customHeight="1" x14ac:dyDescent="0.2">
      <c r="A1005" s="138">
        <f t="shared" ca="1" si="41"/>
        <v>624</v>
      </c>
      <c r="C1005" s="184">
        <v>902</v>
      </c>
      <c r="D1005" s="84" t="s">
        <v>314</v>
      </c>
      <c r="H1005" s="151"/>
      <c r="I1005" s="88"/>
      <c r="J1005" s="88"/>
      <c r="K1005" s="88"/>
      <c r="L1005" s="88"/>
      <c r="M1005" s="88"/>
      <c r="N1005" s="134"/>
      <c r="O1005" s="134"/>
      <c r="P1005" s="134"/>
      <c r="Q1005" s="134"/>
      <c r="R1005" s="134"/>
      <c r="S1005" s="134"/>
      <c r="T1005" s="134"/>
      <c r="U1005" s="134"/>
      <c r="V1005" s="134"/>
      <c r="W1005" s="134"/>
      <c r="X1005" s="134"/>
      <c r="Y1005" s="134"/>
      <c r="Z1005" s="134"/>
      <c r="AA1005" s="134"/>
    </row>
    <row r="1006" spans="1:27" ht="11.65" customHeight="1" x14ac:dyDescent="0.2">
      <c r="A1006" s="138">
        <f t="shared" ca="1" si="41"/>
        <v>625</v>
      </c>
      <c r="C1006" s="184"/>
      <c r="F1006" s="184" t="str">
        <f>+[1]Function!F1000</f>
        <v>CUST</v>
      </c>
      <c r="G1006" s="84" t="str">
        <f>[1]UTCR!H1006</f>
        <v>S</v>
      </c>
      <c r="H1006" s="151"/>
      <c r="I1006" s="88">
        <f>IF(VLOOKUP([1]Variables!$AN$3,[1]Variables!$AK$3:$AM$14,3)=2,[1]UTCR!J1006,[1]UTCR!AF1006)</f>
        <v>14705236.310000002</v>
      </c>
      <c r="J1006" s="88">
        <f>I1006-K1006</f>
        <v>14081215.520000003</v>
      </c>
      <c r="K1006" s="185">
        <f>IF([1]Variables!$AN$3=12,IF(VLOOKUP([1]Variables!$AN$3,[1]Variables!$AK$3:$AM$14,3)=2,INDEX([1]UTCR!K1006:U1006,1,5)+INDEX([1]UTCR!K1006:U1006,1,8),INDEX([1]UTCR!AG1006:AQ1006,1,5)+INDEX([1]UTCR!AG1006:AQ1006,1,8)),IF(VLOOKUP([1]Variables!$AN$3,[1]Variables!$AK$3:$AM$14,3)=2,INDEX([1]UTCR!K1006:U1006,1,[1]Variables!$AN$3),INDEX([1]UTCR!AG1006:AQ1006,1,[1]Variables!$AN$3)))</f>
        <v>624020.79</v>
      </c>
      <c r="L1006" s="88">
        <f>M1006-K1006</f>
        <v>0</v>
      </c>
      <c r="M1006" s="88">
        <f>IF([1]Variables!$AN$3=12,INDEX([1]NRO!J1006:T1006,1,5)+INDEX([1]NRO!J1006:T1006,1,8),INDEX([1]NRO!J1006:T1006,1,[1]Variables!$AN$3))</f>
        <v>624020.79</v>
      </c>
      <c r="N1006" s="134"/>
      <c r="O1006" s="134"/>
      <c r="P1006" s="134"/>
      <c r="Q1006" s="134"/>
      <c r="R1006" s="134"/>
      <c r="S1006" s="134"/>
      <c r="T1006" s="134"/>
      <c r="U1006" s="134"/>
      <c r="V1006" s="134"/>
      <c r="W1006" s="134"/>
      <c r="X1006" s="134"/>
      <c r="Y1006" s="134"/>
      <c r="Z1006" s="134"/>
      <c r="AA1006" s="134"/>
    </row>
    <row r="1007" spans="1:27" ht="11.65" customHeight="1" x14ac:dyDescent="0.2">
      <c r="A1007" s="138">
        <f t="shared" ca="1" si="41"/>
        <v>626</v>
      </c>
      <c r="C1007" s="184"/>
      <c r="F1007" s="184" t="str">
        <f>+[1]Function!F1001</f>
        <v>CUST</v>
      </c>
      <c r="G1007" s="84" t="str">
        <f>[1]UTCR!H1007</f>
        <v>CN</v>
      </c>
      <c r="H1007" s="151"/>
      <c r="I1007" s="88">
        <f>IF(VLOOKUP([1]Variables!$AN$3,[1]Variables!$AK$3:$AM$14,3)=2,[1]UTCR!J1007,[1]UTCR!AF1007)</f>
        <v>1807568.28</v>
      </c>
      <c r="J1007" s="88">
        <f>I1007-K1007</f>
        <v>1683141.1647346143</v>
      </c>
      <c r="K1007" s="185">
        <f>IF([1]Variables!$AN$3=12,IF(VLOOKUP([1]Variables!$AN$3,[1]Variables!$AK$3:$AM$14,3)=2,INDEX([1]UTCR!K1007:U1007,1,5)+INDEX([1]UTCR!K1007:U1007,1,8),INDEX([1]UTCR!AG1007:AQ1007,1,5)+INDEX([1]UTCR!AG1007:AQ1007,1,8)),IF(VLOOKUP([1]Variables!$AN$3,[1]Variables!$AK$3:$AM$14,3)=2,INDEX([1]UTCR!K1007:U1007,1,[1]Variables!$AN$3),INDEX([1]UTCR!AG1007:AQ1007,1,[1]Variables!$AN$3)))</f>
        <v>124427.11526538568</v>
      </c>
      <c r="L1007" s="88">
        <f>M1007-K1007</f>
        <v>0</v>
      </c>
      <c r="M1007" s="88">
        <f>IF([1]Variables!$AN$3=12,INDEX([1]NRO!J1007:T1007,1,5)+INDEX([1]NRO!J1007:T1007,1,8),INDEX([1]NRO!J1007:T1007,1,[1]Variables!$AN$3))</f>
        <v>124427.11526538568</v>
      </c>
      <c r="N1007" s="134"/>
      <c r="O1007" s="134"/>
      <c r="P1007" s="134"/>
      <c r="Q1007" s="134"/>
      <c r="R1007" s="134"/>
      <c r="S1007" s="134"/>
      <c r="T1007" s="134"/>
      <c r="U1007" s="134"/>
      <c r="V1007" s="134"/>
      <c r="W1007" s="134"/>
      <c r="X1007" s="134"/>
      <c r="Y1007" s="134"/>
      <c r="Z1007" s="134"/>
      <c r="AA1007" s="134"/>
    </row>
    <row r="1008" spans="1:27" ht="11.65" customHeight="1" x14ac:dyDescent="0.2">
      <c r="A1008" s="138">
        <f t="shared" ca="1" si="41"/>
        <v>627</v>
      </c>
      <c r="C1008" s="184"/>
      <c r="H1008" s="151" t="s">
        <v>230</v>
      </c>
      <c r="I1008" s="187">
        <f>SUBTOTAL(9,I1006:I1007)</f>
        <v>16512804.590000002</v>
      </c>
      <c r="J1008" s="187">
        <f>SUBTOTAL(9,J1006:J1007)</f>
        <v>15764356.684734618</v>
      </c>
      <c r="K1008" s="187">
        <f>SUBTOTAL(9,K1006:K1007)</f>
        <v>748447.90526538575</v>
      </c>
      <c r="L1008" s="187">
        <f>SUBTOTAL(9,L1006:L1007)</f>
        <v>0</v>
      </c>
      <c r="M1008" s="187">
        <f>SUBTOTAL(9,M1006:M1007)</f>
        <v>748447.90526538575</v>
      </c>
      <c r="N1008" s="134"/>
      <c r="O1008" s="134"/>
      <c r="P1008" s="134"/>
      <c r="Q1008" s="134"/>
      <c r="R1008" s="134"/>
      <c r="S1008" s="134"/>
      <c r="T1008" s="134"/>
      <c r="U1008" s="134"/>
      <c r="V1008" s="134"/>
      <c r="W1008" s="134"/>
      <c r="X1008" s="134"/>
      <c r="Y1008" s="134"/>
      <c r="Z1008" s="134"/>
      <c r="AA1008" s="134"/>
    </row>
    <row r="1009" spans="1:64" ht="11.65" customHeight="1" x14ac:dyDescent="0.2">
      <c r="A1009" s="138">
        <f t="shared" ca="1" si="41"/>
        <v>628</v>
      </c>
      <c r="C1009" s="184"/>
      <c r="H1009" s="151"/>
      <c r="I1009" s="192"/>
      <c r="J1009" s="88"/>
      <c r="K1009" s="88"/>
      <c r="L1009" s="88"/>
      <c r="M1009" s="88"/>
      <c r="N1009" s="134"/>
      <c r="O1009" s="134"/>
      <c r="P1009" s="134"/>
      <c r="Q1009" s="134"/>
      <c r="R1009" s="134"/>
      <c r="S1009" s="134"/>
      <c r="T1009" s="134"/>
      <c r="U1009" s="134"/>
      <c r="V1009" s="134"/>
      <c r="W1009" s="134"/>
      <c r="X1009" s="134"/>
      <c r="Y1009" s="134"/>
      <c r="Z1009" s="134"/>
      <c r="AA1009" s="134"/>
    </row>
    <row r="1010" spans="1:64" ht="11.65" customHeight="1" x14ac:dyDescent="0.2">
      <c r="A1010" s="138">
        <f t="shared" ca="1" si="41"/>
        <v>629</v>
      </c>
      <c r="C1010" s="184">
        <v>903</v>
      </c>
      <c r="D1010" s="84" t="s">
        <v>315</v>
      </c>
      <c r="H1010" s="151"/>
      <c r="I1010" s="88"/>
      <c r="J1010" s="88"/>
      <c r="K1010" s="88"/>
      <c r="L1010" s="88"/>
      <c r="M1010" s="88"/>
      <c r="N1010" s="134"/>
      <c r="O1010" s="134"/>
      <c r="P1010" s="134"/>
      <c r="Q1010" s="134"/>
      <c r="R1010" s="134"/>
      <c r="S1010" s="134"/>
      <c r="T1010" s="134"/>
      <c r="U1010" s="134"/>
      <c r="V1010" s="134"/>
      <c r="W1010" s="134"/>
      <c r="X1010" s="134"/>
      <c r="Y1010" s="134"/>
      <c r="Z1010" s="134"/>
      <c r="AA1010" s="134"/>
    </row>
    <row r="1011" spans="1:64" ht="11.65" customHeight="1" x14ac:dyDescent="0.2">
      <c r="A1011" s="138">
        <f t="shared" ca="1" si="41"/>
        <v>630</v>
      </c>
      <c r="C1011" s="184"/>
      <c r="F1011" s="184" t="str">
        <f>+[1]Function!F1005</f>
        <v>CUST</v>
      </c>
      <c r="G1011" s="84" t="str">
        <f>[1]UTCR!H1011</f>
        <v>S</v>
      </c>
      <c r="H1011" s="151"/>
      <c r="I1011" s="88">
        <f>IF(VLOOKUP([1]Variables!$AN$3,[1]Variables!$AK$3:$AM$14,3)=2,[1]UTCR!J1011,[1]UTCR!AF1011)</f>
        <v>8446168.0399999991</v>
      </c>
      <c r="J1011" s="88">
        <f>I1011-K1011</f>
        <v>7831977.1399999987</v>
      </c>
      <c r="K1011" s="185">
        <f>IF([1]Variables!$AN$3=12,IF(VLOOKUP([1]Variables!$AN$3,[1]Variables!$AK$3:$AM$14,3)=2,INDEX([1]UTCR!K1011:U1011,1,5)+INDEX([1]UTCR!K1011:U1011,1,8),INDEX([1]UTCR!AG1011:AQ1011,1,5)+INDEX([1]UTCR!AG1011:AQ1011,1,8)),IF(VLOOKUP([1]Variables!$AN$3,[1]Variables!$AK$3:$AM$14,3)=2,INDEX([1]UTCR!K1011:U1011,1,[1]Variables!$AN$3),INDEX([1]UTCR!AG1011:AQ1011,1,[1]Variables!$AN$3)))</f>
        <v>614190.9</v>
      </c>
      <c r="L1011" s="88">
        <f>M1011-K1011</f>
        <v>0</v>
      </c>
      <c r="M1011" s="88">
        <f>IF([1]Variables!$AN$3=12,INDEX([1]NRO!J1011:T1011,1,5)+INDEX([1]NRO!J1011:T1011,1,8),INDEX([1]NRO!J1011:T1011,1,[1]Variables!$AN$3))</f>
        <v>614190.9</v>
      </c>
      <c r="N1011" s="134"/>
      <c r="O1011" s="134"/>
      <c r="P1011" s="134"/>
      <c r="Q1011" s="134"/>
      <c r="R1011" s="134"/>
      <c r="S1011" s="134"/>
      <c r="T1011" s="134"/>
      <c r="U1011" s="134"/>
      <c r="V1011" s="134"/>
      <c r="W1011" s="134"/>
      <c r="X1011" s="134"/>
      <c r="Y1011" s="134"/>
      <c r="Z1011" s="134"/>
      <c r="AA1011" s="134"/>
    </row>
    <row r="1012" spans="1:64" ht="11.65" customHeight="1" x14ac:dyDescent="0.2">
      <c r="A1012" s="138">
        <f t="shared" ca="1" si="41"/>
        <v>631</v>
      </c>
      <c r="C1012" s="184"/>
      <c r="F1012" s="184" t="str">
        <f>+[1]Function!F1006</f>
        <v>CUST</v>
      </c>
      <c r="G1012" s="84" t="str">
        <f>[1]UTCR!H1012</f>
        <v>CN</v>
      </c>
      <c r="H1012" s="151"/>
      <c r="I1012" s="88">
        <f>IF(VLOOKUP([1]Variables!$AN$3,[1]Variables!$AK$3:$AM$14,3)=2,[1]UTCR!J1012,[1]UTCR!AF1012)</f>
        <v>44434366.789999999</v>
      </c>
      <c r="J1012" s="88">
        <f>I1012-K1012</f>
        <v>41375649.650792539</v>
      </c>
      <c r="K1012" s="185">
        <f>IF([1]Variables!$AN$3=12,IF(VLOOKUP([1]Variables!$AN$3,[1]Variables!$AK$3:$AM$14,3)=2,INDEX([1]UTCR!K1012:U1012,1,5)+INDEX([1]UTCR!K1012:U1012,1,8),INDEX([1]UTCR!AG1012:AQ1012,1,5)+INDEX([1]UTCR!AG1012:AQ1012,1,8)),IF(VLOOKUP([1]Variables!$AN$3,[1]Variables!$AK$3:$AM$14,3)=2,INDEX([1]UTCR!K1012:U1012,1,[1]Variables!$AN$3),INDEX([1]UTCR!AG1012:AQ1012,1,[1]Variables!$AN$3)))</f>
        <v>3058717.1392074637</v>
      </c>
      <c r="L1012" s="88">
        <f>M1012-K1012</f>
        <v>-64.089762294664979</v>
      </c>
      <c r="M1012" s="88">
        <f>IF([1]Variables!$AN$3=12,INDEX([1]NRO!J1012:T1012,1,5)+INDEX([1]NRO!J1012:T1012,1,8),INDEX([1]NRO!J1012:T1012,1,[1]Variables!$AN$3))</f>
        <v>3058653.049445169</v>
      </c>
      <c r="N1012" s="134"/>
      <c r="O1012" s="134"/>
      <c r="P1012" s="134"/>
      <c r="Q1012" s="134"/>
      <c r="R1012" s="134"/>
      <c r="S1012" s="134"/>
      <c r="T1012" s="134"/>
      <c r="U1012" s="134"/>
      <c r="V1012" s="134"/>
      <c r="W1012" s="134"/>
      <c r="X1012" s="134"/>
      <c r="Y1012" s="134"/>
      <c r="Z1012" s="134"/>
      <c r="AA1012" s="134"/>
    </row>
    <row r="1013" spans="1:64" ht="11.65" customHeight="1" x14ac:dyDescent="0.2">
      <c r="A1013" s="138">
        <f t="shared" ca="1" si="41"/>
        <v>632</v>
      </c>
      <c r="C1013" s="184"/>
      <c r="H1013" s="151" t="s">
        <v>230</v>
      </c>
      <c r="I1013" s="187">
        <f>SUBTOTAL(9,I1011:I1012)</f>
        <v>52880534.829999998</v>
      </c>
      <c r="J1013" s="187">
        <f>SUBTOTAL(9,J1011:J1012)</f>
        <v>49207626.79079254</v>
      </c>
      <c r="K1013" s="187">
        <f>SUBTOTAL(9,K1011:K1012)</f>
        <v>3672908.0392074636</v>
      </c>
      <c r="L1013" s="187">
        <f>SUBTOTAL(9,L1011:L1012)</f>
        <v>-64.089762294664979</v>
      </c>
      <c r="M1013" s="187">
        <f>SUBTOTAL(9,M1011:M1012)</f>
        <v>3672843.949445169</v>
      </c>
      <c r="N1013" s="134"/>
      <c r="O1013" s="134"/>
      <c r="P1013" s="134"/>
      <c r="Q1013" s="134"/>
      <c r="R1013" s="134"/>
      <c r="S1013" s="134"/>
      <c r="T1013" s="134"/>
      <c r="U1013" s="134"/>
      <c r="V1013" s="134"/>
      <c r="W1013" s="134"/>
      <c r="X1013" s="134"/>
      <c r="Y1013" s="134"/>
      <c r="Z1013" s="134"/>
      <c r="AA1013" s="134"/>
    </row>
    <row r="1014" spans="1:64" ht="11.65" customHeight="1" x14ac:dyDescent="0.2">
      <c r="A1014" s="138">
        <f t="shared" ca="1" si="41"/>
        <v>633</v>
      </c>
      <c r="C1014" s="184"/>
      <c r="H1014" s="151"/>
      <c r="I1014" s="88"/>
      <c r="J1014" s="88"/>
      <c r="K1014" s="88"/>
      <c r="L1014" s="88"/>
      <c r="M1014" s="88"/>
      <c r="N1014" s="134"/>
      <c r="O1014" s="134"/>
      <c r="P1014" s="134"/>
      <c r="Q1014" s="134"/>
      <c r="R1014" s="134"/>
      <c r="S1014" s="134"/>
      <c r="T1014" s="134"/>
      <c r="U1014" s="134"/>
      <c r="V1014" s="134"/>
      <c r="W1014" s="134"/>
      <c r="X1014" s="134"/>
      <c r="Y1014" s="134"/>
      <c r="Z1014" s="134"/>
      <c r="AA1014" s="134"/>
    </row>
    <row r="1015" spans="1:64" ht="11.65" customHeight="1" x14ac:dyDescent="0.2">
      <c r="A1015" s="138">
        <f t="shared" ca="1" si="41"/>
        <v>634</v>
      </c>
      <c r="C1015" s="184">
        <v>904</v>
      </c>
      <c r="D1015" s="84" t="s">
        <v>106</v>
      </c>
      <c r="H1015" s="151"/>
      <c r="I1015" s="88"/>
      <c r="J1015" s="88"/>
      <c r="K1015" s="88"/>
      <c r="L1015" s="88"/>
      <c r="M1015" s="88"/>
      <c r="O1015" s="134"/>
      <c r="P1015" s="134"/>
      <c r="Q1015" s="134"/>
      <c r="R1015" s="134"/>
      <c r="S1015" s="134"/>
      <c r="T1015" s="134"/>
      <c r="U1015" s="134"/>
      <c r="V1015" s="134"/>
      <c r="W1015" s="134"/>
      <c r="X1015" s="134"/>
      <c r="Y1015" s="134"/>
      <c r="Z1015" s="134"/>
      <c r="AA1015" s="134"/>
    </row>
    <row r="1016" spans="1:64" ht="11.65" customHeight="1" x14ac:dyDescent="0.2">
      <c r="A1016" s="138">
        <f t="shared" ca="1" si="41"/>
        <v>635</v>
      </c>
      <c r="C1016" s="184"/>
      <c r="F1016" s="184" t="str">
        <f>+[1]Function!F1010</f>
        <v>CUST</v>
      </c>
      <c r="G1016" s="84" t="str">
        <f>[1]UTCR!H1016</f>
        <v>S</v>
      </c>
      <c r="H1016" s="151"/>
      <c r="I1016" s="88">
        <f>IF(VLOOKUP([1]Variables!$AN$3,[1]Variables!$AK$3:$AM$14,3)=2,[1]UTCR!J1016,[1]UTCR!AF1016)</f>
        <v>9425555.2600000016</v>
      </c>
      <c r="J1016" s="88">
        <f>I1016-K1016</f>
        <v>8092231.4700000016</v>
      </c>
      <c r="K1016" s="185">
        <f>IF([1]Variables!$AN$3=12,IF(VLOOKUP([1]Variables!$AN$3,[1]Variables!$AK$3:$AM$14,3)=2,INDEX([1]UTCR!K1016:U1016,1,5)+INDEX([1]UTCR!K1016:U1016,1,8),INDEX([1]UTCR!AG1016:AQ1016,1,5)+INDEX([1]UTCR!AG1016:AQ1016,1,8)),IF(VLOOKUP([1]Variables!$AN$3,[1]Variables!$AK$3:$AM$14,3)=2,INDEX([1]UTCR!K1016:U1016,1,[1]Variables!$AN$3),INDEX([1]UTCR!AG1016:AQ1016,1,[1]Variables!$AN$3)))</f>
        <v>1333323.79</v>
      </c>
      <c r="L1016" s="88">
        <f>M1016-K1016</f>
        <v>414868.9097779796</v>
      </c>
      <c r="M1016" s="88">
        <f>IF([1]Variables!$AN$3=12,INDEX([1]NRO!J1016:T1016,1,5)+INDEX([1]NRO!J1016:T1016,1,8),INDEX([1]NRO!J1016:T1016,1,[1]Variables!$AN$3))</f>
        <v>1748192.6997779796</v>
      </c>
      <c r="O1016" s="134"/>
      <c r="P1016" s="134"/>
      <c r="Q1016" s="134"/>
      <c r="R1016" s="134"/>
      <c r="S1016" s="134"/>
      <c r="T1016" s="134"/>
      <c r="U1016" s="134"/>
      <c r="V1016" s="134"/>
      <c r="W1016" s="134"/>
      <c r="X1016" s="134"/>
      <c r="Y1016" s="134"/>
      <c r="Z1016" s="134"/>
      <c r="AA1016" s="134"/>
    </row>
    <row r="1017" spans="1:64" ht="11.65" customHeight="1" x14ac:dyDescent="0.2">
      <c r="A1017" s="138">
        <f t="shared" ca="1" si="41"/>
        <v>636</v>
      </c>
      <c r="C1017" s="184"/>
      <c r="F1017" s="184" t="str">
        <f>+[1]Function!F1011</f>
        <v>P</v>
      </c>
      <c r="G1017" s="84" t="str">
        <f>[1]UTCR!H1017</f>
        <v>SG</v>
      </c>
      <c r="H1017" s="151"/>
      <c r="I1017" s="88">
        <f>IF(VLOOKUP([1]Variables!$AN$3,[1]Variables!$AK$3:$AM$14,3)=2,[1]UTCR!J1017,[1]UTCR!AF1017)</f>
        <v>0</v>
      </c>
      <c r="J1017" s="88">
        <f>I1017-K1017</f>
        <v>0</v>
      </c>
      <c r="K1017" s="185">
        <f>IF([1]Variables!$AN$3=12,IF(VLOOKUP([1]Variables!$AN$3,[1]Variables!$AK$3:$AM$14,3)=2,INDEX([1]UTCR!K1017:U1017,1,5)+INDEX([1]UTCR!K1017:U1017,1,8),INDEX([1]UTCR!AG1017:AQ1017,1,5)+INDEX([1]UTCR!AG1017:AQ1017,1,8)),IF(VLOOKUP([1]Variables!$AN$3,[1]Variables!$AK$3:$AM$14,3)=2,INDEX([1]UTCR!K1017:U1017,1,[1]Variables!$AN$3),INDEX([1]UTCR!AG1017:AQ1017,1,[1]Variables!$AN$3)))</f>
        <v>0</v>
      </c>
      <c r="L1017" s="88">
        <f>M1017-K1017</f>
        <v>0</v>
      </c>
      <c r="M1017" s="88">
        <f>IF([1]Variables!$AN$3=12,INDEX([1]NRO!J1017:T1017,1,5)+INDEX([1]NRO!J1017:T1017,1,8),INDEX([1]NRO!J1017:T1017,1,[1]Variables!$AN$3))</f>
        <v>0</v>
      </c>
      <c r="O1017" s="134"/>
      <c r="P1017" s="134"/>
      <c r="Q1017" s="134"/>
      <c r="R1017" s="134"/>
      <c r="S1017" s="134"/>
      <c r="T1017" s="134"/>
      <c r="U1017" s="134"/>
      <c r="V1017" s="134"/>
      <c r="W1017" s="134"/>
      <c r="X1017" s="134"/>
      <c r="Y1017" s="134"/>
      <c r="Z1017" s="134"/>
      <c r="AA1017" s="134"/>
      <c r="AH1017" s="84" t="s">
        <v>316</v>
      </c>
      <c r="AY1017" s="84" t="s">
        <v>316</v>
      </c>
      <c r="AZ1017" s="84" t="s">
        <v>316</v>
      </c>
      <c r="BA1017" s="84" t="s">
        <v>316</v>
      </c>
      <c r="BB1017" s="84" t="s">
        <v>316</v>
      </c>
      <c r="BC1017" s="84" t="s">
        <v>316</v>
      </c>
      <c r="BD1017" s="84" t="s">
        <v>316</v>
      </c>
      <c r="BE1017" s="84" t="s">
        <v>316</v>
      </c>
      <c r="BF1017" s="84" t="s">
        <v>316</v>
      </c>
      <c r="BG1017" s="84" t="s">
        <v>316</v>
      </c>
      <c r="BH1017" s="84" t="s">
        <v>316</v>
      </c>
      <c r="BI1017" s="84" t="s">
        <v>316</v>
      </c>
      <c r="BJ1017" s="84" t="s">
        <v>316</v>
      </c>
      <c r="BK1017" s="84" t="s">
        <v>316</v>
      </c>
      <c r="BL1017" s="84" t="s">
        <v>316</v>
      </c>
    </row>
    <row r="1018" spans="1:64" ht="11.65" customHeight="1" x14ac:dyDescent="0.2">
      <c r="A1018" s="138">
        <f t="shared" ca="1" si="41"/>
        <v>637</v>
      </c>
      <c r="C1018" s="184"/>
      <c r="F1018" s="184" t="str">
        <f>+[1]Function!F1012</f>
        <v>CUST</v>
      </c>
      <c r="G1018" s="84" t="str">
        <f>[1]UTCR!H1018</f>
        <v>CN</v>
      </c>
      <c r="H1018" s="151"/>
      <c r="I1018" s="88">
        <f>IF(VLOOKUP([1]Variables!$AN$3,[1]Variables!$AK$3:$AM$14,3)=2,[1]UTCR!J1018,[1]UTCR!AF1018)</f>
        <v>22867.49</v>
      </c>
      <c r="J1018" s="88">
        <f>I1018-K1018</f>
        <v>21293.366440993945</v>
      </c>
      <c r="K1018" s="185">
        <f>IF([1]Variables!$AN$3=12,IF(VLOOKUP([1]Variables!$AN$3,[1]Variables!$AK$3:$AM$14,3)=2,INDEX([1]UTCR!K1018:U1018,1,5)+INDEX([1]UTCR!K1018:U1018,1,8),INDEX([1]UTCR!AG1018:AQ1018,1,5)+INDEX([1]UTCR!AG1018:AQ1018,1,8)),IF(VLOOKUP([1]Variables!$AN$3,[1]Variables!$AK$3:$AM$14,3)=2,INDEX([1]UTCR!K1018:U1018,1,[1]Variables!$AN$3),INDEX([1]UTCR!AG1018:AQ1018,1,[1]Variables!$AN$3)))</f>
        <v>1574.1235590060558</v>
      </c>
      <c r="L1018" s="88">
        <f>M1018-K1018</f>
        <v>0</v>
      </c>
      <c r="M1018" s="88">
        <f>IF([1]Variables!$AN$3=12,INDEX([1]NRO!J1018:T1018,1,5)+INDEX([1]NRO!J1018:T1018,1,8),INDEX([1]NRO!J1018:T1018,1,[1]Variables!$AN$3))</f>
        <v>1574.1235590060558</v>
      </c>
      <c r="O1018" s="134"/>
      <c r="P1018" s="134"/>
      <c r="Q1018" s="134"/>
      <c r="R1018" s="134"/>
      <c r="S1018" s="134"/>
      <c r="T1018" s="134"/>
      <c r="U1018" s="134"/>
      <c r="V1018" s="134"/>
      <c r="W1018" s="134"/>
      <c r="X1018" s="134"/>
      <c r="Y1018" s="134"/>
      <c r="Z1018" s="134"/>
      <c r="AA1018" s="134"/>
    </row>
    <row r="1019" spans="1:64" ht="11.65" customHeight="1" x14ac:dyDescent="0.2">
      <c r="A1019" s="138">
        <f t="shared" ca="1" si="41"/>
        <v>638</v>
      </c>
      <c r="C1019" s="184"/>
      <c r="H1019" s="151" t="s">
        <v>230</v>
      </c>
      <c r="I1019" s="187">
        <f>SUBTOTAL(9,I1016:I1018)</f>
        <v>9448422.7500000019</v>
      </c>
      <c r="J1019" s="187">
        <f>SUBTOTAL(9,J1016:J1018)</f>
        <v>8113524.8364409953</v>
      </c>
      <c r="K1019" s="187">
        <f>SUBTOTAL(9,K1016:K1018)</f>
        <v>1334897.9135590061</v>
      </c>
      <c r="L1019" s="187">
        <f>SUBTOTAL(9,L1016:L1018)</f>
        <v>414868.9097779796</v>
      </c>
      <c r="M1019" s="187">
        <f>SUBTOTAL(9,M1016:M1018)</f>
        <v>1749766.8233369857</v>
      </c>
      <c r="O1019" s="134"/>
      <c r="P1019" s="134"/>
      <c r="Q1019" s="134"/>
      <c r="R1019" s="134"/>
      <c r="S1019" s="134"/>
      <c r="T1019" s="134"/>
      <c r="U1019" s="134"/>
      <c r="V1019" s="134"/>
      <c r="W1019" s="134"/>
      <c r="X1019" s="134"/>
      <c r="Y1019" s="134"/>
      <c r="Z1019" s="134"/>
      <c r="AA1019" s="134"/>
    </row>
    <row r="1020" spans="1:64" ht="11.65" customHeight="1" x14ac:dyDescent="0.2">
      <c r="A1020" s="138">
        <f t="shared" ca="1" si="41"/>
        <v>639</v>
      </c>
      <c r="C1020" s="184"/>
      <c r="H1020" s="151"/>
      <c r="I1020" s="88"/>
      <c r="J1020" s="88"/>
      <c r="K1020" s="88"/>
      <c r="L1020" s="88"/>
      <c r="M1020" s="88"/>
      <c r="O1020" s="134"/>
      <c r="P1020" s="134"/>
      <c r="Q1020" s="134"/>
      <c r="R1020" s="134"/>
      <c r="S1020" s="134"/>
      <c r="T1020" s="134"/>
      <c r="U1020" s="134"/>
      <c r="V1020" s="134"/>
      <c r="W1020" s="134"/>
      <c r="X1020" s="134"/>
      <c r="Y1020" s="134"/>
      <c r="Z1020" s="134"/>
      <c r="AA1020" s="134"/>
    </row>
    <row r="1021" spans="1:64" ht="11.65" customHeight="1" x14ac:dyDescent="0.2">
      <c r="A1021" s="138">
        <f t="shared" ca="1" si="41"/>
        <v>640</v>
      </c>
      <c r="C1021" s="184">
        <v>905</v>
      </c>
      <c r="D1021" s="84" t="s">
        <v>317</v>
      </c>
      <c r="H1021" s="151"/>
      <c r="I1021" s="88"/>
      <c r="J1021" s="88"/>
      <c r="K1021" s="88"/>
      <c r="L1021" s="88"/>
      <c r="M1021" s="88"/>
      <c r="O1021" s="134"/>
      <c r="P1021" s="134"/>
      <c r="Q1021" s="134"/>
      <c r="R1021" s="134"/>
      <c r="S1021" s="134"/>
      <c r="T1021" s="134"/>
      <c r="U1021" s="134"/>
      <c r="V1021" s="134"/>
      <c r="W1021" s="134"/>
      <c r="X1021" s="134"/>
      <c r="Y1021" s="134"/>
      <c r="Z1021" s="134"/>
      <c r="AA1021" s="134"/>
    </row>
    <row r="1022" spans="1:64" ht="11.65" customHeight="1" x14ac:dyDescent="0.2">
      <c r="A1022" s="138">
        <f t="shared" ca="1" si="41"/>
        <v>641</v>
      </c>
      <c r="C1022" s="184"/>
      <c r="F1022" s="184" t="str">
        <f>+[1]Function!F1016</f>
        <v>CUST</v>
      </c>
      <c r="G1022" s="84" t="str">
        <f>[1]UTCR!H1022</f>
        <v>S</v>
      </c>
      <c r="H1022" s="151"/>
      <c r="I1022" s="88">
        <f>IF(VLOOKUP([1]Variables!$AN$3,[1]Variables!$AK$3:$AM$14,3)=2,[1]UTCR!J1022,[1]UTCR!AF1022)</f>
        <v>570.66</v>
      </c>
      <c r="J1022" s="88">
        <f>I1022-K1022</f>
        <v>570.66</v>
      </c>
      <c r="K1022" s="185">
        <f>IF([1]Variables!$AN$3=12,IF(VLOOKUP([1]Variables!$AN$3,[1]Variables!$AK$3:$AM$14,3)=2,INDEX([1]UTCR!K1022:U1022,1,5)+INDEX([1]UTCR!K1022:U1022,1,8),INDEX([1]UTCR!AG1022:AQ1022,1,5)+INDEX([1]UTCR!AG1022:AQ1022,1,8)),IF(VLOOKUP([1]Variables!$AN$3,[1]Variables!$AK$3:$AM$14,3)=2,INDEX([1]UTCR!K1022:U1022,1,[1]Variables!$AN$3),INDEX([1]UTCR!AG1022:AQ1022,1,[1]Variables!$AN$3)))</f>
        <v>0</v>
      </c>
      <c r="L1022" s="88">
        <f>M1022-K1022</f>
        <v>0</v>
      </c>
      <c r="M1022" s="88">
        <f>IF([1]Variables!$AN$3=12,INDEX([1]NRO!J1022:T1022,1,5)+INDEX([1]NRO!J1022:T1022,1,8),INDEX([1]NRO!J1022:T1022,1,[1]Variables!$AN$3))</f>
        <v>0</v>
      </c>
      <c r="O1022" s="134"/>
      <c r="P1022" s="134"/>
      <c r="Q1022" s="134"/>
      <c r="R1022" s="134"/>
      <c r="S1022" s="134"/>
      <c r="T1022" s="134"/>
      <c r="U1022" s="134"/>
      <c r="V1022" s="134"/>
      <c r="W1022" s="134"/>
      <c r="X1022" s="134"/>
      <c r="Y1022" s="134"/>
      <c r="Z1022" s="134"/>
      <c r="AA1022" s="134"/>
    </row>
    <row r="1023" spans="1:64" ht="11.65" customHeight="1" x14ac:dyDescent="0.2">
      <c r="A1023" s="138">
        <f t="shared" ca="1" si="41"/>
        <v>642</v>
      </c>
      <c r="C1023" s="184"/>
      <c r="F1023" s="184" t="str">
        <f>+[1]Function!F1017</f>
        <v>CUST</v>
      </c>
      <c r="G1023" s="84" t="str">
        <f>[1]UTCR!H1023</f>
        <v>CN</v>
      </c>
      <c r="H1023" s="151"/>
      <c r="I1023" s="88">
        <f>IF(VLOOKUP([1]Variables!$AN$3,[1]Variables!$AK$3:$AM$14,3)=2,[1]UTCR!J1023,[1]UTCR!AF1023)</f>
        <v>104332.41</v>
      </c>
      <c r="J1023" s="88">
        <f>I1023-K1023</f>
        <v>97150.506583889233</v>
      </c>
      <c r="K1023" s="185">
        <f>IF([1]Variables!$AN$3=12,IF(VLOOKUP([1]Variables!$AN$3,[1]Variables!$AK$3:$AM$14,3)=2,INDEX([1]UTCR!K1023:U1023,1,5)+INDEX([1]UTCR!K1023:U1023,1,8),INDEX([1]UTCR!AG1023:AQ1023,1,5)+INDEX([1]UTCR!AG1023:AQ1023,1,8)),IF(VLOOKUP([1]Variables!$AN$3,[1]Variables!$AK$3:$AM$14,3)=2,INDEX([1]UTCR!K1023:U1023,1,[1]Variables!$AN$3),INDEX([1]UTCR!AG1023:AQ1023,1,[1]Variables!$AN$3)))</f>
        <v>7181.9034161107747</v>
      </c>
      <c r="L1023" s="88">
        <f>M1023-K1023</f>
        <v>-63.32980463905642</v>
      </c>
      <c r="M1023" s="88">
        <f>IF([1]Variables!$AN$3=12,INDEX([1]NRO!J1023:T1023,1,5)+INDEX([1]NRO!J1023:T1023,1,8),INDEX([1]NRO!J1023:T1023,1,[1]Variables!$AN$3))</f>
        <v>7118.5736114717183</v>
      </c>
      <c r="O1023" s="134"/>
      <c r="P1023" s="134"/>
      <c r="Q1023" s="134"/>
      <c r="R1023" s="134"/>
      <c r="S1023" s="134"/>
      <c r="T1023" s="134"/>
      <c r="U1023" s="134"/>
      <c r="V1023" s="134"/>
      <c r="W1023" s="134"/>
      <c r="X1023" s="134"/>
      <c r="Y1023" s="134"/>
      <c r="Z1023" s="134"/>
      <c r="AA1023" s="134"/>
    </row>
    <row r="1024" spans="1:64" ht="11.65" customHeight="1" x14ac:dyDescent="0.2">
      <c r="A1024" s="138">
        <f t="shared" ca="1" si="41"/>
        <v>643</v>
      </c>
      <c r="C1024" s="184"/>
      <c r="H1024" s="151" t="s">
        <v>230</v>
      </c>
      <c r="I1024" s="187">
        <f>SUBTOTAL(9,I1022:I1023)</f>
        <v>104903.07</v>
      </c>
      <c r="J1024" s="187">
        <f>SUBTOTAL(9,J1022:J1023)</f>
        <v>97721.166583889237</v>
      </c>
      <c r="K1024" s="187">
        <f>SUBTOTAL(9,K1022:K1023)</f>
        <v>7181.9034161107747</v>
      </c>
      <c r="L1024" s="187">
        <f>SUBTOTAL(9,L1022:L1023)</f>
        <v>-63.32980463905642</v>
      </c>
      <c r="M1024" s="187">
        <f>SUBTOTAL(9,M1022:M1023)</f>
        <v>7118.5736114717183</v>
      </c>
      <c r="O1024" s="134"/>
      <c r="P1024" s="134"/>
      <c r="Q1024" s="134"/>
      <c r="R1024" s="134"/>
      <c r="S1024" s="134"/>
      <c r="T1024" s="134"/>
      <c r="U1024" s="134"/>
      <c r="V1024" s="134"/>
      <c r="W1024" s="134"/>
      <c r="X1024" s="134"/>
      <c r="Y1024" s="134"/>
      <c r="Z1024" s="134"/>
      <c r="AA1024" s="134"/>
    </row>
    <row r="1025" spans="1:27" ht="11.65" customHeight="1" x14ac:dyDescent="0.2">
      <c r="A1025" s="138">
        <f t="shared" ca="1" si="41"/>
        <v>644</v>
      </c>
      <c r="C1025" s="184"/>
      <c r="H1025" s="151"/>
      <c r="I1025" s="88"/>
      <c r="J1025" s="88"/>
      <c r="K1025" s="88"/>
      <c r="L1025" s="88"/>
      <c r="M1025" s="88"/>
      <c r="O1025" s="134"/>
      <c r="P1025" s="134"/>
      <c r="Q1025" s="134"/>
      <c r="R1025" s="134"/>
      <c r="S1025" s="134"/>
      <c r="T1025" s="134"/>
      <c r="U1025" s="134"/>
      <c r="V1025" s="134"/>
      <c r="W1025" s="134"/>
      <c r="X1025" s="134"/>
      <c r="Y1025" s="134"/>
      <c r="Z1025" s="134"/>
      <c r="AA1025" s="134"/>
    </row>
    <row r="1026" spans="1:27" ht="11.65" customHeight="1" thickBot="1" x14ac:dyDescent="0.25">
      <c r="A1026" s="138">
        <f t="shared" ca="1" si="41"/>
        <v>645</v>
      </c>
      <c r="C1026" s="189" t="s">
        <v>318</v>
      </c>
      <c r="H1026" s="151" t="s">
        <v>230</v>
      </c>
      <c r="I1026" s="191">
        <f>SUBTOTAL(9,I1001:I1024)</f>
        <v>81177510.729999989</v>
      </c>
      <c r="J1026" s="191">
        <f>SUBTOTAL(9,J1001:J1024)</f>
        <v>75260627.088021636</v>
      </c>
      <c r="K1026" s="191">
        <f>SUBTOTAL(9,K1001:K1024)</f>
        <v>5916883.6419783672</v>
      </c>
      <c r="L1026" s="191">
        <f>SUBTOTAL(9,L1001:L1024)</f>
        <v>389101.33251100063</v>
      </c>
      <c r="M1026" s="191">
        <f>SUBTOTAL(9,M1001:M1024)</f>
        <v>6305984.9744893676</v>
      </c>
      <c r="O1026" s="186"/>
      <c r="P1026" s="186"/>
      <c r="Q1026" s="186"/>
      <c r="R1026" s="186"/>
      <c r="S1026" s="186"/>
      <c r="T1026" s="186"/>
      <c r="U1026" s="134"/>
      <c r="V1026" s="186"/>
      <c r="W1026" s="186"/>
      <c r="X1026" s="186"/>
      <c r="Y1026" s="186"/>
      <c r="Z1026" s="186"/>
      <c r="AA1026" s="186"/>
    </row>
    <row r="1027" spans="1:27" ht="15" customHeight="1" thickTop="1" x14ac:dyDescent="0.2">
      <c r="A1027" s="138">
        <f t="shared" ca="1" si="41"/>
        <v>646</v>
      </c>
      <c r="C1027" s="184"/>
      <c r="H1027" s="215"/>
      <c r="I1027" s="88"/>
      <c r="J1027" s="88"/>
      <c r="K1027" s="88"/>
      <c r="L1027" s="88"/>
      <c r="M1027" s="88"/>
      <c r="O1027" s="134"/>
      <c r="P1027" s="134"/>
      <c r="Q1027" s="134"/>
      <c r="R1027" s="134"/>
      <c r="S1027" s="134"/>
      <c r="T1027" s="134"/>
      <c r="U1027" s="134"/>
      <c r="V1027" s="134"/>
      <c r="W1027" s="134"/>
      <c r="X1027" s="134"/>
      <c r="Y1027" s="134"/>
      <c r="Z1027" s="134"/>
      <c r="AA1027" s="134"/>
    </row>
    <row r="1028" spans="1:27" ht="11.65" customHeight="1" x14ac:dyDescent="0.2">
      <c r="A1028" s="138">
        <f t="shared" ca="1" si="41"/>
        <v>647</v>
      </c>
      <c r="C1028" s="184" t="s">
        <v>319</v>
      </c>
      <c r="H1028" s="151"/>
      <c r="I1028" s="88"/>
      <c r="J1028" s="88"/>
      <c r="K1028" s="88"/>
      <c r="L1028" s="88"/>
      <c r="M1028" s="88"/>
      <c r="O1028" s="134"/>
      <c r="P1028" s="134"/>
      <c r="Q1028" s="134"/>
      <c r="R1028" s="134"/>
      <c r="S1028" s="134"/>
      <c r="T1028" s="134"/>
      <c r="U1028" s="134"/>
      <c r="V1028" s="134"/>
      <c r="W1028" s="134"/>
      <c r="X1028" s="134"/>
      <c r="Y1028" s="134"/>
      <c r="Z1028" s="134"/>
      <c r="AA1028" s="134"/>
    </row>
    <row r="1029" spans="1:27" ht="11.65" customHeight="1" x14ac:dyDescent="0.2">
      <c r="A1029" s="138">
        <f t="shared" ca="1" si="41"/>
        <v>648</v>
      </c>
      <c r="C1029" s="184"/>
      <c r="E1029" s="142" t="str">
        <f>[1]UTCR!E1029</f>
        <v>S</v>
      </c>
      <c r="H1029" s="151"/>
      <c r="I1029" s="88">
        <f>IF(VLOOKUP([1]Variables!$AN$3,[1]Variables!$AK$3:$AM$14,3)=2,[1]UTCR!J1029,[1]UTCR!AF1029)</f>
        <v>32579219.190000005</v>
      </c>
      <c r="J1029" s="88">
        <f>I1029-K1029</f>
        <v>30007683.710000005</v>
      </c>
      <c r="K1029" s="185">
        <f>IF([1]Variables!$AN$3=12,IF(VLOOKUP([1]Variables!$AN$3,[1]Variables!$AK$3:$AM$14,3)=2,INDEX([1]UTCR!K1029:U1029,1,5)+INDEX([1]UTCR!K1029:U1029,1,8),INDEX([1]UTCR!AG1029:AQ1029,1,5)+INDEX([1]UTCR!AG1029:AQ1029,1,8)),IF(VLOOKUP([1]Variables!$AN$3,[1]Variables!$AK$3:$AM$14,3)=2,INDEX([1]UTCR!K1029:U1029,1,[1]Variables!$AN$3),INDEX([1]UTCR!AG1029:AQ1029,1,[1]Variables!$AN$3)))</f>
        <v>2571535.48</v>
      </c>
      <c r="L1029" s="88">
        <f>M1029-K1029</f>
        <v>406858.61396788573</v>
      </c>
      <c r="M1029" s="88">
        <f>IF([1]Variables!$AN$3=12,INDEX([1]NRO!J1029:T1029,1,5)+INDEX([1]NRO!J1029:T1029,1,8),INDEX([1]NRO!J1029:T1029,1,[1]Variables!$AN$3))</f>
        <v>2978394.0939678857</v>
      </c>
      <c r="O1029" s="134"/>
      <c r="P1029" s="134"/>
      <c r="Q1029" s="134"/>
      <c r="R1029" s="134"/>
      <c r="S1029" s="134"/>
      <c r="T1029" s="134"/>
      <c r="U1029" s="134"/>
      <c r="V1029" s="134"/>
      <c r="W1029" s="134"/>
      <c r="X1029" s="134"/>
      <c r="Y1029" s="134"/>
      <c r="Z1029" s="134"/>
      <c r="AA1029" s="134"/>
    </row>
    <row r="1030" spans="1:27" ht="11.65" customHeight="1" x14ac:dyDescent="0.2">
      <c r="A1030" s="138">
        <f t="shared" ca="1" si="41"/>
        <v>649</v>
      </c>
      <c r="C1030" s="184"/>
      <c r="E1030" s="142" t="str">
        <f>[1]UTCR!E1030</f>
        <v>CN</v>
      </c>
      <c r="H1030" s="151"/>
      <c r="I1030" s="88">
        <f>IF(VLOOKUP([1]Variables!$AN$3,[1]Variables!$AK$3:$AM$14,3)=2,[1]UTCR!J1030,[1]UTCR!AF1030)</f>
        <v>48598291.539999999</v>
      </c>
      <c r="J1030" s="88">
        <f>I1030-K1030</f>
        <v>45252943.378021635</v>
      </c>
      <c r="K1030" s="185">
        <f>IF([1]Variables!$AN$3=12,IF(VLOOKUP([1]Variables!$AN$3,[1]Variables!$AK$3:$AM$14,3)=2,INDEX([1]UTCR!K1030:U1030,1,5)+INDEX([1]UTCR!K1030:U1030,1,8),INDEX([1]UTCR!AG1030:AQ1030,1,5)+INDEX([1]UTCR!AG1030:AQ1030,1,8)),IF(VLOOKUP([1]Variables!$AN$3,[1]Variables!$AK$3:$AM$14,3)=2,INDEX([1]UTCR!K1030:U1030,1,[1]Variables!$AN$3),INDEX([1]UTCR!AG1030:AQ1030,1,[1]Variables!$AN$3)))</f>
        <v>3345348.1619783668</v>
      </c>
      <c r="L1030" s="88">
        <f>M1030-K1030</f>
        <v>-17757.281456885394</v>
      </c>
      <c r="M1030" s="88">
        <f>IF([1]Variables!$AN$3=12,INDEX([1]NRO!J1030:T1030,1,5)+INDEX([1]NRO!J1030:T1030,1,8),INDEX([1]NRO!J1030:T1030,1,[1]Variables!$AN$3))</f>
        <v>3327590.8805214814</v>
      </c>
      <c r="O1030" s="134"/>
      <c r="P1030" s="134"/>
      <c r="Q1030" s="134"/>
      <c r="R1030" s="134"/>
      <c r="S1030" s="134"/>
      <c r="T1030" s="134"/>
      <c r="U1030" s="134"/>
      <c r="V1030" s="134"/>
      <c r="W1030" s="134"/>
      <c r="X1030" s="134"/>
      <c r="Y1030" s="134"/>
      <c r="Z1030" s="134"/>
      <c r="AA1030" s="134"/>
    </row>
    <row r="1031" spans="1:27" ht="11.65" customHeight="1" x14ac:dyDescent="0.2">
      <c r="A1031" s="138">
        <f t="shared" ref="A1031:A1098" ca="1" si="42">OFFSET(A1031,-1,)+1</f>
        <v>650</v>
      </c>
      <c r="C1031" s="184"/>
      <c r="E1031" s="84" t="str">
        <f>[1]UTCR!E1031</f>
        <v>SG</v>
      </c>
      <c r="H1031" s="151"/>
      <c r="I1031" s="88">
        <f>IF(VLOOKUP([1]Variables!$AN$3,[1]Variables!$AK$3:$AM$14,3)=2,[1]UTCR!J1031,[1]UTCR!AF1031)</f>
        <v>0</v>
      </c>
      <c r="J1031" s="88">
        <f>I1031-K1031</f>
        <v>0</v>
      </c>
      <c r="K1031" s="185">
        <f>IF([1]Variables!$AN$3=12,IF(VLOOKUP([1]Variables!$AN$3,[1]Variables!$AK$3:$AM$14,3)=2,INDEX([1]UTCR!K1031:U1031,1,5)+INDEX([1]UTCR!K1031:U1031,1,8),INDEX([1]UTCR!AG1031:AQ1031,1,5)+INDEX([1]UTCR!AG1031:AQ1031,1,8)),IF(VLOOKUP([1]Variables!$AN$3,[1]Variables!$AK$3:$AM$14,3)=2,INDEX([1]UTCR!K1031:U1031,1,[1]Variables!$AN$3),INDEX([1]UTCR!AG1031:AQ1031,1,[1]Variables!$AN$3)))</f>
        <v>0</v>
      </c>
      <c r="L1031" s="88">
        <f>M1031-K1031</f>
        <v>0</v>
      </c>
      <c r="M1031" s="88">
        <f>IF([1]Variables!$AN$3=12,INDEX([1]NRO!J1031:T1031,1,5)+INDEX([1]NRO!J1031:T1031,1,8),INDEX([1]NRO!J1031:T1031,1,[1]Variables!$AN$3))</f>
        <v>0</v>
      </c>
      <c r="O1031" s="134"/>
      <c r="P1031" s="134"/>
      <c r="Q1031" s="134"/>
      <c r="R1031" s="134"/>
      <c r="S1031" s="134"/>
      <c r="T1031" s="134"/>
      <c r="U1031" s="134"/>
      <c r="V1031" s="134"/>
      <c r="W1031" s="134"/>
      <c r="X1031" s="134"/>
      <c r="Y1031" s="134"/>
      <c r="Z1031" s="134"/>
      <c r="AA1031" s="134"/>
    </row>
    <row r="1032" spans="1:27" ht="11.65" customHeight="1" thickBot="1" x14ac:dyDescent="0.25">
      <c r="A1032" s="138">
        <f t="shared" ca="1" si="42"/>
        <v>651</v>
      </c>
      <c r="C1032" s="184" t="s">
        <v>320</v>
      </c>
      <c r="H1032" s="151" t="s">
        <v>230</v>
      </c>
      <c r="I1032" s="203">
        <f>SUM(I1029:I1031)</f>
        <v>81177510.730000004</v>
      </c>
      <c r="J1032" s="203">
        <f>SUM(J1029:J1031)</f>
        <v>75260627.088021636</v>
      </c>
      <c r="K1032" s="203">
        <f>SUM(K1029:K1031)</f>
        <v>5916883.6419783663</v>
      </c>
      <c r="L1032" s="203">
        <f>SUM(L1029:L1031)</f>
        <v>389101.33251100034</v>
      </c>
      <c r="M1032" s="203">
        <f>SUM(M1029:M1031)</f>
        <v>6305984.9744893666</v>
      </c>
      <c r="O1032" s="134"/>
      <c r="P1032" s="134"/>
      <c r="Q1032" s="134"/>
      <c r="R1032" s="134"/>
      <c r="S1032" s="134"/>
      <c r="T1032" s="134"/>
      <c r="U1032" s="134"/>
      <c r="V1032" s="134"/>
      <c r="W1032" s="134"/>
      <c r="X1032" s="134"/>
      <c r="Y1032" s="134"/>
      <c r="Z1032" s="134"/>
      <c r="AA1032" s="134"/>
    </row>
    <row r="1033" spans="1:27" ht="11.65" customHeight="1" thickTop="1" x14ac:dyDescent="0.2">
      <c r="A1033" s="138">
        <f t="shared" ca="1" si="42"/>
        <v>652</v>
      </c>
      <c r="C1033" s="184"/>
      <c r="H1033" s="151"/>
      <c r="I1033" s="88"/>
      <c r="J1033" s="88"/>
      <c r="K1033" s="88"/>
      <c r="L1033" s="88"/>
      <c r="M1033" s="88"/>
      <c r="O1033" s="134"/>
      <c r="P1033" s="134"/>
      <c r="Q1033" s="134"/>
      <c r="R1033" s="134"/>
      <c r="S1033" s="134"/>
      <c r="T1033" s="134"/>
      <c r="U1033" s="134"/>
      <c r="V1033" s="134"/>
      <c r="W1033" s="134"/>
      <c r="X1033" s="134"/>
      <c r="Y1033" s="134"/>
      <c r="Z1033" s="134"/>
      <c r="AA1033" s="134"/>
    </row>
    <row r="1034" spans="1:27" ht="11.65" customHeight="1" x14ac:dyDescent="0.2">
      <c r="A1034" s="138">
        <f t="shared" ca="1" si="42"/>
        <v>653</v>
      </c>
      <c r="C1034" s="184">
        <v>907</v>
      </c>
      <c r="D1034" s="84" t="s">
        <v>313</v>
      </c>
      <c r="H1034" s="151"/>
      <c r="I1034" s="88"/>
      <c r="J1034" s="88"/>
      <c r="K1034" s="88"/>
      <c r="L1034" s="88"/>
      <c r="M1034" s="88"/>
      <c r="O1034" s="134"/>
      <c r="P1034" s="134"/>
      <c r="Q1034" s="134"/>
      <c r="R1034" s="134"/>
      <c r="S1034" s="134"/>
      <c r="T1034" s="134"/>
      <c r="U1034" s="134"/>
      <c r="V1034" s="134"/>
      <c r="W1034" s="134"/>
      <c r="X1034" s="134"/>
      <c r="Y1034" s="134"/>
      <c r="Z1034" s="134"/>
      <c r="AA1034" s="134"/>
    </row>
    <row r="1035" spans="1:27" ht="11.65" customHeight="1" x14ac:dyDescent="0.2">
      <c r="A1035" s="138">
        <f t="shared" ca="1" si="42"/>
        <v>654</v>
      </c>
      <c r="C1035" s="184"/>
      <c r="F1035" s="184" t="str">
        <f>+[1]Function!F1029</f>
        <v>CUST</v>
      </c>
      <c r="G1035" s="84" t="str">
        <f>[1]UTCR!H1035</f>
        <v>S</v>
      </c>
      <c r="H1035" s="151"/>
      <c r="I1035" s="88">
        <f>IF(VLOOKUP([1]Variables!$AN$3,[1]Variables!$AK$3:$AM$14,3)=2,[1]UTCR!J1035,[1]UTCR!AF1035)</f>
        <v>0</v>
      </c>
      <c r="J1035" s="88">
        <f>I1035-K1035</f>
        <v>0</v>
      </c>
      <c r="K1035" s="185">
        <f>IF([1]Variables!$AN$3=12,IF(VLOOKUP([1]Variables!$AN$3,[1]Variables!$AK$3:$AM$14,3)=2,INDEX([1]UTCR!K1035:U1035,1,5)+INDEX([1]UTCR!K1035:U1035,1,8),INDEX([1]UTCR!AG1035:AQ1035,1,5)+INDEX([1]UTCR!AG1035:AQ1035,1,8)),IF(VLOOKUP([1]Variables!$AN$3,[1]Variables!$AK$3:$AM$14,3)=2,INDEX([1]UTCR!K1035:U1035,1,[1]Variables!$AN$3),INDEX([1]UTCR!AG1035:AQ1035,1,[1]Variables!$AN$3)))</f>
        <v>0</v>
      </c>
      <c r="L1035" s="88">
        <f>M1035-K1035</f>
        <v>-2673.6551319390883</v>
      </c>
      <c r="M1035" s="88">
        <f>IF([1]Variables!$AN$3=12,INDEX([1]NRO!J1035:T1035,1,5)+INDEX([1]NRO!J1035:T1035,1,8),INDEX([1]NRO!J1035:T1035,1,[1]Variables!$AN$3))</f>
        <v>-2673.6551319390883</v>
      </c>
      <c r="O1035" s="134"/>
      <c r="P1035" s="134"/>
      <c r="Q1035" s="134"/>
      <c r="R1035" s="134"/>
      <c r="S1035" s="134"/>
      <c r="T1035" s="134"/>
      <c r="U1035" s="134"/>
      <c r="V1035" s="134"/>
      <c r="W1035" s="134"/>
      <c r="X1035" s="134"/>
      <c r="Y1035" s="134"/>
      <c r="Z1035" s="134"/>
      <c r="AA1035" s="134"/>
    </row>
    <row r="1036" spans="1:27" ht="11.65" customHeight="1" x14ac:dyDescent="0.2">
      <c r="A1036" s="138">
        <f t="shared" ca="1" si="42"/>
        <v>655</v>
      </c>
      <c r="C1036" s="184"/>
      <c r="F1036" s="184" t="str">
        <f>+[1]Function!F1030</f>
        <v>CUST</v>
      </c>
      <c r="G1036" s="84" t="str">
        <f>[1]UTCR!H1036</f>
        <v>CN</v>
      </c>
      <c r="H1036" s="151"/>
      <c r="I1036" s="88">
        <f>IF(VLOOKUP([1]Variables!$AN$3,[1]Variables!$AK$3:$AM$14,3)=2,[1]UTCR!J1036,[1]UTCR!AF1036)</f>
        <v>219072.97</v>
      </c>
      <c r="J1036" s="88">
        <f>I1036-K1036</f>
        <v>203992.70000891542</v>
      </c>
      <c r="K1036" s="185">
        <f>IF([1]Variables!$AN$3=12,IF(VLOOKUP([1]Variables!$AN$3,[1]Variables!$AK$3:$AM$14,3)=2,INDEX([1]UTCR!K1036:U1036,1,5)+INDEX([1]UTCR!K1036:U1036,1,8),INDEX([1]UTCR!AG1036:AQ1036,1,5)+INDEX([1]UTCR!AG1036:AQ1036,1,8)),IF(VLOOKUP([1]Variables!$AN$3,[1]Variables!$AK$3:$AM$14,3)=2,INDEX([1]UTCR!K1036:U1036,1,[1]Variables!$AN$3),INDEX([1]UTCR!AG1036:AQ1036,1,[1]Variables!$AN$3)))</f>
        <v>15080.269991084586</v>
      </c>
      <c r="L1036" s="88">
        <f>M1036-K1036</f>
        <v>-1348.9812895034174</v>
      </c>
      <c r="M1036" s="88">
        <f>IF([1]Variables!$AN$3=12,INDEX([1]NRO!J1036:T1036,1,5)+INDEX([1]NRO!J1036:T1036,1,8),INDEX([1]NRO!J1036:T1036,1,[1]Variables!$AN$3))</f>
        <v>13731.288701581168</v>
      </c>
      <c r="O1036" s="134"/>
      <c r="P1036" s="134"/>
      <c r="Q1036" s="134"/>
      <c r="R1036" s="134"/>
      <c r="S1036" s="134"/>
      <c r="T1036" s="134"/>
      <c r="U1036" s="134"/>
      <c r="V1036" s="134"/>
      <c r="W1036" s="134"/>
      <c r="X1036" s="134"/>
      <c r="Y1036" s="134"/>
      <c r="Z1036" s="134"/>
      <c r="AA1036" s="134"/>
    </row>
    <row r="1037" spans="1:27" ht="11.65" customHeight="1" x14ac:dyDescent="0.2">
      <c r="A1037" s="138">
        <f t="shared" ca="1" si="42"/>
        <v>656</v>
      </c>
      <c r="C1037" s="184"/>
      <c r="H1037" s="151" t="s">
        <v>230</v>
      </c>
      <c r="I1037" s="187">
        <f>SUBTOTAL(9,I1035:I1036)</f>
        <v>219072.97</v>
      </c>
      <c r="J1037" s="187">
        <f>SUBTOTAL(9,J1035:J1036)</f>
        <v>203992.70000891542</v>
      </c>
      <c r="K1037" s="187">
        <f>SUBTOTAL(9,K1035:K1036)</f>
        <v>15080.269991084586</v>
      </c>
      <c r="L1037" s="187">
        <f>SUBTOTAL(9,L1035:L1036)</f>
        <v>-4022.6364214425057</v>
      </c>
      <c r="M1037" s="187">
        <f>SUBTOTAL(9,M1035:M1036)</f>
        <v>11057.633569642079</v>
      </c>
      <c r="O1037" s="134"/>
      <c r="P1037" s="134"/>
      <c r="Q1037" s="134"/>
      <c r="R1037" s="134"/>
      <c r="S1037" s="134"/>
      <c r="T1037" s="134"/>
      <c r="U1037" s="134"/>
      <c r="V1037" s="134"/>
      <c r="W1037" s="134"/>
      <c r="X1037" s="134"/>
      <c r="Y1037" s="134"/>
      <c r="Z1037" s="134"/>
      <c r="AA1037" s="134"/>
    </row>
    <row r="1038" spans="1:27" ht="11.65" customHeight="1" x14ac:dyDescent="0.2">
      <c r="A1038" s="138">
        <f t="shared" ca="1" si="42"/>
        <v>657</v>
      </c>
      <c r="C1038" s="184"/>
      <c r="H1038" s="151"/>
      <c r="I1038" s="88"/>
      <c r="J1038" s="88"/>
      <c r="K1038" s="88"/>
      <c r="L1038" s="88"/>
      <c r="M1038" s="88"/>
      <c r="O1038" s="134"/>
      <c r="P1038" s="134"/>
      <c r="Q1038" s="134"/>
      <c r="R1038" s="134"/>
      <c r="S1038" s="134"/>
      <c r="T1038" s="134"/>
      <c r="U1038" s="134"/>
      <c r="V1038" s="134"/>
      <c r="W1038" s="134"/>
      <c r="X1038" s="134"/>
      <c r="Y1038" s="134"/>
      <c r="Z1038" s="134"/>
      <c r="AA1038" s="134"/>
    </row>
    <row r="1039" spans="1:27" ht="11.65" customHeight="1" x14ac:dyDescent="0.2">
      <c r="A1039" s="138">
        <f t="shared" ca="1" si="42"/>
        <v>658</v>
      </c>
      <c r="C1039" s="184">
        <v>908</v>
      </c>
      <c r="D1039" s="84" t="s">
        <v>321</v>
      </c>
      <c r="H1039" s="151"/>
      <c r="I1039" s="88"/>
      <c r="J1039" s="88"/>
      <c r="K1039" s="88"/>
      <c r="L1039" s="88"/>
      <c r="M1039" s="88"/>
      <c r="O1039" s="134"/>
      <c r="P1039" s="134"/>
      <c r="Q1039" s="134"/>
      <c r="R1039" s="134"/>
      <c r="S1039" s="134"/>
      <c r="T1039" s="134"/>
      <c r="U1039" s="134"/>
      <c r="V1039" s="134"/>
      <c r="W1039" s="134"/>
      <c r="X1039" s="134"/>
      <c r="Y1039" s="134"/>
      <c r="Z1039" s="134"/>
      <c r="AA1039" s="134"/>
    </row>
    <row r="1040" spans="1:27" ht="11.65" customHeight="1" x14ac:dyDescent="0.2">
      <c r="A1040" s="138">
        <f t="shared" ca="1" si="42"/>
        <v>659</v>
      </c>
      <c r="C1040" s="184"/>
      <c r="F1040" s="184" t="str">
        <f>+[1]Function!F1034</f>
        <v>CUST</v>
      </c>
      <c r="G1040" s="84" t="str">
        <f>[1]UTCR!H1040</f>
        <v>S</v>
      </c>
      <c r="H1040" s="151"/>
      <c r="I1040" s="88">
        <f>IF(VLOOKUP([1]Variables!$AN$3,[1]Variables!$AK$3:$AM$14,3)=2,[1]UTCR!J1040,[1]UTCR!AF1040)</f>
        <v>127578991.49999999</v>
      </c>
      <c r="J1040" s="88">
        <f>I1040-K1040</f>
        <v>115656586.39999999</v>
      </c>
      <c r="K1040" s="185">
        <f>IF([1]Variables!$AN$3=12,IF(VLOOKUP([1]Variables!$AN$3,[1]Variables!$AK$3:$AM$14,3)=2,INDEX([1]UTCR!K1040:U1040,1,5)+INDEX([1]UTCR!K1040:U1040,1,8),INDEX([1]UTCR!AG1040:AQ1040,1,5)+INDEX([1]UTCR!AG1040:AQ1040,1,8)),IF(VLOOKUP([1]Variables!$AN$3,[1]Variables!$AK$3:$AM$14,3)=2,INDEX([1]UTCR!K1040:U1040,1,[1]Variables!$AN$3),INDEX([1]UTCR!AG1040:AQ1040,1,[1]Variables!$AN$3)))</f>
        <v>11922405.1</v>
      </c>
      <c r="L1040" s="88">
        <f>M1040-K1040</f>
        <v>-11532983.470000001</v>
      </c>
      <c r="M1040" s="88">
        <f>IF([1]Variables!$AN$3=12,INDEX([1]NRO!J1040:T1040,1,5)+INDEX([1]NRO!J1040:T1040,1,8),INDEX([1]NRO!J1040:T1040,1,[1]Variables!$AN$3))</f>
        <v>389421.62999999896</v>
      </c>
      <c r="O1040" s="134"/>
      <c r="P1040" s="134"/>
      <c r="Q1040" s="134"/>
      <c r="R1040" s="134"/>
      <c r="S1040" s="134"/>
      <c r="T1040" s="134"/>
      <c r="U1040" s="134"/>
      <c r="V1040" s="134"/>
      <c r="W1040" s="134"/>
      <c r="X1040" s="134"/>
      <c r="Y1040" s="134"/>
      <c r="Z1040" s="134"/>
      <c r="AA1040" s="134"/>
    </row>
    <row r="1041" spans="1:27" ht="11.65" customHeight="1" x14ac:dyDescent="0.2">
      <c r="A1041" s="138">
        <f t="shared" ca="1" si="42"/>
        <v>660</v>
      </c>
      <c r="C1041" s="184"/>
      <c r="F1041" s="184" t="str">
        <f>+[1]Function!F1035</f>
        <v>CUST</v>
      </c>
      <c r="G1041" s="84" t="str">
        <f>[1]UTCR!H1041</f>
        <v>CN</v>
      </c>
      <c r="H1041" s="151"/>
      <c r="I1041" s="88">
        <f>IF(VLOOKUP([1]Variables!$AN$3,[1]Variables!$AK$3:$AM$14,3)=2,[1]UTCR!J1041,[1]UTCR!AF1041)</f>
        <v>1474805.34</v>
      </c>
      <c r="J1041" s="88">
        <f>I1041-K1041</f>
        <v>1373284.5421056121</v>
      </c>
      <c r="K1041" s="185">
        <f>IF([1]Variables!$AN$3=12,IF(VLOOKUP([1]Variables!$AN$3,[1]Variables!$AK$3:$AM$14,3)=2,INDEX([1]UTCR!K1041:U1041,1,5)+INDEX([1]UTCR!K1041:U1041,1,8),INDEX([1]UTCR!AG1041:AQ1041,1,5)+INDEX([1]UTCR!AG1041:AQ1041,1,8)),IF(VLOOKUP([1]Variables!$AN$3,[1]Variables!$AK$3:$AM$14,3)=2,INDEX([1]UTCR!K1041:U1041,1,[1]Variables!$AN$3),INDEX([1]UTCR!AG1041:AQ1041,1,[1]Variables!$AN$3)))</f>
        <v>101520.79789438788</v>
      </c>
      <c r="L1041" s="88">
        <f>M1041-K1041</f>
        <v>0</v>
      </c>
      <c r="M1041" s="88">
        <f>IF([1]Variables!$AN$3=12,INDEX([1]NRO!J1041:T1041,1,5)+INDEX([1]NRO!J1041:T1041,1,8),INDEX([1]NRO!J1041:T1041,1,[1]Variables!$AN$3))</f>
        <v>101520.79789438788</v>
      </c>
      <c r="O1041" s="134"/>
      <c r="P1041" s="134"/>
      <c r="Q1041" s="134"/>
      <c r="R1041" s="134"/>
      <c r="S1041" s="134"/>
      <c r="T1041" s="134"/>
      <c r="U1041" s="134"/>
      <c r="V1041" s="134"/>
      <c r="W1041" s="134"/>
      <c r="X1041" s="134"/>
      <c r="Y1041" s="134"/>
      <c r="Z1041" s="134"/>
      <c r="AA1041" s="134"/>
    </row>
    <row r="1042" spans="1:27" ht="11.65" customHeight="1" x14ac:dyDescent="0.2">
      <c r="A1042" s="138">
        <f t="shared" ca="1" si="42"/>
        <v>661</v>
      </c>
      <c r="C1042" s="184"/>
      <c r="H1042" s="151" t="s">
        <v>230</v>
      </c>
      <c r="I1042" s="187">
        <f>SUBTOTAL(9,I1040:I1041)</f>
        <v>129053796.83999999</v>
      </c>
      <c r="J1042" s="187">
        <f>SUBTOTAL(9,J1040:J1041)</f>
        <v>117029870.94210561</v>
      </c>
      <c r="K1042" s="187">
        <f>SUBTOTAL(9,K1040:K1041)</f>
        <v>12023925.897894388</v>
      </c>
      <c r="L1042" s="187">
        <f>SUBTOTAL(9,L1040:L1041)</f>
        <v>-11532983.470000001</v>
      </c>
      <c r="M1042" s="187">
        <f>SUBTOTAL(9,M1040:M1041)</f>
        <v>490942.42789438681</v>
      </c>
      <c r="O1042" s="134"/>
      <c r="P1042" s="134"/>
      <c r="Q1042" s="134"/>
      <c r="R1042" s="134"/>
      <c r="S1042" s="134"/>
      <c r="T1042" s="134"/>
      <c r="U1042" s="134"/>
      <c r="V1042" s="134"/>
      <c r="W1042" s="134"/>
      <c r="X1042" s="134"/>
      <c r="Y1042" s="134"/>
      <c r="Z1042" s="134"/>
      <c r="AA1042" s="134"/>
    </row>
    <row r="1043" spans="1:27" ht="11.65" customHeight="1" x14ac:dyDescent="0.2">
      <c r="A1043" s="138">
        <f t="shared" ca="1" si="42"/>
        <v>662</v>
      </c>
      <c r="C1043" s="184"/>
      <c r="H1043" s="151"/>
      <c r="I1043" s="192"/>
      <c r="J1043" s="88"/>
      <c r="K1043" s="88"/>
      <c r="L1043" s="88"/>
      <c r="M1043" s="88"/>
      <c r="O1043" s="134"/>
      <c r="P1043" s="134"/>
      <c r="Q1043" s="134"/>
      <c r="R1043" s="134"/>
      <c r="S1043" s="134"/>
      <c r="T1043" s="134"/>
      <c r="U1043" s="134"/>
      <c r="V1043" s="134"/>
      <c r="W1043" s="134"/>
      <c r="X1043" s="134"/>
      <c r="Y1043" s="134"/>
      <c r="Z1043" s="134"/>
      <c r="AA1043" s="134"/>
    </row>
    <row r="1044" spans="1:27" ht="11.65" customHeight="1" x14ac:dyDescent="0.2">
      <c r="A1044" s="138">
        <f t="shared" ca="1" si="42"/>
        <v>663</v>
      </c>
      <c r="C1044" s="184">
        <v>909</v>
      </c>
      <c r="D1044" s="84" t="s">
        <v>322</v>
      </c>
      <c r="H1044" s="151"/>
      <c r="I1044" s="88"/>
      <c r="J1044" s="88"/>
      <c r="K1044" s="88"/>
      <c r="L1044" s="88"/>
      <c r="M1044" s="88"/>
      <c r="O1044" s="134"/>
      <c r="P1044" s="134"/>
      <c r="Q1044" s="134"/>
      <c r="R1044" s="134"/>
      <c r="S1044" s="134"/>
      <c r="T1044" s="134"/>
      <c r="U1044" s="134"/>
      <c r="V1044" s="134"/>
      <c r="W1044" s="134"/>
      <c r="X1044" s="134"/>
      <c r="Y1044" s="134"/>
      <c r="Z1044" s="134"/>
      <c r="AA1044" s="134"/>
    </row>
    <row r="1045" spans="1:27" ht="11.65" customHeight="1" x14ac:dyDescent="0.2">
      <c r="A1045" s="138">
        <f t="shared" ca="1" si="42"/>
        <v>664</v>
      </c>
      <c r="C1045" s="184"/>
      <c r="F1045" s="184" t="str">
        <f>+[1]Function!F1039</f>
        <v>CUST</v>
      </c>
      <c r="G1045" s="84" t="str">
        <f>[1]UTCR!H1045</f>
        <v>S</v>
      </c>
      <c r="H1045" s="151"/>
      <c r="I1045" s="88">
        <f>IF(VLOOKUP([1]Variables!$AN$3,[1]Variables!$AK$3:$AM$14,3)=2,[1]UTCR!J1045,[1]UTCR!AF1045)</f>
        <v>1532942.86</v>
      </c>
      <c r="J1045" s="88">
        <f>I1045-K1045</f>
        <v>1423813.98</v>
      </c>
      <c r="K1045" s="185">
        <f>IF([1]Variables!$AN$3=12,IF(VLOOKUP([1]Variables!$AN$3,[1]Variables!$AK$3:$AM$14,3)=2,INDEX([1]UTCR!K1045:U1045,1,5)+INDEX([1]UTCR!K1045:U1045,1,8),INDEX([1]UTCR!AG1045:AQ1045,1,5)+INDEX([1]UTCR!AG1045:AQ1045,1,8)),IF(VLOOKUP([1]Variables!$AN$3,[1]Variables!$AK$3:$AM$14,3)=2,INDEX([1]UTCR!K1045:U1045,1,[1]Variables!$AN$3),INDEX([1]UTCR!AG1045:AQ1045,1,[1]Variables!$AN$3)))</f>
        <v>109128.88</v>
      </c>
      <c r="L1045" s="88">
        <f>M1045-K1045</f>
        <v>6455.7299999999959</v>
      </c>
      <c r="M1045" s="88">
        <f>IF([1]Variables!$AN$3=12,INDEX([1]NRO!J1045:T1045,1,5)+INDEX([1]NRO!J1045:T1045,1,8),INDEX([1]NRO!J1045:T1045,1,[1]Variables!$AN$3))</f>
        <v>115584.61</v>
      </c>
      <c r="O1045" s="134"/>
      <c r="P1045" s="134"/>
      <c r="Q1045" s="134"/>
      <c r="R1045" s="134"/>
      <c r="S1045" s="134"/>
      <c r="T1045" s="134"/>
      <c r="U1045" s="134"/>
      <c r="V1045" s="134"/>
      <c r="W1045" s="134"/>
      <c r="X1045" s="134"/>
      <c r="Y1045" s="134"/>
      <c r="Z1045" s="134"/>
      <c r="AA1045" s="134"/>
    </row>
    <row r="1046" spans="1:27" ht="11.65" customHeight="1" x14ac:dyDescent="0.2">
      <c r="A1046" s="138">
        <f t="shared" ca="1" si="42"/>
        <v>665</v>
      </c>
      <c r="C1046" s="184"/>
      <c r="F1046" s="184" t="str">
        <f>+[1]Function!F1040</f>
        <v>CUST</v>
      </c>
      <c r="G1046" s="84" t="str">
        <f>[1]UTCR!H1046</f>
        <v>CN</v>
      </c>
      <c r="H1046" s="151"/>
      <c r="I1046" s="88">
        <f>IF(VLOOKUP([1]Variables!$AN$3,[1]Variables!$AK$3:$AM$14,3)=2,[1]UTCR!J1046,[1]UTCR!AF1046)</f>
        <v>2050812.34</v>
      </c>
      <c r="J1046" s="88">
        <f>I1046-K1046</f>
        <v>1909641.0956048199</v>
      </c>
      <c r="K1046" s="185">
        <f>IF([1]Variables!$AN$3=12,IF(VLOOKUP([1]Variables!$AN$3,[1]Variables!$AK$3:$AM$14,3)=2,INDEX([1]UTCR!K1046:U1046,1,5)+INDEX([1]UTCR!K1046:U1046,1,8),INDEX([1]UTCR!AG1046:AQ1046,1,5)+INDEX([1]UTCR!AG1046:AQ1046,1,8)),IF(VLOOKUP([1]Variables!$AN$3,[1]Variables!$AK$3:$AM$14,3)=2,INDEX([1]UTCR!K1046:U1046,1,[1]Variables!$AN$3),INDEX([1]UTCR!AG1046:AQ1046,1,[1]Variables!$AN$3)))</f>
        <v>141171.24439518011</v>
      </c>
      <c r="L1046" s="88">
        <f>M1046-K1046</f>
        <v>-9829.2338071861013</v>
      </c>
      <c r="M1046" s="88">
        <f>IF([1]Variables!$AN$3=12,INDEX([1]NRO!J1046:T1046,1,5)+INDEX([1]NRO!J1046:T1046,1,8),INDEX([1]NRO!J1046:T1046,1,[1]Variables!$AN$3))</f>
        <v>131342.01058799401</v>
      </c>
      <c r="O1046" s="134"/>
      <c r="P1046" s="134"/>
      <c r="Q1046" s="134"/>
      <c r="R1046" s="134"/>
      <c r="S1046" s="134"/>
      <c r="T1046" s="134"/>
      <c r="U1046" s="134"/>
      <c r="V1046" s="134"/>
      <c r="W1046" s="134"/>
      <c r="X1046" s="134"/>
      <c r="Y1046" s="134"/>
      <c r="Z1046" s="134"/>
      <c r="AA1046" s="134"/>
    </row>
    <row r="1047" spans="1:27" ht="11.65" customHeight="1" x14ac:dyDescent="0.2">
      <c r="A1047" s="138">
        <f t="shared" ca="1" si="42"/>
        <v>666</v>
      </c>
      <c r="C1047" s="184"/>
      <c r="F1047" s="184" t="str">
        <f>+[1]Function!F1041</f>
        <v>CUST</v>
      </c>
      <c r="G1047" s="84" t="str">
        <f>[1]UTCR!H1047</f>
        <v>CAGW</v>
      </c>
      <c r="H1047" s="151"/>
      <c r="I1047" s="88">
        <f>IF(VLOOKUP([1]Variables!$AN$3,[1]Variables!$AK$3:$AM$14,3)=2,[1]UTCR!J1047,[1]UTCR!AF1047)</f>
        <v>0</v>
      </c>
      <c r="J1047" s="88">
        <f>I1047-K1047</f>
        <v>0</v>
      </c>
      <c r="K1047" s="185">
        <f>IF([1]Variables!$AN$3=12,IF(VLOOKUP([1]Variables!$AN$3,[1]Variables!$AK$3:$AM$14,3)=2,INDEX([1]UTCR!K1047:U1047,1,5)+INDEX([1]UTCR!K1047:U1047,1,8),INDEX([1]UTCR!AG1047:AQ1047,1,5)+INDEX([1]UTCR!AG1047:AQ1047,1,8)),IF(VLOOKUP([1]Variables!$AN$3,[1]Variables!$AK$3:$AM$14,3)=2,INDEX([1]UTCR!K1047:U1047,1,[1]Variables!$AN$3),INDEX([1]UTCR!AG1047:AQ1047,1,[1]Variables!$AN$3)))</f>
        <v>0</v>
      </c>
      <c r="L1047" s="88">
        <f>M1047-K1047</f>
        <v>1823.044122205549</v>
      </c>
      <c r="M1047" s="88">
        <f>IF([1]Variables!$AN$3=12,INDEX([1]NRO!J1047:T1047,1,5)+INDEX([1]NRO!J1047:T1047,1,8),INDEX([1]NRO!J1047:T1047,1,[1]Variables!$AN$3))</f>
        <v>1823.044122205549</v>
      </c>
      <c r="O1047" s="134"/>
      <c r="P1047" s="134"/>
      <c r="Q1047" s="134"/>
      <c r="R1047" s="134"/>
      <c r="S1047" s="134"/>
      <c r="T1047" s="134"/>
      <c r="U1047" s="134"/>
      <c r="V1047" s="134"/>
      <c r="W1047" s="134"/>
      <c r="X1047" s="134"/>
      <c r="Y1047" s="134"/>
      <c r="Z1047" s="134"/>
      <c r="AA1047" s="134"/>
    </row>
    <row r="1048" spans="1:27" ht="11.65" customHeight="1" x14ac:dyDescent="0.2">
      <c r="A1048" s="138">
        <f t="shared" ca="1" si="42"/>
        <v>667</v>
      </c>
      <c r="C1048" s="184"/>
      <c r="F1048" s="184" t="str">
        <f>+[1]Function!F1042</f>
        <v>CUST</v>
      </c>
      <c r="G1048" s="84" t="str">
        <f>[1]UTCR!H1048</f>
        <v>CAGE</v>
      </c>
      <c r="H1048" s="151"/>
      <c r="I1048" s="88">
        <f>IF(VLOOKUP([1]Variables!$AN$3,[1]Variables!$AK$3:$AM$14,3)=2,[1]UTCR!J1048,[1]UTCR!AF1048)</f>
        <v>0</v>
      </c>
      <c r="J1048" s="88">
        <f>I1048-K1048</f>
        <v>0</v>
      </c>
      <c r="K1048" s="185">
        <f>IF([1]Variables!$AN$3=12,IF(VLOOKUP([1]Variables!$AN$3,[1]Variables!$AK$3:$AM$14,3)=2,INDEX([1]UTCR!K1048:U1048,1,5)+INDEX([1]UTCR!K1048:U1048,1,8),INDEX([1]UTCR!AG1048:AQ1048,1,5)+INDEX([1]UTCR!AG1048:AQ1048,1,8)),IF(VLOOKUP([1]Variables!$AN$3,[1]Variables!$AK$3:$AM$14,3)=2,INDEX([1]UTCR!K1048:U1048,1,[1]Variables!$AN$3),INDEX([1]UTCR!AG1048:AQ1048,1,[1]Variables!$AN$3)))</f>
        <v>0</v>
      </c>
      <c r="L1048" s="88">
        <f>M1048-K1048</f>
        <v>0</v>
      </c>
      <c r="M1048" s="88">
        <f>IF([1]Variables!$AN$3=12,INDEX([1]NRO!J1048:T1048,1,5)+INDEX([1]NRO!J1048:T1048,1,8),INDEX([1]NRO!J1048:T1048,1,[1]Variables!$AN$3))</f>
        <v>0</v>
      </c>
      <c r="O1048" s="134"/>
      <c r="P1048" s="134"/>
      <c r="Q1048" s="134"/>
      <c r="R1048" s="134"/>
      <c r="S1048" s="134"/>
      <c r="T1048" s="134"/>
      <c r="U1048" s="134"/>
      <c r="V1048" s="134"/>
      <c r="W1048" s="134"/>
      <c r="X1048" s="134"/>
      <c r="Y1048" s="134"/>
      <c r="Z1048" s="134"/>
      <c r="AA1048" s="134"/>
    </row>
    <row r="1049" spans="1:27" ht="11.65" customHeight="1" x14ac:dyDescent="0.2">
      <c r="A1049" s="138">
        <f t="shared" ca="1" si="42"/>
        <v>668</v>
      </c>
      <c r="C1049" s="184"/>
      <c r="H1049" s="151" t="s">
        <v>230</v>
      </c>
      <c r="I1049" s="187">
        <f>SUBTOTAL(9,I1045:I1048)</f>
        <v>3583755.2</v>
      </c>
      <c r="J1049" s="187">
        <f>SUBTOTAL(9,J1045:J1048)</f>
        <v>3333455.0756048197</v>
      </c>
      <c r="K1049" s="187">
        <f>SUBTOTAL(9,K1045:K1048)</f>
        <v>250300.12439518012</v>
      </c>
      <c r="L1049" s="187">
        <f>SUBTOTAL(9,L1045:L1048)</f>
        <v>-1550.4596849805564</v>
      </c>
      <c r="M1049" s="187">
        <f>SUBTOTAL(9,M1045:M1048)</f>
        <v>248749.66471019955</v>
      </c>
      <c r="O1049" s="134"/>
      <c r="P1049" s="134"/>
      <c r="Q1049" s="134"/>
      <c r="R1049" s="134"/>
      <c r="S1049" s="134"/>
      <c r="T1049" s="134"/>
      <c r="U1049" s="134"/>
      <c r="V1049" s="134"/>
      <c r="W1049" s="134"/>
      <c r="X1049" s="134"/>
      <c r="Y1049" s="134"/>
      <c r="Z1049" s="134"/>
      <c r="AA1049" s="134"/>
    </row>
    <row r="1050" spans="1:27" ht="11.65" customHeight="1" x14ac:dyDescent="0.2">
      <c r="A1050" s="138">
        <f t="shared" ca="1" si="42"/>
        <v>669</v>
      </c>
      <c r="C1050" s="184"/>
      <c r="H1050" s="151"/>
      <c r="I1050" s="88"/>
      <c r="J1050" s="88"/>
      <c r="K1050" s="88"/>
      <c r="L1050" s="88"/>
      <c r="M1050" s="88"/>
      <c r="O1050" s="134"/>
      <c r="P1050" s="134"/>
      <c r="Q1050" s="134"/>
      <c r="R1050" s="134"/>
      <c r="S1050" s="134"/>
      <c r="T1050" s="134"/>
      <c r="U1050" s="134"/>
      <c r="V1050" s="134"/>
      <c r="W1050" s="134"/>
      <c r="X1050" s="134"/>
      <c r="Y1050" s="134"/>
      <c r="Z1050" s="134"/>
      <c r="AA1050" s="134"/>
    </row>
    <row r="1051" spans="1:27" ht="11.65" customHeight="1" x14ac:dyDescent="0.2">
      <c r="A1051" s="138">
        <f t="shared" ca="1" si="42"/>
        <v>670</v>
      </c>
      <c r="C1051" s="184">
        <v>910</v>
      </c>
      <c r="D1051" s="84" t="s">
        <v>323</v>
      </c>
      <c r="H1051" s="151"/>
      <c r="I1051" s="88"/>
      <c r="J1051" s="88"/>
      <c r="K1051" s="88"/>
      <c r="L1051" s="88"/>
      <c r="M1051" s="88"/>
      <c r="O1051" s="134"/>
      <c r="P1051" s="134"/>
      <c r="Q1051" s="134"/>
      <c r="R1051" s="134"/>
      <c r="S1051" s="134"/>
      <c r="T1051" s="134"/>
      <c r="U1051" s="134"/>
      <c r="V1051" s="134"/>
      <c r="W1051" s="134"/>
      <c r="X1051" s="134"/>
      <c r="Y1051" s="134"/>
      <c r="Z1051" s="134"/>
      <c r="AA1051" s="134"/>
    </row>
    <row r="1052" spans="1:27" ht="11.65" customHeight="1" x14ac:dyDescent="0.2">
      <c r="A1052" s="138">
        <f t="shared" ca="1" si="42"/>
        <v>671</v>
      </c>
      <c r="C1052" s="184"/>
      <c r="F1052" s="184" t="str">
        <f>+[1]Function!F1046</f>
        <v>CUST</v>
      </c>
      <c r="G1052" s="84" t="str">
        <f>[1]UTCR!H1052</f>
        <v>S</v>
      </c>
      <c r="H1052" s="151"/>
      <c r="I1052" s="88">
        <f>IF(VLOOKUP([1]Variables!$AN$3,[1]Variables!$AK$3:$AM$14,3)=2,[1]UTCR!J1052,[1]UTCR!AF1052)</f>
        <v>-445.88</v>
      </c>
      <c r="J1052" s="88">
        <f>I1052-K1052</f>
        <v>-445.88</v>
      </c>
      <c r="K1052" s="185">
        <f>IF([1]Variables!$AN$3=12,IF(VLOOKUP([1]Variables!$AN$3,[1]Variables!$AK$3:$AM$14,3)=2,INDEX([1]UTCR!K1052:U1052,1,5)+INDEX([1]UTCR!K1052:U1052,1,8),INDEX([1]UTCR!AG1052:AQ1052,1,5)+INDEX([1]UTCR!AG1052:AQ1052,1,8)),IF(VLOOKUP([1]Variables!$AN$3,[1]Variables!$AK$3:$AM$14,3)=2,INDEX([1]UTCR!K1052:U1052,1,[1]Variables!$AN$3),INDEX([1]UTCR!AG1052:AQ1052,1,[1]Variables!$AN$3)))</f>
        <v>0</v>
      </c>
      <c r="L1052" s="88">
        <f>M1052-K1052</f>
        <v>0</v>
      </c>
      <c r="M1052" s="88">
        <f>IF([1]Variables!$AN$3=12,INDEX([1]NRO!J1052:T1052,1,5)+INDEX([1]NRO!J1052:T1052,1,8),INDEX([1]NRO!J1052:T1052,1,[1]Variables!$AN$3))</f>
        <v>0</v>
      </c>
      <c r="O1052" s="134"/>
      <c r="P1052" s="134"/>
      <c r="Q1052" s="134"/>
      <c r="R1052" s="134"/>
      <c r="S1052" s="134"/>
      <c r="T1052" s="134"/>
      <c r="U1052" s="134"/>
      <c r="V1052" s="134"/>
      <c r="W1052" s="134"/>
      <c r="X1052" s="134"/>
      <c r="Y1052" s="134"/>
      <c r="Z1052" s="134"/>
      <c r="AA1052" s="134"/>
    </row>
    <row r="1053" spans="1:27" ht="11.65" customHeight="1" x14ac:dyDescent="0.2">
      <c r="A1053" s="138">
        <f t="shared" ca="1" si="42"/>
        <v>672</v>
      </c>
      <c r="C1053" s="184"/>
      <c r="F1053" s="184" t="str">
        <f>+[1]Function!F1047</f>
        <v>CUST</v>
      </c>
      <c r="G1053" s="84" t="str">
        <f>[1]UTCR!H1053</f>
        <v>CN</v>
      </c>
      <c r="H1053" s="151"/>
      <c r="I1053" s="88">
        <f>IF(VLOOKUP([1]Variables!$AN$3,[1]Variables!$AK$3:$AM$14,3)=2,[1]UTCR!J1053,[1]UTCR!AF1053)</f>
        <v>68724.41</v>
      </c>
      <c r="J1053" s="88">
        <f>I1053-K1053</f>
        <v>63993.645370397397</v>
      </c>
      <c r="K1053" s="185">
        <f>IF([1]Variables!$AN$3=12,IF(VLOOKUP([1]Variables!$AN$3,[1]Variables!$AK$3:$AM$14,3)=2,INDEX([1]UTCR!K1053:U1053,1,5)+INDEX([1]UTCR!K1053:U1053,1,8),INDEX([1]UTCR!AG1053:AQ1053,1,5)+INDEX([1]UTCR!AG1053:AQ1053,1,8)),IF(VLOOKUP([1]Variables!$AN$3,[1]Variables!$AK$3:$AM$14,3)=2,INDEX([1]UTCR!K1053:U1053,1,[1]Variables!$AN$3),INDEX([1]UTCR!AG1053:AQ1053,1,[1]Variables!$AN$3)))</f>
        <v>4730.7646296026087</v>
      </c>
      <c r="L1053" s="88">
        <f>M1053-K1053</f>
        <v>0</v>
      </c>
      <c r="M1053" s="88">
        <f>IF([1]Variables!$AN$3=12,INDEX([1]NRO!J1053:T1053,1,5)+INDEX([1]NRO!J1053:T1053,1,8),INDEX([1]NRO!J1053:T1053,1,[1]Variables!$AN$3))</f>
        <v>4730.7646296026087</v>
      </c>
      <c r="O1053" s="134"/>
      <c r="P1053" s="134"/>
      <c r="Q1053" s="134"/>
      <c r="R1053" s="134"/>
      <c r="S1053" s="134"/>
      <c r="T1053" s="134"/>
      <c r="U1053" s="134"/>
      <c r="V1053" s="134"/>
      <c r="W1053" s="134"/>
      <c r="X1053" s="134"/>
      <c r="Y1053" s="134"/>
      <c r="Z1053" s="134"/>
      <c r="AA1053" s="134"/>
    </row>
    <row r="1054" spans="1:27" ht="11.65" customHeight="1" x14ac:dyDescent="0.2">
      <c r="A1054" s="138">
        <f t="shared" ca="1" si="42"/>
        <v>673</v>
      </c>
      <c r="C1054" s="184"/>
      <c r="H1054" s="151"/>
      <c r="I1054" s="188"/>
      <c r="J1054" s="88"/>
      <c r="K1054" s="88"/>
      <c r="L1054" s="88"/>
      <c r="M1054" s="88"/>
      <c r="O1054" s="134"/>
      <c r="P1054" s="134"/>
      <c r="Q1054" s="134"/>
      <c r="R1054" s="134"/>
      <c r="S1054" s="134"/>
      <c r="T1054" s="134"/>
      <c r="U1054" s="134"/>
      <c r="V1054" s="134"/>
      <c r="W1054" s="134"/>
      <c r="X1054" s="134"/>
      <c r="Y1054" s="134"/>
      <c r="Z1054" s="134"/>
      <c r="AA1054" s="134"/>
    </row>
    <row r="1055" spans="1:27" ht="11.65" customHeight="1" x14ac:dyDescent="0.2">
      <c r="A1055" s="138">
        <f t="shared" ca="1" si="42"/>
        <v>674</v>
      </c>
      <c r="C1055" s="184"/>
      <c r="H1055" s="151" t="s">
        <v>230</v>
      </c>
      <c r="I1055" s="187">
        <f>SUBTOTAL(9,I1052:I1054)</f>
        <v>68278.53</v>
      </c>
      <c r="J1055" s="187">
        <f>SUBTOTAL(9,J1052:J1054)</f>
        <v>63547.765370397399</v>
      </c>
      <c r="K1055" s="187">
        <f>SUBTOTAL(9,K1052:K1054)</f>
        <v>4730.7646296026087</v>
      </c>
      <c r="L1055" s="187">
        <f>SUBTOTAL(9,L1052:L1054)</f>
        <v>0</v>
      </c>
      <c r="M1055" s="187">
        <f>SUBTOTAL(9,M1052:M1054)</f>
        <v>4730.7646296026087</v>
      </c>
      <c r="O1055" s="134"/>
      <c r="P1055" s="134"/>
      <c r="Q1055" s="134"/>
      <c r="R1055" s="134"/>
      <c r="S1055" s="134"/>
      <c r="T1055" s="134"/>
      <c r="U1055" s="134"/>
      <c r="V1055" s="134"/>
      <c r="W1055" s="134"/>
      <c r="X1055" s="134"/>
      <c r="Y1055" s="134"/>
      <c r="Z1055" s="134"/>
      <c r="AA1055" s="134"/>
    </row>
    <row r="1056" spans="1:27" ht="11.65" customHeight="1" x14ac:dyDescent="0.2">
      <c r="A1056" s="138">
        <f t="shared" ca="1" si="42"/>
        <v>675</v>
      </c>
      <c r="C1056" s="184"/>
      <c r="H1056" s="151"/>
      <c r="I1056" s="88"/>
      <c r="J1056" s="88"/>
      <c r="K1056" s="88"/>
      <c r="L1056" s="88"/>
      <c r="M1056" s="88"/>
      <c r="O1056" s="134"/>
      <c r="P1056" s="134"/>
      <c r="Q1056" s="134"/>
      <c r="R1056" s="134"/>
      <c r="S1056" s="134"/>
      <c r="T1056" s="134"/>
      <c r="U1056" s="134"/>
      <c r="V1056" s="134"/>
      <c r="W1056" s="134"/>
      <c r="X1056" s="134"/>
      <c r="Y1056" s="134"/>
      <c r="Z1056" s="134"/>
      <c r="AA1056" s="134"/>
    </row>
    <row r="1057" spans="1:27" ht="11.65" customHeight="1" thickBot="1" x14ac:dyDescent="0.25">
      <c r="A1057" s="138">
        <f t="shared" ca="1" si="42"/>
        <v>676</v>
      </c>
      <c r="C1057" s="189" t="s">
        <v>324</v>
      </c>
      <c r="H1057" s="151" t="s">
        <v>230</v>
      </c>
      <c r="I1057" s="191">
        <f>SUBTOTAL(9,I1035:I1055)</f>
        <v>132924903.53999999</v>
      </c>
      <c r="J1057" s="191">
        <f>SUBTOTAL(9,J1035:J1055)</f>
        <v>120630866.48308975</v>
      </c>
      <c r="K1057" s="191">
        <f>SUBTOTAL(9,K1035:K1055)</f>
        <v>12294037.056910256</v>
      </c>
      <c r="L1057" s="191">
        <f>SUBTOTAL(9,L1035:L1055)</f>
        <v>-11538556.566106422</v>
      </c>
      <c r="M1057" s="191">
        <f>SUBTOTAL(9,M1035:M1055)</f>
        <v>755480.49080383114</v>
      </c>
      <c r="O1057" s="186"/>
      <c r="P1057" s="186"/>
      <c r="Q1057" s="186"/>
      <c r="R1057" s="186"/>
      <c r="S1057" s="186"/>
      <c r="T1057" s="186"/>
      <c r="U1057" s="134"/>
      <c r="V1057" s="186"/>
      <c r="W1057" s="186"/>
      <c r="X1057" s="186"/>
      <c r="Y1057" s="186"/>
      <c r="Z1057" s="186"/>
      <c r="AA1057" s="186"/>
    </row>
    <row r="1058" spans="1:27" ht="11.65" customHeight="1" thickTop="1" x14ac:dyDescent="0.2">
      <c r="A1058" s="138">
        <f t="shared" ca="1" si="42"/>
        <v>677</v>
      </c>
      <c r="C1058" s="184"/>
      <c r="H1058" s="151"/>
      <c r="I1058" s="88"/>
      <c r="J1058" s="88"/>
      <c r="K1058" s="88"/>
      <c r="L1058" s="88"/>
      <c r="M1058" s="88"/>
      <c r="O1058" s="134"/>
      <c r="P1058" s="134"/>
      <c r="Q1058" s="134"/>
      <c r="R1058" s="134"/>
      <c r="S1058" s="134"/>
      <c r="T1058" s="134"/>
      <c r="U1058" s="134"/>
      <c r="V1058" s="134"/>
      <c r="W1058" s="134"/>
      <c r="X1058" s="134"/>
      <c r="Y1058" s="134"/>
      <c r="Z1058" s="134"/>
      <c r="AA1058" s="134"/>
    </row>
    <row r="1059" spans="1:27" ht="11.65" customHeight="1" x14ac:dyDescent="0.2">
      <c r="A1059" s="138">
        <f t="shared" ca="1" si="42"/>
        <v>678</v>
      </c>
      <c r="C1059" s="184"/>
      <c r="H1059" s="151"/>
      <c r="I1059" s="88"/>
      <c r="J1059" s="88"/>
      <c r="K1059" s="88"/>
      <c r="L1059" s="88"/>
      <c r="M1059" s="88"/>
      <c r="O1059" s="134"/>
      <c r="P1059" s="134"/>
      <c r="Q1059" s="134"/>
      <c r="R1059" s="134"/>
      <c r="S1059" s="134"/>
      <c r="T1059" s="134"/>
      <c r="U1059" s="134"/>
      <c r="V1059" s="134"/>
      <c r="W1059" s="134"/>
      <c r="X1059" s="134"/>
      <c r="Y1059" s="134"/>
      <c r="Z1059" s="134"/>
      <c r="AA1059" s="134"/>
    </row>
    <row r="1060" spans="1:27" ht="11.65" customHeight="1" x14ac:dyDescent="0.2">
      <c r="A1060" s="138">
        <f t="shared" ca="1" si="42"/>
        <v>679</v>
      </c>
      <c r="C1060" s="184" t="s">
        <v>325</v>
      </c>
      <c r="H1060" s="151"/>
      <c r="I1060" s="88"/>
      <c r="J1060" s="88"/>
      <c r="K1060" s="88"/>
      <c r="L1060" s="88"/>
      <c r="M1060" s="88"/>
      <c r="O1060" s="134"/>
      <c r="P1060" s="134"/>
      <c r="Q1060" s="134"/>
      <c r="R1060" s="134"/>
      <c r="S1060" s="134"/>
      <c r="T1060" s="134"/>
      <c r="U1060" s="134"/>
      <c r="V1060" s="134"/>
      <c r="W1060" s="134"/>
      <c r="X1060" s="134"/>
      <c r="Y1060" s="134"/>
      <c r="Z1060" s="134"/>
      <c r="AA1060" s="134"/>
    </row>
    <row r="1061" spans="1:27" ht="11.65" customHeight="1" x14ac:dyDescent="0.2">
      <c r="A1061" s="138">
        <f t="shared" ca="1" si="42"/>
        <v>680</v>
      </c>
      <c r="C1061" s="184"/>
      <c r="E1061" s="84" t="str">
        <f>[1]UTCR!E1061</f>
        <v>S</v>
      </c>
      <c r="H1061" s="151"/>
      <c r="I1061" s="88">
        <f>IF(VLOOKUP([1]Variables!$AN$3,[1]Variables!$AK$3:$AM$14,3)=2,[1]UTCR!J1061,[1]UTCR!AF1061)</f>
        <v>129111488.47999999</v>
      </c>
      <c r="J1061" s="88">
        <f>I1061-K1061</f>
        <v>117079954.49999999</v>
      </c>
      <c r="K1061" s="185">
        <f>IF([1]Variables!$AN$3=12,IF(VLOOKUP([1]Variables!$AN$3,[1]Variables!$AK$3:$AM$14,3)=2,INDEX([1]UTCR!K1061:U1061,1,5)+INDEX([1]UTCR!K1061:U1061,1,8),INDEX([1]UTCR!AG1061:AQ1061,1,5)+INDEX([1]UTCR!AG1061:AQ1061,1,8)),IF(VLOOKUP([1]Variables!$AN$3,[1]Variables!$AK$3:$AM$14,3)=2,INDEX([1]UTCR!K1061:U1061,1,[1]Variables!$AN$3),INDEX([1]UTCR!AG1061:AQ1061,1,[1]Variables!$AN$3)))</f>
        <v>12031533.98</v>
      </c>
      <c r="L1061" s="88">
        <f>M1061-K1061</f>
        <v>-11529201.39513194</v>
      </c>
      <c r="M1061" s="88">
        <f>IF([1]Variables!$AN$3=12,INDEX([1]NRO!J1061:T1061,1,5)+INDEX([1]NRO!J1061:T1061,1,8),INDEX([1]NRO!J1061:T1061,1,[1]Variables!$AN$3))</f>
        <v>502332.58486805984</v>
      </c>
      <c r="O1061" s="134"/>
      <c r="P1061" s="134"/>
      <c r="Q1061" s="134"/>
      <c r="R1061" s="134"/>
      <c r="S1061" s="134"/>
      <c r="T1061" s="134"/>
      <c r="U1061" s="134"/>
      <c r="V1061" s="134"/>
      <c r="W1061" s="134"/>
      <c r="X1061" s="134"/>
      <c r="Y1061" s="134"/>
      <c r="Z1061" s="134"/>
      <c r="AA1061" s="134"/>
    </row>
    <row r="1062" spans="1:27" ht="11.65" customHeight="1" x14ac:dyDescent="0.2">
      <c r="A1062" s="138">
        <f t="shared" ca="1" si="42"/>
        <v>681</v>
      </c>
      <c r="C1062" s="184"/>
      <c r="E1062" s="184" t="str">
        <f>[1]UTCR!E1062</f>
        <v>CN</v>
      </c>
      <c r="H1062" s="151"/>
      <c r="I1062" s="88">
        <f>IF(VLOOKUP([1]Variables!$AN$3,[1]Variables!$AK$3:$AM$14,3)=2,[1]UTCR!J1062,[1]UTCR!AF1062)</f>
        <v>3813415.0600000005</v>
      </c>
      <c r="J1062" s="88">
        <f>I1062-K1062</f>
        <v>3550911.9830897455</v>
      </c>
      <c r="K1062" s="185">
        <f>IF([1]Variables!$AN$3=12,IF(VLOOKUP([1]Variables!$AN$3,[1]Variables!$AK$3:$AM$14,3)=2,INDEX([1]UTCR!K1062:U1062,1,5)+INDEX([1]UTCR!K1062:U1062,1,8),INDEX([1]UTCR!AG1062:AQ1062,1,5)+INDEX([1]UTCR!AG1062:AQ1062,1,8)),IF(VLOOKUP([1]Variables!$AN$3,[1]Variables!$AK$3:$AM$14,3)=2,INDEX([1]UTCR!K1062:U1062,1,[1]Variables!$AN$3),INDEX([1]UTCR!AG1062:AQ1062,1,[1]Variables!$AN$3)))</f>
        <v>262503.07691025519</v>
      </c>
      <c r="L1062" s="88">
        <f>M1062-K1062</f>
        <v>-11178.215096689528</v>
      </c>
      <c r="M1062" s="88">
        <f>IF([1]Variables!$AN$3=12,INDEX([1]NRO!J1062:T1062,1,5)+INDEX([1]NRO!J1062:T1062,1,8),INDEX([1]NRO!J1062:T1062,1,[1]Variables!$AN$3))</f>
        <v>251324.86181356566</v>
      </c>
      <c r="O1062" s="134"/>
      <c r="P1062" s="134"/>
      <c r="Q1062" s="134"/>
      <c r="R1062" s="134"/>
      <c r="S1062" s="134"/>
      <c r="T1062" s="134"/>
      <c r="U1062" s="134"/>
      <c r="V1062" s="134"/>
      <c r="W1062" s="134"/>
      <c r="X1062" s="134"/>
      <c r="Y1062" s="134"/>
      <c r="Z1062" s="134"/>
      <c r="AA1062" s="134"/>
    </row>
    <row r="1063" spans="1:27" ht="11.65" customHeight="1" x14ac:dyDescent="0.2">
      <c r="A1063" s="138">
        <f t="shared" ca="1" si="42"/>
        <v>682</v>
      </c>
      <c r="C1063" s="184"/>
      <c r="E1063" s="184" t="str">
        <f>[1]UTCR!E1063</f>
        <v>CAGW</v>
      </c>
      <c r="H1063" s="151"/>
      <c r="I1063" s="88">
        <f>IF(VLOOKUP([1]Variables!$AN$3,[1]Variables!$AK$3:$AM$14,3)=2,[1]UTCR!J1063,[1]UTCR!AF1063)</f>
        <v>0</v>
      </c>
      <c r="J1063" s="88">
        <f>I1063-K1063</f>
        <v>0</v>
      </c>
      <c r="K1063" s="185">
        <f>IF([1]Variables!$AN$3=12,IF(VLOOKUP([1]Variables!$AN$3,[1]Variables!$AK$3:$AM$14,3)=2,INDEX([1]UTCR!K1063:U1063,1,5)+INDEX([1]UTCR!K1063:U1063,1,8),INDEX([1]UTCR!AG1063:AQ1063,1,5)+INDEX([1]UTCR!AG1063:AQ1063,1,8)),IF(VLOOKUP([1]Variables!$AN$3,[1]Variables!$AK$3:$AM$14,3)=2,INDEX([1]UTCR!K1063:U1063,1,[1]Variables!$AN$3),INDEX([1]UTCR!AG1063:AQ1063,1,[1]Variables!$AN$3)))</f>
        <v>0</v>
      </c>
      <c r="L1063" s="88">
        <f>M1063-K1063</f>
        <v>1823.044122205549</v>
      </c>
      <c r="M1063" s="88">
        <f>IF([1]Variables!$AN$3=12,INDEX([1]NRO!J1063:T1063,1,5)+INDEX([1]NRO!J1063:T1063,1,8),INDEX([1]NRO!J1063:T1063,1,[1]Variables!$AN$3))</f>
        <v>1823.044122205549</v>
      </c>
      <c r="O1063" s="134"/>
      <c r="P1063" s="134"/>
      <c r="Q1063" s="134"/>
      <c r="R1063" s="134"/>
      <c r="S1063" s="134"/>
      <c r="T1063" s="134"/>
      <c r="U1063" s="134"/>
      <c r="V1063" s="134"/>
      <c r="W1063" s="134"/>
      <c r="X1063" s="134"/>
      <c r="Y1063" s="134"/>
      <c r="Z1063" s="134"/>
      <c r="AA1063" s="134"/>
    </row>
    <row r="1064" spans="1:27" ht="11.65" customHeight="1" x14ac:dyDescent="0.2">
      <c r="A1064" s="138">
        <f t="shared" ca="1" si="42"/>
        <v>683</v>
      </c>
      <c r="C1064" s="184"/>
      <c r="E1064" s="184" t="str">
        <f>[1]UTCR!E1064</f>
        <v>CAGE</v>
      </c>
      <c r="H1064" s="151"/>
      <c r="I1064" s="88">
        <f>IF(VLOOKUP([1]Variables!$AN$3,[1]Variables!$AK$3:$AM$14,3)=2,[1]UTCR!J1064,[1]UTCR!AF1064)</f>
        <v>0</v>
      </c>
      <c r="J1064" s="88">
        <f>I1064-K1064</f>
        <v>0</v>
      </c>
      <c r="K1064" s="185">
        <f>IF([1]Variables!$AN$3=12,IF(VLOOKUP([1]Variables!$AN$3,[1]Variables!$AK$3:$AM$14,3)=2,INDEX([1]UTCR!K1064:U1064,1,5)+INDEX([1]UTCR!K1064:U1064,1,8),INDEX([1]UTCR!AG1064:AQ1064,1,5)+INDEX([1]UTCR!AG1064:AQ1064,1,8)),IF(VLOOKUP([1]Variables!$AN$3,[1]Variables!$AK$3:$AM$14,3)=2,INDEX([1]UTCR!K1064:U1064,1,[1]Variables!$AN$3),INDEX([1]UTCR!AG1064:AQ1064,1,[1]Variables!$AN$3)))</f>
        <v>0</v>
      </c>
      <c r="L1064" s="88">
        <f>M1064-K1064</f>
        <v>0</v>
      </c>
      <c r="M1064" s="88">
        <f>IF([1]Variables!$AN$3=12,INDEX([1]NRO!J1064:T1064,1,5)+INDEX([1]NRO!J1064:T1064,1,8),INDEX([1]NRO!J1064:T1064,1,[1]Variables!$AN$3))</f>
        <v>0</v>
      </c>
      <c r="O1064" s="134"/>
      <c r="P1064" s="134"/>
      <c r="Q1064" s="134"/>
      <c r="R1064" s="134"/>
      <c r="S1064" s="134"/>
      <c r="T1064" s="134"/>
      <c r="U1064" s="134"/>
      <c r="V1064" s="134"/>
      <c r="W1064" s="134"/>
      <c r="X1064" s="134"/>
      <c r="Y1064" s="134"/>
      <c r="Z1064" s="134"/>
      <c r="AA1064" s="134"/>
    </row>
    <row r="1065" spans="1:27" ht="11.65" customHeight="1" x14ac:dyDescent="0.2">
      <c r="A1065" s="138">
        <f t="shared" ca="1" si="42"/>
        <v>684</v>
      </c>
      <c r="C1065" s="184"/>
      <c r="H1065" s="151"/>
      <c r="I1065" s="88"/>
      <c r="J1065" s="88"/>
      <c r="K1065" s="88"/>
      <c r="L1065" s="88"/>
      <c r="M1065" s="88"/>
      <c r="O1065" s="134"/>
      <c r="P1065" s="134"/>
      <c r="Q1065" s="134"/>
      <c r="R1065" s="134"/>
      <c r="S1065" s="134"/>
      <c r="T1065" s="134"/>
      <c r="U1065" s="134"/>
      <c r="V1065" s="134"/>
      <c r="W1065" s="134"/>
      <c r="X1065" s="134"/>
      <c r="Y1065" s="134"/>
      <c r="Z1065" s="134"/>
      <c r="AA1065" s="134"/>
    </row>
    <row r="1066" spans="1:27" ht="11.65" customHeight="1" thickBot="1" x14ac:dyDescent="0.25">
      <c r="A1066" s="138">
        <f t="shared" ca="1" si="42"/>
        <v>685</v>
      </c>
      <c r="C1066" s="184" t="s">
        <v>326</v>
      </c>
      <c r="H1066" s="151" t="s">
        <v>230</v>
      </c>
      <c r="I1066" s="203">
        <f>SUM(I1061:I1065)</f>
        <v>132924903.53999999</v>
      </c>
      <c r="J1066" s="203">
        <f>SUM(J1061:J1065)</f>
        <v>120630866.48308973</v>
      </c>
      <c r="K1066" s="203">
        <f>SUM(K1061:K1065)</f>
        <v>12294037.056910256</v>
      </c>
      <c r="L1066" s="203">
        <f>SUM(L1061:L1065)</f>
        <v>-11538556.566106424</v>
      </c>
      <c r="M1066" s="203">
        <f>SUM(M1061:M1065)</f>
        <v>755480.49080383102</v>
      </c>
      <c r="O1066" s="134"/>
      <c r="P1066" s="134"/>
      <c r="Q1066" s="134"/>
      <c r="R1066" s="134"/>
      <c r="S1066" s="134"/>
      <c r="T1066" s="134"/>
      <c r="U1066" s="134"/>
      <c r="V1066" s="134"/>
      <c r="W1066" s="134"/>
      <c r="X1066" s="134"/>
      <c r="Y1066" s="134"/>
      <c r="Z1066" s="134"/>
      <c r="AA1066" s="134"/>
    </row>
    <row r="1067" spans="1:27" ht="11.65" customHeight="1" thickTop="1" x14ac:dyDescent="0.2">
      <c r="A1067" s="138">
        <f t="shared" ca="1" si="42"/>
        <v>686</v>
      </c>
      <c r="C1067" s="184"/>
      <c r="H1067" s="151"/>
      <c r="I1067" s="88"/>
      <c r="J1067" s="88"/>
      <c r="K1067" s="88"/>
      <c r="L1067" s="88"/>
      <c r="M1067" s="88"/>
      <c r="O1067" s="134"/>
      <c r="P1067" s="134"/>
      <c r="Q1067" s="134"/>
      <c r="R1067" s="134"/>
      <c r="S1067" s="134"/>
      <c r="T1067" s="134"/>
      <c r="U1067" s="134"/>
      <c r="V1067" s="134"/>
      <c r="W1067" s="134"/>
      <c r="X1067" s="134"/>
      <c r="Y1067" s="134"/>
      <c r="Z1067" s="134"/>
      <c r="AA1067" s="134"/>
    </row>
    <row r="1068" spans="1:27" ht="11.65" customHeight="1" x14ac:dyDescent="0.2">
      <c r="A1068" s="138">
        <f t="shared" ca="1" si="42"/>
        <v>687</v>
      </c>
      <c r="C1068" s="184"/>
      <c r="H1068" s="151"/>
      <c r="I1068" s="88"/>
      <c r="J1068" s="88"/>
      <c r="K1068" s="88"/>
      <c r="L1068" s="88"/>
      <c r="M1068" s="88"/>
      <c r="O1068" s="134"/>
      <c r="P1068" s="134"/>
      <c r="Q1068" s="134"/>
      <c r="R1068" s="134"/>
      <c r="S1068" s="134"/>
      <c r="T1068" s="134"/>
      <c r="U1068" s="134"/>
      <c r="V1068" s="134"/>
      <c r="W1068" s="134"/>
      <c r="X1068" s="134"/>
      <c r="Y1068" s="134"/>
      <c r="Z1068" s="134"/>
      <c r="AA1068" s="134"/>
    </row>
    <row r="1069" spans="1:27" ht="11.65" customHeight="1" x14ac:dyDescent="0.2">
      <c r="A1069" s="138">
        <f t="shared" ca="1" si="42"/>
        <v>688</v>
      </c>
      <c r="C1069" s="184">
        <v>911</v>
      </c>
      <c r="D1069" s="84" t="s">
        <v>313</v>
      </c>
      <c r="H1069" s="151"/>
      <c r="I1069" s="88"/>
      <c r="J1069" s="88"/>
      <c r="K1069" s="88"/>
      <c r="L1069" s="88"/>
      <c r="M1069" s="88"/>
      <c r="O1069" s="134"/>
      <c r="P1069" s="134"/>
      <c r="Q1069" s="134"/>
      <c r="R1069" s="134"/>
      <c r="S1069" s="134"/>
      <c r="T1069" s="134"/>
      <c r="U1069" s="134"/>
      <c r="V1069" s="134"/>
      <c r="W1069" s="134"/>
      <c r="X1069" s="134"/>
      <c r="Y1069" s="134"/>
      <c r="Z1069" s="134"/>
      <c r="AA1069" s="134"/>
    </row>
    <row r="1070" spans="1:27" ht="11.65" customHeight="1" x14ac:dyDescent="0.2">
      <c r="A1070" s="138">
        <f t="shared" ca="1" si="42"/>
        <v>689</v>
      </c>
      <c r="C1070" s="184"/>
      <c r="F1070" s="184" t="str">
        <f>+[1]Function!F1062</f>
        <v>CUST</v>
      </c>
      <c r="G1070" s="84" t="str">
        <f>[1]UTCR!H1070</f>
        <v>S</v>
      </c>
      <c r="H1070" s="151"/>
      <c r="I1070" s="88">
        <f>IF(VLOOKUP([1]Variables!$AN$3,[1]Variables!$AK$3:$AM$14,3)=2,[1]UTCR!J1070,[1]UTCR!AF1070)</f>
        <v>0</v>
      </c>
      <c r="J1070" s="88">
        <f>I1070-K1070</f>
        <v>0</v>
      </c>
      <c r="K1070" s="185">
        <f>IF([1]Variables!$AN$3=12,IF(VLOOKUP([1]Variables!$AN$3,[1]Variables!$AK$3:$AM$14,3)=2,INDEX([1]UTCR!K1070:U1070,1,5)+INDEX([1]UTCR!K1070:U1070,1,8),INDEX([1]UTCR!AG1070:AQ1070,1,5)+INDEX([1]UTCR!AG1070:AQ1070,1,8)),IF(VLOOKUP([1]Variables!$AN$3,[1]Variables!$AK$3:$AM$14,3)=2,INDEX([1]UTCR!K1070:U1070,1,[1]Variables!$AN$3),INDEX([1]UTCR!AG1070:AQ1070,1,[1]Variables!$AN$3)))</f>
        <v>0</v>
      </c>
      <c r="L1070" s="88">
        <f>M1070-K1070</f>
        <v>0</v>
      </c>
      <c r="M1070" s="88">
        <f>IF([1]Variables!$AN$3=12,INDEX([1]NRO!J1070:T1070,1,5)+INDEX([1]NRO!J1070:T1070,1,8),INDEX([1]NRO!J1070:T1070,1,[1]Variables!$AN$3))</f>
        <v>0</v>
      </c>
      <c r="O1070" s="134"/>
      <c r="P1070" s="134"/>
      <c r="Q1070" s="134"/>
      <c r="R1070" s="134"/>
      <c r="S1070" s="134"/>
      <c r="T1070" s="134"/>
      <c r="U1070" s="134"/>
      <c r="V1070" s="134"/>
      <c r="W1070" s="134"/>
      <c r="X1070" s="134"/>
      <c r="Y1070" s="134"/>
      <c r="Z1070" s="134"/>
      <c r="AA1070" s="134"/>
    </row>
    <row r="1071" spans="1:27" ht="11.65" customHeight="1" x14ac:dyDescent="0.2">
      <c r="A1071" s="138">
        <f t="shared" ca="1" si="42"/>
        <v>690</v>
      </c>
      <c r="C1071" s="184"/>
      <c r="F1071" s="184" t="str">
        <f>+[1]Function!F1063</f>
        <v>CUST</v>
      </c>
      <c r="G1071" s="84" t="str">
        <f>[1]UTCR!H1071</f>
        <v>CN</v>
      </c>
      <c r="H1071" s="151"/>
      <c r="I1071" s="88">
        <f>IF(VLOOKUP([1]Variables!$AN$3,[1]Variables!$AK$3:$AM$14,3)=2,[1]UTCR!J1071,[1]UTCR!AF1071)</f>
        <v>0</v>
      </c>
      <c r="J1071" s="88">
        <f>I1071-K1071</f>
        <v>0</v>
      </c>
      <c r="K1071" s="185">
        <f>IF([1]Variables!$AN$3=12,IF(VLOOKUP([1]Variables!$AN$3,[1]Variables!$AK$3:$AM$14,3)=2,INDEX([1]UTCR!K1071:U1071,1,5)+INDEX([1]UTCR!K1071:U1071,1,8),INDEX([1]UTCR!AG1071:AQ1071,1,5)+INDEX([1]UTCR!AG1071:AQ1071,1,8)),IF(VLOOKUP([1]Variables!$AN$3,[1]Variables!$AK$3:$AM$14,3)=2,INDEX([1]UTCR!K1071:U1071,1,[1]Variables!$AN$3),INDEX([1]UTCR!AG1071:AQ1071,1,[1]Variables!$AN$3)))</f>
        <v>0</v>
      </c>
      <c r="L1071" s="88">
        <f>M1071-K1071</f>
        <v>0</v>
      </c>
      <c r="M1071" s="88">
        <f>IF([1]Variables!$AN$3=12,INDEX([1]NRO!J1071:T1071,1,5)+INDEX([1]NRO!J1071:T1071,1,8),INDEX([1]NRO!J1071:T1071,1,[1]Variables!$AN$3))</f>
        <v>0</v>
      </c>
      <c r="O1071" s="134"/>
      <c r="P1071" s="134"/>
      <c r="Q1071" s="134"/>
      <c r="R1071" s="134"/>
      <c r="S1071" s="134"/>
      <c r="T1071" s="134"/>
      <c r="U1071" s="134"/>
      <c r="V1071" s="134"/>
      <c r="W1071" s="134"/>
      <c r="X1071" s="134"/>
      <c r="Y1071" s="134"/>
      <c r="Z1071" s="134"/>
      <c r="AA1071" s="134"/>
    </row>
    <row r="1072" spans="1:27" ht="11.65" customHeight="1" x14ac:dyDescent="0.2">
      <c r="A1072" s="138">
        <f t="shared" ca="1" si="42"/>
        <v>691</v>
      </c>
      <c r="C1072" s="184"/>
      <c r="H1072" s="151"/>
      <c r="I1072" s="187">
        <f>SUBTOTAL(9,I1070:I1071)</f>
        <v>0</v>
      </c>
      <c r="J1072" s="187">
        <f>SUBTOTAL(9,J1070:J1071)</f>
        <v>0</v>
      </c>
      <c r="K1072" s="187">
        <f>SUBTOTAL(9,K1070:K1071)</f>
        <v>0</v>
      </c>
      <c r="L1072" s="187">
        <f>SUBTOTAL(9,L1070:L1071)</f>
        <v>0</v>
      </c>
      <c r="M1072" s="187">
        <f>SUBTOTAL(9,M1070:M1071)</f>
        <v>0</v>
      </c>
      <c r="O1072" s="134"/>
      <c r="P1072" s="134"/>
      <c r="Q1072" s="134"/>
      <c r="R1072" s="134"/>
      <c r="S1072" s="134"/>
      <c r="T1072" s="134"/>
      <c r="U1072" s="134"/>
      <c r="V1072" s="134"/>
      <c r="W1072" s="134"/>
      <c r="X1072" s="134"/>
      <c r="Y1072" s="134"/>
      <c r="Z1072" s="134"/>
      <c r="AA1072" s="134"/>
    </row>
    <row r="1073" spans="1:27" ht="11.65" customHeight="1" x14ac:dyDescent="0.2">
      <c r="A1073" s="138">
        <f t="shared" ca="1" si="42"/>
        <v>692</v>
      </c>
      <c r="C1073" s="184"/>
      <c r="H1073" s="151"/>
      <c r="I1073" s="88"/>
      <c r="J1073" s="88"/>
      <c r="K1073" s="88"/>
      <c r="L1073" s="88"/>
      <c r="M1073" s="88"/>
      <c r="O1073" s="134"/>
      <c r="P1073" s="134"/>
      <c r="Q1073" s="134"/>
      <c r="R1073" s="134"/>
      <c r="S1073" s="134"/>
      <c r="T1073" s="134"/>
      <c r="U1073" s="134"/>
      <c r="V1073" s="134"/>
      <c r="W1073" s="134"/>
      <c r="X1073" s="134"/>
      <c r="Y1073" s="134"/>
      <c r="Z1073" s="134"/>
      <c r="AA1073" s="134"/>
    </row>
    <row r="1074" spans="1:27" ht="11.65" customHeight="1" x14ac:dyDescent="0.2">
      <c r="A1074" s="138">
        <f t="shared" ca="1" si="42"/>
        <v>693</v>
      </c>
      <c r="C1074" s="184">
        <v>912</v>
      </c>
      <c r="D1074" s="84" t="s">
        <v>327</v>
      </c>
      <c r="H1074" s="151"/>
      <c r="I1074" s="88"/>
      <c r="J1074" s="88"/>
      <c r="K1074" s="88"/>
      <c r="L1074" s="88"/>
      <c r="M1074" s="88"/>
      <c r="O1074" s="134"/>
      <c r="P1074" s="134"/>
      <c r="Q1074" s="134"/>
      <c r="R1074" s="134"/>
      <c r="S1074" s="134"/>
      <c r="T1074" s="134"/>
      <c r="U1074" s="134"/>
      <c r="V1074" s="134"/>
      <c r="W1074" s="134"/>
      <c r="X1074" s="134"/>
      <c r="Y1074" s="134"/>
      <c r="Z1074" s="134"/>
      <c r="AA1074" s="134"/>
    </row>
    <row r="1075" spans="1:27" ht="11.65" customHeight="1" x14ac:dyDescent="0.2">
      <c r="A1075" s="138">
        <f t="shared" ca="1" si="42"/>
        <v>694</v>
      </c>
      <c r="C1075" s="184"/>
      <c r="F1075" s="184" t="str">
        <f>+[1]Function!F1067</f>
        <v>CUST</v>
      </c>
      <c r="G1075" s="84" t="str">
        <f>[1]UTCR!H1075</f>
        <v>S</v>
      </c>
      <c r="H1075" s="151"/>
      <c r="I1075" s="88">
        <f>IF(VLOOKUP([1]Variables!$AN$3,[1]Variables!$AK$3:$AM$14,3)=2,[1]UTCR!J1075,[1]UTCR!AF1075)</f>
        <v>0</v>
      </c>
      <c r="J1075" s="88">
        <f>I1075-K1075</f>
        <v>0</v>
      </c>
      <c r="K1075" s="185">
        <f>IF([1]Variables!$AN$3=12,IF(VLOOKUP([1]Variables!$AN$3,[1]Variables!$AK$3:$AM$14,3)=2,INDEX([1]UTCR!K1075:U1075,1,5)+INDEX([1]UTCR!K1075:U1075,1,8),INDEX([1]UTCR!AG1075:AQ1075,1,5)+INDEX([1]UTCR!AG1075:AQ1075,1,8)),IF(VLOOKUP([1]Variables!$AN$3,[1]Variables!$AK$3:$AM$14,3)=2,INDEX([1]UTCR!K1075:U1075,1,[1]Variables!$AN$3),INDEX([1]UTCR!AG1075:AQ1075,1,[1]Variables!$AN$3)))</f>
        <v>0</v>
      </c>
      <c r="L1075" s="88">
        <f>M1075-K1075</f>
        <v>0</v>
      </c>
      <c r="M1075" s="88">
        <f>IF([1]Variables!$AN$3=12,INDEX([1]NRO!J1075:T1075,1,5)+INDEX([1]NRO!J1075:T1075,1,8),INDEX([1]NRO!J1075:T1075,1,[1]Variables!$AN$3))</f>
        <v>0</v>
      </c>
      <c r="O1075" s="134"/>
      <c r="P1075" s="134"/>
      <c r="Q1075" s="134"/>
      <c r="R1075" s="134"/>
      <c r="S1075" s="134"/>
      <c r="T1075" s="134"/>
      <c r="U1075" s="134"/>
      <c r="V1075" s="134"/>
      <c r="W1075" s="134"/>
      <c r="X1075" s="134"/>
      <c r="Y1075" s="134"/>
      <c r="Z1075" s="134"/>
      <c r="AA1075" s="134"/>
    </row>
    <row r="1076" spans="1:27" ht="11.65" customHeight="1" x14ac:dyDescent="0.2">
      <c r="A1076" s="138">
        <f t="shared" ca="1" si="42"/>
        <v>695</v>
      </c>
      <c r="C1076" s="184"/>
      <c r="F1076" s="184" t="str">
        <f>+[1]Function!F1068</f>
        <v>CUST</v>
      </c>
      <c r="G1076" s="84" t="str">
        <f>[1]UTCR!H1076</f>
        <v>CN</v>
      </c>
      <c r="H1076" s="151"/>
      <c r="I1076" s="88">
        <f>IF(VLOOKUP([1]Variables!$AN$3,[1]Variables!$AK$3:$AM$14,3)=2,[1]UTCR!J1076,[1]UTCR!AF1076)</f>
        <v>0</v>
      </c>
      <c r="J1076" s="88">
        <f>I1076-K1076</f>
        <v>0</v>
      </c>
      <c r="K1076" s="185">
        <f>IF([1]Variables!$AN$3=12,IF(VLOOKUP([1]Variables!$AN$3,[1]Variables!$AK$3:$AM$14,3)=2,INDEX([1]UTCR!K1076:U1076,1,5)+INDEX([1]UTCR!K1076:U1076,1,8),INDEX([1]UTCR!AG1076:AQ1076,1,5)+INDEX([1]UTCR!AG1076:AQ1076,1,8)),IF(VLOOKUP([1]Variables!$AN$3,[1]Variables!$AK$3:$AM$14,3)=2,INDEX([1]UTCR!K1076:U1076,1,[1]Variables!$AN$3),INDEX([1]UTCR!AG1076:AQ1076,1,[1]Variables!$AN$3)))</f>
        <v>0</v>
      </c>
      <c r="L1076" s="88">
        <f>M1076-K1076</f>
        <v>0</v>
      </c>
      <c r="M1076" s="88">
        <f>IF([1]Variables!$AN$3=12,INDEX([1]NRO!J1076:T1076,1,5)+INDEX([1]NRO!J1076:T1076,1,8),INDEX([1]NRO!J1076:T1076,1,[1]Variables!$AN$3))</f>
        <v>0</v>
      </c>
      <c r="O1076" s="134"/>
      <c r="P1076" s="134"/>
      <c r="Q1076" s="134"/>
      <c r="R1076" s="134"/>
      <c r="S1076" s="134"/>
      <c r="T1076" s="134"/>
      <c r="U1076" s="134"/>
      <c r="V1076" s="134"/>
      <c r="W1076" s="134"/>
      <c r="X1076" s="134"/>
      <c r="Y1076" s="134"/>
      <c r="Z1076" s="134"/>
      <c r="AA1076" s="134"/>
    </row>
    <row r="1077" spans="1:27" ht="11.65" customHeight="1" x14ac:dyDescent="0.2">
      <c r="A1077" s="138">
        <f t="shared" ca="1" si="42"/>
        <v>696</v>
      </c>
      <c r="C1077" s="184"/>
      <c r="H1077" s="151"/>
      <c r="I1077" s="187">
        <f>SUBTOTAL(9,I1075:I1076)</f>
        <v>0</v>
      </c>
      <c r="J1077" s="187">
        <f>SUBTOTAL(9,J1075:J1076)</f>
        <v>0</v>
      </c>
      <c r="K1077" s="187">
        <f>SUBTOTAL(9,K1075:K1076)</f>
        <v>0</v>
      </c>
      <c r="L1077" s="187">
        <f>SUBTOTAL(9,L1075:L1076)</f>
        <v>0</v>
      </c>
      <c r="M1077" s="187">
        <f>SUBTOTAL(9,M1075:M1076)</f>
        <v>0</v>
      </c>
      <c r="O1077" s="134"/>
      <c r="P1077" s="134"/>
      <c r="Q1077" s="134"/>
      <c r="R1077" s="134"/>
      <c r="S1077" s="134"/>
      <c r="T1077" s="134"/>
      <c r="U1077" s="134"/>
      <c r="V1077" s="134"/>
      <c r="W1077" s="134"/>
      <c r="X1077" s="134"/>
      <c r="Y1077" s="134"/>
      <c r="Z1077" s="134"/>
      <c r="AA1077" s="134"/>
    </row>
    <row r="1078" spans="1:27" ht="11.65" customHeight="1" x14ac:dyDescent="0.2">
      <c r="A1078" s="138">
        <f t="shared" ca="1" si="42"/>
        <v>697</v>
      </c>
      <c r="C1078" s="184"/>
      <c r="H1078" s="151"/>
      <c r="I1078" s="88"/>
      <c r="J1078" s="88"/>
      <c r="K1078" s="88"/>
      <c r="L1078" s="88"/>
      <c r="M1078" s="88"/>
      <c r="O1078" s="134"/>
      <c r="P1078" s="134"/>
      <c r="Q1078" s="134"/>
      <c r="R1078" s="134"/>
      <c r="S1078" s="134"/>
      <c r="T1078" s="134"/>
      <c r="U1078" s="134"/>
      <c r="V1078" s="134"/>
      <c r="W1078" s="134"/>
      <c r="X1078" s="134"/>
      <c r="Y1078" s="134"/>
      <c r="Z1078" s="134"/>
      <c r="AA1078" s="134"/>
    </row>
    <row r="1079" spans="1:27" ht="11.65" customHeight="1" x14ac:dyDescent="0.2">
      <c r="A1079" s="138">
        <f t="shared" ca="1" si="42"/>
        <v>698</v>
      </c>
      <c r="C1079" s="184">
        <v>913</v>
      </c>
      <c r="D1079" s="84" t="s">
        <v>328</v>
      </c>
      <c r="H1079" s="151"/>
      <c r="I1079" s="88"/>
      <c r="J1079" s="88"/>
      <c r="K1079" s="88"/>
      <c r="L1079" s="88"/>
      <c r="M1079" s="88"/>
      <c r="O1079" s="134"/>
      <c r="P1079" s="134"/>
      <c r="Q1079" s="134"/>
      <c r="R1079" s="134"/>
      <c r="S1079" s="134"/>
      <c r="T1079" s="134"/>
      <c r="U1079" s="134"/>
      <c r="V1079" s="134"/>
      <c r="W1079" s="134"/>
      <c r="X1079" s="134"/>
      <c r="Y1079" s="134"/>
      <c r="Z1079" s="134"/>
      <c r="AA1079" s="134"/>
    </row>
    <row r="1080" spans="1:27" ht="11.65" customHeight="1" x14ac:dyDescent="0.2">
      <c r="A1080" s="138">
        <f t="shared" ca="1" si="42"/>
        <v>699</v>
      </c>
      <c r="C1080" s="184"/>
      <c r="F1080" s="184" t="str">
        <f>+[1]Function!F1072</f>
        <v>CUST</v>
      </c>
      <c r="G1080" s="84" t="str">
        <f>[1]UTCR!H1080</f>
        <v>S</v>
      </c>
      <c r="H1080" s="151"/>
      <c r="I1080" s="88">
        <f>IF(VLOOKUP([1]Variables!$AN$3,[1]Variables!$AK$3:$AM$14,3)=2,[1]UTCR!J1080,[1]UTCR!AF1080)</f>
        <v>0</v>
      </c>
      <c r="J1080" s="88">
        <f>I1080-K1080</f>
        <v>0</v>
      </c>
      <c r="K1080" s="185">
        <f>IF([1]Variables!$AN$3=12,IF(VLOOKUP([1]Variables!$AN$3,[1]Variables!$AK$3:$AM$14,3)=2,INDEX([1]UTCR!K1080:U1080,1,5)+INDEX([1]UTCR!K1080:U1080,1,8),INDEX([1]UTCR!AG1080:AQ1080,1,5)+INDEX([1]UTCR!AG1080:AQ1080,1,8)),IF(VLOOKUP([1]Variables!$AN$3,[1]Variables!$AK$3:$AM$14,3)=2,INDEX([1]UTCR!K1080:U1080,1,[1]Variables!$AN$3),INDEX([1]UTCR!AG1080:AQ1080,1,[1]Variables!$AN$3)))</f>
        <v>0</v>
      </c>
      <c r="L1080" s="88">
        <f>M1080-K1080</f>
        <v>0</v>
      </c>
      <c r="M1080" s="88">
        <f>IF([1]Variables!$AN$3=12,INDEX([1]NRO!J1080:T1080,1,5)+INDEX([1]NRO!J1080:T1080,1,8),INDEX([1]NRO!J1080:T1080,1,[1]Variables!$AN$3))</f>
        <v>0</v>
      </c>
      <c r="O1080" s="134"/>
      <c r="P1080" s="134"/>
      <c r="Q1080" s="134"/>
      <c r="R1080" s="134"/>
      <c r="S1080" s="134"/>
      <c r="T1080" s="134"/>
      <c r="U1080" s="134"/>
      <c r="V1080" s="134"/>
      <c r="W1080" s="134"/>
      <c r="X1080" s="134"/>
      <c r="Y1080" s="134"/>
      <c r="Z1080" s="134"/>
      <c r="AA1080" s="134"/>
    </row>
    <row r="1081" spans="1:27" ht="11.65" customHeight="1" x14ac:dyDescent="0.2">
      <c r="A1081" s="138">
        <f t="shared" ca="1" si="42"/>
        <v>700</v>
      </c>
      <c r="C1081" s="184"/>
      <c r="F1081" s="184" t="str">
        <f>+[1]Function!F1073</f>
        <v>CUST</v>
      </c>
      <c r="G1081" s="84" t="str">
        <f>[1]UTCR!H1081</f>
        <v>CN</v>
      </c>
      <c r="H1081" s="151"/>
      <c r="I1081" s="88">
        <f>IF(VLOOKUP([1]Variables!$AN$3,[1]Variables!$AK$3:$AM$14,3)=2,[1]UTCR!J1081,[1]UTCR!AF1081)</f>
        <v>0</v>
      </c>
      <c r="J1081" s="88">
        <f>I1081-K1081</f>
        <v>0</v>
      </c>
      <c r="K1081" s="185">
        <f>IF([1]Variables!$AN$3=12,IF(VLOOKUP([1]Variables!$AN$3,[1]Variables!$AK$3:$AM$14,3)=2,INDEX([1]UTCR!K1081:U1081,1,5)+INDEX([1]UTCR!K1081:U1081,1,8),INDEX([1]UTCR!AG1081:AQ1081,1,5)+INDEX([1]UTCR!AG1081:AQ1081,1,8)),IF(VLOOKUP([1]Variables!$AN$3,[1]Variables!$AK$3:$AM$14,3)=2,INDEX([1]UTCR!K1081:U1081,1,[1]Variables!$AN$3),INDEX([1]UTCR!AG1081:AQ1081,1,[1]Variables!$AN$3)))</f>
        <v>0</v>
      </c>
      <c r="L1081" s="88">
        <f>M1081-K1081</f>
        <v>0</v>
      </c>
      <c r="M1081" s="88">
        <f>IF([1]Variables!$AN$3=12,INDEX([1]NRO!J1081:T1081,1,5)+INDEX([1]NRO!J1081:T1081,1,8),INDEX([1]NRO!J1081:T1081,1,[1]Variables!$AN$3))</f>
        <v>0</v>
      </c>
      <c r="O1081" s="134"/>
      <c r="P1081" s="134"/>
      <c r="Q1081" s="134"/>
      <c r="R1081" s="134"/>
      <c r="S1081" s="134"/>
      <c r="T1081" s="134"/>
      <c r="U1081" s="134"/>
      <c r="V1081" s="134"/>
      <c r="W1081" s="134"/>
      <c r="X1081" s="134"/>
      <c r="Y1081" s="134"/>
      <c r="Z1081" s="134"/>
      <c r="AA1081" s="134"/>
    </row>
    <row r="1082" spans="1:27" ht="11.65" customHeight="1" x14ac:dyDescent="0.2">
      <c r="A1082" s="138">
        <f t="shared" ca="1" si="42"/>
        <v>701</v>
      </c>
      <c r="C1082" s="184"/>
      <c r="H1082" s="151"/>
      <c r="I1082" s="187">
        <f>SUBTOTAL(9,I1080:I1081)</f>
        <v>0</v>
      </c>
      <c r="J1082" s="187">
        <f>SUBTOTAL(9,J1080:J1081)</f>
        <v>0</v>
      </c>
      <c r="K1082" s="187">
        <f>SUBTOTAL(9,K1080:K1081)</f>
        <v>0</v>
      </c>
      <c r="L1082" s="187">
        <f>SUBTOTAL(9,L1080:L1081)</f>
        <v>0</v>
      </c>
      <c r="M1082" s="187">
        <f>SUBTOTAL(9,M1080:M1081)</f>
        <v>0</v>
      </c>
      <c r="O1082" s="134"/>
      <c r="P1082" s="134"/>
      <c r="Q1082" s="134"/>
      <c r="R1082" s="134"/>
      <c r="S1082" s="134"/>
      <c r="T1082" s="134"/>
      <c r="U1082" s="134"/>
      <c r="V1082" s="134"/>
      <c r="W1082" s="134"/>
      <c r="X1082" s="134"/>
      <c r="Y1082" s="134"/>
      <c r="Z1082" s="134"/>
      <c r="AA1082" s="134"/>
    </row>
    <row r="1083" spans="1:27" ht="11.65" customHeight="1" x14ac:dyDescent="0.2">
      <c r="A1083" s="138">
        <f t="shared" ca="1" si="42"/>
        <v>702</v>
      </c>
      <c r="C1083" s="184"/>
      <c r="H1083" s="151"/>
      <c r="I1083" s="192"/>
      <c r="J1083" s="88"/>
      <c r="K1083" s="88"/>
      <c r="L1083" s="88"/>
      <c r="M1083" s="88"/>
      <c r="O1083" s="134"/>
      <c r="P1083" s="134"/>
      <c r="Q1083" s="134"/>
      <c r="R1083" s="134"/>
      <c r="S1083" s="134"/>
      <c r="T1083" s="134"/>
      <c r="U1083" s="134"/>
      <c r="V1083" s="134"/>
      <c r="W1083" s="134"/>
      <c r="X1083" s="134"/>
      <c r="Y1083" s="134"/>
      <c r="Z1083" s="134"/>
      <c r="AA1083" s="134"/>
    </row>
    <row r="1084" spans="1:27" ht="11.65" customHeight="1" x14ac:dyDescent="0.2">
      <c r="A1084" s="138">
        <f t="shared" ca="1" si="42"/>
        <v>703</v>
      </c>
      <c r="C1084" s="184">
        <v>916</v>
      </c>
      <c r="D1084" s="84" t="s">
        <v>329</v>
      </c>
      <c r="H1084" s="151"/>
      <c r="I1084" s="88"/>
      <c r="J1084" s="88"/>
      <c r="K1084" s="88"/>
      <c r="L1084" s="88"/>
      <c r="M1084" s="88"/>
      <c r="O1084" s="134"/>
      <c r="P1084" s="134"/>
      <c r="Q1084" s="134"/>
      <c r="R1084" s="134"/>
      <c r="S1084" s="134"/>
      <c r="T1084" s="134"/>
      <c r="U1084" s="134"/>
      <c r="V1084" s="134"/>
      <c r="W1084" s="134"/>
      <c r="X1084" s="134"/>
      <c r="Y1084" s="134"/>
      <c r="Z1084" s="134"/>
      <c r="AA1084" s="134"/>
    </row>
    <row r="1085" spans="1:27" ht="11.65" customHeight="1" x14ac:dyDescent="0.2">
      <c r="A1085" s="138">
        <f t="shared" ca="1" si="42"/>
        <v>704</v>
      </c>
      <c r="C1085" s="184"/>
      <c r="F1085" s="184" t="str">
        <f>+[1]Function!F1077</f>
        <v>CUST</v>
      </c>
      <c r="G1085" s="84" t="str">
        <f>[1]UTCR!H1085</f>
        <v>S</v>
      </c>
      <c r="H1085" s="151"/>
      <c r="I1085" s="88">
        <f>IF(VLOOKUP([1]Variables!$AN$3,[1]Variables!$AK$3:$AM$14,3)=2,[1]UTCR!J1085,[1]UTCR!AF1085)</f>
        <v>0</v>
      </c>
      <c r="J1085" s="88">
        <f>I1085-K1085</f>
        <v>0</v>
      </c>
      <c r="K1085" s="185">
        <f>IF([1]Variables!$AN$3=12,IF(VLOOKUP([1]Variables!$AN$3,[1]Variables!$AK$3:$AM$14,3)=2,INDEX([1]UTCR!K1085:U1085,1,5)+INDEX([1]UTCR!K1085:U1085,1,8),INDEX([1]UTCR!AG1085:AQ1085,1,5)+INDEX([1]UTCR!AG1085:AQ1085,1,8)),IF(VLOOKUP([1]Variables!$AN$3,[1]Variables!$AK$3:$AM$14,3)=2,INDEX([1]UTCR!K1085:U1085,1,[1]Variables!$AN$3),INDEX([1]UTCR!AG1085:AQ1085,1,[1]Variables!$AN$3)))</f>
        <v>0</v>
      </c>
      <c r="L1085" s="88">
        <f>M1085-K1085</f>
        <v>0</v>
      </c>
      <c r="M1085" s="88">
        <f>IF([1]Variables!$AN$3=12,INDEX([1]NRO!J1085:T1085,1,5)+INDEX([1]NRO!J1085:T1085,1,8),INDEX([1]NRO!J1085:T1085,1,[1]Variables!$AN$3))</f>
        <v>0</v>
      </c>
      <c r="O1085" s="134"/>
      <c r="P1085" s="134"/>
      <c r="Q1085" s="134"/>
      <c r="R1085" s="134"/>
      <c r="S1085" s="134"/>
      <c r="T1085" s="134"/>
      <c r="U1085" s="134"/>
      <c r="V1085" s="134"/>
      <c r="W1085" s="134"/>
      <c r="X1085" s="134"/>
      <c r="Y1085" s="134"/>
      <c r="Z1085" s="134"/>
      <c r="AA1085" s="134"/>
    </row>
    <row r="1086" spans="1:27" ht="11.65" customHeight="1" x14ac:dyDescent="0.2">
      <c r="A1086" s="138">
        <f t="shared" ca="1" si="42"/>
        <v>705</v>
      </c>
      <c r="C1086" s="184"/>
      <c r="F1086" s="184" t="str">
        <f>+[1]Function!F1078</f>
        <v>CUST</v>
      </c>
      <c r="G1086" s="84" t="str">
        <f>[1]UTCR!H1086</f>
        <v>CN</v>
      </c>
      <c r="H1086" s="151"/>
      <c r="I1086" s="88">
        <f>IF(VLOOKUP([1]Variables!$AN$3,[1]Variables!$AK$3:$AM$14,3)=2,[1]UTCR!J1086,[1]UTCR!AF1086)</f>
        <v>0</v>
      </c>
      <c r="J1086" s="88">
        <f>I1086-K1086</f>
        <v>0</v>
      </c>
      <c r="K1086" s="185">
        <f>IF([1]Variables!$AN$3=12,IF(VLOOKUP([1]Variables!$AN$3,[1]Variables!$AK$3:$AM$14,3)=2,INDEX([1]UTCR!K1086:U1086,1,5)+INDEX([1]UTCR!K1086:U1086,1,8),INDEX([1]UTCR!AG1086:AQ1086,1,5)+INDEX([1]UTCR!AG1086:AQ1086,1,8)),IF(VLOOKUP([1]Variables!$AN$3,[1]Variables!$AK$3:$AM$14,3)=2,INDEX([1]UTCR!K1086:U1086,1,[1]Variables!$AN$3),INDEX([1]UTCR!AG1086:AQ1086,1,[1]Variables!$AN$3)))</f>
        <v>0</v>
      </c>
      <c r="L1086" s="88">
        <f>M1086-K1086</f>
        <v>0</v>
      </c>
      <c r="M1086" s="88">
        <f>IF([1]Variables!$AN$3=12,INDEX([1]NRO!J1086:T1086,1,5)+INDEX([1]NRO!J1086:T1086,1,8),INDEX([1]NRO!J1086:T1086,1,[1]Variables!$AN$3))</f>
        <v>0</v>
      </c>
      <c r="O1086" s="134"/>
      <c r="P1086" s="134"/>
      <c r="Q1086" s="134"/>
      <c r="R1086" s="134"/>
      <c r="S1086" s="134"/>
      <c r="T1086" s="134"/>
      <c r="U1086" s="134"/>
      <c r="V1086" s="134"/>
      <c r="W1086" s="134"/>
      <c r="X1086" s="134"/>
      <c r="Y1086" s="134"/>
      <c r="Z1086" s="134"/>
      <c r="AA1086" s="134"/>
    </row>
    <row r="1087" spans="1:27" ht="11.65" customHeight="1" x14ac:dyDescent="0.2">
      <c r="A1087" s="138">
        <f t="shared" ca="1" si="42"/>
        <v>706</v>
      </c>
      <c r="C1087" s="184"/>
      <c r="H1087" s="151" t="s">
        <v>230</v>
      </c>
      <c r="I1087" s="187">
        <f>SUBTOTAL(9,I1085:I1086)</f>
        <v>0</v>
      </c>
      <c r="J1087" s="187">
        <f>SUBTOTAL(9,J1085:J1086)</f>
        <v>0</v>
      </c>
      <c r="K1087" s="187">
        <f>SUBTOTAL(9,K1085:K1086)</f>
        <v>0</v>
      </c>
      <c r="L1087" s="187">
        <f>SUBTOTAL(9,L1085:L1086)</f>
        <v>0</v>
      </c>
      <c r="M1087" s="187">
        <f>SUBTOTAL(9,M1085:M1086)</f>
        <v>0</v>
      </c>
      <c r="O1087" s="134"/>
      <c r="P1087" s="134"/>
      <c r="Q1087" s="134"/>
      <c r="R1087" s="134"/>
      <c r="S1087" s="134"/>
      <c r="T1087" s="134"/>
      <c r="U1087" s="134"/>
      <c r="V1087" s="134"/>
      <c r="W1087" s="134"/>
      <c r="X1087" s="134"/>
      <c r="Y1087" s="134"/>
      <c r="Z1087" s="134"/>
      <c r="AA1087" s="134"/>
    </row>
    <row r="1088" spans="1:27" ht="11.65" customHeight="1" x14ac:dyDescent="0.2">
      <c r="A1088" s="138">
        <f t="shared" ca="1" si="42"/>
        <v>707</v>
      </c>
      <c r="C1088" s="184"/>
      <c r="H1088" s="151"/>
      <c r="I1088" s="88"/>
      <c r="J1088" s="88"/>
      <c r="K1088" s="88"/>
      <c r="L1088" s="88"/>
      <c r="M1088" s="88"/>
      <c r="O1088" s="134"/>
      <c r="P1088" s="134"/>
      <c r="Q1088" s="134"/>
      <c r="R1088" s="134"/>
      <c r="S1088" s="134"/>
      <c r="T1088" s="134"/>
      <c r="U1088" s="134"/>
      <c r="V1088" s="134"/>
      <c r="W1088" s="134"/>
      <c r="X1088" s="134"/>
      <c r="Y1088" s="134"/>
      <c r="Z1088" s="134"/>
      <c r="AA1088" s="134"/>
    </row>
    <row r="1089" spans="1:27" ht="11.65" customHeight="1" thickBot="1" x14ac:dyDescent="0.25">
      <c r="A1089" s="138">
        <f t="shared" ca="1" si="42"/>
        <v>708</v>
      </c>
      <c r="C1089" s="189" t="s">
        <v>330</v>
      </c>
      <c r="H1089" s="190"/>
      <c r="I1089" s="191">
        <f>SUBTOTAL(9,I1070:I1087)</f>
        <v>0</v>
      </c>
      <c r="J1089" s="191">
        <f>SUBTOTAL(9,J1070:J1087)</f>
        <v>0</v>
      </c>
      <c r="K1089" s="191">
        <f>SUBTOTAL(9,K1070:K1087)</f>
        <v>0</v>
      </c>
      <c r="L1089" s="191">
        <f>SUBTOTAL(9,L1070:L1087)</f>
        <v>0</v>
      </c>
      <c r="M1089" s="191">
        <f>SUBTOTAL(9,M1070:M1087)</f>
        <v>0</v>
      </c>
      <c r="O1089" s="186"/>
      <c r="P1089" s="186"/>
      <c r="Q1089" s="186"/>
      <c r="R1089" s="186"/>
      <c r="S1089" s="186"/>
      <c r="T1089" s="186"/>
      <c r="U1089" s="134"/>
      <c r="V1089" s="186"/>
      <c r="W1089" s="186"/>
      <c r="X1089" s="186"/>
      <c r="Y1089" s="186"/>
      <c r="Z1089" s="186"/>
      <c r="AA1089" s="186"/>
    </row>
    <row r="1090" spans="1:27" ht="11.65" customHeight="1" thickTop="1" x14ac:dyDescent="0.2">
      <c r="A1090" s="138">
        <f t="shared" ca="1" si="42"/>
        <v>709</v>
      </c>
      <c r="C1090" s="184"/>
      <c r="H1090" s="151"/>
      <c r="I1090" s="88"/>
      <c r="J1090" s="88"/>
      <c r="K1090" s="88"/>
      <c r="L1090" s="88"/>
      <c r="M1090" s="88"/>
      <c r="O1090" s="134"/>
      <c r="P1090" s="134"/>
      <c r="Q1090" s="134"/>
      <c r="R1090" s="134"/>
      <c r="S1090" s="134"/>
      <c r="T1090" s="134"/>
      <c r="U1090" s="134"/>
      <c r="V1090" s="134"/>
      <c r="W1090" s="134"/>
      <c r="X1090" s="134"/>
      <c r="Y1090" s="134"/>
      <c r="Z1090" s="134"/>
      <c r="AA1090" s="134"/>
    </row>
    <row r="1091" spans="1:27" ht="11.65" customHeight="1" x14ac:dyDescent="0.2">
      <c r="A1091" s="138">
        <f t="shared" ca="1" si="42"/>
        <v>710</v>
      </c>
      <c r="C1091" s="184"/>
      <c r="H1091" s="151"/>
      <c r="I1091" s="88"/>
      <c r="J1091" s="88"/>
      <c r="K1091" s="88"/>
      <c r="L1091" s="88"/>
      <c r="M1091" s="88"/>
      <c r="O1091" s="134"/>
      <c r="P1091" s="134"/>
      <c r="Q1091" s="134"/>
      <c r="R1091" s="134"/>
      <c r="S1091" s="134"/>
      <c r="T1091" s="134"/>
      <c r="U1091" s="134"/>
      <c r="V1091" s="134"/>
      <c r="W1091" s="134"/>
      <c r="X1091" s="134"/>
      <c r="Y1091" s="134"/>
      <c r="Z1091" s="134"/>
      <c r="AA1091" s="134"/>
    </row>
    <row r="1092" spans="1:27" ht="11.65" customHeight="1" x14ac:dyDescent="0.2">
      <c r="A1092" s="138">
        <f t="shared" ca="1" si="42"/>
        <v>711</v>
      </c>
      <c r="C1092" s="184" t="s">
        <v>331</v>
      </c>
      <c r="H1092" s="151"/>
      <c r="I1092" s="88"/>
      <c r="J1092" s="88"/>
      <c r="K1092" s="88"/>
      <c r="L1092" s="88"/>
      <c r="M1092" s="88"/>
      <c r="O1092" s="134"/>
      <c r="P1092" s="134"/>
      <c r="Q1092" s="134"/>
      <c r="R1092" s="134"/>
      <c r="S1092" s="134"/>
      <c r="T1092" s="134"/>
      <c r="U1092" s="134"/>
      <c r="V1092" s="134"/>
      <c r="W1092" s="134"/>
      <c r="X1092" s="134"/>
      <c r="Y1092" s="134"/>
      <c r="Z1092" s="134"/>
      <c r="AA1092" s="134"/>
    </row>
    <row r="1093" spans="1:27" ht="11.65" customHeight="1" x14ac:dyDescent="0.2">
      <c r="A1093" s="138">
        <f t="shared" ca="1" si="42"/>
        <v>712</v>
      </c>
      <c r="C1093" s="184"/>
      <c r="E1093" s="84" t="str">
        <f>[1]UTCR!E1093</f>
        <v>S</v>
      </c>
      <c r="H1093" s="151"/>
      <c r="I1093" s="88">
        <f>IF(VLOOKUP([1]Variables!$AN$3,[1]Variables!$AK$3:$AM$14,3)=2,[1]UTCR!J1093,[1]UTCR!AF1093)</f>
        <v>0</v>
      </c>
      <c r="J1093" s="88">
        <f>I1093-K1093</f>
        <v>0</v>
      </c>
      <c r="K1093" s="185">
        <f>IF([1]Variables!$AN$3=12,IF(VLOOKUP([1]Variables!$AN$3,[1]Variables!$AK$3:$AM$14,3)=2,INDEX([1]UTCR!K1093:U1093,1,5)+INDEX([1]UTCR!K1093:U1093,1,8),INDEX([1]UTCR!AG1093:AQ1093,1,5)+INDEX([1]UTCR!AG1093:AQ1093,1,8)),IF(VLOOKUP([1]Variables!$AN$3,[1]Variables!$AK$3:$AM$14,3)=2,INDEX([1]UTCR!K1093:U1093,1,[1]Variables!$AN$3),INDEX([1]UTCR!AG1093:AQ1093,1,[1]Variables!$AN$3)))</f>
        <v>0</v>
      </c>
      <c r="L1093" s="88">
        <f>M1093-K1093</f>
        <v>0</v>
      </c>
      <c r="M1093" s="88">
        <f>IF([1]Variables!$AN$3=12,INDEX([1]NRO!J1093:T1093,1,5)+INDEX([1]NRO!J1093:T1093,1,8),INDEX([1]NRO!J1093:T1093,1,[1]Variables!$AN$3))</f>
        <v>0</v>
      </c>
      <c r="O1093" s="134"/>
      <c r="P1093" s="134"/>
      <c r="Q1093" s="134"/>
      <c r="R1093" s="134"/>
      <c r="S1093" s="134"/>
      <c r="T1093" s="134"/>
      <c r="U1093" s="134"/>
      <c r="V1093" s="134"/>
      <c r="W1093" s="134"/>
      <c r="X1093" s="134"/>
      <c r="Y1093" s="134"/>
      <c r="Z1093" s="134"/>
      <c r="AA1093" s="134"/>
    </row>
    <row r="1094" spans="1:27" ht="11.65" customHeight="1" x14ac:dyDescent="0.2">
      <c r="A1094" s="138">
        <f t="shared" ca="1" si="42"/>
        <v>713</v>
      </c>
      <c r="C1094" s="184"/>
      <c r="E1094" s="84" t="str">
        <f>[1]UTCR!E1094</f>
        <v>CN</v>
      </c>
      <c r="H1094" s="151"/>
      <c r="I1094" s="88">
        <f>IF(VLOOKUP([1]Variables!$AN$3,[1]Variables!$AK$3:$AM$14,3)=2,[1]UTCR!J1094,[1]UTCR!AF1094)</f>
        <v>0</v>
      </c>
      <c r="J1094" s="88">
        <f>I1094-K1094</f>
        <v>0</v>
      </c>
      <c r="K1094" s="185">
        <f>IF([1]Variables!$AN$3=12,IF(VLOOKUP([1]Variables!$AN$3,[1]Variables!$AK$3:$AM$14,3)=2,INDEX([1]UTCR!K1094:U1094,1,5)+INDEX([1]UTCR!K1094:U1094,1,8),INDEX([1]UTCR!AG1094:AQ1094,1,5)+INDEX([1]UTCR!AG1094:AQ1094,1,8)),IF(VLOOKUP([1]Variables!$AN$3,[1]Variables!$AK$3:$AM$14,3)=2,INDEX([1]UTCR!K1094:U1094,1,[1]Variables!$AN$3),INDEX([1]UTCR!AG1094:AQ1094,1,[1]Variables!$AN$3)))</f>
        <v>0</v>
      </c>
      <c r="L1094" s="88">
        <f>M1094-K1094</f>
        <v>0</v>
      </c>
      <c r="M1094" s="88">
        <f>IF([1]Variables!$AN$3=12,INDEX([1]NRO!J1094:T1094,1,5)+INDEX([1]NRO!J1094:T1094,1,8),INDEX([1]NRO!J1094:T1094,1,[1]Variables!$AN$3))</f>
        <v>0</v>
      </c>
      <c r="O1094" s="134"/>
      <c r="P1094" s="134"/>
      <c r="Q1094" s="134"/>
      <c r="R1094" s="134"/>
      <c r="S1094" s="134"/>
      <c r="T1094" s="134"/>
      <c r="U1094" s="134"/>
      <c r="V1094" s="134"/>
      <c r="W1094" s="134"/>
      <c r="X1094" s="134"/>
      <c r="Y1094" s="134"/>
      <c r="Z1094" s="134"/>
      <c r="AA1094" s="134"/>
    </row>
    <row r="1095" spans="1:27" ht="11.65" customHeight="1" thickBot="1" x14ac:dyDescent="0.25">
      <c r="A1095" s="138">
        <f t="shared" ca="1" si="42"/>
        <v>714</v>
      </c>
      <c r="C1095" s="184" t="s">
        <v>331</v>
      </c>
      <c r="H1095" s="151" t="s">
        <v>230</v>
      </c>
      <c r="I1095" s="203">
        <f>SUM(I1093:I1094)</f>
        <v>0</v>
      </c>
      <c r="J1095" s="203">
        <f>SUM(J1093:J1094)</f>
        <v>0</v>
      </c>
      <c r="K1095" s="203">
        <f>SUM(K1093:K1094)</f>
        <v>0</v>
      </c>
      <c r="L1095" s="203">
        <f>SUM(L1093:L1094)</f>
        <v>0</v>
      </c>
      <c r="M1095" s="203">
        <f>SUM(M1093:M1094)</f>
        <v>0</v>
      </c>
      <c r="O1095" s="134"/>
      <c r="P1095" s="134"/>
      <c r="Q1095" s="134"/>
      <c r="R1095" s="134"/>
      <c r="S1095" s="134"/>
      <c r="T1095" s="134"/>
      <c r="U1095" s="134"/>
      <c r="V1095" s="134"/>
      <c r="W1095" s="134"/>
      <c r="X1095" s="134"/>
      <c r="Y1095" s="134"/>
      <c r="Z1095" s="134"/>
      <c r="AA1095" s="134"/>
    </row>
    <row r="1096" spans="1:27" ht="11.65" customHeight="1" thickTop="1" x14ac:dyDescent="0.2">
      <c r="A1096" s="138">
        <f t="shared" ca="1" si="42"/>
        <v>715</v>
      </c>
      <c r="C1096" s="184"/>
      <c r="H1096" s="151"/>
      <c r="I1096" s="88"/>
      <c r="J1096" s="88"/>
      <c r="K1096" s="88"/>
      <c r="L1096" s="88"/>
      <c r="M1096" s="88"/>
      <c r="O1096" s="134"/>
      <c r="P1096" s="134"/>
      <c r="Q1096" s="134"/>
      <c r="R1096" s="134"/>
      <c r="S1096" s="134"/>
      <c r="T1096" s="134"/>
      <c r="U1096" s="134"/>
      <c r="V1096" s="134"/>
      <c r="W1096" s="134"/>
      <c r="X1096" s="134"/>
      <c r="Y1096" s="134"/>
      <c r="Z1096" s="134"/>
      <c r="AA1096" s="134"/>
    </row>
    <row r="1097" spans="1:27" ht="11.65" customHeight="1" thickBot="1" x14ac:dyDescent="0.25">
      <c r="A1097" s="138">
        <f t="shared" ca="1" si="42"/>
        <v>716</v>
      </c>
      <c r="C1097" s="189" t="s">
        <v>332</v>
      </c>
      <c r="H1097" s="151"/>
      <c r="I1097" s="191">
        <f>I1089+I1066</f>
        <v>132924903.53999999</v>
      </c>
      <c r="J1097" s="191">
        <f>J1089+J1066</f>
        <v>120630866.48308973</v>
      </c>
      <c r="K1097" s="191">
        <f>K1089+K1066</f>
        <v>12294037.056910256</v>
      </c>
      <c r="L1097" s="191">
        <f>L1089+L1066</f>
        <v>-11538556.566106424</v>
      </c>
      <c r="M1097" s="191">
        <f>M1089+M1066</f>
        <v>755480.49080383102</v>
      </c>
      <c r="O1097" s="186"/>
      <c r="P1097" s="186"/>
      <c r="Q1097" s="186"/>
      <c r="R1097" s="186"/>
      <c r="S1097" s="186"/>
      <c r="T1097" s="186"/>
      <c r="U1097" s="134"/>
      <c r="V1097" s="186"/>
      <c r="W1097" s="186"/>
      <c r="X1097" s="186"/>
      <c r="Y1097" s="186"/>
      <c r="Z1097" s="186"/>
      <c r="AA1097" s="186"/>
    </row>
    <row r="1098" spans="1:27" ht="11.65" customHeight="1" thickTop="1" x14ac:dyDescent="0.2">
      <c r="A1098" s="138">
        <f t="shared" ca="1" si="42"/>
        <v>717</v>
      </c>
      <c r="C1098" s="184">
        <v>920</v>
      </c>
      <c r="D1098" s="84" t="s">
        <v>333</v>
      </c>
      <c r="H1098" s="151"/>
      <c r="I1098" s="88"/>
      <c r="J1098" s="88"/>
      <c r="K1098" s="88"/>
      <c r="L1098" s="88"/>
      <c r="M1098" s="88"/>
      <c r="O1098" s="134"/>
      <c r="P1098" s="134"/>
      <c r="Q1098" s="134"/>
      <c r="R1098" s="134"/>
      <c r="S1098" s="134"/>
      <c r="T1098" s="134"/>
      <c r="U1098" s="134"/>
      <c r="V1098" s="134"/>
      <c r="W1098" s="134"/>
      <c r="X1098" s="134"/>
      <c r="Y1098" s="134"/>
      <c r="Z1098" s="134"/>
      <c r="AA1098" s="134"/>
    </row>
    <row r="1099" spans="1:27" ht="11.65" customHeight="1" x14ac:dyDescent="0.2">
      <c r="A1099" s="138">
        <f t="shared" ref="A1099:A1163" ca="1" si="43">OFFSET(A1099,-1,)+1</f>
        <v>718</v>
      </c>
      <c r="C1099" s="184"/>
      <c r="F1099" s="184" t="str">
        <f>+[1]Function!F1091</f>
        <v>PTD</v>
      </c>
      <c r="G1099" s="84" t="str">
        <f>[1]UTCR!H1099</f>
        <v>S</v>
      </c>
      <c r="H1099" s="151"/>
      <c r="I1099" s="88">
        <f>IF(VLOOKUP([1]Variables!$AN$3,[1]Variables!$AK$3:$AM$14,3)=2,[1]UTCR!J1099,[1]UTCR!AF1099)</f>
        <v>-334207.09999999998</v>
      </c>
      <c r="J1099" s="88">
        <f>I1099-K1099</f>
        <v>-334205.87</v>
      </c>
      <c r="K1099" s="185">
        <f>IF([1]Variables!$AN$3=12,IF(VLOOKUP([1]Variables!$AN$3,[1]Variables!$AK$3:$AM$14,3)=2,INDEX([1]UTCR!K1099:U1099,1,5)+INDEX([1]UTCR!K1099:U1099,1,8),INDEX([1]UTCR!AG1099:AQ1099,1,5)+INDEX([1]UTCR!AG1099:AQ1099,1,8)),IF(VLOOKUP([1]Variables!$AN$3,[1]Variables!$AK$3:$AM$14,3)=2,INDEX([1]UTCR!K1099:U1099,1,[1]Variables!$AN$3),INDEX([1]UTCR!AG1099:AQ1099,1,[1]Variables!$AN$3)))</f>
        <v>-1.23</v>
      </c>
      <c r="L1099" s="88">
        <f>M1099-K1099</f>
        <v>-3157.7156909756923</v>
      </c>
      <c r="M1099" s="88">
        <f>IF([1]Variables!$AN$3=12,INDEX([1]NRO!J1099:T1099,1,5)+INDEX([1]NRO!J1099:T1099,1,8),INDEX([1]NRO!J1099:T1099,1,[1]Variables!$AN$3))</f>
        <v>-3158.9456909756923</v>
      </c>
      <c r="O1099" s="134"/>
      <c r="P1099" s="134"/>
      <c r="Q1099" s="134"/>
      <c r="R1099" s="134"/>
      <c r="S1099" s="134"/>
      <c r="T1099" s="134"/>
      <c r="U1099" s="134"/>
      <c r="V1099" s="134"/>
      <c r="W1099" s="134"/>
      <c r="X1099" s="134"/>
      <c r="Y1099" s="134"/>
      <c r="Z1099" s="134"/>
      <c r="AA1099" s="134"/>
    </row>
    <row r="1100" spans="1:27" ht="11.65" customHeight="1" x14ac:dyDescent="0.2">
      <c r="A1100" s="138">
        <f t="shared" ca="1" si="43"/>
        <v>719</v>
      </c>
      <c r="C1100" s="184"/>
      <c r="F1100" s="184" t="str">
        <f>+[1]Function!F1092</f>
        <v>CUST</v>
      </c>
      <c r="G1100" s="84" t="str">
        <f>[1]UTCR!H1100</f>
        <v>CN</v>
      </c>
      <c r="H1100" s="151"/>
      <c r="I1100" s="88">
        <f>IF(VLOOKUP([1]Variables!$AN$3,[1]Variables!$AK$3:$AM$14,3)=2,[1]UTCR!J1100,[1]UTCR!AF1100)</f>
        <v>0</v>
      </c>
      <c r="J1100" s="88">
        <f>I1100-K1100</f>
        <v>0</v>
      </c>
      <c r="K1100" s="185">
        <f>IF([1]Variables!$AN$3=12,IF(VLOOKUP([1]Variables!$AN$3,[1]Variables!$AK$3:$AM$14,3)=2,INDEX([1]UTCR!K1100:U1100,1,5)+INDEX([1]UTCR!K1100:U1100,1,8),INDEX([1]UTCR!AG1100:AQ1100,1,5)+INDEX([1]UTCR!AG1100:AQ1100,1,8)),IF(VLOOKUP([1]Variables!$AN$3,[1]Variables!$AK$3:$AM$14,3)=2,INDEX([1]UTCR!K1100:U1100,1,[1]Variables!$AN$3),INDEX([1]UTCR!AG1100:AQ1100,1,[1]Variables!$AN$3)))</f>
        <v>0</v>
      </c>
      <c r="L1100" s="88">
        <f>M1100-K1100</f>
        <v>0</v>
      </c>
      <c r="M1100" s="88">
        <f>IF([1]Variables!$AN$3=12,INDEX([1]NRO!J1100:T1100,1,5)+INDEX([1]NRO!J1100:T1100,1,8),INDEX([1]NRO!J1100:T1100,1,[1]Variables!$AN$3))</f>
        <v>0</v>
      </c>
      <c r="O1100" s="134"/>
      <c r="P1100" s="134"/>
      <c r="Q1100" s="134"/>
      <c r="R1100" s="134"/>
      <c r="S1100" s="134"/>
      <c r="T1100" s="134"/>
      <c r="U1100" s="134"/>
      <c r="V1100" s="134"/>
      <c r="W1100" s="134"/>
      <c r="X1100" s="134"/>
      <c r="Y1100" s="134"/>
      <c r="Z1100" s="134"/>
      <c r="AA1100" s="134"/>
    </row>
    <row r="1101" spans="1:27" ht="11.65" customHeight="1" x14ac:dyDescent="0.2">
      <c r="A1101" s="138">
        <f t="shared" ca="1" si="43"/>
        <v>720</v>
      </c>
      <c r="C1101" s="184"/>
      <c r="F1101" s="184" t="str">
        <f>+[1]Function!F1093</f>
        <v>PTD</v>
      </c>
      <c r="G1101" s="84" t="str">
        <f>[1]UTCR!H1101</f>
        <v>SO</v>
      </c>
      <c r="H1101" s="151"/>
      <c r="I1101" s="88">
        <f>IF(VLOOKUP([1]Variables!$AN$3,[1]Variables!$AK$3:$AM$14,3)=2,[1]UTCR!J1101,[1]UTCR!AF1101)</f>
        <v>78106489.930000007</v>
      </c>
      <c r="J1101" s="88">
        <f>I1101-K1101</f>
        <v>72908655.593597054</v>
      </c>
      <c r="K1101" s="185">
        <f>IF([1]Variables!$AN$3=12,IF(VLOOKUP([1]Variables!$AN$3,[1]Variables!$AK$3:$AM$14,3)=2,INDEX([1]UTCR!K1101:U1101,1,5)+INDEX([1]UTCR!K1101:U1101,1,8),INDEX([1]UTCR!AG1101:AQ1101,1,5)+INDEX([1]UTCR!AG1101:AQ1101,1,8)),IF(VLOOKUP([1]Variables!$AN$3,[1]Variables!$AK$3:$AM$14,3)=2,INDEX([1]UTCR!K1101:U1101,1,[1]Variables!$AN$3),INDEX([1]UTCR!AG1101:AQ1101,1,[1]Variables!$AN$3)))</f>
        <v>5197834.3364029489</v>
      </c>
      <c r="L1101" s="88">
        <f>M1101-K1101</f>
        <v>-51282.791118394583</v>
      </c>
      <c r="M1101" s="88">
        <f>IF([1]Variables!$AN$3=12,INDEX([1]NRO!J1101:T1101,1,5)+INDEX([1]NRO!J1101:T1101,1,8),INDEX([1]NRO!J1101:T1101,1,[1]Variables!$AN$3))</f>
        <v>5146551.5452845544</v>
      </c>
      <c r="O1101" s="134"/>
      <c r="P1101" s="134"/>
      <c r="Q1101" s="134"/>
      <c r="R1101" s="134"/>
      <c r="S1101" s="134"/>
      <c r="T1101" s="134"/>
      <c r="U1101" s="134"/>
      <c r="V1101" s="134"/>
      <c r="W1101" s="134"/>
      <c r="X1101" s="134"/>
      <c r="Y1101" s="134"/>
      <c r="Z1101" s="134"/>
      <c r="AA1101" s="134"/>
    </row>
    <row r="1102" spans="1:27" ht="11.65" customHeight="1" x14ac:dyDescent="0.2">
      <c r="A1102" s="138">
        <f t="shared" ca="1" si="43"/>
        <v>721</v>
      </c>
      <c r="C1102" s="184"/>
      <c r="H1102" s="151" t="s">
        <v>230</v>
      </c>
      <c r="I1102" s="187">
        <f>SUBTOTAL(9,I1099:I1101)</f>
        <v>77772282.830000013</v>
      </c>
      <c r="J1102" s="187">
        <f>SUBTOTAL(9,J1099:J1101)</f>
        <v>72574449.72359705</v>
      </c>
      <c r="K1102" s="187">
        <f>SUBTOTAL(9,K1099:K1101)</f>
        <v>5197833.1064029485</v>
      </c>
      <c r="L1102" s="187">
        <f>SUBTOTAL(9,L1099:L1101)</f>
        <v>-54440.506809370272</v>
      </c>
      <c r="M1102" s="187">
        <f>SUBTOTAL(9,M1099:M1101)</f>
        <v>5143392.5995935788</v>
      </c>
      <c r="O1102" s="134"/>
      <c r="P1102" s="134"/>
      <c r="Q1102" s="134"/>
      <c r="R1102" s="134"/>
      <c r="S1102" s="134"/>
      <c r="T1102" s="134"/>
      <c r="U1102" s="134"/>
      <c r="V1102" s="134"/>
      <c r="W1102" s="134"/>
      <c r="X1102" s="134"/>
      <c r="Y1102" s="134"/>
      <c r="Z1102" s="134"/>
      <c r="AA1102" s="134"/>
    </row>
    <row r="1103" spans="1:27" ht="11.65" customHeight="1" x14ac:dyDescent="0.2">
      <c r="A1103" s="138">
        <f t="shared" ca="1" si="43"/>
        <v>722</v>
      </c>
      <c r="C1103" s="184"/>
      <c r="H1103" s="151"/>
      <c r="I1103" s="88"/>
      <c r="J1103" s="88"/>
      <c r="K1103" s="88"/>
      <c r="L1103" s="88"/>
      <c r="M1103" s="88"/>
      <c r="O1103" s="134"/>
      <c r="P1103" s="134"/>
      <c r="Q1103" s="134"/>
      <c r="R1103" s="134"/>
      <c r="S1103" s="134"/>
      <c r="T1103" s="134"/>
      <c r="U1103" s="134"/>
      <c r="V1103" s="134"/>
      <c r="W1103" s="134"/>
      <c r="X1103" s="134"/>
      <c r="Y1103" s="134"/>
      <c r="Z1103" s="134"/>
      <c r="AA1103" s="134"/>
    </row>
    <row r="1104" spans="1:27" ht="11.65" customHeight="1" x14ac:dyDescent="0.2">
      <c r="A1104" s="138">
        <f t="shared" ca="1" si="43"/>
        <v>723</v>
      </c>
      <c r="C1104" s="184">
        <v>921</v>
      </c>
      <c r="D1104" s="84" t="s">
        <v>334</v>
      </c>
      <c r="H1104" s="151"/>
      <c r="I1104" s="88"/>
      <c r="J1104" s="88"/>
      <c r="K1104" s="88"/>
      <c r="L1104" s="88"/>
      <c r="M1104" s="88"/>
      <c r="O1104" s="134"/>
      <c r="P1104" s="134"/>
      <c r="Q1104" s="134"/>
      <c r="R1104" s="134"/>
      <c r="S1104" s="134"/>
      <c r="T1104" s="134"/>
      <c r="U1104" s="134"/>
      <c r="V1104" s="134"/>
      <c r="W1104" s="134"/>
      <c r="X1104" s="134"/>
      <c r="Y1104" s="134"/>
      <c r="Z1104" s="134"/>
      <c r="AA1104" s="134"/>
    </row>
    <row r="1105" spans="1:27" ht="11.65" customHeight="1" x14ac:dyDescent="0.2">
      <c r="A1105" s="138">
        <f t="shared" ca="1" si="43"/>
        <v>724</v>
      </c>
      <c r="C1105" s="184"/>
      <c r="F1105" s="184" t="str">
        <f>+[1]Function!F1097</f>
        <v>PTD</v>
      </c>
      <c r="G1105" s="84" t="str">
        <f>[1]UTCR!H1105</f>
        <v>S</v>
      </c>
      <c r="H1105" s="151"/>
      <c r="I1105" s="88">
        <f>IF(VLOOKUP([1]Variables!$AN$3,[1]Variables!$AK$3:$AM$14,3)=2,[1]UTCR!J1105,[1]UTCR!AF1105)</f>
        <v>250737.36000000002</v>
      </c>
      <c r="J1105" s="88">
        <f>I1105-K1105</f>
        <v>243312.93000000002</v>
      </c>
      <c r="K1105" s="185">
        <f>IF([1]Variables!$AN$3=12,IF(VLOOKUP([1]Variables!$AN$3,[1]Variables!$AK$3:$AM$14,3)=2,INDEX([1]UTCR!K1105:U1105,1,5)+INDEX([1]UTCR!K1105:U1105,1,8),INDEX([1]UTCR!AG1105:AQ1105,1,5)+INDEX([1]UTCR!AG1105:AQ1105,1,8)),IF(VLOOKUP([1]Variables!$AN$3,[1]Variables!$AK$3:$AM$14,3)=2,INDEX([1]UTCR!K1105:U1105,1,[1]Variables!$AN$3),INDEX([1]UTCR!AG1105:AQ1105,1,[1]Variables!$AN$3)))</f>
        <v>7424.43</v>
      </c>
      <c r="L1105" s="88">
        <f>M1105-K1105</f>
        <v>0</v>
      </c>
      <c r="M1105" s="88">
        <f>IF([1]Variables!$AN$3=12,INDEX([1]NRO!J1105:T1105,1,5)+INDEX([1]NRO!J1105:T1105,1,8),INDEX([1]NRO!J1105:T1105,1,[1]Variables!$AN$3))</f>
        <v>7424.43</v>
      </c>
      <c r="O1105" s="134"/>
      <c r="P1105" s="134"/>
      <c r="Q1105" s="134"/>
      <c r="R1105" s="134"/>
      <c r="S1105" s="134"/>
      <c r="T1105" s="134"/>
      <c r="U1105" s="134"/>
      <c r="V1105" s="134"/>
      <c r="W1105" s="134"/>
      <c r="X1105" s="134"/>
      <c r="Y1105" s="134"/>
      <c r="Z1105" s="134"/>
      <c r="AA1105" s="134"/>
    </row>
    <row r="1106" spans="1:27" ht="11.65" customHeight="1" x14ac:dyDescent="0.2">
      <c r="A1106" s="138">
        <f t="shared" ca="1" si="43"/>
        <v>725</v>
      </c>
      <c r="C1106" s="184"/>
      <c r="F1106" s="184" t="str">
        <f>+[1]Function!F1098</f>
        <v>CUST</v>
      </c>
      <c r="G1106" s="84" t="str">
        <f>[1]UTCR!H1106</f>
        <v>CN</v>
      </c>
      <c r="H1106" s="151"/>
      <c r="I1106" s="88">
        <f>IF(VLOOKUP([1]Variables!$AN$3,[1]Variables!$AK$3:$AM$14,3)=2,[1]UTCR!J1106,[1]UTCR!AF1106)</f>
        <v>94843.89</v>
      </c>
      <c r="J1106" s="88">
        <f>I1106-K1106</f>
        <v>88315.145407708551</v>
      </c>
      <c r="K1106" s="185">
        <f>IF([1]Variables!$AN$3=12,IF(VLOOKUP([1]Variables!$AN$3,[1]Variables!$AK$3:$AM$14,3)=2,INDEX([1]UTCR!K1106:U1106,1,5)+INDEX([1]UTCR!K1106:U1106,1,8),INDEX([1]UTCR!AG1106:AQ1106,1,5)+INDEX([1]UTCR!AG1106:AQ1106,1,8)),IF(VLOOKUP([1]Variables!$AN$3,[1]Variables!$AK$3:$AM$14,3)=2,INDEX([1]UTCR!K1106:U1106,1,[1]Variables!$AN$3),INDEX([1]UTCR!AG1106:AQ1106,1,[1]Variables!$AN$3)))</f>
        <v>6528.7445922914512</v>
      </c>
      <c r="L1106" s="88">
        <f>M1106-K1106</f>
        <v>0</v>
      </c>
      <c r="M1106" s="88">
        <f>IF([1]Variables!$AN$3=12,INDEX([1]NRO!J1106:T1106,1,5)+INDEX([1]NRO!J1106:T1106,1,8),INDEX([1]NRO!J1106:T1106,1,[1]Variables!$AN$3))</f>
        <v>6528.7445922914512</v>
      </c>
      <c r="O1106" s="134"/>
      <c r="P1106" s="134"/>
      <c r="Q1106" s="134"/>
      <c r="R1106" s="134"/>
      <c r="S1106" s="134"/>
      <c r="T1106" s="134"/>
      <c r="U1106" s="134"/>
      <c r="V1106" s="134"/>
      <c r="W1106" s="134"/>
      <c r="X1106" s="134"/>
      <c r="Y1106" s="134"/>
      <c r="Z1106" s="134"/>
      <c r="AA1106" s="134"/>
    </row>
    <row r="1107" spans="1:27" ht="11.65" customHeight="1" x14ac:dyDescent="0.2">
      <c r="A1107" s="138">
        <f t="shared" ca="1" si="43"/>
        <v>726</v>
      </c>
      <c r="C1107" s="184"/>
      <c r="F1107" s="184" t="str">
        <f>+[1]Function!F1099</f>
        <v>PTD</v>
      </c>
      <c r="G1107" s="84" t="str">
        <f>[1]UTCR!H1107</f>
        <v>SO</v>
      </c>
      <c r="H1107" s="151"/>
      <c r="I1107" s="88">
        <f>IF(VLOOKUP([1]Variables!$AN$3,[1]Variables!$AK$3:$AM$14,3)=2,[1]UTCR!J1107,[1]UTCR!AF1107)</f>
        <v>7937330.4199999999</v>
      </c>
      <c r="J1107" s="88">
        <f>I1107-K1107</f>
        <v>7409116.5848446041</v>
      </c>
      <c r="K1107" s="185">
        <f>IF([1]Variables!$AN$3=12,IF(VLOOKUP([1]Variables!$AN$3,[1]Variables!$AK$3:$AM$14,3)=2,INDEX([1]UTCR!K1107:U1107,1,5)+INDEX([1]UTCR!K1107:U1107,1,8),INDEX([1]UTCR!AG1107:AQ1107,1,5)+INDEX([1]UTCR!AG1107:AQ1107,1,8)),IF(VLOOKUP([1]Variables!$AN$3,[1]Variables!$AK$3:$AM$14,3)=2,INDEX([1]UTCR!K1107:U1107,1,[1]Variables!$AN$3),INDEX([1]UTCR!AG1107:AQ1107,1,[1]Variables!$AN$3)))</f>
        <v>528213.83515539626</v>
      </c>
      <c r="L1107" s="88">
        <f>M1107-K1107</f>
        <v>-2190.4421891917009</v>
      </c>
      <c r="M1107" s="88">
        <f>IF([1]Variables!$AN$3=12,INDEX([1]NRO!J1107:T1107,1,5)+INDEX([1]NRO!J1107:T1107,1,8),INDEX([1]NRO!J1107:T1107,1,[1]Variables!$AN$3))</f>
        <v>526023.39296620456</v>
      </c>
      <c r="O1107" s="134"/>
      <c r="P1107" s="134"/>
      <c r="Q1107" s="134"/>
      <c r="R1107" s="134"/>
      <c r="S1107" s="134"/>
      <c r="T1107" s="134"/>
      <c r="U1107" s="134"/>
      <c r="V1107" s="134"/>
      <c r="W1107" s="134"/>
      <c r="X1107" s="134"/>
      <c r="Y1107" s="134"/>
      <c r="Z1107" s="134"/>
      <c r="AA1107" s="134"/>
    </row>
    <row r="1108" spans="1:27" ht="11.65" customHeight="1" x14ac:dyDescent="0.2">
      <c r="A1108" s="138">
        <f t="shared" ca="1" si="43"/>
        <v>727</v>
      </c>
      <c r="C1108" s="184"/>
      <c r="H1108" s="151" t="s">
        <v>230</v>
      </c>
      <c r="I1108" s="187">
        <f>SUBTOTAL(9,I1105:I1107)</f>
        <v>8282911.6699999999</v>
      </c>
      <c r="J1108" s="187">
        <f>SUBTOTAL(9,J1105:J1107)</f>
        <v>7740744.6602523131</v>
      </c>
      <c r="K1108" s="187">
        <f>SUBTOTAL(9,K1105:K1107)</f>
        <v>542167.00974768773</v>
      </c>
      <c r="L1108" s="187">
        <f>SUBTOTAL(9,L1105:L1107)</f>
        <v>-2190.4421891917009</v>
      </c>
      <c r="M1108" s="187">
        <f>SUBTOTAL(9,M1105:M1107)</f>
        <v>539976.56755849603</v>
      </c>
      <c r="O1108" s="134"/>
      <c r="P1108" s="134"/>
      <c r="Q1108" s="134"/>
      <c r="R1108" s="134"/>
      <c r="S1108" s="134"/>
      <c r="T1108" s="134"/>
      <c r="U1108" s="134"/>
      <c r="V1108" s="134"/>
      <c r="W1108" s="134"/>
      <c r="X1108" s="134"/>
      <c r="Y1108" s="134"/>
      <c r="Z1108" s="134"/>
      <c r="AA1108" s="134"/>
    </row>
    <row r="1109" spans="1:27" ht="11.65" customHeight="1" x14ac:dyDescent="0.2">
      <c r="A1109" s="138">
        <f t="shared" ca="1" si="43"/>
        <v>728</v>
      </c>
      <c r="C1109" s="184"/>
      <c r="H1109" s="151"/>
      <c r="I1109" s="88"/>
      <c r="J1109" s="88"/>
      <c r="K1109" s="88"/>
      <c r="L1109" s="88"/>
      <c r="M1109" s="88"/>
      <c r="O1109" s="134"/>
      <c r="P1109" s="134"/>
      <c r="Q1109" s="134"/>
      <c r="R1109" s="134"/>
      <c r="S1109" s="134"/>
      <c r="T1109" s="134"/>
      <c r="U1109" s="134"/>
      <c r="V1109" s="134"/>
      <c r="W1109" s="134"/>
      <c r="X1109" s="134"/>
      <c r="Y1109" s="134"/>
      <c r="Z1109" s="134"/>
      <c r="AA1109" s="134"/>
    </row>
    <row r="1110" spans="1:27" ht="11.65" customHeight="1" x14ac:dyDescent="0.2">
      <c r="A1110" s="138">
        <f t="shared" ca="1" si="43"/>
        <v>729</v>
      </c>
      <c r="C1110" s="184">
        <v>922</v>
      </c>
      <c r="D1110" s="84" t="s">
        <v>335</v>
      </c>
      <c r="H1110" s="151"/>
      <c r="I1110" s="88"/>
      <c r="J1110" s="88"/>
      <c r="K1110" s="88"/>
      <c r="L1110" s="88"/>
      <c r="M1110" s="88"/>
      <c r="O1110" s="134"/>
      <c r="P1110" s="134"/>
      <c r="Q1110" s="134"/>
      <c r="R1110" s="134"/>
      <c r="S1110" s="134"/>
      <c r="T1110" s="134"/>
      <c r="U1110" s="134"/>
      <c r="V1110" s="134"/>
      <c r="W1110" s="134"/>
      <c r="X1110" s="134"/>
      <c r="Y1110" s="134"/>
      <c r="Z1110" s="134"/>
      <c r="AA1110" s="134"/>
    </row>
    <row r="1111" spans="1:27" ht="11.65" customHeight="1" x14ac:dyDescent="0.2">
      <c r="A1111" s="138">
        <f t="shared" ca="1" si="43"/>
        <v>730</v>
      </c>
      <c r="C1111" s="184"/>
      <c r="F1111" s="184" t="str">
        <f>+[1]Function!F1103</f>
        <v>PTD</v>
      </c>
      <c r="G1111" s="84" t="str">
        <f>[1]UTCR!H1111</f>
        <v>S</v>
      </c>
      <c r="H1111" s="151"/>
      <c r="I1111" s="88">
        <f>IF(VLOOKUP([1]Variables!$AN$3,[1]Variables!$AK$3:$AM$14,3)=2,[1]UTCR!J1111,[1]UTCR!AF1111)</f>
        <v>0</v>
      </c>
      <c r="J1111" s="88">
        <f>I1111-K1111</f>
        <v>0</v>
      </c>
      <c r="K1111" s="185">
        <f>IF([1]Variables!$AN$3=12,IF(VLOOKUP([1]Variables!$AN$3,[1]Variables!$AK$3:$AM$14,3)=2,INDEX([1]UTCR!K1111:U1111,1,5)+INDEX([1]UTCR!K1111:U1111,1,8),INDEX([1]UTCR!AG1111:AQ1111,1,5)+INDEX([1]UTCR!AG1111:AQ1111,1,8)),IF(VLOOKUP([1]Variables!$AN$3,[1]Variables!$AK$3:$AM$14,3)=2,INDEX([1]UTCR!K1111:U1111,1,[1]Variables!$AN$3),INDEX([1]UTCR!AG1111:AQ1111,1,[1]Variables!$AN$3)))</f>
        <v>0</v>
      </c>
      <c r="L1111" s="88">
        <f>M1111-K1111</f>
        <v>0</v>
      </c>
      <c r="M1111" s="88">
        <f>IF([1]Variables!$AN$3=12,INDEX([1]NRO!J1111:T1111,1,5)+INDEX([1]NRO!J1111:T1111,1,8),INDEX([1]NRO!J1111:T1111,1,[1]Variables!$AN$3))</f>
        <v>0</v>
      </c>
      <c r="O1111" s="134"/>
      <c r="P1111" s="134"/>
      <c r="Q1111" s="134"/>
      <c r="R1111" s="134"/>
      <c r="S1111" s="134"/>
      <c r="T1111" s="134"/>
      <c r="U1111" s="134"/>
      <c r="V1111" s="134"/>
      <c r="W1111" s="134"/>
      <c r="X1111" s="134"/>
      <c r="Y1111" s="134"/>
      <c r="Z1111" s="134"/>
      <c r="AA1111" s="134"/>
    </row>
    <row r="1112" spans="1:27" ht="11.65" customHeight="1" x14ac:dyDescent="0.2">
      <c r="A1112" s="138">
        <f t="shared" ca="1" si="43"/>
        <v>731</v>
      </c>
      <c r="C1112" s="184"/>
      <c r="F1112" s="184" t="str">
        <f>+[1]Function!F1104</f>
        <v>CUST</v>
      </c>
      <c r="G1112" s="84" t="str">
        <f>[1]UTCR!H1112</f>
        <v>CN</v>
      </c>
      <c r="H1112" s="151"/>
      <c r="I1112" s="88">
        <f>IF(VLOOKUP([1]Variables!$AN$3,[1]Variables!$AK$3:$AM$14,3)=2,[1]UTCR!J1112,[1]UTCR!AF1112)</f>
        <v>0</v>
      </c>
      <c r="J1112" s="88">
        <f>I1112-K1112</f>
        <v>0</v>
      </c>
      <c r="K1112" s="185">
        <f>IF([1]Variables!$AN$3=12,IF(VLOOKUP([1]Variables!$AN$3,[1]Variables!$AK$3:$AM$14,3)=2,INDEX([1]UTCR!K1112:U1112,1,5)+INDEX([1]UTCR!K1112:U1112,1,8),INDEX([1]UTCR!AG1112:AQ1112,1,5)+INDEX([1]UTCR!AG1112:AQ1112,1,8)),IF(VLOOKUP([1]Variables!$AN$3,[1]Variables!$AK$3:$AM$14,3)=2,INDEX([1]UTCR!K1112:U1112,1,[1]Variables!$AN$3),INDEX([1]UTCR!AG1112:AQ1112,1,[1]Variables!$AN$3)))</f>
        <v>0</v>
      </c>
      <c r="L1112" s="88">
        <f>M1112-K1112</f>
        <v>0</v>
      </c>
      <c r="M1112" s="88">
        <f>IF([1]Variables!$AN$3=12,INDEX([1]NRO!J1112:T1112,1,5)+INDEX([1]NRO!J1112:T1112,1,8),INDEX([1]NRO!J1112:T1112,1,[1]Variables!$AN$3))</f>
        <v>0</v>
      </c>
      <c r="O1112" s="134"/>
      <c r="P1112" s="134"/>
      <c r="Q1112" s="134"/>
      <c r="R1112" s="134"/>
      <c r="S1112" s="134"/>
      <c r="T1112" s="134"/>
      <c r="U1112" s="134"/>
      <c r="V1112" s="134"/>
      <c r="W1112" s="134"/>
      <c r="X1112" s="134"/>
      <c r="Y1112" s="134"/>
      <c r="Z1112" s="134"/>
      <c r="AA1112" s="134"/>
    </row>
    <row r="1113" spans="1:27" ht="11.65" customHeight="1" x14ac:dyDescent="0.2">
      <c r="A1113" s="138">
        <f t="shared" ca="1" si="43"/>
        <v>732</v>
      </c>
      <c r="C1113" s="184"/>
      <c r="F1113" s="184" t="str">
        <f>+[1]Function!F1105</f>
        <v>PTD</v>
      </c>
      <c r="G1113" s="84" t="str">
        <f>[1]UTCR!H1113</f>
        <v>SO</v>
      </c>
      <c r="H1113" s="151"/>
      <c r="I1113" s="88">
        <f>IF(VLOOKUP([1]Variables!$AN$3,[1]Variables!$AK$3:$AM$14,3)=2,[1]UTCR!J1113,[1]UTCR!AF1113)</f>
        <v>-35705779.939999998</v>
      </c>
      <c r="J1113" s="88">
        <f>I1113-K1113</f>
        <v>-33329630.030478906</v>
      </c>
      <c r="K1113" s="185">
        <f>IF([1]Variables!$AN$3=12,IF(VLOOKUP([1]Variables!$AN$3,[1]Variables!$AK$3:$AM$14,3)=2,INDEX([1]UTCR!K1113:U1113,1,5)+INDEX([1]UTCR!K1113:U1113,1,8),INDEX([1]UTCR!AG1113:AQ1113,1,5)+INDEX([1]UTCR!AG1113:AQ1113,1,8)),IF(VLOOKUP([1]Variables!$AN$3,[1]Variables!$AK$3:$AM$14,3)=2,INDEX([1]UTCR!K1113:U1113,1,[1]Variables!$AN$3),INDEX([1]UTCR!AG1113:AQ1113,1,[1]Variables!$AN$3)))</f>
        <v>-2376149.9095210922</v>
      </c>
      <c r="L1113" s="88">
        <f>M1113-K1113</f>
        <v>0</v>
      </c>
      <c r="M1113" s="88">
        <f>IF([1]Variables!$AN$3=12,INDEX([1]NRO!J1113:T1113,1,5)+INDEX([1]NRO!J1113:T1113,1,8),INDEX([1]NRO!J1113:T1113,1,[1]Variables!$AN$3))</f>
        <v>-2376149.9095210922</v>
      </c>
      <c r="O1113" s="134"/>
      <c r="P1113" s="134"/>
      <c r="Q1113" s="134"/>
      <c r="R1113" s="134"/>
      <c r="S1113" s="134"/>
      <c r="T1113" s="134"/>
      <c r="U1113" s="134"/>
      <c r="V1113" s="134"/>
      <c r="W1113" s="134"/>
      <c r="X1113" s="134"/>
      <c r="Y1113" s="134"/>
      <c r="Z1113" s="134"/>
      <c r="AA1113" s="134"/>
    </row>
    <row r="1114" spans="1:27" ht="11.65" customHeight="1" x14ac:dyDescent="0.2">
      <c r="A1114" s="138">
        <f t="shared" ca="1" si="43"/>
        <v>733</v>
      </c>
      <c r="C1114" s="184"/>
      <c r="H1114" s="151" t="s">
        <v>230</v>
      </c>
      <c r="I1114" s="187">
        <f>SUBTOTAL(9,I1111:I1113)</f>
        <v>-35705779.939999998</v>
      </c>
      <c r="J1114" s="187">
        <f>SUBTOTAL(9,J1111:J1113)</f>
        <v>-33329630.030478906</v>
      </c>
      <c r="K1114" s="187">
        <f>SUBTOTAL(9,K1111:K1113)</f>
        <v>-2376149.9095210922</v>
      </c>
      <c r="L1114" s="187">
        <f>SUBTOTAL(9,L1111:L1113)</f>
        <v>0</v>
      </c>
      <c r="M1114" s="187">
        <f>SUBTOTAL(9,M1111:M1113)</f>
        <v>-2376149.9095210922</v>
      </c>
      <c r="O1114" s="134"/>
      <c r="P1114" s="134"/>
      <c r="Q1114" s="134"/>
      <c r="R1114" s="134"/>
      <c r="S1114" s="134"/>
      <c r="T1114" s="134"/>
      <c r="U1114" s="134"/>
      <c r="V1114" s="134"/>
      <c r="W1114" s="134"/>
      <c r="X1114" s="134"/>
      <c r="Y1114" s="134"/>
      <c r="Z1114" s="134"/>
      <c r="AA1114" s="134"/>
    </row>
    <row r="1115" spans="1:27" ht="11.65" customHeight="1" x14ac:dyDescent="0.2">
      <c r="A1115" s="138">
        <f t="shared" ca="1" si="43"/>
        <v>734</v>
      </c>
      <c r="C1115" s="184"/>
      <c r="H1115" s="151"/>
      <c r="I1115" s="134"/>
      <c r="J1115" s="134"/>
      <c r="K1115" s="134"/>
      <c r="L1115" s="134"/>
      <c r="M1115" s="134"/>
      <c r="O1115" s="134"/>
      <c r="P1115" s="134"/>
      <c r="Q1115" s="134"/>
      <c r="R1115" s="134"/>
      <c r="S1115" s="134"/>
      <c r="T1115" s="134"/>
      <c r="U1115" s="134"/>
      <c r="V1115" s="134"/>
      <c r="W1115" s="134"/>
      <c r="X1115" s="134"/>
      <c r="Y1115" s="134"/>
      <c r="Z1115" s="134"/>
      <c r="AA1115" s="134"/>
    </row>
    <row r="1116" spans="1:27" ht="11.65" customHeight="1" x14ac:dyDescent="0.2">
      <c r="A1116" s="138">
        <f t="shared" ca="1" si="43"/>
        <v>735</v>
      </c>
      <c r="C1116" s="184">
        <v>923</v>
      </c>
      <c r="D1116" s="84" t="s">
        <v>336</v>
      </c>
      <c r="H1116" s="151"/>
      <c r="I1116" s="88"/>
      <c r="J1116" s="88"/>
      <c r="K1116" s="88"/>
      <c r="L1116" s="88"/>
      <c r="M1116" s="88"/>
      <c r="O1116" s="134"/>
      <c r="P1116" s="134"/>
      <c r="Q1116" s="134"/>
      <c r="R1116" s="134"/>
      <c r="S1116" s="134"/>
      <c r="T1116" s="134"/>
      <c r="U1116" s="134"/>
      <c r="V1116" s="134"/>
      <c r="W1116" s="134"/>
      <c r="X1116" s="134"/>
      <c r="Y1116" s="134"/>
      <c r="Z1116" s="134"/>
      <c r="AA1116" s="134"/>
    </row>
    <row r="1117" spans="1:27" ht="11.65" customHeight="1" x14ac:dyDescent="0.2">
      <c r="A1117" s="138">
        <f t="shared" ca="1" si="43"/>
        <v>736</v>
      </c>
      <c r="C1117" s="184"/>
      <c r="F1117" s="184" t="str">
        <f>+[1]Function!F1109</f>
        <v>PTD</v>
      </c>
      <c r="G1117" s="84" t="str">
        <f>[1]UTCR!H1117</f>
        <v>S</v>
      </c>
      <c r="H1117" s="151"/>
      <c r="I1117" s="88">
        <f>IF(VLOOKUP([1]Variables!$AN$3,[1]Variables!$AK$3:$AM$14,3)=2,[1]UTCR!J1117,[1]UTCR!AF1117)</f>
        <v>108783.26</v>
      </c>
      <c r="J1117" s="88">
        <f>I1117-K1117</f>
        <v>-38195.069999999992</v>
      </c>
      <c r="K1117" s="185">
        <f>IF([1]Variables!$AN$3=12,IF(VLOOKUP([1]Variables!$AN$3,[1]Variables!$AK$3:$AM$14,3)=2,INDEX([1]UTCR!K1117:U1117,1,5)+INDEX([1]UTCR!K1117:U1117,1,8),INDEX([1]UTCR!AG1117:AQ1117,1,5)+INDEX([1]UTCR!AG1117:AQ1117,1,8)),IF(VLOOKUP([1]Variables!$AN$3,[1]Variables!$AK$3:$AM$14,3)=2,INDEX([1]UTCR!K1117:U1117,1,[1]Variables!$AN$3),INDEX([1]UTCR!AG1117:AQ1117,1,[1]Variables!$AN$3)))</f>
        <v>146978.32999999999</v>
      </c>
      <c r="L1117" s="88">
        <f>M1117-K1117</f>
        <v>0</v>
      </c>
      <c r="M1117" s="88">
        <f>IF([1]Variables!$AN$3=12,INDEX([1]NRO!J1117:T1117,1,5)+INDEX([1]NRO!J1117:T1117,1,8),INDEX([1]NRO!J1117:T1117,1,[1]Variables!$AN$3))</f>
        <v>146978.32999999999</v>
      </c>
      <c r="O1117" s="134"/>
      <c r="P1117" s="134"/>
      <c r="Q1117" s="134"/>
      <c r="R1117" s="134"/>
      <c r="S1117" s="134"/>
      <c r="T1117" s="134"/>
      <c r="U1117" s="134"/>
      <c r="V1117" s="134"/>
      <c r="W1117" s="134"/>
      <c r="X1117" s="134"/>
      <c r="Y1117" s="134"/>
      <c r="Z1117" s="134"/>
      <c r="AA1117" s="134"/>
    </row>
    <row r="1118" spans="1:27" ht="11.65" customHeight="1" x14ac:dyDescent="0.2">
      <c r="A1118" s="138">
        <f t="shared" ca="1" si="43"/>
        <v>737</v>
      </c>
      <c r="C1118" s="184"/>
      <c r="F1118" s="184" t="str">
        <f>+[1]Function!F1110</f>
        <v>P</v>
      </c>
      <c r="G1118" s="84" t="str">
        <f>[1]UTCR!H1118</f>
        <v>CAGW</v>
      </c>
      <c r="H1118" s="151"/>
      <c r="I1118" s="88">
        <f>IF(VLOOKUP([1]Variables!$AN$3,[1]Variables!$AK$3:$AM$14,3)=2,[1]UTCR!J1118,[1]UTCR!AF1118)</f>
        <v>0</v>
      </c>
      <c r="J1118" s="88">
        <f>I1118-K1118</f>
        <v>0</v>
      </c>
      <c r="K1118" s="185">
        <f>IF([1]Variables!$AN$3=12,IF(VLOOKUP([1]Variables!$AN$3,[1]Variables!$AK$3:$AM$14,3)=2,INDEX([1]UTCR!K1118:U1118,1,5)+INDEX([1]UTCR!K1118:U1118,1,8),INDEX([1]UTCR!AG1118:AQ1118,1,5)+INDEX([1]UTCR!AG1118:AQ1118,1,8)),IF(VLOOKUP([1]Variables!$AN$3,[1]Variables!$AK$3:$AM$14,3)=2,INDEX([1]UTCR!K1118:U1118,1,[1]Variables!$AN$3),INDEX([1]UTCR!AG1118:AQ1118,1,[1]Variables!$AN$3)))</f>
        <v>0</v>
      </c>
      <c r="L1118" s="88">
        <f>M1118-K1118</f>
        <v>28110.116165186912</v>
      </c>
      <c r="M1118" s="88">
        <f>IF([1]Variables!$AN$3=12,INDEX([1]NRO!J1118:T1118,1,5)+INDEX([1]NRO!J1118:T1118,1,8),INDEX([1]NRO!J1118:T1118,1,[1]Variables!$AN$3))</f>
        <v>28110.116165186912</v>
      </c>
      <c r="O1118" s="134"/>
      <c r="P1118" s="134"/>
      <c r="Q1118" s="134"/>
      <c r="R1118" s="134"/>
      <c r="S1118" s="134"/>
      <c r="T1118" s="134"/>
      <c r="U1118" s="134"/>
      <c r="V1118" s="134"/>
      <c r="W1118" s="134"/>
      <c r="X1118" s="134"/>
      <c r="Y1118" s="134"/>
      <c r="Z1118" s="134"/>
      <c r="AA1118" s="134"/>
    </row>
    <row r="1119" spans="1:27" ht="11.65" customHeight="1" x14ac:dyDescent="0.2">
      <c r="A1119" s="138">
        <f t="shared" ca="1" si="43"/>
        <v>738</v>
      </c>
      <c r="C1119" s="184"/>
      <c r="F1119" s="184" t="str">
        <f>+[1]Function!F1111</f>
        <v>PTD</v>
      </c>
      <c r="G1119" s="84" t="str">
        <f>[1]UTCR!H1119</f>
        <v>SO</v>
      </c>
      <c r="H1119" s="151"/>
      <c r="I1119" s="88">
        <f>IF(VLOOKUP([1]Variables!$AN$3,[1]Variables!$AK$3:$AM$14,3)=2,[1]UTCR!J1119,[1]UTCR!AF1119)</f>
        <v>15779379.9</v>
      </c>
      <c r="J1119" s="88">
        <f>I1119-K1119</f>
        <v>14729292.990130249</v>
      </c>
      <c r="K1119" s="185">
        <f>IF([1]Variables!$AN$3=12,IF(VLOOKUP([1]Variables!$AN$3,[1]Variables!$AK$3:$AM$14,3)=2,INDEX([1]UTCR!K1119:U1119,1,5)+INDEX([1]UTCR!K1119:U1119,1,8),INDEX([1]UTCR!AG1119:AQ1119,1,5)+INDEX([1]UTCR!AG1119:AQ1119,1,8)),IF(VLOOKUP([1]Variables!$AN$3,[1]Variables!$AK$3:$AM$14,3)=2,INDEX([1]UTCR!K1119:U1119,1,[1]Variables!$AN$3),INDEX([1]UTCR!AG1119:AQ1119,1,[1]Variables!$AN$3)))</f>
        <v>1050086.909869751</v>
      </c>
      <c r="L1119" s="88">
        <f>M1119-K1119</f>
        <v>-83369.875824958319</v>
      </c>
      <c r="M1119" s="88">
        <f>IF([1]Variables!$AN$3=12,INDEX([1]NRO!J1119:T1119,1,5)+INDEX([1]NRO!J1119:T1119,1,8),INDEX([1]NRO!J1119:T1119,1,[1]Variables!$AN$3))</f>
        <v>966717.03404479264</v>
      </c>
      <c r="O1119" s="134"/>
      <c r="P1119" s="134"/>
      <c r="Q1119" s="134"/>
      <c r="R1119" s="134"/>
      <c r="S1119" s="134"/>
      <c r="T1119" s="134"/>
      <c r="U1119" s="134"/>
      <c r="V1119" s="134"/>
      <c r="W1119" s="134"/>
      <c r="X1119" s="134"/>
      <c r="Y1119" s="134"/>
      <c r="Z1119" s="134"/>
      <c r="AA1119" s="134"/>
    </row>
    <row r="1120" spans="1:27" ht="11.65" customHeight="1" x14ac:dyDescent="0.2">
      <c r="A1120" s="138">
        <f t="shared" ca="1" si="43"/>
        <v>739</v>
      </c>
      <c r="C1120" s="184"/>
      <c r="F1120" s="184" t="s">
        <v>337</v>
      </c>
      <c r="G1120" s="84" t="str">
        <f>[1]UTCR!H1120</f>
        <v>SG</v>
      </c>
      <c r="H1120" s="151"/>
      <c r="I1120" s="88">
        <f>IF(VLOOKUP([1]Variables!$AN$3,[1]Variables!$AK$3:$AM$14,3)=2,[1]UTCR!J1120,[1]UTCR!AF1120)</f>
        <v>0</v>
      </c>
      <c r="J1120" s="88">
        <f>I1120-K1120</f>
        <v>0</v>
      </c>
      <c r="K1120" s="185">
        <f>IF([1]Variables!$AN$3=12,IF(VLOOKUP([1]Variables!$AN$3,[1]Variables!$AK$3:$AM$14,3)=2,INDEX([1]UTCR!K1120:U1120,1,5)+INDEX([1]UTCR!K1120:U1120,1,8),INDEX([1]UTCR!AG1120:AQ1120,1,5)+INDEX([1]UTCR!AG1120:AQ1120,1,8)),IF(VLOOKUP([1]Variables!$AN$3,[1]Variables!$AK$3:$AM$14,3)=2,INDEX([1]UTCR!K1120:U1120,1,[1]Variables!$AN$3),INDEX([1]UTCR!AG1120:AQ1120,1,[1]Variables!$AN$3)))</f>
        <v>0</v>
      </c>
      <c r="L1120" s="88">
        <f>M1120-K1120</f>
        <v>4112.2988457236397</v>
      </c>
      <c r="M1120" s="88">
        <f>IF([1]Variables!$AN$3=12,INDEX([1]NRO!J1120:T1120,1,5)+INDEX([1]NRO!J1120:T1120,1,8),INDEX([1]NRO!J1120:T1120,1,[1]Variables!$AN$3))</f>
        <v>4112.2988457236397</v>
      </c>
      <c r="O1120" s="134"/>
      <c r="P1120" s="134"/>
      <c r="Q1120" s="134"/>
      <c r="R1120" s="134"/>
      <c r="S1120" s="134"/>
      <c r="T1120" s="134"/>
      <c r="U1120" s="134"/>
      <c r="V1120" s="134"/>
      <c r="W1120" s="134"/>
      <c r="X1120" s="134"/>
      <c r="Y1120" s="134"/>
      <c r="Z1120" s="134"/>
      <c r="AA1120" s="134"/>
    </row>
    <row r="1121" spans="1:27" ht="11.65" customHeight="1" x14ac:dyDescent="0.2">
      <c r="A1121" s="138">
        <f t="shared" ca="1" si="43"/>
        <v>740</v>
      </c>
      <c r="C1121" s="184"/>
      <c r="H1121" s="151" t="s">
        <v>230</v>
      </c>
      <c r="I1121" s="187">
        <f>SUBTOTAL(9,I1117:I1119)</f>
        <v>15888163.16</v>
      </c>
      <c r="J1121" s="187">
        <f>SUBTOTAL(9,J1117:J1119)</f>
        <v>14691097.920130249</v>
      </c>
      <c r="K1121" s="187">
        <f>SUBTOTAL(9,K1117:K1119)</f>
        <v>1197065.239869751</v>
      </c>
      <c r="L1121" s="187">
        <f>SUBTOTAL(9,L1117:L1119)</f>
        <v>-55259.759659771407</v>
      </c>
      <c r="M1121" s="187">
        <f>SUBTOTAL(9,M1117:M1120)</f>
        <v>1145917.7790557032</v>
      </c>
      <c r="O1121" s="134"/>
      <c r="P1121" s="134"/>
      <c r="Q1121" s="134"/>
      <c r="R1121" s="134"/>
      <c r="S1121" s="134"/>
      <c r="T1121" s="134"/>
      <c r="U1121" s="134"/>
      <c r="V1121" s="134"/>
      <c r="W1121" s="134"/>
      <c r="X1121" s="134"/>
      <c r="Y1121" s="134"/>
      <c r="Z1121" s="134"/>
      <c r="AA1121" s="134"/>
    </row>
    <row r="1122" spans="1:27" ht="11.65" customHeight="1" x14ac:dyDescent="0.2">
      <c r="A1122" s="138">
        <f t="shared" ca="1" si="43"/>
        <v>741</v>
      </c>
      <c r="C1122" s="184"/>
      <c r="H1122" s="151"/>
      <c r="I1122" s="88"/>
      <c r="J1122" s="88"/>
      <c r="K1122" s="88"/>
      <c r="L1122" s="88"/>
      <c r="M1122" s="88"/>
      <c r="O1122" s="134"/>
      <c r="P1122" s="134"/>
      <c r="Q1122" s="134"/>
      <c r="R1122" s="134"/>
      <c r="S1122" s="134"/>
      <c r="T1122" s="134"/>
      <c r="U1122" s="134"/>
      <c r="V1122" s="134"/>
      <c r="W1122" s="134"/>
      <c r="X1122" s="134"/>
      <c r="Y1122" s="134"/>
      <c r="Z1122" s="134"/>
      <c r="AA1122" s="134"/>
    </row>
    <row r="1123" spans="1:27" ht="11.65" customHeight="1" x14ac:dyDescent="0.2">
      <c r="A1123" s="138">
        <f t="shared" ca="1" si="43"/>
        <v>742</v>
      </c>
      <c r="C1123" s="184">
        <v>924</v>
      </c>
      <c r="D1123" s="84" t="s">
        <v>338</v>
      </c>
      <c r="H1123" s="151"/>
      <c r="I1123" s="88"/>
      <c r="J1123" s="88"/>
      <c r="K1123" s="88"/>
      <c r="L1123" s="88"/>
      <c r="M1123" s="88"/>
      <c r="O1123" s="134"/>
      <c r="P1123" s="134"/>
      <c r="Q1123" s="134"/>
      <c r="R1123" s="134"/>
      <c r="S1123" s="134"/>
      <c r="T1123" s="134"/>
      <c r="U1123" s="134"/>
      <c r="V1123" s="134"/>
      <c r="W1123" s="134"/>
      <c r="X1123" s="134"/>
      <c r="Y1123" s="134"/>
      <c r="Z1123" s="134"/>
      <c r="AA1123" s="134"/>
    </row>
    <row r="1124" spans="1:27" ht="11.65" customHeight="1" x14ac:dyDescent="0.2">
      <c r="A1124" s="138">
        <f t="shared" ca="1" si="43"/>
        <v>743</v>
      </c>
      <c r="C1124" s="184"/>
      <c r="F1124" s="184"/>
      <c r="G1124" s="84" t="str">
        <f>[1]UTCR!H1124</f>
        <v>S</v>
      </c>
      <c r="H1124" s="151"/>
      <c r="I1124" s="88">
        <f>IF(VLOOKUP([1]Variables!$AN$3,[1]Variables!$AK$3:$AM$14,3)=2,[1]UTCR!J1124,[1]UTCR!AF1124)</f>
        <v>9538121.7799999993</v>
      </c>
      <c r="J1124" s="88">
        <f>I1124-K1124</f>
        <v>9538121.7799999993</v>
      </c>
      <c r="K1124" s="185">
        <f>IF([1]Variables!$AN$3=12,IF(VLOOKUP([1]Variables!$AN$3,[1]Variables!$AK$3:$AM$14,3)=2,INDEX([1]UTCR!K1124:U1124,1,5)+INDEX([1]UTCR!K1124:U1124,1,8),INDEX([1]UTCR!AG1124:AQ1124,1,5)+INDEX([1]UTCR!AG1124:AQ1124,1,8)),IF(VLOOKUP([1]Variables!$AN$3,[1]Variables!$AK$3:$AM$14,3)=2,INDEX([1]UTCR!K1124:U1124,1,[1]Variables!$AN$3),INDEX([1]UTCR!AG1124:AQ1124,1,[1]Variables!$AN$3)))</f>
        <v>0</v>
      </c>
      <c r="L1124" s="88">
        <f>M1124-K1124</f>
        <v>0</v>
      </c>
      <c r="M1124" s="88">
        <f>IF([1]Variables!$AN$3=12,INDEX([1]NRO!J1124:T1124,1,5)+INDEX([1]NRO!J1124:T1124,1,8),INDEX([1]NRO!J1124:T1124,1,[1]Variables!$AN$3))</f>
        <v>0</v>
      </c>
      <c r="O1124" s="134"/>
      <c r="P1124" s="134"/>
      <c r="Q1124" s="134"/>
      <c r="R1124" s="134"/>
      <c r="S1124" s="134"/>
      <c r="T1124" s="134"/>
      <c r="U1124" s="134"/>
      <c r="V1124" s="134"/>
      <c r="W1124" s="134"/>
      <c r="X1124" s="134"/>
      <c r="Y1124" s="134"/>
      <c r="Z1124" s="134"/>
      <c r="AA1124" s="134"/>
    </row>
    <row r="1125" spans="1:27" ht="11.65" customHeight="1" x14ac:dyDescent="0.2">
      <c r="A1125" s="138">
        <f t="shared" ca="1" si="43"/>
        <v>744</v>
      </c>
      <c r="C1125" s="184"/>
      <c r="F1125" s="184"/>
      <c r="G1125" s="84" t="str">
        <f>[1]UTCR!H1125</f>
        <v>CAGW</v>
      </c>
      <c r="H1125" s="151"/>
      <c r="I1125" s="88">
        <f>IF(VLOOKUP([1]Variables!$AN$3,[1]Variables!$AK$3:$AM$14,3)=2,[1]UTCR!J1125,[1]UTCR!AF1125)</f>
        <v>0</v>
      </c>
      <c r="J1125" s="88">
        <f>I1125-K1125</f>
        <v>0</v>
      </c>
      <c r="K1125" s="185">
        <f>IF([1]Variables!$AN$3=12,IF(VLOOKUP([1]Variables!$AN$3,[1]Variables!$AK$3:$AM$14,3)=2,INDEX([1]UTCR!K1125:U1125,1,5)+INDEX([1]UTCR!K1125:U1125,1,8),INDEX([1]UTCR!AG1125:AQ1125,1,5)+INDEX([1]UTCR!AG1125:AQ1125,1,8)),IF(VLOOKUP([1]Variables!$AN$3,[1]Variables!$AK$3:$AM$14,3)=2,INDEX([1]UTCR!K1125:U1125,1,[1]Variables!$AN$3),INDEX([1]UTCR!AG1125:AQ1125,1,[1]Variables!$AN$3)))</f>
        <v>0</v>
      </c>
      <c r="L1125" s="88">
        <f>M1125-K1125</f>
        <v>0</v>
      </c>
      <c r="M1125" s="88">
        <f>IF([1]Variables!$AN$3=12,INDEX([1]NRO!J1125:T1125,1,5)+INDEX([1]NRO!J1125:T1125,1,8),INDEX([1]NRO!J1125:T1125,1,[1]Variables!$AN$3))</f>
        <v>0</v>
      </c>
      <c r="O1125" s="134"/>
      <c r="P1125" s="134"/>
      <c r="Q1125" s="134"/>
      <c r="R1125" s="134"/>
      <c r="S1125" s="134"/>
      <c r="T1125" s="134"/>
      <c r="U1125" s="134"/>
      <c r="V1125" s="134"/>
      <c r="W1125" s="134"/>
      <c r="X1125" s="134"/>
      <c r="Y1125" s="134"/>
      <c r="Z1125" s="134"/>
      <c r="AA1125" s="134"/>
    </row>
    <row r="1126" spans="1:27" ht="11.65" customHeight="1" x14ac:dyDescent="0.2">
      <c r="A1126" s="138">
        <f t="shared" ca="1" si="43"/>
        <v>745</v>
      </c>
      <c r="C1126" s="184"/>
      <c r="F1126" s="184" t="str">
        <f>+[1]Function!F1115</f>
        <v>PTD</v>
      </c>
      <c r="G1126" s="84" t="str">
        <f>[1]UTCR!H1126</f>
        <v>SO</v>
      </c>
      <c r="H1126" s="151"/>
      <c r="I1126" s="88">
        <f>IF(VLOOKUP([1]Variables!$AN$3,[1]Variables!$AK$3:$AM$14,3)=2,[1]UTCR!J1126,[1]UTCR!AF1126)</f>
        <v>6698214.0499999998</v>
      </c>
      <c r="J1126" s="88">
        <f>I1126-K1126</f>
        <v>6252460.9888540003</v>
      </c>
      <c r="K1126" s="185">
        <f>IF([1]Variables!$AN$3=12,IF(VLOOKUP([1]Variables!$AN$3,[1]Variables!$AK$3:$AM$14,3)=2,INDEX([1]UTCR!K1126:U1126,1,5)+INDEX([1]UTCR!K1126:U1126,1,8),INDEX([1]UTCR!AG1126:AQ1126,1,5)+INDEX([1]UTCR!AG1126:AQ1126,1,8)),IF(VLOOKUP([1]Variables!$AN$3,[1]Variables!$AK$3:$AM$14,3)=2,INDEX([1]UTCR!K1126:U1126,1,[1]Variables!$AN$3),INDEX([1]UTCR!AG1126:AQ1126,1,[1]Variables!$AN$3)))</f>
        <v>445753.06114599918</v>
      </c>
      <c r="L1126" s="88">
        <f>M1126-K1126</f>
        <v>-2666.3814646165702</v>
      </c>
      <c r="M1126" s="88">
        <f>IF([1]Variables!$AN$3=12,INDEX([1]NRO!J1126:T1126,1,5)+INDEX([1]NRO!J1126:T1126,1,8),INDEX([1]NRO!J1126:T1126,1,[1]Variables!$AN$3))</f>
        <v>443086.67968138261</v>
      </c>
      <c r="O1126" s="134"/>
      <c r="P1126" s="134"/>
      <c r="Q1126" s="134"/>
      <c r="R1126" s="134"/>
      <c r="S1126" s="134"/>
      <c r="T1126" s="134"/>
      <c r="U1126" s="134"/>
      <c r="V1126" s="134"/>
      <c r="W1126" s="134"/>
      <c r="X1126" s="134"/>
      <c r="Y1126" s="134"/>
      <c r="Z1126" s="134"/>
      <c r="AA1126" s="134"/>
    </row>
    <row r="1127" spans="1:27" ht="11.65" customHeight="1" x14ac:dyDescent="0.2">
      <c r="A1127" s="138">
        <f t="shared" ca="1" si="43"/>
        <v>746</v>
      </c>
      <c r="C1127" s="184"/>
      <c r="H1127" s="151" t="s">
        <v>230</v>
      </c>
      <c r="I1127" s="187">
        <f>SUBTOTAL(9,I1124:I1126)</f>
        <v>16236335.829999998</v>
      </c>
      <c r="J1127" s="187">
        <f>SUBTOTAL(9,J1124:J1126)</f>
        <v>15790582.768854</v>
      </c>
      <c r="K1127" s="187">
        <f>SUBTOTAL(9,K1124:K1126)</f>
        <v>445753.06114599918</v>
      </c>
      <c r="L1127" s="187">
        <f>SUBTOTAL(9,L1124:L1126)</f>
        <v>-2666.3814646165702</v>
      </c>
      <c r="M1127" s="187">
        <f>SUBTOTAL(9,M1124:M1126)</f>
        <v>443086.67968138261</v>
      </c>
      <c r="O1127" s="134"/>
      <c r="P1127" s="134"/>
      <c r="Q1127" s="134"/>
      <c r="R1127" s="134"/>
      <c r="S1127" s="134"/>
      <c r="T1127" s="134"/>
      <c r="U1127" s="134"/>
      <c r="V1127" s="134"/>
      <c r="W1127" s="134"/>
      <c r="X1127" s="134"/>
      <c r="Y1127" s="134"/>
      <c r="Z1127" s="134"/>
      <c r="AA1127" s="134"/>
    </row>
    <row r="1128" spans="1:27" ht="11.65" customHeight="1" x14ac:dyDescent="0.2">
      <c r="A1128" s="138">
        <f t="shared" ca="1" si="43"/>
        <v>747</v>
      </c>
      <c r="C1128" s="184"/>
      <c r="H1128" s="151"/>
      <c r="I1128" s="134"/>
      <c r="J1128" s="88"/>
      <c r="K1128" s="88"/>
      <c r="L1128" s="88"/>
      <c r="M1128" s="88"/>
      <c r="O1128" s="134"/>
      <c r="P1128" s="134"/>
      <c r="Q1128" s="134"/>
      <c r="R1128" s="134"/>
      <c r="S1128" s="134"/>
      <c r="T1128" s="134"/>
      <c r="U1128" s="134"/>
      <c r="V1128" s="134"/>
      <c r="W1128" s="134"/>
      <c r="X1128" s="134"/>
      <c r="Y1128" s="134"/>
      <c r="Z1128" s="134"/>
      <c r="AA1128" s="134"/>
    </row>
    <row r="1129" spans="1:27" ht="11.65" customHeight="1" x14ac:dyDescent="0.2">
      <c r="A1129" s="138">
        <f t="shared" ca="1" si="43"/>
        <v>748</v>
      </c>
      <c r="C1129" s="184">
        <v>925</v>
      </c>
      <c r="D1129" s="84" t="s">
        <v>339</v>
      </c>
      <c r="H1129" s="151"/>
      <c r="I1129" s="88"/>
      <c r="J1129" s="88"/>
      <c r="K1129" s="88"/>
      <c r="L1129" s="88"/>
      <c r="M1129" s="88"/>
      <c r="O1129" s="134"/>
      <c r="P1129" s="134"/>
      <c r="Q1129" s="134"/>
      <c r="R1129" s="134"/>
      <c r="S1129" s="134"/>
      <c r="T1129" s="134"/>
      <c r="U1129" s="134"/>
      <c r="V1129" s="134"/>
      <c r="W1129" s="134"/>
      <c r="X1129" s="134"/>
      <c r="Y1129" s="134"/>
      <c r="Z1129" s="134"/>
      <c r="AA1129" s="134"/>
    </row>
    <row r="1130" spans="1:27" ht="11.65" customHeight="1" x14ac:dyDescent="0.2">
      <c r="A1130" s="138">
        <f t="shared" ca="1" si="43"/>
        <v>749</v>
      </c>
      <c r="C1130" s="184"/>
      <c r="F1130" s="184"/>
      <c r="G1130" s="84" t="str">
        <f>[1]UTCR!H1130</f>
        <v>S</v>
      </c>
      <c r="H1130" s="151"/>
      <c r="I1130" s="88">
        <f>IF(VLOOKUP([1]Variables!$AN$3,[1]Variables!$AK$3:$AM$14,3)=2,[1]UTCR!J1130,[1]UTCR!AF1130)</f>
        <v>3058713.37</v>
      </c>
      <c r="J1130" s="88">
        <f>I1130-K1130</f>
        <v>3058713.37</v>
      </c>
      <c r="K1130" s="185">
        <f>IF([1]Variables!$AN$3=12,IF(VLOOKUP([1]Variables!$AN$3,[1]Variables!$AK$3:$AM$14,3)=2,INDEX([1]UTCR!K1130:U1130,1,5)+INDEX([1]UTCR!K1130:U1130,1,8),INDEX([1]UTCR!AG1130:AQ1130,1,5)+INDEX([1]UTCR!AG1130:AQ1130,1,8)),IF(VLOOKUP([1]Variables!$AN$3,[1]Variables!$AK$3:$AM$14,3)=2,INDEX([1]UTCR!K1130:U1130,1,[1]Variables!$AN$3),INDEX([1]UTCR!AG1130:AQ1130,1,[1]Variables!$AN$3)))</f>
        <v>0</v>
      </c>
      <c r="L1130" s="88">
        <f>M1130-K1130</f>
        <v>0</v>
      </c>
      <c r="M1130" s="88">
        <f>IF([1]Variables!$AN$3=12,INDEX([1]NRO!J1130:T1130,1,5)+INDEX([1]NRO!J1130:T1130,1,8),INDEX([1]NRO!J1130:T1130,1,[1]Variables!$AN$3))</f>
        <v>0</v>
      </c>
      <c r="O1130" s="134"/>
      <c r="P1130" s="134"/>
      <c r="Q1130" s="134"/>
      <c r="R1130" s="134"/>
      <c r="S1130" s="134"/>
      <c r="T1130" s="134"/>
      <c r="U1130" s="134"/>
      <c r="V1130" s="134"/>
      <c r="W1130" s="134"/>
      <c r="X1130" s="134"/>
      <c r="Y1130" s="134"/>
      <c r="Z1130" s="134"/>
      <c r="AA1130" s="134"/>
    </row>
    <row r="1131" spans="1:27" ht="11.65" customHeight="1" x14ac:dyDescent="0.2">
      <c r="A1131" s="138">
        <f t="shared" ca="1" si="43"/>
        <v>750</v>
      </c>
      <c r="C1131" s="184"/>
      <c r="F1131" s="184" t="str">
        <f>+[1]Function!F1119</f>
        <v>PTD</v>
      </c>
      <c r="G1131" s="84" t="str">
        <f>[1]UTCR!H1131</f>
        <v>SO</v>
      </c>
      <c r="H1131" s="151"/>
      <c r="I1131" s="88">
        <f>IF(VLOOKUP([1]Variables!$AN$3,[1]Variables!$AK$3:$AM$14,3)=2,[1]UTCR!J1131,[1]UTCR!AF1131)</f>
        <v>8997840.2899999991</v>
      </c>
      <c r="J1131" s="88">
        <f>I1131-K1131</f>
        <v>8399051.5945311971</v>
      </c>
      <c r="K1131" s="185">
        <f>IF([1]Variables!$AN$3=12,IF(VLOOKUP([1]Variables!$AN$3,[1]Variables!$AK$3:$AM$14,3)=2,INDEX([1]UTCR!K1131:U1131,1,5)+INDEX([1]UTCR!K1131:U1131,1,8),INDEX([1]UTCR!AG1131:AQ1131,1,5)+INDEX([1]UTCR!AG1131:AQ1131,1,8)),IF(VLOOKUP([1]Variables!$AN$3,[1]Variables!$AK$3:$AM$14,3)=2,INDEX([1]UTCR!K1131:U1131,1,[1]Variables!$AN$3),INDEX([1]UTCR!AG1131:AQ1131,1,[1]Variables!$AN$3)))</f>
        <v>598788.69546880247</v>
      </c>
      <c r="L1131" s="88">
        <f>M1131-K1131</f>
        <v>477412.34894113499</v>
      </c>
      <c r="M1131" s="88">
        <f>IF([1]Variables!$AN$3=12,INDEX([1]NRO!J1131:T1131,1,5)+INDEX([1]NRO!J1131:T1131,1,8),INDEX([1]NRO!J1131:T1131,1,[1]Variables!$AN$3))</f>
        <v>1076201.0444099375</v>
      </c>
      <c r="O1131" s="134"/>
      <c r="P1131" s="134"/>
      <c r="Q1131" s="134"/>
      <c r="R1131" s="134"/>
      <c r="S1131" s="134"/>
      <c r="T1131" s="134"/>
      <c r="U1131" s="134"/>
      <c r="V1131" s="134"/>
      <c r="W1131" s="134"/>
      <c r="X1131" s="134"/>
      <c r="Y1131" s="134"/>
      <c r="Z1131" s="134"/>
      <c r="AA1131" s="134"/>
    </row>
    <row r="1132" spans="1:27" ht="11.65" customHeight="1" x14ac:dyDescent="0.2">
      <c r="A1132" s="138">
        <f t="shared" ca="1" si="43"/>
        <v>751</v>
      </c>
      <c r="C1132" s="184"/>
      <c r="H1132" s="151" t="s">
        <v>230</v>
      </c>
      <c r="I1132" s="187">
        <f>SUBTOTAL(9,I1130:I1131)</f>
        <v>12056553.66</v>
      </c>
      <c r="J1132" s="187">
        <f>SUBTOTAL(9,J1130:J1131)</f>
        <v>11457764.964531198</v>
      </c>
      <c r="K1132" s="187">
        <f>SUBTOTAL(9,K1130:K1131)</f>
        <v>598788.69546880247</v>
      </c>
      <c r="L1132" s="187">
        <f>SUBTOTAL(9,L1130:L1131)</f>
        <v>477412.34894113499</v>
      </c>
      <c r="M1132" s="187">
        <f>SUBTOTAL(9,M1130:M1131)</f>
        <v>1076201.0444099375</v>
      </c>
      <c r="O1132" s="134"/>
      <c r="P1132" s="134"/>
      <c r="Q1132" s="134"/>
      <c r="R1132" s="134"/>
      <c r="S1132" s="134"/>
      <c r="T1132" s="134"/>
      <c r="U1132" s="134"/>
      <c r="V1132" s="134"/>
      <c r="W1132" s="134"/>
      <c r="X1132" s="134"/>
      <c r="Y1132" s="134"/>
      <c r="Z1132" s="134"/>
      <c r="AA1132" s="134"/>
    </row>
    <row r="1133" spans="1:27" ht="11.65" customHeight="1" x14ac:dyDescent="0.2">
      <c r="A1133" s="138">
        <f t="shared" ca="1" si="43"/>
        <v>752</v>
      </c>
      <c r="C1133" s="184"/>
      <c r="H1133" s="151"/>
      <c r="I1133" s="88"/>
      <c r="J1133" s="88"/>
      <c r="K1133" s="88"/>
      <c r="L1133" s="88"/>
      <c r="M1133" s="88"/>
      <c r="O1133" s="134"/>
      <c r="P1133" s="134"/>
      <c r="Q1133" s="134"/>
      <c r="R1133" s="134"/>
      <c r="S1133" s="134"/>
      <c r="T1133" s="134"/>
      <c r="U1133" s="134"/>
      <c r="V1133" s="134"/>
      <c r="W1133" s="134"/>
      <c r="X1133" s="134"/>
      <c r="Y1133" s="134"/>
      <c r="Z1133" s="134"/>
      <c r="AA1133" s="134"/>
    </row>
    <row r="1134" spans="1:27" ht="11.65" customHeight="1" x14ac:dyDescent="0.2">
      <c r="A1134" s="138">
        <f t="shared" ca="1" si="43"/>
        <v>753</v>
      </c>
      <c r="C1134" s="184">
        <v>926</v>
      </c>
      <c r="D1134" s="84" t="s">
        <v>340</v>
      </c>
      <c r="H1134" s="151"/>
      <c r="I1134" s="88"/>
      <c r="J1134" s="88"/>
      <c r="K1134" s="88"/>
      <c r="L1134" s="88"/>
      <c r="M1134" s="88"/>
      <c r="O1134" s="134"/>
      <c r="P1134" s="134"/>
      <c r="Q1134" s="134"/>
      <c r="R1134" s="134"/>
      <c r="S1134" s="134"/>
      <c r="T1134" s="134"/>
      <c r="U1134" s="134"/>
      <c r="V1134" s="134"/>
      <c r="W1134" s="134"/>
      <c r="X1134" s="134"/>
      <c r="Y1134" s="134"/>
      <c r="Z1134" s="134"/>
      <c r="AA1134" s="134"/>
    </row>
    <row r="1135" spans="1:27" ht="11.65" customHeight="1" x14ac:dyDescent="0.2">
      <c r="A1135" s="138">
        <f t="shared" ca="1" si="43"/>
        <v>754</v>
      </c>
      <c r="C1135" s="184"/>
      <c r="F1135" s="184" t="str">
        <f>+[1]Function!F1123</f>
        <v>LABOR</v>
      </c>
      <c r="G1135" s="84" t="str">
        <f>[1]UTCR!H1135</f>
        <v>S</v>
      </c>
      <c r="H1135" s="151"/>
      <c r="I1135" s="88">
        <f>IF(VLOOKUP([1]Variables!$AN$3,[1]Variables!$AK$3:$AM$14,3)=2,[1]UTCR!J1135,[1]UTCR!AF1135)</f>
        <v>0</v>
      </c>
      <c r="J1135" s="88">
        <f>I1135-K1135</f>
        <v>0</v>
      </c>
      <c r="K1135" s="185">
        <f>IF([1]Variables!$AN$3=12,IF(VLOOKUP([1]Variables!$AN$3,[1]Variables!$AK$3:$AM$14,3)=2,INDEX([1]UTCR!K1135:U1135,1,5)+INDEX([1]UTCR!K1135:U1135,1,8),INDEX([1]UTCR!AG1135:AQ1135,1,5)+INDEX([1]UTCR!AG1135:AQ1135,1,8)),IF(VLOOKUP([1]Variables!$AN$3,[1]Variables!$AK$3:$AM$14,3)=2,INDEX([1]UTCR!K1135:U1135,1,[1]Variables!$AN$3),INDEX([1]UTCR!AG1135:AQ1135,1,[1]Variables!$AN$3)))</f>
        <v>0</v>
      </c>
      <c r="L1135" s="88">
        <f>M1135-K1135</f>
        <v>0</v>
      </c>
      <c r="M1135" s="88">
        <f>IF([1]Variables!$AN$3=12,INDEX([1]NRO!J1135:T1135,1,5)+INDEX([1]NRO!J1135:T1135,1,8),INDEX([1]NRO!J1135:T1135,1,[1]Variables!$AN$3))</f>
        <v>0</v>
      </c>
      <c r="O1135" s="134"/>
      <c r="P1135" s="134"/>
      <c r="Q1135" s="134"/>
      <c r="R1135" s="134"/>
      <c r="S1135" s="134"/>
      <c r="T1135" s="134"/>
      <c r="U1135" s="134"/>
      <c r="V1135" s="134"/>
      <c r="W1135" s="134"/>
      <c r="X1135" s="134"/>
      <c r="Y1135" s="134"/>
      <c r="Z1135" s="134"/>
      <c r="AA1135" s="134"/>
    </row>
    <row r="1136" spans="1:27" ht="11.65" customHeight="1" x14ac:dyDescent="0.2">
      <c r="A1136" s="138">
        <f t="shared" ca="1" si="43"/>
        <v>755</v>
      </c>
      <c r="C1136" s="184"/>
      <c r="F1136" s="184" t="str">
        <f>+[1]Function!F1124</f>
        <v>CUST</v>
      </c>
      <c r="G1136" s="84" t="str">
        <f>[1]UTCR!H1136</f>
        <v>CN</v>
      </c>
      <c r="H1136" s="151"/>
      <c r="I1136" s="88">
        <f>IF(VLOOKUP([1]Variables!$AN$3,[1]Variables!$AK$3:$AM$14,3)=2,[1]UTCR!J1136,[1]UTCR!AF1136)</f>
        <v>0</v>
      </c>
      <c r="J1136" s="88">
        <f>I1136-K1136</f>
        <v>0</v>
      </c>
      <c r="K1136" s="185">
        <f>IF([1]Variables!$AN$3=12,IF(VLOOKUP([1]Variables!$AN$3,[1]Variables!$AK$3:$AM$14,3)=2,INDEX([1]UTCR!K1136:U1136,1,5)+INDEX([1]UTCR!K1136:U1136,1,8),INDEX([1]UTCR!AG1136:AQ1136,1,5)+INDEX([1]UTCR!AG1136:AQ1136,1,8)),IF(VLOOKUP([1]Variables!$AN$3,[1]Variables!$AK$3:$AM$14,3)=2,INDEX([1]UTCR!K1136:U1136,1,[1]Variables!$AN$3),INDEX([1]UTCR!AG1136:AQ1136,1,[1]Variables!$AN$3)))</f>
        <v>0</v>
      </c>
      <c r="L1136" s="88">
        <f>M1136-K1136</f>
        <v>0</v>
      </c>
      <c r="M1136" s="88">
        <f>IF([1]Variables!$AN$3=12,INDEX([1]NRO!J1136:T1136,1,5)+INDEX([1]NRO!J1136:T1136,1,8),INDEX([1]NRO!J1136:T1136,1,[1]Variables!$AN$3))</f>
        <v>0</v>
      </c>
      <c r="O1136" s="134"/>
      <c r="P1136" s="134"/>
      <c r="Q1136" s="134"/>
      <c r="R1136" s="134"/>
      <c r="S1136" s="134"/>
      <c r="T1136" s="134"/>
      <c r="U1136" s="134"/>
      <c r="V1136" s="134"/>
      <c r="W1136" s="134"/>
      <c r="X1136" s="134"/>
      <c r="Y1136" s="134"/>
      <c r="Z1136" s="134"/>
      <c r="AA1136" s="134"/>
    </row>
    <row r="1137" spans="1:27" ht="11.65" customHeight="1" x14ac:dyDescent="0.2">
      <c r="A1137" s="138">
        <f t="shared" ca="1" si="43"/>
        <v>756</v>
      </c>
      <c r="C1137" s="184"/>
      <c r="F1137" s="184" t="str">
        <f>+[1]Function!F1125</f>
        <v>LABOR</v>
      </c>
      <c r="G1137" s="84" t="str">
        <f>[1]UTCR!H1137</f>
        <v>SO</v>
      </c>
      <c r="H1137" s="151"/>
      <c r="I1137" s="88">
        <f>IF(VLOOKUP([1]Variables!$AN$3,[1]Variables!$AK$3:$AM$14,3)=2,[1]UTCR!J1137,[1]UTCR!AF1137)</f>
        <v>0</v>
      </c>
      <c r="J1137" s="88">
        <f>I1137-K1137</f>
        <v>0</v>
      </c>
      <c r="K1137" s="185">
        <f>IF([1]Variables!$AN$3=12,IF(VLOOKUP([1]Variables!$AN$3,[1]Variables!$AK$3:$AM$14,3)=2,INDEX([1]UTCR!K1137:U1137,1,5)+INDEX([1]UTCR!K1137:U1137,1,8),INDEX([1]UTCR!AG1137:AQ1137,1,5)+INDEX([1]UTCR!AG1137:AQ1137,1,8)),IF(VLOOKUP([1]Variables!$AN$3,[1]Variables!$AK$3:$AM$14,3)=2,INDEX([1]UTCR!K1137:U1137,1,[1]Variables!$AN$3),INDEX([1]UTCR!AG1137:AQ1137,1,[1]Variables!$AN$3)))</f>
        <v>0</v>
      </c>
      <c r="L1137" s="88">
        <f>M1137-K1137</f>
        <v>0</v>
      </c>
      <c r="M1137" s="88">
        <f>IF([1]Variables!$AN$3=12,INDEX([1]NRO!J1137:T1137,1,5)+INDEX([1]NRO!J1137:T1137,1,8),INDEX([1]NRO!J1137:T1137,1,[1]Variables!$AN$3))</f>
        <v>0</v>
      </c>
      <c r="O1137" s="134"/>
      <c r="P1137" s="134"/>
      <c r="Q1137" s="134"/>
      <c r="R1137" s="134"/>
      <c r="S1137" s="134"/>
      <c r="T1137" s="134"/>
      <c r="U1137" s="134"/>
      <c r="V1137" s="134"/>
      <c r="W1137" s="134"/>
      <c r="X1137" s="134"/>
      <c r="Y1137" s="134"/>
      <c r="Z1137" s="134"/>
      <c r="AA1137" s="134"/>
    </row>
    <row r="1138" spans="1:27" ht="11.65" customHeight="1" x14ac:dyDescent="0.2">
      <c r="A1138" s="138">
        <f t="shared" ca="1" si="43"/>
        <v>757</v>
      </c>
      <c r="C1138" s="184"/>
      <c r="H1138" s="151" t="s">
        <v>230</v>
      </c>
      <c r="I1138" s="187">
        <f>SUBTOTAL(9,I1135:I1137)</f>
        <v>0</v>
      </c>
      <c r="J1138" s="187">
        <f>SUBTOTAL(9,J1135:J1137)</f>
        <v>0</v>
      </c>
      <c r="K1138" s="187">
        <f>SUBTOTAL(9,K1135:K1137)</f>
        <v>0</v>
      </c>
      <c r="L1138" s="187">
        <f>SUBTOTAL(9,L1135:L1137)</f>
        <v>0</v>
      </c>
      <c r="M1138" s="187">
        <f>SUBTOTAL(9,M1135:M1137)</f>
        <v>0</v>
      </c>
      <c r="O1138" s="134"/>
      <c r="P1138" s="134"/>
      <c r="Q1138" s="134"/>
      <c r="R1138" s="134"/>
      <c r="S1138" s="134"/>
      <c r="T1138" s="134"/>
      <c r="U1138" s="134"/>
      <c r="V1138" s="134"/>
      <c r="W1138" s="134"/>
      <c r="X1138" s="134"/>
      <c r="Y1138" s="134"/>
      <c r="Z1138" s="134"/>
      <c r="AA1138" s="134"/>
    </row>
    <row r="1139" spans="1:27" ht="11.65" customHeight="1" x14ac:dyDescent="0.2">
      <c r="A1139" s="138">
        <f t="shared" ca="1" si="43"/>
        <v>758</v>
      </c>
      <c r="C1139" s="184"/>
      <c r="H1139" s="151"/>
      <c r="I1139" s="88"/>
      <c r="J1139" s="88"/>
      <c r="K1139" s="88"/>
      <c r="L1139" s="88"/>
      <c r="M1139" s="88"/>
      <c r="O1139" s="134"/>
      <c r="P1139" s="134"/>
      <c r="Q1139" s="134"/>
      <c r="R1139" s="134"/>
      <c r="S1139" s="134"/>
      <c r="T1139" s="134"/>
      <c r="U1139" s="134"/>
      <c r="V1139" s="134"/>
      <c r="W1139" s="134"/>
      <c r="X1139" s="134"/>
      <c r="Y1139" s="134"/>
      <c r="Z1139" s="134"/>
      <c r="AA1139" s="134"/>
    </row>
    <row r="1140" spans="1:27" ht="11.65" customHeight="1" x14ac:dyDescent="0.2">
      <c r="A1140" s="138">
        <f t="shared" ca="1" si="43"/>
        <v>759</v>
      </c>
      <c r="C1140" s="184">
        <v>927</v>
      </c>
      <c r="D1140" s="84" t="s">
        <v>341</v>
      </c>
      <c r="H1140" s="151"/>
      <c r="I1140" s="88"/>
      <c r="J1140" s="88"/>
      <c r="K1140" s="88"/>
      <c r="L1140" s="88"/>
      <c r="M1140" s="88"/>
      <c r="O1140" s="134"/>
      <c r="P1140" s="134"/>
      <c r="Q1140" s="134"/>
      <c r="R1140" s="134"/>
      <c r="S1140" s="134"/>
      <c r="T1140" s="134"/>
      <c r="U1140" s="134"/>
      <c r="V1140" s="134"/>
      <c r="W1140" s="134"/>
      <c r="X1140" s="134"/>
      <c r="Y1140" s="134"/>
      <c r="Z1140" s="134"/>
      <c r="AA1140" s="134"/>
    </row>
    <row r="1141" spans="1:27" ht="11.65" customHeight="1" x14ac:dyDescent="0.2">
      <c r="A1141" s="138">
        <f t="shared" ca="1" si="43"/>
        <v>760</v>
      </c>
      <c r="C1141" s="184"/>
      <c r="F1141" s="184" t="str">
        <f>+[1]Function!F1129</f>
        <v>DMSC</v>
      </c>
      <c r="G1141" s="84" t="str">
        <f>[1]UTCR!H1141</f>
        <v>S</v>
      </c>
      <c r="H1141" s="151"/>
      <c r="I1141" s="88">
        <f>IF(VLOOKUP([1]Variables!$AN$3,[1]Variables!$AK$3:$AM$14,3)=2,[1]UTCR!J1141,[1]UTCR!AF1141)</f>
        <v>0</v>
      </c>
      <c r="J1141" s="88">
        <f>I1141-K1141</f>
        <v>0</v>
      </c>
      <c r="K1141" s="185">
        <f>IF([1]Variables!$AN$3=12,IF(VLOOKUP([1]Variables!$AN$3,[1]Variables!$AK$3:$AM$14,3)=2,INDEX([1]UTCR!K1141:U1141,1,5)+INDEX([1]UTCR!K1141:U1141,1,8),INDEX([1]UTCR!AG1141:AQ1141,1,5)+INDEX([1]UTCR!AG1141:AQ1141,1,8)),IF(VLOOKUP([1]Variables!$AN$3,[1]Variables!$AK$3:$AM$14,3)=2,INDEX([1]UTCR!K1141:U1141,1,[1]Variables!$AN$3),INDEX([1]UTCR!AG1141:AQ1141,1,[1]Variables!$AN$3)))</f>
        <v>0</v>
      </c>
      <c r="L1141" s="88">
        <f>M1141-K1141</f>
        <v>0</v>
      </c>
      <c r="M1141" s="88">
        <f>IF([1]Variables!$AN$3=12,INDEX([1]NRO!J1141:T1141,1,5)+INDEX([1]NRO!J1141:T1141,1,8),INDEX([1]NRO!J1141:T1141,1,[1]Variables!$AN$3))</f>
        <v>0</v>
      </c>
      <c r="O1141" s="134"/>
      <c r="P1141" s="134"/>
      <c r="Q1141" s="134"/>
      <c r="R1141" s="134"/>
      <c r="S1141" s="134"/>
      <c r="T1141" s="134"/>
      <c r="U1141" s="134"/>
      <c r="V1141" s="134"/>
      <c r="W1141" s="134"/>
      <c r="X1141" s="134"/>
      <c r="Y1141" s="134"/>
      <c r="Z1141" s="134"/>
      <c r="AA1141" s="134"/>
    </row>
    <row r="1142" spans="1:27" ht="11.65" customHeight="1" x14ac:dyDescent="0.2">
      <c r="A1142" s="138">
        <f t="shared" ca="1" si="43"/>
        <v>761</v>
      </c>
      <c r="C1142" s="184"/>
      <c r="F1142" s="184" t="str">
        <f>+[1]Function!F1130</f>
        <v>DMSC</v>
      </c>
      <c r="G1142" s="84" t="str">
        <f>[1]UTCR!H1142</f>
        <v>SO</v>
      </c>
      <c r="H1142" s="151"/>
      <c r="I1142" s="88">
        <f>IF(VLOOKUP([1]Variables!$AN$3,[1]Variables!$AK$3:$AM$14,3)=2,[1]UTCR!J1142,[1]UTCR!AF1142)</f>
        <v>0</v>
      </c>
      <c r="J1142" s="88">
        <f>I1142-K1142</f>
        <v>0</v>
      </c>
      <c r="K1142" s="185">
        <f>IF([1]Variables!$AN$3=12,IF(VLOOKUP([1]Variables!$AN$3,[1]Variables!$AK$3:$AM$14,3)=2,INDEX([1]UTCR!K1142:U1142,1,5)+INDEX([1]UTCR!K1142:U1142,1,8),INDEX([1]UTCR!AG1142:AQ1142,1,5)+INDEX([1]UTCR!AG1142:AQ1142,1,8)),IF(VLOOKUP([1]Variables!$AN$3,[1]Variables!$AK$3:$AM$14,3)=2,INDEX([1]UTCR!K1142:U1142,1,[1]Variables!$AN$3),INDEX([1]UTCR!AG1142:AQ1142,1,[1]Variables!$AN$3)))</f>
        <v>0</v>
      </c>
      <c r="L1142" s="88">
        <f>M1142-K1142</f>
        <v>0</v>
      </c>
      <c r="M1142" s="88">
        <f>IF([1]Variables!$AN$3=12,INDEX([1]NRO!J1142:T1142,1,5)+INDEX([1]NRO!J1142:T1142,1,8),INDEX([1]NRO!J1142:T1142,1,[1]Variables!$AN$3))</f>
        <v>0</v>
      </c>
      <c r="O1142" s="134"/>
      <c r="P1142" s="134"/>
      <c r="Q1142" s="134"/>
      <c r="R1142" s="134"/>
      <c r="S1142" s="134"/>
      <c r="T1142" s="134"/>
      <c r="U1142" s="134"/>
      <c r="V1142" s="134"/>
      <c r="W1142" s="134"/>
      <c r="X1142" s="134"/>
      <c r="Y1142" s="134"/>
      <c r="Z1142" s="134"/>
      <c r="AA1142" s="134"/>
    </row>
    <row r="1143" spans="1:27" ht="11.65" customHeight="1" x14ac:dyDescent="0.2">
      <c r="A1143" s="138">
        <f t="shared" ca="1" si="43"/>
        <v>762</v>
      </c>
      <c r="C1143" s="184"/>
      <c r="H1143" s="151" t="s">
        <v>230</v>
      </c>
      <c r="I1143" s="187">
        <f>SUBTOTAL(9,I1141:I1142)</f>
        <v>0</v>
      </c>
      <c r="J1143" s="187">
        <f>SUBTOTAL(9,J1141:J1142)</f>
        <v>0</v>
      </c>
      <c r="K1143" s="187">
        <f>SUBTOTAL(9,K1141:K1142)</f>
        <v>0</v>
      </c>
      <c r="L1143" s="187">
        <f>SUBTOTAL(9,L1141:L1142)</f>
        <v>0</v>
      </c>
      <c r="M1143" s="187">
        <f>SUBTOTAL(9,M1141:M1142)</f>
        <v>0</v>
      </c>
      <c r="O1143" s="134"/>
      <c r="P1143" s="134"/>
      <c r="Q1143" s="134"/>
      <c r="R1143" s="134"/>
      <c r="S1143" s="134"/>
      <c r="T1143" s="134"/>
      <c r="U1143" s="134"/>
      <c r="V1143" s="134"/>
      <c r="W1143" s="134"/>
      <c r="X1143" s="134"/>
      <c r="Y1143" s="134"/>
      <c r="Z1143" s="134"/>
      <c r="AA1143" s="134"/>
    </row>
    <row r="1144" spans="1:27" ht="11.65" customHeight="1" x14ac:dyDescent="0.2">
      <c r="A1144" s="138">
        <f t="shared" ca="1" si="43"/>
        <v>763</v>
      </c>
      <c r="C1144" s="184"/>
      <c r="H1144" s="151"/>
      <c r="I1144" s="88"/>
      <c r="J1144" s="88"/>
      <c r="K1144" s="88"/>
      <c r="L1144" s="88"/>
      <c r="M1144" s="88"/>
      <c r="O1144" s="134"/>
      <c r="P1144" s="134"/>
      <c r="Q1144" s="134"/>
      <c r="R1144" s="134"/>
      <c r="S1144" s="134"/>
      <c r="T1144" s="134"/>
      <c r="U1144" s="134"/>
      <c r="V1144" s="134"/>
      <c r="W1144" s="134"/>
      <c r="X1144" s="134"/>
      <c r="Y1144" s="134"/>
      <c r="Z1144" s="134"/>
      <c r="AA1144" s="134"/>
    </row>
    <row r="1145" spans="1:27" ht="11.65" customHeight="1" x14ac:dyDescent="0.2">
      <c r="A1145" s="138">
        <f t="shared" ca="1" si="43"/>
        <v>764</v>
      </c>
      <c r="C1145" s="184">
        <v>928</v>
      </c>
      <c r="D1145" s="84" t="s">
        <v>342</v>
      </c>
      <c r="H1145" s="151"/>
      <c r="I1145" s="88"/>
      <c r="J1145" s="88"/>
      <c r="K1145" s="88"/>
      <c r="L1145" s="88"/>
      <c r="M1145" s="88"/>
      <c r="O1145" s="134"/>
      <c r="P1145" s="134"/>
      <c r="Q1145" s="134"/>
      <c r="R1145" s="134"/>
      <c r="S1145" s="134"/>
      <c r="T1145" s="134"/>
      <c r="U1145" s="134"/>
      <c r="V1145" s="134"/>
      <c r="W1145" s="134"/>
      <c r="X1145" s="134"/>
      <c r="Y1145" s="134"/>
      <c r="Z1145" s="134"/>
      <c r="AA1145" s="134"/>
    </row>
    <row r="1146" spans="1:27" ht="11.65" customHeight="1" x14ac:dyDescent="0.2">
      <c r="A1146" s="138">
        <f t="shared" ca="1" si="43"/>
        <v>765</v>
      </c>
      <c r="C1146" s="184"/>
      <c r="F1146" s="184" t="str">
        <f>+[1]Function!F1134</f>
        <v>DMSC</v>
      </c>
      <c r="G1146" s="84" t="str">
        <f>[1]UTCR!H1146</f>
        <v>S</v>
      </c>
      <c r="H1146" s="151"/>
      <c r="I1146" s="88">
        <f>IF(VLOOKUP([1]Variables!$AN$3,[1]Variables!$AK$3:$AM$14,3)=2,[1]UTCR!J1146,[1]UTCR!AF1146)</f>
        <v>16859618.850000001</v>
      </c>
      <c r="J1146" s="88">
        <f t="shared" ref="J1146:J1151" si="44">I1146-K1146</f>
        <v>14924320.550000001</v>
      </c>
      <c r="K1146" s="185">
        <f>IF([1]Variables!$AN$3=12,IF(VLOOKUP([1]Variables!$AN$3,[1]Variables!$AK$3:$AM$14,3)=2,INDEX([1]UTCR!K1146:U1146,1,5)+INDEX([1]UTCR!K1146:U1146,1,8),INDEX([1]UTCR!AG1146:AQ1146,1,5)+INDEX([1]UTCR!AG1146:AQ1146,1,8)),IF(VLOOKUP([1]Variables!$AN$3,[1]Variables!$AK$3:$AM$14,3)=2,INDEX([1]UTCR!K1146:U1146,1,[1]Variables!$AN$3),INDEX([1]UTCR!AG1146:AQ1146,1,[1]Variables!$AN$3)))</f>
        <v>1935298.3</v>
      </c>
      <c r="L1146" s="88">
        <f t="shared" ref="L1146:L1151" si="45">M1146-K1146</f>
        <v>0</v>
      </c>
      <c r="M1146" s="88">
        <f>IF([1]Variables!$AN$3=12,INDEX([1]NRO!J1146:T1146,1,5)+INDEX([1]NRO!J1146:T1146,1,8),INDEX([1]NRO!J1146:T1146,1,[1]Variables!$AN$3))</f>
        <v>1935298.3</v>
      </c>
      <c r="O1146" s="134"/>
      <c r="P1146" s="134"/>
      <c r="Q1146" s="134"/>
      <c r="R1146" s="134"/>
      <c r="S1146" s="134"/>
      <c r="T1146" s="134"/>
      <c r="U1146" s="134"/>
      <c r="V1146" s="134"/>
      <c r="W1146" s="134"/>
      <c r="X1146" s="134"/>
      <c r="Y1146" s="134"/>
      <c r="Z1146" s="134"/>
      <c r="AA1146" s="134"/>
    </row>
    <row r="1147" spans="1:27" ht="11.65" customHeight="1" x14ac:dyDescent="0.2">
      <c r="A1147" s="138">
        <f t="shared" ca="1" si="43"/>
        <v>766</v>
      </c>
      <c r="C1147" s="184"/>
      <c r="F1147" s="184" t="str">
        <f>+[1]Function!F1135</f>
        <v>CUST</v>
      </c>
      <c r="G1147" s="84" t="str">
        <f>[1]UTCR!H1147</f>
        <v>CN</v>
      </c>
      <c r="H1147" s="151"/>
      <c r="I1147" s="88">
        <f>IF(VLOOKUP([1]Variables!$AN$3,[1]Variables!$AK$3:$AM$14,3)=2,[1]UTCR!J1147,[1]UTCR!AF1147)</f>
        <v>0</v>
      </c>
      <c r="J1147" s="88">
        <f t="shared" si="44"/>
        <v>0</v>
      </c>
      <c r="K1147" s="185">
        <f>IF([1]Variables!$AN$3=12,IF(VLOOKUP([1]Variables!$AN$3,[1]Variables!$AK$3:$AM$14,3)=2,INDEX([1]UTCR!K1147:U1147,1,5)+INDEX([1]UTCR!K1147:U1147,1,8),INDEX([1]UTCR!AG1147:AQ1147,1,5)+INDEX([1]UTCR!AG1147:AQ1147,1,8)),IF(VLOOKUP([1]Variables!$AN$3,[1]Variables!$AK$3:$AM$14,3)=2,INDEX([1]UTCR!K1147:U1147,1,[1]Variables!$AN$3),INDEX([1]UTCR!AG1147:AQ1147,1,[1]Variables!$AN$3)))</f>
        <v>0</v>
      </c>
      <c r="L1147" s="88">
        <f t="shared" si="45"/>
        <v>0</v>
      </c>
      <c r="M1147" s="88">
        <f>IF([1]Variables!$AN$3=12,INDEX([1]NRO!J1147:T1147,1,5)+INDEX([1]NRO!J1147:T1147,1,8),INDEX([1]NRO!J1147:T1147,1,[1]Variables!$AN$3))</f>
        <v>0</v>
      </c>
      <c r="O1147" s="134"/>
      <c r="P1147" s="134"/>
      <c r="Q1147" s="134"/>
      <c r="R1147" s="134"/>
      <c r="S1147" s="134"/>
      <c r="T1147" s="134"/>
      <c r="U1147" s="134"/>
      <c r="V1147" s="134"/>
      <c r="W1147" s="134"/>
      <c r="X1147" s="134"/>
      <c r="Y1147" s="134"/>
      <c r="Z1147" s="134"/>
      <c r="AA1147" s="134"/>
    </row>
    <row r="1148" spans="1:27" ht="11.65" customHeight="1" x14ac:dyDescent="0.2">
      <c r="A1148" s="138">
        <f t="shared" ca="1" si="43"/>
        <v>767</v>
      </c>
      <c r="C1148" s="184"/>
      <c r="F1148" s="184" t="str">
        <f>+[1]Function!F1136</f>
        <v>DMSC</v>
      </c>
      <c r="G1148" s="84" t="str">
        <f>[1]UTCR!H1148</f>
        <v>SO</v>
      </c>
      <c r="H1148" s="151"/>
      <c r="I1148" s="88">
        <f>IF(VLOOKUP([1]Variables!$AN$3,[1]Variables!$AK$3:$AM$14,3)=2,[1]UTCR!J1148,[1]UTCR!AF1148)</f>
        <v>2332726.17</v>
      </c>
      <c r="J1148" s="88">
        <f t="shared" si="44"/>
        <v>2177487.7999910745</v>
      </c>
      <c r="K1148" s="185">
        <f>IF([1]Variables!$AN$3=12,IF(VLOOKUP([1]Variables!$AN$3,[1]Variables!$AK$3:$AM$14,3)=2,INDEX([1]UTCR!K1148:U1148,1,5)+INDEX([1]UTCR!K1148:U1148,1,8),INDEX([1]UTCR!AG1148:AQ1148,1,5)+INDEX([1]UTCR!AG1148:AQ1148,1,8)),IF(VLOOKUP([1]Variables!$AN$3,[1]Variables!$AK$3:$AM$14,3)=2,INDEX([1]UTCR!K1148:U1148,1,[1]Variables!$AN$3),INDEX([1]UTCR!AG1148:AQ1148,1,[1]Variables!$AN$3)))</f>
        <v>155238.37000892535</v>
      </c>
      <c r="L1148" s="88">
        <f t="shared" si="45"/>
        <v>-68102.538291799036</v>
      </c>
      <c r="M1148" s="88">
        <f>IF([1]Variables!$AN$3=12,INDEX([1]NRO!J1148:T1148,1,5)+INDEX([1]NRO!J1148:T1148,1,8),INDEX([1]NRO!J1148:T1148,1,[1]Variables!$AN$3))</f>
        <v>87135.831717126319</v>
      </c>
      <c r="O1148" s="134"/>
      <c r="P1148" s="134"/>
      <c r="Q1148" s="134"/>
      <c r="R1148" s="134"/>
      <c r="S1148" s="134"/>
      <c r="T1148" s="134"/>
      <c r="U1148" s="134"/>
      <c r="V1148" s="134"/>
      <c r="W1148" s="134"/>
      <c r="X1148" s="134"/>
      <c r="Y1148" s="134"/>
      <c r="Z1148" s="134"/>
      <c r="AA1148" s="134"/>
    </row>
    <row r="1149" spans="1:27" ht="11.65" customHeight="1" x14ac:dyDescent="0.2">
      <c r="A1149" s="138">
        <f t="shared" ca="1" si="43"/>
        <v>768</v>
      </c>
      <c r="C1149" s="184"/>
      <c r="F1149" s="184" t="str">
        <f>+[1]Function!F1135</f>
        <v>CUST</v>
      </c>
      <c r="G1149" s="84" t="str">
        <f>[1]UTCR!H1149</f>
        <v>CAGW</v>
      </c>
      <c r="H1149" s="151"/>
      <c r="I1149" s="88">
        <f>IF(VLOOKUP([1]Variables!$AN$3,[1]Variables!$AK$3:$AM$14,3)=2,[1]UTCR!J1149,[1]UTCR!AF1149)</f>
        <v>1767985.2</v>
      </c>
      <c r="J1149" s="88">
        <f t="shared" si="44"/>
        <v>1369038.4132443129</v>
      </c>
      <c r="K1149" s="185">
        <f>IF([1]Variables!$AN$3=12,IF(VLOOKUP([1]Variables!$AN$3,[1]Variables!$AK$3:$AM$14,3)=2,INDEX([1]UTCR!K1149:U1149,1,5)+INDEX([1]UTCR!K1149:U1149,1,8),INDEX([1]UTCR!AG1149:AQ1149,1,5)+INDEX([1]UTCR!AG1149:AQ1149,1,8)),IF(VLOOKUP([1]Variables!$AN$3,[1]Variables!$AK$3:$AM$14,3)=2,INDEX([1]UTCR!K1149:U1149,1,[1]Variables!$AN$3),INDEX([1]UTCR!AG1149:AQ1149,1,[1]Variables!$AN$3)))</f>
        <v>398946.78675568715</v>
      </c>
      <c r="L1149" s="88">
        <f t="shared" si="45"/>
        <v>0</v>
      </c>
      <c r="M1149" s="88">
        <f>IF([1]Variables!$AN$3=12,INDEX([1]NRO!J1149:T1149,1,5)+INDEX([1]NRO!J1149:T1149,1,8),INDEX([1]NRO!J1149:T1149,1,[1]Variables!$AN$3))</f>
        <v>398946.78675568715</v>
      </c>
      <c r="O1149" s="134"/>
      <c r="P1149" s="134"/>
      <c r="Q1149" s="134"/>
      <c r="R1149" s="134"/>
      <c r="S1149" s="134"/>
      <c r="T1149" s="134"/>
      <c r="U1149" s="134"/>
      <c r="V1149" s="134"/>
      <c r="W1149" s="134"/>
      <c r="X1149" s="134"/>
      <c r="Y1149" s="134"/>
      <c r="Z1149" s="134"/>
      <c r="AA1149" s="134"/>
    </row>
    <row r="1150" spans="1:27" ht="11.65" customHeight="1" x14ac:dyDescent="0.2">
      <c r="A1150" s="138">
        <f t="shared" ca="1" si="43"/>
        <v>769</v>
      </c>
      <c r="C1150" s="184"/>
      <c r="F1150" s="184" t="str">
        <f>+[1]Function!F1136</f>
        <v>DMSC</v>
      </c>
      <c r="G1150" s="84" t="str">
        <f>[1]UTCR!H1150</f>
        <v>CAGE</v>
      </c>
      <c r="H1150" s="151"/>
      <c r="I1150" s="88">
        <f>IF(VLOOKUP([1]Variables!$AN$3,[1]Variables!$AK$3:$AM$14,3)=2,[1]UTCR!J1150,[1]UTCR!AF1150)</f>
        <v>134993.56</v>
      </c>
      <c r="J1150" s="88">
        <f t="shared" si="44"/>
        <v>134993.56</v>
      </c>
      <c r="K1150" s="185">
        <f>IF([1]Variables!$AN$3=12,IF(VLOOKUP([1]Variables!$AN$3,[1]Variables!$AK$3:$AM$14,3)=2,INDEX([1]UTCR!K1150:U1150,1,5)+INDEX([1]UTCR!K1150:U1150,1,8),INDEX([1]UTCR!AG1150:AQ1150,1,5)+INDEX([1]UTCR!AG1150:AQ1150,1,8)),IF(VLOOKUP([1]Variables!$AN$3,[1]Variables!$AK$3:$AM$14,3)=2,INDEX([1]UTCR!K1150:U1150,1,[1]Variables!$AN$3),INDEX([1]UTCR!AG1150:AQ1150,1,[1]Variables!$AN$3)))</f>
        <v>0</v>
      </c>
      <c r="L1150" s="88">
        <f t="shared" si="45"/>
        <v>0</v>
      </c>
      <c r="M1150" s="88">
        <f>IF([1]Variables!$AN$3=12,INDEX([1]NRO!J1150:T1150,1,5)+INDEX([1]NRO!J1150:T1150,1,8),INDEX([1]NRO!J1150:T1150,1,[1]Variables!$AN$3))</f>
        <v>0</v>
      </c>
      <c r="O1150" s="134"/>
      <c r="P1150" s="134"/>
      <c r="Q1150" s="134"/>
      <c r="R1150" s="134"/>
      <c r="S1150" s="134"/>
      <c r="T1150" s="134"/>
      <c r="U1150" s="134"/>
      <c r="V1150" s="134"/>
      <c r="W1150" s="134"/>
      <c r="X1150" s="134"/>
      <c r="Y1150" s="134"/>
      <c r="Z1150" s="134"/>
      <c r="AA1150" s="134"/>
    </row>
    <row r="1151" spans="1:27" ht="11.65" customHeight="1" x14ac:dyDescent="0.2">
      <c r="A1151" s="138">
        <f t="shared" ca="1" si="43"/>
        <v>770</v>
      </c>
      <c r="C1151" s="184"/>
      <c r="F1151" s="184" t="str">
        <f>+[1]Function!F1139</f>
        <v>FERC</v>
      </c>
      <c r="G1151" s="84" t="str">
        <f>[1]UTCR!H1151</f>
        <v>SG</v>
      </c>
      <c r="H1151" s="151"/>
      <c r="I1151" s="88">
        <f>IF(VLOOKUP([1]Variables!$AN$3,[1]Variables!$AK$3:$AM$14,3)=2,[1]UTCR!J1151,[1]UTCR!AF1151)</f>
        <v>1819170.59</v>
      </c>
      <c r="J1151" s="88">
        <f t="shared" si="44"/>
        <v>1669479.7251088191</v>
      </c>
      <c r="K1151" s="185">
        <f>IF([1]Variables!$AN$3=12,IF(VLOOKUP([1]Variables!$AN$3,[1]Variables!$AK$3:$AM$14,3)=2,INDEX([1]UTCR!K1151:U1151,1,5)+INDEX([1]UTCR!K1151:U1151,1,8),INDEX([1]UTCR!AG1151:AQ1151,1,5)+INDEX([1]UTCR!AG1151:AQ1151,1,8)),IF(VLOOKUP([1]Variables!$AN$3,[1]Variables!$AK$3:$AM$14,3)=2,INDEX([1]UTCR!K1151:U1151,1,[1]Variables!$AN$3),INDEX([1]UTCR!AG1151:AQ1151,1,[1]Variables!$AN$3)))</f>
        <v>149690.86489118094</v>
      </c>
      <c r="L1151" s="88">
        <f t="shared" si="45"/>
        <v>12332.201342120126</v>
      </c>
      <c r="M1151" s="88">
        <f>IF([1]Variables!$AN$3=12,INDEX([1]NRO!J1151:T1151,1,5)+INDEX([1]NRO!J1151:T1151,1,8),INDEX([1]NRO!J1151:T1151,1,[1]Variables!$AN$3))</f>
        <v>162023.06623330107</v>
      </c>
      <c r="O1151" s="134"/>
      <c r="P1151" s="134"/>
      <c r="Q1151" s="134"/>
      <c r="R1151" s="134"/>
      <c r="S1151" s="134"/>
      <c r="T1151" s="134"/>
      <c r="U1151" s="134"/>
      <c r="V1151" s="134"/>
      <c r="W1151" s="134"/>
      <c r="X1151" s="134"/>
      <c r="Y1151" s="134"/>
      <c r="Z1151" s="134"/>
      <c r="AA1151" s="134"/>
    </row>
    <row r="1152" spans="1:27" ht="11.65" customHeight="1" x14ac:dyDescent="0.2">
      <c r="A1152" s="138">
        <f t="shared" ca="1" si="43"/>
        <v>771</v>
      </c>
      <c r="C1152" s="184"/>
      <c r="H1152" s="151" t="s">
        <v>230</v>
      </c>
      <c r="I1152" s="187">
        <f>SUBTOTAL(9,I1146:I1151)</f>
        <v>22914494.370000001</v>
      </c>
      <c r="J1152" s="187">
        <f>SUBTOTAL(9,J1146:J1151)</f>
        <v>20275320.04834421</v>
      </c>
      <c r="K1152" s="187">
        <f>SUBTOTAL(9,K1146:K1151)</f>
        <v>2639174.3216557936</v>
      </c>
      <c r="L1152" s="187">
        <f>SUBTOTAL(9,L1146:L1151)</f>
        <v>-55770.336949678909</v>
      </c>
      <c r="M1152" s="187">
        <f>SUBTOTAL(9,M1146:M1151)</f>
        <v>2583403.9847061145</v>
      </c>
      <c r="O1152" s="134"/>
      <c r="P1152" s="134"/>
      <c r="Q1152" s="134"/>
      <c r="R1152" s="134"/>
      <c r="S1152" s="134"/>
      <c r="T1152" s="134"/>
      <c r="U1152" s="134"/>
      <c r="V1152" s="134"/>
      <c r="W1152" s="134"/>
      <c r="X1152" s="134"/>
      <c r="Y1152" s="134"/>
      <c r="Z1152" s="134"/>
      <c r="AA1152" s="134"/>
    </row>
    <row r="1153" spans="1:27" ht="11.65" customHeight="1" x14ac:dyDescent="0.2">
      <c r="A1153" s="138">
        <f t="shared" ca="1" si="43"/>
        <v>772</v>
      </c>
      <c r="C1153" s="184"/>
      <c r="H1153" s="151"/>
      <c r="I1153" s="192"/>
      <c r="J1153" s="88"/>
      <c r="K1153" s="88"/>
      <c r="L1153" s="88"/>
      <c r="M1153" s="88"/>
      <c r="O1153" s="134"/>
      <c r="P1153" s="134"/>
      <c r="Q1153" s="134"/>
      <c r="R1153" s="134"/>
      <c r="S1153" s="134"/>
      <c r="T1153" s="134"/>
      <c r="U1153" s="134"/>
      <c r="V1153" s="134"/>
      <c r="W1153" s="134"/>
      <c r="X1153" s="134"/>
      <c r="Y1153" s="134"/>
      <c r="Z1153" s="134"/>
      <c r="AA1153" s="134"/>
    </row>
    <row r="1154" spans="1:27" ht="11.65" customHeight="1" x14ac:dyDescent="0.2">
      <c r="A1154" s="138">
        <f t="shared" ca="1" si="43"/>
        <v>773</v>
      </c>
      <c r="C1154" s="184">
        <v>929</v>
      </c>
      <c r="D1154" s="84" t="s">
        <v>343</v>
      </c>
      <c r="H1154" s="151"/>
      <c r="I1154" s="88"/>
      <c r="J1154" s="88"/>
      <c r="K1154" s="88"/>
      <c r="L1154" s="88"/>
      <c r="M1154" s="88"/>
      <c r="O1154" s="134"/>
      <c r="P1154" s="134"/>
      <c r="Q1154" s="134"/>
      <c r="R1154" s="134"/>
      <c r="S1154" s="134"/>
      <c r="T1154" s="134"/>
      <c r="U1154" s="134"/>
      <c r="V1154" s="134"/>
      <c r="W1154" s="134"/>
      <c r="X1154" s="134"/>
      <c r="Y1154" s="134"/>
      <c r="Z1154" s="134"/>
      <c r="AA1154" s="134"/>
    </row>
    <row r="1155" spans="1:27" ht="11.65" customHeight="1" x14ac:dyDescent="0.2">
      <c r="A1155" s="138">
        <f t="shared" ca="1" si="43"/>
        <v>774</v>
      </c>
      <c r="C1155" s="184"/>
      <c r="F1155" s="184" t="str">
        <f>+[1]Function!F1143</f>
        <v>LABOR</v>
      </c>
      <c r="G1155" s="84" t="str">
        <f>[1]UTCR!H1155</f>
        <v>S</v>
      </c>
      <c r="H1155" s="151"/>
      <c r="I1155" s="88">
        <f>IF(VLOOKUP([1]Variables!$AN$3,[1]Variables!$AK$3:$AM$14,3)=2,[1]UTCR!J1155,[1]UTCR!AF1155)</f>
        <v>0</v>
      </c>
      <c r="J1155" s="88">
        <f t="shared" ref="J1155:J1161" si="46">I1155-K1155</f>
        <v>0</v>
      </c>
      <c r="K1155" s="185">
        <f>IF([1]Variables!$AN$3=12,IF(VLOOKUP([1]Variables!$AN$3,[1]Variables!$AK$3:$AM$14,3)=2,INDEX([1]UTCR!K1155:U1155,1,5)+INDEX([1]UTCR!K1155:U1155,1,8),INDEX([1]UTCR!AG1155:AQ1155,1,5)+INDEX([1]UTCR!AG1155:AQ1155,1,8)),IF(VLOOKUP([1]Variables!$AN$3,[1]Variables!$AK$3:$AM$14,3)=2,INDEX([1]UTCR!K1155:U1155,1,[1]Variables!$AN$3),INDEX([1]UTCR!AG1155:AQ1155,1,[1]Variables!$AN$3)))</f>
        <v>0</v>
      </c>
      <c r="L1155" s="88">
        <f t="shared" ref="L1155:L1161" si="47">M1155-K1155</f>
        <v>0</v>
      </c>
      <c r="M1155" s="88">
        <f>IF([1]Variables!$AN$3=12,INDEX([1]NRO!J1155:T1155,1,5)+INDEX([1]NRO!J1155:T1155,1,8),INDEX([1]NRO!J1155:T1155,1,[1]Variables!$AN$3))</f>
        <v>0</v>
      </c>
      <c r="O1155" s="134"/>
      <c r="P1155" s="134"/>
      <c r="Q1155" s="134"/>
      <c r="R1155" s="134"/>
      <c r="S1155" s="134"/>
      <c r="T1155" s="134"/>
      <c r="U1155" s="134"/>
      <c r="V1155" s="134"/>
      <c r="W1155" s="134"/>
      <c r="X1155" s="134"/>
      <c r="Y1155" s="134"/>
      <c r="Z1155" s="134"/>
      <c r="AA1155" s="134"/>
    </row>
    <row r="1156" spans="1:27" ht="11.65" customHeight="1" x14ac:dyDescent="0.2">
      <c r="A1156" s="138">
        <f t="shared" ca="1" si="43"/>
        <v>775</v>
      </c>
      <c r="C1156" s="184"/>
      <c r="F1156" s="184" t="str">
        <f>+[1]Function!F1139</f>
        <v>FERC</v>
      </c>
      <c r="G1156" s="84" t="str">
        <f>[1]UTCR!H1156</f>
        <v>CAGW</v>
      </c>
      <c r="H1156" s="151"/>
      <c r="I1156" s="88">
        <f>IF(VLOOKUP([1]Variables!$AN$3,[1]Variables!$AK$3:$AM$14,3)=2,[1]UTCR!J1156,[1]UTCR!AF1156)</f>
        <v>0</v>
      </c>
      <c r="J1156" s="88">
        <f t="shared" si="46"/>
        <v>0</v>
      </c>
      <c r="K1156" s="185">
        <f>IF([1]Variables!$AN$3=12,IF(VLOOKUP([1]Variables!$AN$3,[1]Variables!$AK$3:$AM$14,3)=2,INDEX([1]UTCR!K1156:U1156,1,5)+INDEX([1]UTCR!K1156:U1156,1,8),INDEX([1]UTCR!AG1156:AQ1156,1,5)+INDEX([1]UTCR!AG1156:AQ1156,1,8)),IF(VLOOKUP([1]Variables!$AN$3,[1]Variables!$AK$3:$AM$14,3)=2,INDEX([1]UTCR!K1156:U1156,1,[1]Variables!$AN$3),INDEX([1]UTCR!AG1156:AQ1156,1,[1]Variables!$AN$3)))</f>
        <v>0</v>
      </c>
      <c r="L1156" s="88">
        <f t="shared" si="47"/>
        <v>0</v>
      </c>
      <c r="M1156" s="88">
        <f>IF([1]Variables!$AN$3=12,INDEX([1]NRO!J1156:T1156,1,5)+INDEX([1]NRO!J1156:T1156,1,8),INDEX([1]NRO!J1156:T1156,1,[1]Variables!$AN$3))</f>
        <v>0</v>
      </c>
      <c r="O1156" s="134"/>
      <c r="P1156" s="134"/>
      <c r="Q1156" s="134"/>
      <c r="R1156" s="134"/>
      <c r="S1156" s="134"/>
      <c r="T1156" s="134"/>
      <c r="U1156" s="134"/>
      <c r="V1156" s="134"/>
      <c r="W1156" s="134"/>
      <c r="X1156" s="134"/>
      <c r="Y1156" s="134"/>
      <c r="Z1156" s="134"/>
      <c r="AA1156" s="134"/>
    </row>
    <row r="1157" spans="1:27" ht="11.65" customHeight="1" x14ac:dyDescent="0.2">
      <c r="A1157" s="138">
        <f t="shared" ca="1" si="43"/>
        <v>776</v>
      </c>
      <c r="C1157" s="184"/>
      <c r="F1157" s="184">
        <f>+[1]Function!F1140</f>
        <v>0</v>
      </c>
      <c r="G1157" s="84" t="str">
        <f>[1]UTCR!H1157</f>
        <v>CN</v>
      </c>
      <c r="H1157" s="151"/>
      <c r="I1157" s="88">
        <f>IF(VLOOKUP([1]Variables!$AN$3,[1]Variables!$AK$3:$AM$14,3)=2,[1]UTCR!J1157,[1]UTCR!AF1157)</f>
        <v>0</v>
      </c>
      <c r="J1157" s="88">
        <f t="shared" si="46"/>
        <v>0</v>
      </c>
      <c r="K1157" s="185">
        <f>IF([1]Variables!$AN$3=12,IF(VLOOKUP([1]Variables!$AN$3,[1]Variables!$AK$3:$AM$14,3)=2,INDEX([1]UTCR!K1157:U1157,1,5)+INDEX([1]UTCR!K1157:U1157,1,8),INDEX([1]UTCR!AG1157:AQ1157,1,5)+INDEX([1]UTCR!AG1157:AQ1157,1,8)),IF(VLOOKUP([1]Variables!$AN$3,[1]Variables!$AK$3:$AM$14,3)=2,INDEX([1]UTCR!K1157:U1157,1,[1]Variables!$AN$3),INDEX([1]UTCR!AG1157:AQ1157,1,[1]Variables!$AN$3)))</f>
        <v>0</v>
      </c>
      <c r="L1157" s="88">
        <f t="shared" si="47"/>
        <v>0</v>
      </c>
      <c r="M1157" s="88">
        <f>IF([1]Variables!$AN$3=12,INDEX([1]NRO!J1157:T1157,1,5)+INDEX([1]NRO!J1157:T1157,1,8),INDEX([1]NRO!J1157:T1157,1,[1]Variables!$AN$3))</f>
        <v>0</v>
      </c>
      <c r="O1157" s="134"/>
      <c r="P1157" s="134"/>
      <c r="Q1157" s="134"/>
      <c r="R1157" s="134"/>
      <c r="S1157" s="134"/>
      <c r="T1157" s="134"/>
      <c r="U1157" s="134"/>
      <c r="V1157" s="134"/>
      <c r="W1157" s="134"/>
      <c r="X1157" s="134"/>
      <c r="Y1157" s="134"/>
      <c r="Z1157" s="134"/>
      <c r="AA1157" s="134"/>
    </row>
    <row r="1158" spans="1:27" ht="11.65" customHeight="1" x14ac:dyDescent="0.2">
      <c r="A1158" s="138">
        <f t="shared" ca="1" si="43"/>
        <v>777</v>
      </c>
      <c r="C1158" s="184"/>
      <c r="F1158" s="184">
        <f>+[1]Function!F1141</f>
        <v>0</v>
      </c>
      <c r="G1158" s="84" t="str">
        <f>[1]UTCR!H1158</f>
        <v>JBG</v>
      </c>
      <c r="H1158" s="151"/>
      <c r="I1158" s="88">
        <f>IF(VLOOKUP([1]Variables!$AN$3,[1]Variables!$AK$3:$AM$14,3)=2,[1]UTCR!J1158,[1]UTCR!AF1158)</f>
        <v>0</v>
      </c>
      <c r="J1158" s="88">
        <f t="shared" si="46"/>
        <v>0</v>
      </c>
      <c r="K1158" s="185">
        <f>IF([1]Variables!$AN$3=12,IF(VLOOKUP([1]Variables!$AN$3,[1]Variables!$AK$3:$AM$14,3)=2,INDEX([1]UTCR!K1158:U1158,1,5)+INDEX([1]UTCR!K1158:U1158,1,8),INDEX([1]UTCR!AG1158:AQ1158,1,5)+INDEX([1]UTCR!AG1158:AQ1158,1,8)),IF(VLOOKUP([1]Variables!$AN$3,[1]Variables!$AK$3:$AM$14,3)=2,INDEX([1]UTCR!K1158:U1158,1,[1]Variables!$AN$3),INDEX([1]UTCR!AG1158:AQ1158,1,[1]Variables!$AN$3)))</f>
        <v>0</v>
      </c>
      <c r="L1158" s="88">
        <f t="shared" si="47"/>
        <v>0</v>
      </c>
      <c r="M1158" s="88">
        <f>IF([1]Variables!$AN$3=12,INDEX([1]NRO!J1158:T1158,1,5)+INDEX([1]NRO!J1158:T1158,1,8),INDEX([1]NRO!J1158:T1158,1,[1]Variables!$AN$3))</f>
        <v>0</v>
      </c>
      <c r="O1158" s="134"/>
      <c r="P1158" s="134"/>
      <c r="Q1158" s="134"/>
      <c r="R1158" s="134"/>
      <c r="S1158" s="134"/>
      <c r="T1158" s="134"/>
      <c r="U1158" s="134"/>
      <c r="V1158" s="134"/>
      <c r="W1158" s="134"/>
      <c r="X1158" s="134"/>
      <c r="Y1158" s="134"/>
      <c r="Z1158" s="134"/>
      <c r="AA1158" s="134"/>
    </row>
    <row r="1159" spans="1:27" ht="11.65" customHeight="1" x14ac:dyDescent="0.2">
      <c r="A1159" s="138">
        <f t="shared" ca="1" si="43"/>
        <v>778</v>
      </c>
      <c r="C1159" s="184"/>
      <c r="F1159" s="184">
        <f>+[1]Function!F1142</f>
        <v>0</v>
      </c>
      <c r="G1159" s="84" t="str">
        <f>[1]UTCR!H1159</f>
        <v>SG</v>
      </c>
      <c r="H1159" s="151"/>
      <c r="I1159" s="88">
        <f>IF(VLOOKUP([1]Variables!$AN$3,[1]Variables!$AK$3:$AM$14,3)=2,[1]UTCR!J1159,[1]UTCR!AF1159)</f>
        <v>0</v>
      </c>
      <c r="J1159" s="88">
        <f t="shared" si="46"/>
        <v>0</v>
      </c>
      <c r="K1159" s="185">
        <f>IF([1]Variables!$AN$3=12,IF(VLOOKUP([1]Variables!$AN$3,[1]Variables!$AK$3:$AM$14,3)=2,INDEX([1]UTCR!K1159:U1159,1,5)+INDEX([1]UTCR!K1159:U1159,1,8),INDEX([1]UTCR!AG1159:AQ1159,1,5)+INDEX([1]UTCR!AG1159:AQ1159,1,8)),IF(VLOOKUP([1]Variables!$AN$3,[1]Variables!$AK$3:$AM$14,3)=2,INDEX([1]UTCR!K1159:U1159,1,[1]Variables!$AN$3),INDEX([1]UTCR!AG1159:AQ1159,1,[1]Variables!$AN$3)))</f>
        <v>0</v>
      </c>
      <c r="L1159" s="88">
        <f t="shared" si="47"/>
        <v>0</v>
      </c>
      <c r="M1159" s="88">
        <f>IF([1]Variables!$AN$3=12,INDEX([1]NRO!J1159:T1159,1,5)+INDEX([1]NRO!J1159:T1159,1,8),INDEX([1]NRO!J1159:T1159,1,[1]Variables!$AN$3))</f>
        <v>0</v>
      </c>
      <c r="O1159" s="134"/>
      <c r="P1159" s="134"/>
      <c r="Q1159" s="134"/>
      <c r="R1159" s="134"/>
      <c r="S1159" s="134"/>
      <c r="T1159" s="134"/>
      <c r="U1159" s="134"/>
      <c r="V1159" s="134"/>
      <c r="W1159" s="134"/>
      <c r="X1159" s="134"/>
      <c r="Y1159" s="134"/>
      <c r="Z1159" s="134"/>
      <c r="AA1159" s="134"/>
    </row>
    <row r="1160" spans="1:27" ht="11.65" customHeight="1" x14ac:dyDescent="0.2">
      <c r="A1160" s="138">
        <f t="shared" ca="1" si="43"/>
        <v>779</v>
      </c>
      <c r="C1160" s="184"/>
      <c r="F1160" s="184" t="str">
        <f>+[1]Function!F1143</f>
        <v>LABOR</v>
      </c>
      <c r="G1160" s="84" t="str">
        <f>[1]UTCR!H1160</f>
        <v>SNPD</v>
      </c>
      <c r="H1160" s="151"/>
      <c r="I1160" s="88">
        <f>IF(VLOOKUP([1]Variables!$AN$3,[1]Variables!$AK$3:$AM$14,3)=2,[1]UTCR!J1160,[1]UTCR!AF1160)</f>
        <v>0</v>
      </c>
      <c r="J1160" s="88">
        <f t="shared" si="46"/>
        <v>0</v>
      </c>
      <c r="K1160" s="185">
        <f>IF([1]Variables!$AN$3=12,IF(VLOOKUP([1]Variables!$AN$3,[1]Variables!$AK$3:$AM$14,3)=2,INDEX([1]UTCR!K1160:U1160,1,5)+INDEX([1]UTCR!K1160:U1160,1,8),INDEX([1]UTCR!AG1160:AQ1160,1,5)+INDEX([1]UTCR!AG1160:AQ1160,1,8)),IF(VLOOKUP([1]Variables!$AN$3,[1]Variables!$AK$3:$AM$14,3)=2,INDEX([1]UTCR!K1160:U1160,1,[1]Variables!$AN$3),INDEX([1]UTCR!AG1160:AQ1160,1,[1]Variables!$AN$3)))</f>
        <v>0</v>
      </c>
      <c r="L1160" s="88">
        <f t="shared" si="47"/>
        <v>0</v>
      </c>
      <c r="M1160" s="88">
        <f>IF([1]Variables!$AN$3=12,INDEX([1]NRO!J1160:T1160,1,5)+INDEX([1]NRO!J1160:T1160,1,8),INDEX([1]NRO!J1160:T1160,1,[1]Variables!$AN$3))</f>
        <v>0</v>
      </c>
      <c r="O1160" s="134"/>
      <c r="P1160" s="134"/>
      <c r="Q1160" s="134"/>
      <c r="R1160" s="134"/>
      <c r="S1160" s="134"/>
      <c r="T1160" s="134"/>
      <c r="U1160" s="134"/>
      <c r="V1160" s="134"/>
      <c r="W1160" s="134"/>
      <c r="X1160" s="134"/>
      <c r="Y1160" s="134"/>
      <c r="Z1160" s="134"/>
      <c r="AA1160" s="134"/>
    </row>
    <row r="1161" spans="1:27" ht="11.65" customHeight="1" x14ac:dyDescent="0.2">
      <c r="A1161" s="138">
        <f t="shared" ca="1" si="43"/>
        <v>780</v>
      </c>
      <c r="C1161" s="184"/>
      <c r="F1161" s="184" t="str">
        <f>+[1]Function!F1144</f>
        <v>LABOR</v>
      </c>
      <c r="G1161" s="84" t="str">
        <f>[1]UTCR!H1161</f>
        <v>SO</v>
      </c>
      <c r="H1161" s="151"/>
      <c r="I1161" s="88">
        <f>IF(VLOOKUP([1]Variables!$AN$3,[1]Variables!$AK$3:$AM$14,3)=2,[1]UTCR!J1161,[1]UTCR!AF1161)</f>
        <v>-7581708.8799999999</v>
      </c>
      <c r="J1161" s="88">
        <f t="shared" si="46"/>
        <v>-7077160.9636822455</v>
      </c>
      <c r="K1161" s="185">
        <f>IF([1]Variables!$AN$3=12,IF(VLOOKUP([1]Variables!$AN$3,[1]Variables!$AK$3:$AM$14,3)=2,INDEX([1]UTCR!K1161:U1161,1,5)+INDEX([1]UTCR!K1161:U1161,1,8),INDEX([1]UTCR!AG1161:AQ1161,1,5)+INDEX([1]UTCR!AG1161:AQ1161,1,8)),IF(VLOOKUP([1]Variables!$AN$3,[1]Variables!$AK$3:$AM$14,3)=2,INDEX([1]UTCR!K1161:U1161,1,[1]Variables!$AN$3),INDEX([1]UTCR!AG1161:AQ1161,1,[1]Variables!$AN$3)))</f>
        <v>-504547.91631775408</v>
      </c>
      <c r="L1161" s="88">
        <f t="shared" si="47"/>
        <v>5541.2541259155259</v>
      </c>
      <c r="M1161" s="88">
        <f>IF([1]Variables!$AN$3=12,INDEX([1]NRO!J1161:T1161,1,5)+INDEX([1]NRO!J1161:T1161,1,8),INDEX([1]NRO!J1161:T1161,1,[1]Variables!$AN$3))</f>
        <v>-499006.66219183855</v>
      </c>
      <c r="O1161" s="134"/>
      <c r="P1161" s="134"/>
      <c r="Q1161" s="134"/>
      <c r="R1161" s="134"/>
      <c r="S1161" s="134"/>
      <c r="T1161" s="134"/>
      <c r="U1161" s="134"/>
      <c r="V1161" s="134"/>
      <c r="W1161" s="134"/>
      <c r="X1161" s="134"/>
      <c r="Y1161" s="134"/>
      <c r="Z1161" s="134"/>
      <c r="AA1161" s="134"/>
    </row>
    <row r="1162" spans="1:27" ht="11.65" customHeight="1" x14ac:dyDescent="0.2">
      <c r="A1162" s="138">
        <f t="shared" ca="1" si="43"/>
        <v>781</v>
      </c>
      <c r="C1162" s="184"/>
      <c r="H1162" s="151" t="s">
        <v>230</v>
      </c>
      <c r="I1162" s="187">
        <f>SUBTOTAL(9,I1155:I1161)</f>
        <v>-7581708.8799999999</v>
      </c>
      <c r="J1162" s="187">
        <f>SUBTOTAL(9,J1155:J1161)</f>
        <v>-7077160.9636822455</v>
      </c>
      <c r="K1162" s="187">
        <f>SUBTOTAL(9,K1155:K1161)</f>
        <v>-504547.91631775408</v>
      </c>
      <c r="L1162" s="187">
        <f>SUBTOTAL(9,L1155:L1161)</f>
        <v>5541.2541259155259</v>
      </c>
      <c r="M1162" s="187">
        <f>SUBTOTAL(9,M1155:M1161)</f>
        <v>-499006.66219183855</v>
      </c>
      <c r="O1162" s="134"/>
      <c r="P1162" s="134"/>
      <c r="Q1162" s="134"/>
      <c r="R1162" s="134"/>
      <c r="S1162" s="134"/>
      <c r="T1162" s="134"/>
      <c r="U1162" s="134"/>
      <c r="V1162" s="134"/>
      <c r="W1162" s="134"/>
      <c r="X1162" s="134"/>
      <c r="Y1162" s="134"/>
      <c r="Z1162" s="134"/>
      <c r="AA1162" s="134"/>
    </row>
    <row r="1163" spans="1:27" ht="11.65" customHeight="1" x14ac:dyDescent="0.2">
      <c r="A1163" s="138">
        <f t="shared" ca="1" si="43"/>
        <v>782</v>
      </c>
      <c r="C1163" s="184"/>
      <c r="H1163" s="151"/>
      <c r="I1163" s="88"/>
      <c r="J1163" s="88"/>
      <c r="K1163" s="88"/>
      <c r="L1163" s="88"/>
      <c r="M1163" s="88"/>
      <c r="O1163" s="134"/>
      <c r="P1163" s="134"/>
      <c r="Q1163" s="134"/>
      <c r="R1163" s="134"/>
      <c r="S1163" s="134"/>
      <c r="T1163" s="134"/>
      <c r="U1163" s="134"/>
      <c r="V1163" s="134"/>
      <c r="W1163" s="134"/>
      <c r="X1163" s="134"/>
      <c r="Y1163" s="134"/>
      <c r="Z1163" s="134"/>
      <c r="AA1163" s="134"/>
    </row>
    <row r="1164" spans="1:27" ht="11.65" customHeight="1" x14ac:dyDescent="0.2">
      <c r="A1164" s="138">
        <f t="shared" ref="A1164:A1227" ca="1" si="48">OFFSET(A1164,-1,)+1</f>
        <v>783</v>
      </c>
      <c r="C1164" s="184">
        <v>930</v>
      </c>
      <c r="D1164" s="84" t="s">
        <v>344</v>
      </c>
      <c r="H1164" s="151"/>
      <c r="I1164" s="88"/>
      <c r="J1164" s="88"/>
      <c r="K1164" s="88"/>
      <c r="L1164" s="88"/>
      <c r="M1164" s="88"/>
      <c r="O1164" s="134"/>
      <c r="P1164" s="134"/>
      <c r="Q1164" s="134"/>
      <c r="R1164" s="134"/>
      <c r="S1164" s="134"/>
      <c r="T1164" s="134"/>
      <c r="U1164" s="134"/>
      <c r="V1164" s="134"/>
      <c r="W1164" s="134"/>
      <c r="X1164" s="134"/>
      <c r="Y1164" s="134"/>
      <c r="Z1164" s="134"/>
      <c r="AA1164" s="134"/>
    </row>
    <row r="1165" spans="1:27" ht="11.65" customHeight="1" x14ac:dyDescent="0.2">
      <c r="A1165" s="138">
        <f t="shared" ca="1" si="48"/>
        <v>784</v>
      </c>
      <c r="C1165" s="184"/>
      <c r="F1165" s="184" t="str">
        <f>+[1]Function!F1148</f>
        <v>PTD</v>
      </c>
      <c r="G1165" s="84" t="str">
        <f>[1]UTCR!H1165</f>
        <v>S</v>
      </c>
      <c r="H1165" s="151"/>
      <c r="I1165" s="88">
        <f>IF(VLOOKUP([1]Variables!$AN$3,[1]Variables!$AK$3:$AM$14,3)=2,[1]UTCR!J1165,[1]UTCR!AF1165)</f>
        <v>255655.11</v>
      </c>
      <c r="J1165" s="88">
        <f>I1165-K1165</f>
        <v>245628.44999999998</v>
      </c>
      <c r="K1165" s="185">
        <f>IF([1]Variables!$AN$3=12,IF(VLOOKUP([1]Variables!$AN$3,[1]Variables!$AK$3:$AM$14,3)=2,INDEX([1]UTCR!K1165:U1165,1,5)+INDEX([1]UTCR!K1165:U1165,1,8),INDEX([1]UTCR!AG1165:AQ1165,1,5)+INDEX([1]UTCR!AG1165:AQ1165,1,8)),IF(VLOOKUP([1]Variables!$AN$3,[1]Variables!$AK$3:$AM$14,3)=2,INDEX([1]UTCR!K1165:U1165,1,[1]Variables!$AN$3),INDEX([1]UTCR!AG1165:AQ1165,1,[1]Variables!$AN$3)))</f>
        <v>10026.66</v>
      </c>
      <c r="L1165" s="88">
        <f>M1165-K1165</f>
        <v>21083</v>
      </c>
      <c r="M1165" s="88">
        <f>IF([1]Variables!$AN$3=12,INDEX([1]NRO!J1165:T1165,1,5)+INDEX([1]NRO!J1165:T1165,1,8),INDEX([1]NRO!J1165:T1165,1,[1]Variables!$AN$3))</f>
        <v>31109.66</v>
      </c>
      <c r="O1165" s="134"/>
      <c r="P1165" s="134"/>
      <c r="Q1165" s="134"/>
      <c r="R1165" s="134"/>
      <c r="S1165" s="134"/>
      <c r="T1165" s="134"/>
      <c r="U1165" s="134"/>
      <c r="V1165" s="134"/>
      <c r="W1165" s="134"/>
      <c r="X1165" s="134"/>
      <c r="Y1165" s="134"/>
      <c r="Z1165" s="134"/>
      <c r="AA1165" s="134"/>
    </row>
    <row r="1166" spans="1:27" ht="11.65" customHeight="1" x14ac:dyDescent="0.2">
      <c r="A1166" s="138">
        <f t="shared" ca="1" si="48"/>
        <v>785</v>
      </c>
      <c r="C1166" s="184"/>
      <c r="F1166" s="184" t="str">
        <f>+[1]Function!F1149</f>
        <v>CUST</v>
      </c>
      <c r="G1166" s="84" t="str">
        <f>[1]UTCR!H1166</f>
        <v>CAGE</v>
      </c>
      <c r="H1166" s="151"/>
      <c r="I1166" s="88">
        <f>IF(VLOOKUP([1]Variables!$AN$3,[1]Variables!$AK$3:$AM$14,3)=2,[1]UTCR!J1166,[1]UTCR!AF1166)</f>
        <v>0</v>
      </c>
      <c r="J1166" s="88">
        <f>I1166-K1166</f>
        <v>0</v>
      </c>
      <c r="K1166" s="185">
        <f>IF([1]Variables!$AN$3=12,IF(VLOOKUP([1]Variables!$AN$3,[1]Variables!$AK$3:$AM$14,3)=2,INDEX([1]UTCR!K1166:U1166,1,5)+INDEX([1]UTCR!K1166:U1166,1,8),INDEX([1]UTCR!AG1166:AQ1166,1,5)+INDEX([1]UTCR!AG1166:AQ1166,1,8)),IF(VLOOKUP([1]Variables!$AN$3,[1]Variables!$AK$3:$AM$14,3)=2,INDEX([1]UTCR!K1166:U1166,1,[1]Variables!$AN$3),INDEX([1]UTCR!AG1166:AQ1166,1,[1]Variables!$AN$3)))</f>
        <v>0</v>
      </c>
      <c r="L1166" s="88">
        <f>M1166-K1166</f>
        <v>0</v>
      </c>
      <c r="M1166" s="88">
        <f>IF([1]Variables!$AN$3=12,INDEX([1]NRO!J1166:T1166,1,5)+INDEX([1]NRO!J1166:T1166,1,8),INDEX([1]NRO!J1166:T1166,1,[1]Variables!$AN$3))</f>
        <v>0</v>
      </c>
      <c r="O1166" s="134"/>
      <c r="P1166" s="134"/>
      <c r="Q1166" s="134"/>
      <c r="R1166" s="134"/>
      <c r="S1166" s="134"/>
      <c r="T1166" s="134"/>
      <c r="U1166" s="134"/>
      <c r="V1166" s="134"/>
      <c r="W1166" s="134"/>
      <c r="X1166" s="134"/>
      <c r="Y1166" s="134"/>
      <c r="Z1166" s="134"/>
      <c r="AA1166" s="134"/>
    </row>
    <row r="1167" spans="1:27" ht="11.65" customHeight="1" x14ac:dyDescent="0.2">
      <c r="A1167" s="138">
        <f t="shared" ca="1" si="48"/>
        <v>786</v>
      </c>
      <c r="C1167" s="184"/>
      <c r="F1167" s="184" t="str">
        <f>+[1]Function!F1150</f>
        <v>LABOR</v>
      </c>
      <c r="G1167" s="84" t="str">
        <f>[1]UTCR!H1167</f>
        <v>SO</v>
      </c>
      <c r="H1167" s="151"/>
      <c r="I1167" s="88">
        <f>IF(VLOOKUP([1]Variables!$AN$3,[1]Variables!$AK$3:$AM$14,3)=2,[1]UTCR!J1167,[1]UTCR!AF1167)</f>
        <v>-250240.21</v>
      </c>
      <c r="J1167" s="88">
        <f>I1167-K1167</f>
        <v>-233587.21282841548</v>
      </c>
      <c r="K1167" s="185">
        <f>IF([1]Variables!$AN$3=12,IF(VLOOKUP([1]Variables!$AN$3,[1]Variables!$AK$3:$AM$14,3)=2,INDEX([1]UTCR!K1167:U1167,1,5)+INDEX([1]UTCR!K1167:U1167,1,8),INDEX([1]UTCR!AG1167:AQ1167,1,5)+INDEX([1]UTCR!AG1167:AQ1167,1,8)),IF(VLOOKUP([1]Variables!$AN$3,[1]Variables!$AK$3:$AM$14,3)=2,INDEX([1]UTCR!K1167:U1167,1,[1]Variables!$AN$3),INDEX([1]UTCR!AG1167:AQ1167,1,[1]Variables!$AN$3)))</f>
        <v>-16652.997171584517</v>
      </c>
      <c r="L1167" s="88">
        <f>M1167-K1167</f>
        <v>129348.7093287583</v>
      </c>
      <c r="M1167" s="88">
        <f>IF([1]Variables!$AN$3=12,INDEX([1]NRO!J1167:T1167,1,5)+INDEX([1]NRO!J1167:T1167,1,8),INDEX([1]NRO!J1167:T1167,1,[1]Variables!$AN$3))</f>
        <v>112695.71215717378</v>
      </c>
      <c r="O1167" s="134"/>
      <c r="P1167" s="134"/>
      <c r="Q1167" s="134"/>
      <c r="R1167" s="134"/>
      <c r="S1167" s="134"/>
      <c r="T1167" s="134"/>
      <c r="U1167" s="134"/>
      <c r="V1167" s="134"/>
      <c r="W1167" s="134"/>
      <c r="X1167" s="134"/>
      <c r="Y1167" s="134"/>
      <c r="Z1167" s="134"/>
      <c r="AA1167" s="134"/>
    </row>
    <row r="1168" spans="1:27" ht="11.65" customHeight="1" x14ac:dyDescent="0.2">
      <c r="A1168" s="138">
        <f t="shared" ca="1" si="48"/>
        <v>787</v>
      </c>
      <c r="C1168" s="184"/>
      <c r="H1168" s="151" t="s">
        <v>230</v>
      </c>
      <c r="I1168" s="187">
        <f>SUBTOTAL(9,I1165:I1167)</f>
        <v>5414.8999999999942</v>
      </c>
      <c r="J1168" s="187">
        <f>SUBTOTAL(9,J1165:J1167)</f>
        <v>12041.237171584507</v>
      </c>
      <c r="K1168" s="187">
        <f>SUBTOTAL(9,K1165:K1167)</f>
        <v>-6626.3371715845169</v>
      </c>
      <c r="L1168" s="187">
        <f>SUBTOTAL(9,L1165:L1167)</f>
        <v>150431.7093287583</v>
      </c>
      <c r="M1168" s="187">
        <f>SUBTOTAL(9,M1165:M1167)</f>
        <v>143805.37215717378</v>
      </c>
      <c r="O1168" s="134"/>
      <c r="P1168" s="134"/>
      <c r="Q1168" s="134"/>
      <c r="R1168" s="134"/>
      <c r="S1168" s="134"/>
      <c r="T1168" s="134"/>
      <c r="U1168" s="134"/>
      <c r="V1168" s="134"/>
      <c r="W1168" s="134"/>
      <c r="X1168" s="134"/>
      <c r="Y1168" s="134"/>
      <c r="Z1168" s="134"/>
      <c r="AA1168" s="134"/>
    </row>
    <row r="1169" spans="1:27" ht="11.65" customHeight="1" x14ac:dyDescent="0.2">
      <c r="A1169" s="138">
        <f t="shared" ca="1" si="48"/>
        <v>788</v>
      </c>
      <c r="C1169" s="184"/>
      <c r="H1169" s="151"/>
      <c r="I1169" s="88"/>
      <c r="J1169" s="88"/>
      <c r="K1169" s="88"/>
      <c r="L1169" s="88"/>
      <c r="M1169" s="88"/>
      <c r="O1169" s="134"/>
      <c r="P1169" s="134"/>
      <c r="Q1169" s="134"/>
      <c r="R1169" s="134"/>
      <c r="S1169" s="134"/>
      <c r="T1169" s="134"/>
      <c r="U1169" s="134"/>
      <c r="V1169" s="134"/>
      <c r="W1169" s="134"/>
      <c r="X1169" s="134"/>
      <c r="Y1169" s="134"/>
      <c r="Z1169" s="134"/>
      <c r="AA1169" s="134"/>
    </row>
    <row r="1170" spans="1:27" ht="11.65" customHeight="1" x14ac:dyDescent="0.2">
      <c r="A1170" s="138">
        <f t="shared" ca="1" si="48"/>
        <v>789</v>
      </c>
      <c r="C1170" s="184">
        <v>931</v>
      </c>
      <c r="D1170" s="84" t="s">
        <v>240</v>
      </c>
      <c r="H1170" s="151"/>
      <c r="I1170" s="88"/>
      <c r="J1170" s="88"/>
      <c r="K1170" s="88"/>
      <c r="L1170" s="88"/>
      <c r="M1170" s="88"/>
      <c r="O1170" s="134"/>
      <c r="P1170" s="134"/>
      <c r="Q1170" s="134"/>
      <c r="R1170" s="134"/>
      <c r="S1170" s="134"/>
      <c r="T1170" s="134"/>
      <c r="U1170" s="134"/>
      <c r="V1170" s="134"/>
      <c r="W1170" s="134"/>
      <c r="X1170" s="134"/>
      <c r="Y1170" s="134"/>
      <c r="Z1170" s="134"/>
      <c r="AA1170" s="134"/>
    </row>
    <row r="1171" spans="1:27" ht="11.65" customHeight="1" x14ac:dyDescent="0.2">
      <c r="A1171" s="138">
        <f t="shared" ca="1" si="48"/>
        <v>790</v>
      </c>
      <c r="C1171" s="184"/>
      <c r="F1171" s="184" t="str">
        <f>+[1]Function!F1154</f>
        <v>PTD</v>
      </c>
      <c r="G1171" s="84" t="str">
        <f>[1]UTCR!H1171</f>
        <v>S</v>
      </c>
      <c r="H1171" s="151"/>
      <c r="I1171" s="88">
        <f>IF(VLOOKUP([1]Variables!$AN$3,[1]Variables!$AK$3:$AM$14,3)=2,[1]UTCR!J1171,[1]UTCR!AF1171)</f>
        <v>365590.75999999995</v>
      </c>
      <c r="J1171" s="88">
        <f>I1171-K1171</f>
        <v>326615.50999999995</v>
      </c>
      <c r="K1171" s="185">
        <f>IF([1]Variables!$AN$3=12,IF(VLOOKUP([1]Variables!$AN$3,[1]Variables!$AK$3:$AM$14,3)=2,INDEX([1]UTCR!K1171:U1171,1,5)+INDEX([1]UTCR!K1171:U1171,1,8),INDEX([1]UTCR!AG1171:AQ1171,1,5)+INDEX([1]UTCR!AG1171:AQ1171,1,8)),IF(VLOOKUP([1]Variables!$AN$3,[1]Variables!$AK$3:$AM$14,3)=2,INDEX([1]UTCR!K1171:U1171,1,[1]Variables!$AN$3),INDEX([1]UTCR!AG1171:AQ1171,1,[1]Variables!$AN$3)))</f>
        <v>38975.25</v>
      </c>
      <c r="L1171" s="88">
        <f>M1171-K1171</f>
        <v>0</v>
      </c>
      <c r="M1171" s="88">
        <f>IF([1]Variables!$AN$3=12,INDEX([1]NRO!J1171:T1171,1,5)+INDEX([1]NRO!J1171:T1171,1,8),INDEX([1]NRO!J1171:T1171,1,[1]Variables!$AN$3))</f>
        <v>38975.25</v>
      </c>
      <c r="O1171" s="134"/>
      <c r="P1171" s="134"/>
      <c r="Q1171" s="134"/>
      <c r="R1171" s="134"/>
      <c r="S1171" s="134"/>
      <c r="T1171" s="134"/>
      <c r="U1171" s="134"/>
      <c r="V1171" s="134"/>
      <c r="W1171" s="134"/>
      <c r="X1171" s="134"/>
      <c r="Y1171" s="134"/>
      <c r="Z1171" s="134"/>
      <c r="AA1171" s="134"/>
    </row>
    <row r="1172" spans="1:27" ht="11.65" customHeight="1" x14ac:dyDescent="0.2">
      <c r="A1172" s="138">
        <f t="shared" ca="1" si="48"/>
        <v>791</v>
      </c>
      <c r="C1172" s="184"/>
      <c r="F1172" s="184" t="str">
        <f>+[1]Function!F1155</f>
        <v>PTD</v>
      </c>
      <c r="G1172" s="84" t="str">
        <f>[1]UTCR!H1172</f>
        <v>SO</v>
      </c>
      <c r="H1172" s="151"/>
      <c r="I1172" s="88">
        <f>IF(VLOOKUP([1]Variables!$AN$3,[1]Variables!$AK$3:$AM$14,3)=2,[1]UTCR!J1172,[1]UTCR!AF1172)</f>
        <v>5116161.3</v>
      </c>
      <c r="J1172" s="88">
        <f>I1172-K1172</f>
        <v>4775690.7590814549</v>
      </c>
      <c r="K1172" s="185">
        <f>IF([1]Variables!$AN$3=12,IF(VLOOKUP([1]Variables!$AN$3,[1]Variables!$AK$3:$AM$14,3)=2,INDEX([1]UTCR!K1172:U1172,1,5)+INDEX([1]UTCR!K1172:U1172,1,8),INDEX([1]UTCR!AG1172:AQ1172,1,5)+INDEX([1]UTCR!AG1172:AQ1172,1,8)),IF(VLOOKUP([1]Variables!$AN$3,[1]Variables!$AK$3:$AM$14,3)=2,INDEX([1]UTCR!K1172:U1172,1,[1]Variables!$AN$3),INDEX([1]UTCR!AG1172:AQ1172,1,[1]Variables!$AN$3)))</f>
        <v>340470.54091854446</v>
      </c>
      <c r="L1172" s="88">
        <f>M1172-K1172</f>
        <v>0</v>
      </c>
      <c r="M1172" s="88">
        <f>IF([1]Variables!$AN$3=12,INDEX([1]NRO!J1172:T1172,1,5)+INDEX([1]NRO!J1172:T1172,1,8),INDEX([1]NRO!J1172:T1172,1,[1]Variables!$AN$3))</f>
        <v>340470.54091854446</v>
      </c>
      <c r="O1172" s="134"/>
      <c r="P1172" s="134"/>
      <c r="Q1172" s="134"/>
      <c r="R1172" s="134"/>
      <c r="S1172" s="134"/>
      <c r="T1172" s="134"/>
      <c r="U1172" s="134"/>
      <c r="V1172" s="134"/>
      <c r="W1172" s="134"/>
      <c r="X1172" s="134"/>
      <c r="Y1172" s="134"/>
      <c r="Z1172" s="134"/>
      <c r="AA1172" s="134"/>
    </row>
    <row r="1173" spans="1:27" ht="11.65" customHeight="1" x14ac:dyDescent="0.2">
      <c r="A1173" s="138">
        <f t="shared" ca="1" si="48"/>
        <v>792</v>
      </c>
      <c r="C1173" s="184"/>
      <c r="H1173" s="151" t="s">
        <v>230</v>
      </c>
      <c r="I1173" s="187">
        <f>SUBTOTAL(9,I1171:I1172)</f>
        <v>5481752.0599999996</v>
      </c>
      <c r="J1173" s="187">
        <f>SUBTOTAL(9,J1171:J1172)</f>
        <v>5102306.2690814547</v>
      </c>
      <c r="K1173" s="187">
        <f>SUBTOTAL(9,K1171:K1172)</f>
        <v>379445.79091854446</v>
      </c>
      <c r="L1173" s="187">
        <f>SUBTOTAL(9,L1171:L1172)</f>
        <v>0</v>
      </c>
      <c r="M1173" s="187">
        <f>SUBTOTAL(9,M1171:M1172)</f>
        <v>379445.79091854446</v>
      </c>
      <c r="O1173" s="134"/>
      <c r="P1173" s="134"/>
      <c r="Q1173" s="134"/>
      <c r="R1173" s="134"/>
      <c r="S1173" s="134"/>
      <c r="T1173" s="134"/>
      <c r="U1173" s="134"/>
      <c r="V1173" s="134"/>
      <c r="W1173" s="134"/>
      <c r="X1173" s="134"/>
      <c r="Y1173" s="134"/>
      <c r="Z1173" s="134"/>
      <c r="AA1173" s="134"/>
    </row>
    <row r="1174" spans="1:27" ht="11.65" customHeight="1" x14ac:dyDescent="0.2">
      <c r="A1174" s="138">
        <f t="shared" ca="1" si="48"/>
        <v>793</v>
      </c>
      <c r="C1174" s="184"/>
      <c r="H1174" s="151"/>
      <c r="I1174" s="88"/>
      <c r="J1174" s="88"/>
      <c r="K1174" s="88"/>
      <c r="L1174" s="88"/>
      <c r="M1174" s="88"/>
      <c r="O1174" s="134"/>
      <c r="P1174" s="134"/>
      <c r="Q1174" s="134"/>
      <c r="R1174" s="134"/>
      <c r="S1174" s="134"/>
      <c r="T1174" s="134"/>
      <c r="U1174" s="134"/>
      <c r="V1174" s="134"/>
      <c r="W1174" s="134"/>
      <c r="X1174" s="134"/>
      <c r="Y1174" s="134"/>
      <c r="Z1174" s="134"/>
      <c r="AA1174" s="134"/>
    </row>
    <row r="1175" spans="1:27" ht="11.65" customHeight="1" x14ac:dyDescent="0.2">
      <c r="A1175" s="138">
        <f t="shared" ca="1" si="48"/>
        <v>794</v>
      </c>
      <c r="C1175" s="184">
        <v>935</v>
      </c>
      <c r="D1175" s="84" t="s">
        <v>345</v>
      </c>
      <c r="H1175" s="151"/>
      <c r="I1175" s="88"/>
      <c r="J1175" s="88"/>
      <c r="K1175" s="88"/>
      <c r="L1175" s="88"/>
      <c r="M1175" s="88"/>
      <c r="O1175" s="134"/>
      <c r="P1175" s="134"/>
      <c r="Q1175" s="134"/>
      <c r="R1175" s="134"/>
      <c r="S1175" s="134"/>
      <c r="T1175" s="134"/>
      <c r="U1175" s="134"/>
      <c r="V1175" s="134"/>
      <c r="W1175" s="134"/>
      <c r="X1175" s="134"/>
      <c r="Y1175" s="134"/>
      <c r="Z1175" s="134"/>
      <c r="AA1175" s="134"/>
    </row>
    <row r="1176" spans="1:27" ht="11.65" customHeight="1" x14ac:dyDescent="0.2">
      <c r="A1176" s="138">
        <f t="shared" ca="1" si="48"/>
        <v>795</v>
      </c>
      <c r="C1176" s="184"/>
      <c r="F1176" s="184" t="str">
        <f>+[1]Function!F1159</f>
        <v>G</v>
      </c>
      <c r="G1176" s="84" t="str">
        <f>[1]UTCR!H1176</f>
        <v>S</v>
      </c>
      <c r="H1176" s="151"/>
      <c r="I1176" s="88">
        <f>IF(VLOOKUP([1]Variables!$AN$3,[1]Variables!$AK$3:$AM$14,3)=2,[1]UTCR!J1176,[1]UTCR!AF1176)</f>
        <v>855317.34000000008</v>
      </c>
      <c r="J1176" s="88">
        <f>I1176-K1176</f>
        <v>799189.53</v>
      </c>
      <c r="K1176" s="185">
        <f>IF([1]Variables!$AN$3=12,IF(VLOOKUP([1]Variables!$AN$3,[1]Variables!$AK$3:$AM$14,3)=2,INDEX([1]UTCR!K1176:U1176,1,5)+INDEX([1]UTCR!K1176:U1176,1,8),INDEX([1]UTCR!AG1176:AQ1176,1,5)+INDEX([1]UTCR!AG1176:AQ1176,1,8)),IF(VLOOKUP([1]Variables!$AN$3,[1]Variables!$AK$3:$AM$14,3)=2,INDEX([1]UTCR!K1176:U1176,1,[1]Variables!$AN$3),INDEX([1]UTCR!AG1176:AQ1176,1,[1]Variables!$AN$3)))</f>
        <v>56127.81</v>
      </c>
      <c r="L1176" s="88">
        <f>M1176-K1176</f>
        <v>0</v>
      </c>
      <c r="M1176" s="88">
        <f>IF([1]Variables!$AN$3=12,INDEX([1]NRO!J1176:T1176,1,5)+INDEX([1]NRO!J1176:T1176,1,8),INDEX([1]NRO!J1176:T1176,1,[1]Variables!$AN$3))</f>
        <v>56127.81</v>
      </c>
      <c r="O1176" s="134"/>
      <c r="P1176" s="134"/>
      <c r="Q1176" s="134"/>
      <c r="R1176" s="134"/>
      <c r="S1176" s="134"/>
      <c r="T1176" s="134"/>
      <c r="U1176" s="134"/>
      <c r="V1176" s="134"/>
      <c r="W1176" s="134"/>
      <c r="X1176" s="134"/>
      <c r="Y1176" s="134"/>
      <c r="Z1176" s="134"/>
      <c r="AA1176" s="134"/>
    </row>
    <row r="1177" spans="1:27" ht="11.65" customHeight="1" x14ac:dyDescent="0.2">
      <c r="A1177" s="138">
        <f t="shared" ca="1" si="48"/>
        <v>796</v>
      </c>
      <c r="C1177" s="184"/>
      <c r="F1177" s="184" t="str">
        <f>+[1]Function!F1160</f>
        <v>CUST</v>
      </c>
      <c r="G1177" s="84" t="str">
        <f>[1]UTCR!H1177</f>
        <v>CN</v>
      </c>
      <c r="H1177" s="151"/>
      <c r="I1177" s="88">
        <f>IF(VLOOKUP([1]Variables!$AN$3,[1]Variables!$AK$3:$AM$14,3)=2,[1]UTCR!J1177,[1]UTCR!AF1177)</f>
        <v>69933.5</v>
      </c>
      <c r="J1177" s="88">
        <f>I1177-K1177</f>
        <v>65119.505551385395</v>
      </c>
      <c r="K1177" s="185">
        <f>IF([1]Variables!$AN$3=12,IF(VLOOKUP([1]Variables!$AN$3,[1]Variables!$AK$3:$AM$14,3)=2,INDEX([1]UTCR!K1177:U1177,1,5)+INDEX([1]UTCR!K1177:U1177,1,8),INDEX([1]UTCR!AG1177:AQ1177,1,5)+INDEX([1]UTCR!AG1177:AQ1177,1,8)),IF(VLOOKUP([1]Variables!$AN$3,[1]Variables!$AK$3:$AM$14,3)=2,INDEX([1]UTCR!K1177:U1177,1,[1]Variables!$AN$3),INDEX([1]UTCR!AG1177:AQ1177,1,[1]Variables!$AN$3)))</f>
        <v>4813.9944486146051</v>
      </c>
      <c r="L1177" s="88">
        <f>M1177-K1177</f>
        <v>0</v>
      </c>
      <c r="M1177" s="88">
        <f>IF([1]Variables!$AN$3=12,INDEX([1]NRO!J1177:T1177,1,5)+INDEX([1]NRO!J1177:T1177,1,8),INDEX([1]NRO!J1177:T1177,1,[1]Variables!$AN$3))</f>
        <v>4813.9944486146051</v>
      </c>
      <c r="O1177" s="134"/>
      <c r="P1177" s="134"/>
      <c r="Q1177" s="134"/>
      <c r="R1177" s="134"/>
      <c r="S1177" s="134"/>
      <c r="T1177" s="134"/>
      <c r="U1177" s="134"/>
      <c r="V1177" s="134"/>
      <c r="W1177" s="134"/>
      <c r="X1177" s="134"/>
      <c r="Y1177" s="134"/>
      <c r="Z1177" s="134"/>
      <c r="AA1177" s="134"/>
    </row>
    <row r="1178" spans="1:27" ht="11.65" customHeight="1" x14ac:dyDescent="0.2">
      <c r="A1178" s="138">
        <f t="shared" ca="1" si="48"/>
        <v>797</v>
      </c>
      <c r="C1178" s="184"/>
      <c r="F1178" s="184" t="str">
        <f>+[1]Function!F1161</f>
        <v>G</v>
      </c>
      <c r="G1178" s="84" t="str">
        <f>[1]UTCR!H1178</f>
        <v>SO</v>
      </c>
      <c r="H1178" s="151"/>
      <c r="I1178" s="88">
        <f>IF(VLOOKUP([1]Variables!$AN$3,[1]Variables!$AK$3:$AM$14,3)=2,[1]UTCR!J1178,[1]UTCR!AF1178)</f>
        <v>21504207.43</v>
      </c>
      <c r="J1178" s="88">
        <f>I1178-K1178</f>
        <v>20073144.430536576</v>
      </c>
      <c r="K1178" s="185">
        <f>IF([1]Variables!$AN$3=12,IF(VLOOKUP([1]Variables!$AN$3,[1]Variables!$AK$3:$AM$14,3)=2,INDEX([1]UTCR!K1178:U1178,1,5)+INDEX([1]UTCR!K1178:U1178,1,8),INDEX([1]UTCR!AG1178:AQ1178,1,5)+INDEX([1]UTCR!AG1178:AQ1178,1,8)),IF(VLOOKUP([1]Variables!$AN$3,[1]Variables!$AK$3:$AM$14,3)=2,INDEX([1]UTCR!K1178:U1178,1,[1]Variables!$AN$3),INDEX([1]UTCR!AG1178:AQ1178,1,[1]Variables!$AN$3)))</f>
        <v>1431062.9994634225</v>
      </c>
      <c r="L1178" s="88">
        <f>M1178-K1178</f>
        <v>0</v>
      </c>
      <c r="M1178" s="88">
        <f>IF([1]Variables!$AN$3=12,INDEX([1]NRO!J1178:T1178,1,5)+INDEX([1]NRO!J1178:T1178,1,8),INDEX([1]NRO!J1178:T1178,1,[1]Variables!$AN$3))</f>
        <v>1431062.9994634225</v>
      </c>
      <c r="O1178" s="165"/>
      <c r="P1178" s="165"/>
      <c r="Q1178" s="134"/>
      <c r="R1178" s="134"/>
      <c r="S1178" s="134"/>
      <c r="T1178" s="134"/>
      <c r="U1178" s="134"/>
      <c r="V1178" s="134"/>
      <c r="W1178" s="134"/>
      <c r="X1178" s="134"/>
      <c r="Y1178" s="134"/>
      <c r="Z1178" s="134"/>
      <c r="AA1178" s="134"/>
    </row>
    <row r="1179" spans="1:27" ht="11.65" customHeight="1" x14ac:dyDescent="0.2">
      <c r="A1179" s="138">
        <f t="shared" ca="1" si="48"/>
        <v>798</v>
      </c>
      <c r="C1179" s="184"/>
      <c r="H1179" s="151" t="s">
        <v>230</v>
      </c>
      <c r="I1179" s="187">
        <f>SUBTOTAL(9,I1176:I1178)</f>
        <v>22429458.27</v>
      </c>
      <c r="J1179" s="187">
        <f>SUBTOTAL(9,J1176:J1178)</f>
        <v>20937453.46608796</v>
      </c>
      <c r="K1179" s="187">
        <f>SUBTOTAL(9,K1176:K1178)</f>
        <v>1492004.8039120371</v>
      </c>
      <c r="L1179" s="187">
        <f>SUBTOTAL(9,L1176:L1178)</f>
        <v>0</v>
      </c>
      <c r="M1179" s="187">
        <f>SUBTOTAL(9,M1176:M1178)</f>
        <v>1492004.8039120371</v>
      </c>
      <c r="O1179" s="134"/>
      <c r="P1179" s="134"/>
      <c r="Q1179" s="134"/>
      <c r="R1179" s="134"/>
      <c r="S1179" s="134"/>
      <c r="T1179" s="134"/>
      <c r="U1179" s="134"/>
      <c r="V1179" s="134"/>
      <c r="W1179" s="134"/>
      <c r="X1179" s="134"/>
      <c r="Y1179" s="134"/>
      <c r="Z1179" s="134"/>
      <c r="AA1179" s="134"/>
    </row>
    <row r="1180" spans="1:27" ht="11.65" customHeight="1" x14ac:dyDescent="0.2">
      <c r="A1180" s="138">
        <f t="shared" ca="1" si="48"/>
        <v>799</v>
      </c>
      <c r="C1180" s="184"/>
      <c r="H1180" s="151"/>
      <c r="I1180" s="88"/>
      <c r="J1180" s="88"/>
      <c r="K1180" s="88"/>
      <c r="L1180" s="88"/>
      <c r="M1180" s="88"/>
      <c r="O1180" s="134"/>
      <c r="P1180" s="134"/>
      <c r="Q1180" s="134"/>
      <c r="R1180" s="134"/>
      <c r="S1180" s="134"/>
      <c r="T1180" s="134"/>
      <c r="U1180" s="134"/>
      <c r="V1180" s="134"/>
      <c r="W1180" s="134"/>
      <c r="X1180" s="134"/>
      <c r="Y1180" s="134"/>
      <c r="Z1180" s="134"/>
      <c r="AA1180" s="134"/>
    </row>
    <row r="1181" spans="1:27" ht="11.65" customHeight="1" thickBot="1" x14ac:dyDescent="0.25">
      <c r="A1181" s="138">
        <f t="shared" ca="1" si="48"/>
        <v>800</v>
      </c>
      <c r="C1181" s="189" t="s">
        <v>346</v>
      </c>
      <c r="H1181" s="151" t="s">
        <v>230</v>
      </c>
      <c r="I1181" s="191">
        <f>SUBTOTAL(9,I1099:I1179)</f>
        <v>137779877.93000004</v>
      </c>
      <c r="J1181" s="191">
        <f>SUBTOTAL(9,J1099:J1179)</f>
        <v>128174970.06388888</v>
      </c>
      <c r="K1181" s="191">
        <f>SUBTOTAL(9,K1099:K1179)</f>
        <v>9604907.8661111332</v>
      </c>
      <c r="L1181" s="191">
        <f>SUBTOTAL(9,L1099:L1179)</f>
        <v>467170.18416890362</v>
      </c>
      <c r="M1181" s="191">
        <f>SUBTOTAL(9,M1099:M1179)</f>
        <v>10072078.050280036</v>
      </c>
      <c r="O1181" s="186"/>
      <c r="P1181" s="186"/>
      <c r="Q1181" s="186"/>
      <c r="R1181" s="186"/>
      <c r="S1181" s="186"/>
      <c r="T1181" s="186"/>
      <c r="U1181" s="134"/>
      <c r="V1181" s="186"/>
      <c r="W1181" s="186"/>
      <c r="X1181" s="186"/>
      <c r="Y1181" s="186"/>
      <c r="Z1181" s="186"/>
      <c r="AA1181" s="186"/>
    </row>
    <row r="1182" spans="1:27" ht="11.65" customHeight="1" thickTop="1" x14ac:dyDescent="0.2">
      <c r="A1182" s="138">
        <f t="shared" ca="1" si="48"/>
        <v>801</v>
      </c>
      <c r="C1182" s="184"/>
      <c r="H1182" s="151"/>
      <c r="I1182" s="88"/>
      <c r="J1182" s="88"/>
      <c r="K1182" s="88"/>
      <c r="L1182" s="88"/>
      <c r="M1182" s="88"/>
      <c r="O1182" s="134"/>
      <c r="P1182" s="134"/>
      <c r="Q1182" s="134"/>
      <c r="R1182" s="134"/>
      <c r="S1182" s="134"/>
      <c r="T1182" s="134"/>
      <c r="U1182" s="134"/>
      <c r="V1182" s="134"/>
      <c r="W1182" s="134"/>
      <c r="X1182" s="134"/>
      <c r="Y1182" s="134"/>
      <c r="Z1182" s="134"/>
      <c r="AA1182" s="134"/>
    </row>
    <row r="1183" spans="1:27" ht="11.65" customHeight="1" x14ac:dyDescent="0.2">
      <c r="A1183" s="138">
        <f t="shared" ca="1" si="48"/>
        <v>802</v>
      </c>
      <c r="C1183" s="184" t="s">
        <v>347</v>
      </c>
      <c r="H1183" s="151"/>
      <c r="I1183" s="88"/>
      <c r="J1183" s="88"/>
      <c r="K1183" s="88"/>
      <c r="L1183" s="88"/>
      <c r="M1183" s="88"/>
      <c r="O1183" s="134"/>
      <c r="P1183" s="134"/>
      <c r="Q1183" s="134"/>
      <c r="R1183" s="134"/>
      <c r="S1183" s="134"/>
      <c r="T1183" s="134"/>
      <c r="U1183" s="134"/>
      <c r="V1183" s="134"/>
      <c r="W1183" s="134"/>
      <c r="X1183" s="134"/>
      <c r="Y1183" s="134"/>
      <c r="Z1183" s="134"/>
      <c r="AA1183" s="134"/>
    </row>
    <row r="1184" spans="1:27" ht="11.65" customHeight="1" x14ac:dyDescent="0.2">
      <c r="A1184" s="138">
        <f t="shared" ca="1" si="48"/>
        <v>803</v>
      </c>
      <c r="C1184" s="184"/>
      <c r="E1184" s="84" t="str">
        <f>[1]UTCR!E1184</f>
        <v>S</v>
      </c>
      <c r="H1184" s="151"/>
      <c r="I1184" s="88">
        <f>IF(VLOOKUP([1]Variables!$AN$3,[1]Variables!$AK$3:$AM$14,3)=2,[1]UTCR!J1184,[1]UTCR!AF1184)</f>
        <v>30958330.73</v>
      </c>
      <c r="J1184" s="88">
        <f t="shared" ref="J1184:J1189" si="49">I1184-K1184</f>
        <v>28763501.18</v>
      </c>
      <c r="K1184" s="185">
        <f>IF([1]Variables!$AN$3=12,IF(VLOOKUP([1]Variables!$AN$3,[1]Variables!$AK$3:$AM$14,3)=2,INDEX([1]UTCR!K1184:U1184,1,5)+INDEX([1]UTCR!K1184:U1184,1,8),INDEX([1]UTCR!AG1184:AQ1184,1,5)+INDEX([1]UTCR!AG1184:AQ1184,1,8)),IF(VLOOKUP([1]Variables!$AN$3,[1]Variables!$AK$3:$AM$14,3)=2,INDEX([1]UTCR!K1184:U1184,1,[1]Variables!$AN$3),INDEX([1]UTCR!AG1184:AQ1184,1,[1]Variables!$AN$3)))</f>
        <v>2194829.5500000003</v>
      </c>
      <c r="L1184" s="88">
        <f t="shared" ref="L1184:L1189" si="50">M1184-K1184</f>
        <v>17925.284309023991</v>
      </c>
      <c r="M1184" s="88">
        <f>IF([1]Variables!$AN$3=12,INDEX([1]NRO!J1184:T1184,1,5)+INDEX([1]NRO!J1184:T1184,1,8),INDEX([1]NRO!J1184:T1184,1,[1]Variables!$AN$3))</f>
        <v>2212754.8343090243</v>
      </c>
      <c r="O1184" s="134"/>
      <c r="P1184" s="134"/>
      <c r="Q1184" s="134"/>
      <c r="R1184" s="134"/>
      <c r="S1184" s="134"/>
      <c r="T1184" s="134"/>
      <c r="U1184" s="134"/>
      <c r="V1184" s="134"/>
      <c r="W1184" s="134"/>
      <c r="X1184" s="134"/>
      <c r="Y1184" s="134"/>
      <c r="Z1184" s="134"/>
      <c r="AA1184" s="134"/>
    </row>
    <row r="1185" spans="1:27" ht="11.65" customHeight="1" x14ac:dyDescent="0.2">
      <c r="A1185" s="138">
        <f t="shared" ca="1" si="48"/>
        <v>804</v>
      </c>
      <c r="C1185" s="184"/>
      <c r="E1185" s="84" t="str">
        <f>[1]UTCR!E1185</f>
        <v>SO</v>
      </c>
      <c r="H1185" s="151"/>
      <c r="I1185" s="88">
        <f>IF(VLOOKUP([1]Variables!$AN$3,[1]Variables!$AK$3:$AM$14,3)=2,[1]UTCR!J1185,[1]UTCR!AF1185)</f>
        <v>102934620.46000001</v>
      </c>
      <c r="J1185" s="88">
        <f t="shared" si="49"/>
        <v>96084522.534576654</v>
      </c>
      <c r="K1185" s="185">
        <f>IF([1]Variables!$AN$3=12,IF(VLOOKUP([1]Variables!$AN$3,[1]Variables!$AK$3:$AM$14,3)=2,INDEX([1]UTCR!K1185:U1185,1,5)+INDEX([1]UTCR!K1185:U1185,1,8),INDEX([1]UTCR!AG1185:AQ1185,1,5)+INDEX([1]UTCR!AG1185:AQ1185,1,8)),IF(VLOOKUP([1]Variables!$AN$3,[1]Variables!$AK$3:$AM$14,3)=2,INDEX([1]UTCR!K1185:U1185,1,[1]Variables!$AN$3),INDEX([1]UTCR!AG1185:AQ1185,1,[1]Variables!$AN$3)))</f>
        <v>6850097.9254233595</v>
      </c>
      <c r="L1185" s="88">
        <f t="shared" si="50"/>
        <v>404690.28350684792</v>
      </c>
      <c r="M1185" s="88">
        <f>IF([1]Variables!$AN$3=12,INDEX([1]NRO!J1185:T1185,1,5)+INDEX([1]NRO!J1185:T1185,1,8),INDEX([1]NRO!J1185:T1185,1,[1]Variables!$AN$3))</f>
        <v>7254788.2089302074</v>
      </c>
      <c r="O1185" s="134"/>
      <c r="P1185" s="134"/>
      <c r="Q1185" s="134"/>
      <c r="R1185" s="134"/>
      <c r="S1185" s="134"/>
      <c r="T1185" s="134"/>
      <c r="U1185" s="134"/>
      <c r="V1185" s="134"/>
      <c r="W1185" s="134"/>
      <c r="X1185" s="134"/>
      <c r="Y1185" s="134"/>
      <c r="Z1185" s="134"/>
      <c r="AA1185" s="134"/>
    </row>
    <row r="1186" spans="1:27" ht="11.65" customHeight="1" x14ac:dyDescent="0.2">
      <c r="A1186" s="138">
        <f t="shared" ca="1" si="48"/>
        <v>805</v>
      </c>
      <c r="C1186" s="184"/>
      <c r="E1186" s="84" t="str">
        <f>[1]UTCR!E1186</f>
        <v>SG</v>
      </c>
      <c r="H1186" s="151"/>
      <c r="I1186" s="88">
        <f>IF(VLOOKUP([1]Variables!$AN$3,[1]Variables!$AK$3:$AM$14,3)=2,[1]UTCR!J1186,[1]UTCR!AF1186)</f>
        <v>1819170.59</v>
      </c>
      <c r="J1186" s="88">
        <f t="shared" si="49"/>
        <v>1669479.7251088191</v>
      </c>
      <c r="K1186" s="185">
        <f>IF([1]Variables!$AN$3=12,IF(VLOOKUP([1]Variables!$AN$3,[1]Variables!$AK$3:$AM$14,3)=2,INDEX([1]UTCR!K1186:U1186,1,5)+INDEX([1]UTCR!K1186:U1186,1,8),INDEX([1]UTCR!AG1186:AQ1186,1,5)+INDEX([1]UTCR!AG1186:AQ1186,1,8)),IF(VLOOKUP([1]Variables!$AN$3,[1]Variables!$AK$3:$AM$14,3)=2,INDEX([1]UTCR!K1186:U1186,1,[1]Variables!$AN$3),INDEX([1]UTCR!AG1186:AQ1186,1,[1]Variables!$AN$3)))</f>
        <v>149690.86489118094</v>
      </c>
      <c r="L1186" s="88">
        <f t="shared" si="50"/>
        <v>16444.500187843776</v>
      </c>
      <c r="M1186" s="88">
        <f>IF([1]Variables!$AN$3=12,INDEX([1]NRO!J1186:T1186,1,5)+INDEX([1]NRO!J1186:T1186,1,8),INDEX([1]NRO!J1186:T1186,1,[1]Variables!$AN$3))</f>
        <v>166135.36507902472</v>
      </c>
      <c r="O1186" s="134"/>
      <c r="P1186" s="134"/>
      <c r="Q1186" s="134"/>
      <c r="R1186" s="134"/>
      <c r="S1186" s="134"/>
      <c r="T1186" s="134"/>
      <c r="U1186" s="134"/>
      <c r="V1186" s="134"/>
      <c r="W1186" s="134"/>
      <c r="X1186" s="134"/>
      <c r="Y1186" s="134"/>
      <c r="Z1186" s="134"/>
      <c r="AA1186" s="134"/>
    </row>
    <row r="1187" spans="1:27" ht="11.65" customHeight="1" x14ac:dyDescent="0.2">
      <c r="A1187" s="138">
        <f t="shared" ca="1" si="48"/>
        <v>806</v>
      </c>
      <c r="C1187" s="184"/>
      <c r="E1187" s="142" t="str">
        <f>[1]UTCR!E1187</f>
        <v>CN</v>
      </c>
      <c r="H1187" s="151"/>
      <c r="I1187" s="134">
        <f>IF(VLOOKUP([1]Variables!$AN$3,[1]Variables!$AK$3:$AM$14,3)=2,[1]UTCR!J1187,[1]UTCR!AF1187)</f>
        <v>164777.39000000001</v>
      </c>
      <c r="J1187" s="134">
        <f t="shared" si="49"/>
        <v>153434.65095909397</v>
      </c>
      <c r="K1187" s="216">
        <f>IF([1]Variables!$AN$3=12,IF(VLOOKUP([1]Variables!$AN$3,[1]Variables!$AK$3:$AM$14,3)=2,INDEX([1]UTCR!K1187:U1187,1,5)+INDEX([1]UTCR!K1187:U1187,1,8),INDEX([1]UTCR!AG1187:AQ1187,1,5)+INDEX([1]UTCR!AG1187:AQ1187,1,8)),IF(VLOOKUP([1]Variables!$AN$3,[1]Variables!$AK$3:$AM$14,3)=2,INDEX([1]UTCR!K1187:U1187,1,[1]Variables!$AN$3),INDEX([1]UTCR!AG1187:AQ1187,1,[1]Variables!$AN$3)))</f>
        <v>11342.739040906057</v>
      </c>
      <c r="L1187" s="88">
        <f t="shared" si="50"/>
        <v>0</v>
      </c>
      <c r="M1187" s="88">
        <f>IF([1]Variables!$AN$3=12,INDEX([1]NRO!J1187:T1187,1,5)+INDEX([1]NRO!J1187:T1187,1,8),INDEX([1]NRO!J1187:T1187,1,[1]Variables!$AN$3))</f>
        <v>11342.739040906057</v>
      </c>
      <c r="O1187" s="134"/>
      <c r="P1187" s="134"/>
      <c r="Q1187" s="134"/>
      <c r="R1187" s="134"/>
      <c r="S1187" s="134"/>
      <c r="T1187" s="134"/>
      <c r="U1187" s="134"/>
      <c r="V1187" s="134"/>
      <c r="W1187" s="134"/>
      <c r="X1187" s="134"/>
      <c r="Y1187" s="134"/>
      <c r="Z1187" s="134"/>
      <c r="AA1187" s="134"/>
    </row>
    <row r="1188" spans="1:27" ht="11.65" customHeight="1" x14ac:dyDescent="0.2">
      <c r="A1188" s="138">
        <f t="shared" ca="1" si="48"/>
        <v>807</v>
      </c>
      <c r="C1188" s="184"/>
      <c r="E1188" s="142" t="str">
        <f>[1]UTCR!E1188</f>
        <v>CAGW</v>
      </c>
      <c r="H1188" s="151"/>
      <c r="I1188" s="134">
        <f>IF(VLOOKUP([1]Variables!$AN$3,[1]Variables!$AK$3:$AM$14,3)=2,[1]UTCR!J1188,[1]UTCR!AF1188)</f>
        <v>1767985.2</v>
      </c>
      <c r="J1188" s="134">
        <f t="shared" si="49"/>
        <v>1369038.4132443129</v>
      </c>
      <c r="K1188" s="216">
        <f>IF([1]Variables!$AN$3=12,IF(VLOOKUP([1]Variables!$AN$3,[1]Variables!$AK$3:$AM$14,3)=2,INDEX([1]UTCR!K1188:U1188,1,5)+INDEX([1]UTCR!K1188:U1188,1,8),INDEX([1]UTCR!AG1188:AQ1188,1,5)+INDEX([1]UTCR!AG1188:AQ1188,1,8)),IF(VLOOKUP([1]Variables!$AN$3,[1]Variables!$AK$3:$AM$14,3)=2,INDEX([1]UTCR!K1188:U1188,1,[1]Variables!$AN$3),INDEX([1]UTCR!AG1188:AQ1188,1,[1]Variables!$AN$3)))</f>
        <v>398946.78675568715</v>
      </c>
      <c r="L1188" s="88">
        <f t="shared" si="50"/>
        <v>28110.116165186919</v>
      </c>
      <c r="M1188" s="88">
        <f>IF([1]Variables!$AN$3=12,INDEX([1]NRO!J1188:T1188,1,5)+INDEX([1]NRO!J1188:T1188,1,8),INDEX([1]NRO!J1188:T1188,1,[1]Variables!$AN$3))</f>
        <v>427056.90292087407</v>
      </c>
      <c r="O1188" s="134"/>
      <c r="P1188" s="134"/>
      <c r="Q1188" s="134"/>
      <c r="R1188" s="134"/>
      <c r="S1188" s="134"/>
      <c r="T1188" s="134"/>
      <c r="U1188" s="134"/>
      <c r="V1188" s="134"/>
      <c r="W1188" s="134"/>
      <c r="X1188" s="134"/>
      <c r="Y1188" s="134"/>
      <c r="Z1188" s="134"/>
      <c r="AA1188" s="134"/>
    </row>
    <row r="1189" spans="1:27" ht="11.65" customHeight="1" x14ac:dyDescent="0.2">
      <c r="A1189" s="138">
        <f t="shared" ca="1" si="48"/>
        <v>808</v>
      </c>
      <c r="C1189" s="184"/>
      <c r="E1189" s="142" t="str">
        <f>[1]UTCR!E1189</f>
        <v>CAGE</v>
      </c>
      <c r="H1189" s="151"/>
      <c r="I1189" s="134">
        <f>IF(VLOOKUP([1]Variables!$AN$3,[1]Variables!$AK$3:$AM$14,3)=2,[1]UTCR!J1189,[1]UTCR!AF1189)</f>
        <v>134993.56</v>
      </c>
      <c r="J1189" s="134">
        <f t="shared" si="49"/>
        <v>134993.56</v>
      </c>
      <c r="K1189" s="216">
        <f>IF([1]Variables!$AN$3=12,IF(VLOOKUP([1]Variables!$AN$3,[1]Variables!$AK$3:$AM$14,3)=2,INDEX([1]UTCR!K1189:U1189,1,5)+INDEX([1]UTCR!K1189:U1189,1,8),INDEX([1]UTCR!AG1189:AQ1189,1,5)+INDEX([1]UTCR!AG1189:AQ1189,1,8)),IF(VLOOKUP([1]Variables!$AN$3,[1]Variables!$AK$3:$AM$14,3)=2,INDEX([1]UTCR!K1189:U1189,1,[1]Variables!$AN$3),INDEX([1]UTCR!AG1189:AQ1189,1,[1]Variables!$AN$3)))</f>
        <v>0</v>
      </c>
      <c r="L1189" s="88">
        <f t="shared" si="50"/>
        <v>0</v>
      </c>
      <c r="M1189" s="88">
        <f>IF([1]Variables!$AN$3=12,INDEX([1]NRO!J1189:T1189,1,5)+INDEX([1]NRO!J1189:T1189,1,8),INDEX([1]NRO!J1189:T1189,1,[1]Variables!$AN$3))</f>
        <v>0</v>
      </c>
      <c r="O1189" s="134"/>
      <c r="P1189" s="134"/>
      <c r="Q1189" s="134"/>
      <c r="R1189" s="134"/>
      <c r="S1189" s="134"/>
      <c r="T1189" s="134"/>
      <c r="U1189" s="134"/>
      <c r="V1189" s="134"/>
      <c r="W1189" s="134"/>
      <c r="X1189" s="134"/>
      <c r="Y1189" s="134"/>
      <c r="Z1189" s="134"/>
      <c r="AA1189" s="134"/>
    </row>
    <row r="1190" spans="1:27" ht="11.65" customHeight="1" thickBot="1" x14ac:dyDescent="0.25">
      <c r="A1190" s="138">
        <f t="shared" ca="1" si="48"/>
        <v>809</v>
      </c>
      <c r="C1190" s="184" t="s">
        <v>348</v>
      </c>
      <c r="H1190" s="151" t="s">
        <v>230</v>
      </c>
      <c r="I1190" s="203">
        <f>SUM(I1184:I1189)</f>
        <v>137779877.92999998</v>
      </c>
      <c r="J1190" s="203">
        <f>SUM(J1184:J1189)</f>
        <v>128174970.06388888</v>
      </c>
      <c r="K1190" s="203">
        <f>SUM(K1184:K1189)</f>
        <v>9604907.8661111332</v>
      </c>
      <c r="L1190" s="203">
        <f>SUM(L1184:L1189)</f>
        <v>467170.18416890263</v>
      </c>
      <c r="M1190" s="203">
        <f>SUM(M1184:M1189)</f>
        <v>10072078.050280036</v>
      </c>
      <c r="O1190" s="134"/>
      <c r="P1190" s="134"/>
      <c r="Q1190" s="134"/>
      <c r="R1190" s="134"/>
      <c r="S1190" s="134"/>
      <c r="T1190" s="134"/>
      <c r="U1190" s="134"/>
      <c r="V1190" s="134"/>
      <c r="W1190" s="134"/>
      <c r="X1190" s="134"/>
      <c r="Y1190" s="134"/>
      <c r="Z1190" s="134"/>
      <c r="AA1190" s="134"/>
    </row>
    <row r="1191" spans="1:27" ht="11.65" customHeight="1" thickTop="1" x14ac:dyDescent="0.2">
      <c r="A1191" s="138">
        <f t="shared" ca="1" si="48"/>
        <v>810</v>
      </c>
      <c r="C1191" s="184"/>
      <c r="H1191" s="151"/>
      <c r="I1191" s="88"/>
      <c r="J1191" s="88"/>
      <c r="K1191" s="88"/>
      <c r="L1191" s="88"/>
      <c r="M1191" s="88"/>
      <c r="O1191" s="134"/>
      <c r="P1191" s="134"/>
      <c r="Q1191" s="134"/>
      <c r="R1191" s="134"/>
      <c r="S1191" s="134"/>
      <c r="T1191" s="134"/>
      <c r="U1191" s="134"/>
      <c r="V1191" s="134"/>
      <c r="W1191" s="134"/>
      <c r="X1191" s="134"/>
      <c r="Y1191" s="134"/>
      <c r="Z1191" s="134"/>
      <c r="AA1191" s="134"/>
    </row>
    <row r="1192" spans="1:27" ht="11.65" customHeight="1" thickBot="1" x14ac:dyDescent="0.25">
      <c r="A1192" s="138">
        <f t="shared" ca="1" si="48"/>
        <v>811</v>
      </c>
      <c r="C1192" s="189" t="s">
        <v>349</v>
      </c>
      <c r="H1192" s="151" t="s">
        <v>230</v>
      </c>
      <c r="I1192" s="217">
        <f>I1181+I1097+I1026+I991+I888+I758</f>
        <v>1771353659.5100002</v>
      </c>
      <c r="J1192" s="217">
        <f>J1181+J1097+J1026+J991+J888+J758</f>
        <v>1545939422.1148062</v>
      </c>
      <c r="K1192" s="217">
        <f>K1181+K1097+K1026+K991+K888+K758</f>
        <v>225414237.39519358</v>
      </c>
      <c r="L1192" s="217">
        <f>L1181+L1097+L1026+L991+L888+L758</f>
        <v>-162213138.97539392</v>
      </c>
      <c r="M1192" s="217">
        <f>M1181+M1097+M1026+M991+M888+M758</f>
        <v>63201098.419799663</v>
      </c>
      <c r="O1192" s="88"/>
      <c r="P1192" s="186"/>
      <c r="Q1192" s="186"/>
      <c r="R1192" s="186"/>
      <c r="S1192" s="186"/>
      <c r="T1192" s="186"/>
      <c r="U1192" s="134"/>
      <c r="V1192" s="186"/>
      <c r="W1192" s="186"/>
      <c r="X1192" s="186"/>
      <c r="Y1192" s="186"/>
      <c r="Z1192" s="186"/>
      <c r="AA1192" s="186"/>
    </row>
    <row r="1193" spans="1:27" ht="11.65" customHeight="1" thickTop="1" x14ac:dyDescent="0.2">
      <c r="A1193" s="138">
        <f t="shared" ca="1" si="48"/>
        <v>812</v>
      </c>
      <c r="C1193" s="184" t="s">
        <v>350</v>
      </c>
      <c r="D1193" s="84" t="s">
        <v>351</v>
      </c>
      <c r="H1193" s="151"/>
      <c r="I1193" s="88"/>
      <c r="J1193" s="88"/>
      <c r="K1193" s="88"/>
      <c r="L1193" s="88"/>
      <c r="M1193" s="88"/>
      <c r="O1193" s="134"/>
      <c r="P1193" s="134"/>
      <c r="Q1193" s="134"/>
      <c r="R1193" s="134"/>
      <c r="S1193" s="134"/>
      <c r="T1193" s="134"/>
      <c r="U1193" s="134"/>
      <c r="V1193" s="134"/>
      <c r="W1193" s="134"/>
      <c r="X1193" s="134"/>
      <c r="Y1193" s="134"/>
      <c r="Z1193" s="134"/>
      <c r="AA1193" s="134"/>
    </row>
    <row r="1194" spans="1:27" ht="11.65" customHeight="1" x14ac:dyDescent="0.2">
      <c r="A1194" s="138">
        <f t="shared" ca="1" si="48"/>
        <v>813</v>
      </c>
      <c r="C1194" s="184"/>
      <c r="F1194" s="184" t="str">
        <f>+[1]Function!F1177</f>
        <v>P</v>
      </c>
      <c r="G1194" s="84" t="str">
        <f>[1]UTCR!H1194</f>
        <v>DGP</v>
      </c>
      <c r="H1194" s="151"/>
      <c r="I1194" s="88">
        <f>IF(VLOOKUP([1]Variables!$AN$3,[1]Variables!$AK$3:$AM$14,3)=2,[1]UTCR!J1194,[1]UTCR!AF1194)</f>
        <v>0</v>
      </c>
      <c r="J1194" s="88">
        <f t="shared" ref="J1194:J1200" si="51">I1194-K1194</f>
        <v>0</v>
      </c>
      <c r="K1194" s="185">
        <f>IF([1]Variables!$AN$3=12,IF(VLOOKUP([1]Variables!$AN$3,[1]Variables!$AK$3:$AM$14,3)=2,INDEX([1]UTCR!K1194:U1194,1,5)+INDEX([1]UTCR!K1194:U1194,1,8),INDEX([1]UTCR!AG1194:AQ1194,1,5)+INDEX([1]UTCR!AG1194:AQ1194,1,8)),IF(VLOOKUP([1]Variables!$AN$3,[1]Variables!$AK$3:$AM$14,3)=2,INDEX([1]UTCR!K1194:U1194,1,[1]Variables!$AN$3),INDEX([1]UTCR!AG1194:AQ1194,1,[1]Variables!$AN$3)))</f>
        <v>0</v>
      </c>
      <c r="L1194" s="88">
        <f t="shared" ref="L1194:L1200" si="52">M1194-K1194</f>
        <v>0</v>
      </c>
      <c r="M1194" s="88">
        <f>IF([1]Variables!$AN$3=12,INDEX([1]NRO!J1194:T1194,1,5)+INDEX([1]NRO!J1194:T1194,1,8),INDEX([1]NRO!J1194:T1194,1,[1]Variables!$AN$3))</f>
        <v>0</v>
      </c>
      <c r="O1194" s="134"/>
      <c r="P1194" s="134"/>
      <c r="Q1194" s="134"/>
      <c r="R1194" s="134"/>
      <c r="S1194" s="134"/>
      <c r="T1194" s="134"/>
      <c r="U1194" s="134"/>
      <c r="V1194" s="134"/>
      <c r="W1194" s="134"/>
      <c r="X1194" s="134"/>
      <c r="Y1194" s="134"/>
      <c r="Z1194" s="134"/>
      <c r="AA1194" s="134"/>
    </row>
    <row r="1195" spans="1:27" ht="11.65" customHeight="1" x14ac:dyDescent="0.2">
      <c r="A1195" s="138">
        <f t="shared" ca="1" si="48"/>
        <v>814</v>
      </c>
      <c r="C1195" s="184"/>
      <c r="F1195" s="184" t="str">
        <f>+[1]Function!F1178</f>
        <v>P</v>
      </c>
      <c r="G1195" s="84" t="str">
        <f>[1]UTCR!H1195</f>
        <v>DGU</v>
      </c>
      <c r="H1195" s="151"/>
      <c r="I1195" s="88">
        <f>IF(VLOOKUP([1]Variables!$AN$3,[1]Variables!$AK$3:$AM$14,3)=2,[1]UTCR!J1195,[1]UTCR!AF1195)</f>
        <v>0</v>
      </c>
      <c r="J1195" s="88">
        <f t="shared" si="51"/>
        <v>0</v>
      </c>
      <c r="K1195" s="185">
        <f>IF([1]Variables!$AN$3=12,IF(VLOOKUP([1]Variables!$AN$3,[1]Variables!$AK$3:$AM$14,3)=2,INDEX([1]UTCR!K1195:U1195,1,5)+INDEX([1]UTCR!K1195:U1195,1,8),INDEX([1]UTCR!AG1195:AQ1195,1,5)+INDEX([1]UTCR!AG1195:AQ1195,1,8)),IF(VLOOKUP([1]Variables!$AN$3,[1]Variables!$AK$3:$AM$14,3)=2,INDEX([1]UTCR!K1195:U1195,1,[1]Variables!$AN$3),INDEX([1]UTCR!AG1195:AQ1195,1,[1]Variables!$AN$3)))</f>
        <v>0</v>
      </c>
      <c r="L1195" s="88">
        <f t="shared" si="52"/>
        <v>0</v>
      </c>
      <c r="M1195" s="88">
        <f>IF([1]Variables!$AN$3=12,INDEX([1]NRO!J1195:T1195,1,5)+INDEX([1]NRO!J1195:T1195,1,8),INDEX([1]NRO!J1195:T1195,1,[1]Variables!$AN$3))</f>
        <v>0</v>
      </c>
      <c r="O1195" s="134"/>
      <c r="P1195" s="134"/>
      <c r="Q1195" s="134"/>
      <c r="R1195" s="134"/>
      <c r="S1195" s="134"/>
      <c r="T1195" s="134"/>
      <c r="U1195" s="134"/>
      <c r="V1195" s="134"/>
      <c r="W1195" s="134"/>
      <c r="X1195" s="134"/>
      <c r="Y1195" s="134"/>
      <c r="Z1195" s="134"/>
      <c r="AA1195" s="134"/>
    </row>
    <row r="1196" spans="1:27" ht="11.65" customHeight="1" x14ac:dyDescent="0.2">
      <c r="A1196" s="138">
        <f t="shared" ca="1" si="48"/>
        <v>815</v>
      </c>
      <c r="C1196" s="184"/>
      <c r="F1196" s="184" t="str">
        <f>+[1]Function!F1179</f>
        <v>P</v>
      </c>
      <c r="G1196" s="84" t="str">
        <f>[1]UTCR!H1196</f>
        <v>SG</v>
      </c>
      <c r="H1196" s="151"/>
      <c r="I1196" s="88">
        <f>IF(VLOOKUP([1]Variables!$AN$3,[1]Variables!$AK$3:$AM$14,3)=2,[1]UTCR!J1196,[1]UTCR!AF1196)</f>
        <v>0</v>
      </c>
      <c r="J1196" s="88">
        <f t="shared" si="51"/>
        <v>0</v>
      </c>
      <c r="K1196" s="185">
        <f>IF([1]Variables!$AN$3=12,IF(VLOOKUP([1]Variables!$AN$3,[1]Variables!$AK$3:$AM$14,3)=2,INDEX([1]UTCR!K1196:U1196,1,5)+INDEX([1]UTCR!K1196:U1196,1,8),INDEX([1]UTCR!AG1196:AQ1196,1,5)+INDEX([1]UTCR!AG1196:AQ1196,1,8)),IF(VLOOKUP([1]Variables!$AN$3,[1]Variables!$AK$3:$AM$14,3)=2,INDEX([1]UTCR!K1196:U1196,1,[1]Variables!$AN$3),INDEX([1]UTCR!AG1196:AQ1196,1,[1]Variables!$AN$3)))</f>
        <v>0</v>
      </c>
      <c r="L1196" s="88">
        <f t="shared" si="52"/>
        <v>0</v>
      </c>
      <c r="M1196" s="88">
        <f>IF([1]Variables!$AN$3=12,INDEX([1]NRO!J1196:T1196,1,5)+INDEX([1]NRO!J1196:T1196,1,8),INDEX([1]NRO!J1196:T1196,1,[1]Variables!$AN$3))</f>
        <v>0</v>
      </c>
      <c r="O1196" s="134"/>
      <c r="P1196" s="134"/>
      <c r="Q1196" s="134"/>
      <c r="R1196" s="134"/>
      <c r="S1196" s="134"/>
      <c r="T1196" s="134"/>
      <c r="U1196" s="134"/>
      <c r="V1196" s="134"/>
      <c r="W1196" s="134"/>
      <c r="X1196" s="134"/>
      <c r="Y1196" s="134"/>
      <c r="Z1196" s="134"/>
      <c r="AA1196" s="134"/>
    </row>
    <row r="1197" spans="1:27" ht="11.65" customHeight="1" x14ac:dyDescent="0.2">
      <c r="A1197" s="138">
        <f t="shared" ca="1" si="48"/>
        <v>816</v>
      </c>
      <c r="C1197" s="184"/>
      <c r="F1197" s="184" t="str">
        <f>+[1]Function!F1180</f>
        <v>P</v>
      </c>
      <c r="G1197" s="84" t="str">
        <f>[1]UTCR!H1197</f>
        <v>CAGW</v>
      </c>
      <c r="H1197" s="151"/>
      <c r="I1197" s="88">
        <f>IF(VLOOKUP([1]Variables!$AN$3,[1]Variables!$AK$3:$AM$14,3)=2,[1]UTCR!J1197,[1]UTCR!AF1197)</f>
        <v>5514313.3300000001</v>
      </c>
      <c r="J1197" s="88">
        <f t="shared" si="51"/>
        <v>4270005.6377367657</v>
      </c>
      <c r="K1197" s="185">
        <f>IF([1]Variables!$AN$3=12,IF(VLOOKUP([1]Variables!$AN$3,[1]Variables!$AK$3:$AM$14,3)=2,INDEX([1]UTCR!K1197:U1197,1,5)+INDEX([1]UTCR!K1197:U1197,1,8),INDEX([1]UTCR!AG1197:AQ1197,1,5)+INDEX([1]UTCR!AG1197:AQ1197,1,8)),IF(VLOOKUP([1]Variables!$AN$3,[1]Variables!$AK$3:$AM$14,3)=2,INDEX([1]UTCR!K1197:U1197,1,[1]Variables!$AN$3),INDEX([1]UTCR!AG1197:AQ1197,1,[1]Variables!$AN$3)))</f>
        <v>1244307.6922632346</v>
      </c>
      <c r="L1197" s="88">
        <f t="shared" si="52"/>
        <v>-471839.52046562696</v>
      </c>
      <c r="M1197" s="88">
        <f>IF([1]Variables!$AN$3=12,INDEX([1]NRO!J1197:T1197,1,5)+INDEX([1]NRO!J1197:T1197,1,8),INDEX([1]NRO!J1197:T1197,1,[1]Variables!$AN$3))</f>
        <v>772468.17179760768</v>
      </c>
      <c r="O1197" s="134"/>
      <c r="P1197" s="134"/>
      <c r="Q1197" s="134"/>
      <c r="R1197" s="134"/>
      <c r="S1197" s="134"/>
      <c r="T1197" s="134"/>
      <c r="U1197" s="134"/>
      <c r="V1197" s="134"/>
      <c r="W1197" s="134"/>
      <c r="X1197" s="134"/>
      <c r="Y1197" s="134"/>
      <c r="Z1197" s="134"/>
      <c r="AA1197" s="134"/>
    </row>
    <row r="1198" spans="1:27" ht="11.65" customHeight="1" x14ac:dyDescent="0.2">
      <c r="A1198" s="138">
        <f t="shared" ca="1" si="48"/>
        <v>817</v>
      </c>
      <c r="C1198" s="184"/>
      <c r="F1198" s="184" t="str">
        <f>+[1]Function!F1181</f>
        <v>P</v>
      </c>
      <c r="G1198" s="84" t="str">
        <f>[1]UTCR!H1198</f>
        <v>CAGE</v>
      </c>
      <c r="H1198" s="151"/>
      <c r="I1198" s="88">
        <f>IF(VLOOKUP([1]Variables!$AN$3,[1]Variables!$AK$3:$AM$14,3)=2,[1]UTCR!J1198,[1]UTCR!AF1198)</f>
        <v>200258381.12</v>
      </c>
      <c r="J1198" s="88">
        <f t="shared" si="51"/>
        <v>200258381.12</v>
      </c>
      <c r="K1198" s="185">
        <f>IF([1]Variables!$AN$3=12,IF(VLOOKUP([1]Variables!$AN$3,[1]Variables!$AK$3:$AM$14,3)=2,INDEX([1]UTCR!K1198:U1198,1,5)+INDEX([1]UTCR!K1198:U1198,1,8),INDEX([1]UTCR!AG1198:AQ1198,1,5)+INDEX([1]UTCR!AG1198:AQ1198,1,8)),IF(VLOOKUP([1]Variables!$AN$3,[1]Variables!$AK$3:$AM$14,3)=2,INDEX([1]UTCR!K1198:U1198,1,[1]Variables!$AN$3),INDEX([1]UTCR!AG1198:AQ1198,1,[1]Variables!$AN$3)))</f>
        <v>0</v>
      </c>
      <c r="L1198" s="88">
        <f t="shared" si="52"/>
        <v>0</v>
      </c>
      <c r="M1198" s="88">
        <f>IF([1]Variables!$AN$3=12,INDEX([1]NRO!J1198:T1198,1,5)+INDEX([1]NRO!J1198:T1198,1,8),INDEX([1]NRO!J1198:T1198,1,[1]Variables!$AN$3))</f>
        <v>0</v>
      </c>
      <c r="O1198" s="134"/>
      <c r="P1198" s="134"/>
      <c r="Q1198" s="134"/>
      <c r="R1198" s="134"/>
      <c r="S1198" s="134"/>
      <c r="T1198" s="134"/>
      <c r="U1198" s="134"/>
      <c r="V1198" s="134"/>
      <c r="W1198" s="134"/>
      <c r="X1198" s="134"/>
      <c r="Y1198" s="134"/>
      <c r="Z1198" s="134"/>
      <c r="AA1198" s="134"/>
    </row>
    <row r="1199" spans="1:27" ht="11.65" customHeight="1" x14ac:dyDescent="0.2">
      <c r="A1199" s="138">
        <f t="shared" ca="1" si="48"/>
        <v>818</v>
      </c>
      <c r="C1199" s="184"/>
      <c r="F1199" s="184" t="str">
        <f>+[1]Function!F1183</f>
        <v>P</v>
      </c>
      <c r="G1199" s="84" t="str">
        <f>[1]UTCR!H1199</f>
        <v>JBG</v>
      </c>
      <c r="H1199" s="151"/>
      <c r="I1199" s="88">
        <f>IF(VLOOKUP([1]Variables!$AN$3,[1]Variables!$AK$3:$AM$14,3)=2,[1]UTCR!J1199,[1]UTCR!AF1199)</f>
        <v>30771637.84</v>
      </c>
      <c r="J1199" s="88">
        <f>I1199-K1199</f>
        <v>23867404.175195634</v>
      </c>
      <c r="K1199" s="185">
        <f>IF([1]Variables!$AN$3=12,IF(VLOOKUP([1]Variables!$AN$3,[1]Variables!$AK$3:$AM$14,3)=2,INDEX([1]UTCR!K1199:U1199,1,5)+INDEX([1]UTCR!K1199:U1199,1,8),INDEX([1]UTCR!AG1199:AQ1199,1,5)+INDEX([1]UTCR!AG1199:AQ1199,1,8)),IF(VLOOKUP([1]Variables!$AN$3,[1]Variables!$AK$3:$AM$14,3)=2,INDEX([1]UTCR!K1199:U1199,1,[1]Variables!$AN$3),INDEX([1]UTCR!AG1199:AQ1199,1,[1]Variables!$AN$3)))</f>
        <v>6904233.6648043636</v>
      </c>
      <c r="L1199" s="88">
        <f>M1199-K1199</f>
        <v>11584332.900986871</v>
      </c>
      <c r="M1199" s="88">
        <f>IF([1]Variables!$AN$3=12,INDEX([1]NRO!J1199:T1199,1,5)+INDEX([1]NRO!J1199:T1199,1,8),INDEX([1]NRO!J1199:T1199,1,[1]Variables!$AN$3))</f>
        <v>18488566.565791234</v>
      </c>
      <c r="O1199" s="134"/>
      <c r="P1199" s="134"/>
      <c r="Q1199" s="134"/>
      <c r="R1199" s="134"/>
      <c r="S1199" s="134"/>
      <c r="T1199" s="134"/>
      <c r="U1199" s="134"/>
      <c r="V1199" s="134"/>
      <c r="W1199" s="134"/>
      <c r="X1199" s="134"/>
      <c r="Y1199" s="134"/>
      <c r="Z1199" s="134"/>
      <c r="AA1199" s="134"/>
    </row>
    <row r="1200" spans="1:27" ht="11.65" customHeight="1" x14ac:dyDescent="0.2">
      <c r="A1200" s="138">
        <f t="shared" ca="1" si="48"/>
        <v>819</v>
      </c>
      <c r="C1200" s="184"/>
      <c r="F1200" s="184" t="str">
        <f>+[1]Function!F1183</f>
        <v>P</v>
      </c>
      <c r="G1200" s="84" t="str">
        <f>[1]UTCR!H1200</f>
        <v>S</v>
      </c>
      <c r="H1200" s="151"/>
      <c r="I1200" s="88">
        <f>IF(VLOOKUP([1]Variables!$AN$3,[1]Variables!$AK$3:$AM$14,3)=2,[1]UTCR!J1200,[1]UTCR!AF1200)</f>
        <v>0</v>
      </c>
      <c r="J1200" s="88">
        <f t="shared" si="51"/>
        <v>0</v>
      </c>
      <c r="K1200" s="185">
        <f>IF([1]Variables!$AN$3=12,IF(VLOOKUP([1]Variables!$AN$3,[1]Variables!$AK$3:$AM$14,3)=2,INDEX([1]UTCR!K1200:U1200,1,5)+INDEX([1]UTCR!K1200:U1200,1,8),INDEX([1]UTCR!AG1200:AQ1200,1,5)+INDEX([1]UTCR!AG1200:AQ1200,1,8)),IF(VLOOKUP([1]Variables!$AN$3,[1]Variables!$AK$3:$AM$14,3)=2,INDEX([1]UTCR!K1200:U1200,1,[1]Variables!$AN$3),INDEX([1]UTCR!AG1200:AQ1200,1,[1]Variables!$AN$3)))</f>
        <v>0</v>
      </c>
      <c r="L1200" s="88">
        <f t="shared" si="52"/>
        <v>0</v>
      </c>
      <c r="M1200" s="88">
        <f>IF([1]Variables!$AN$3=12,INDEX([1]NRO!J1200:T1200,1,5)+INDEX([1]NRO!J1200:T1200,1,8),INDEX([1]NRO!J1200:T1200,1,[1]Variables!$AN$3))</f>
        <v>0</v>
      </c>
      <c r="O1200" s="134"/>
      <c r="P1200" s="134"/>
      <c r="Q1200" s="134"/>
      <c r="R1200" s="134"/>
      <c r="S1200" s="134"/>
      <c r="T1200" s="134"/>
      <c r="U1200" s="134"/>
      <c r="V1200" s="134"/>
      <c r="W1200" s="134"/>
      <c r="X1200" s="134"/>
      <c r="Y1200" s="134"/>
      <c r="Z1200" s="134"/>
      <c r="AA1200" s="134"/>
    </row>
    <row r="1201" spans="1:27" ht="11.65" customHeight="1" x14ac:dyDescent="0.2">
      <c r="A1201" s="138">
        <f t="shared" ca="1" si="48"/>
        <v>820</v>
      </c>
      <c r="C1201" s="184"/>
      <c r="H1201" s="151" t="s">
        <v>352</v>
      </c>
      <c r="I1201" s="187">
        <f>SUBTOTAL(9,I1194:I1200)</f>
        <v>236544332.29000002</v>
      </c>
      <c r="J1201" s="187">
        <f>SUBTOTAL(9,J1194:J1200)</f>
        <v>228395790.93293241</v>
      </c>
      <c r="K1201" s="187">
        <f>SUBTOTAL(9,K1194:K1200)</f>
        <v>8148541.357067598</v>
      </c>
      <c r="L1201" s="187">
        <f>SUBTOTAL(9,L1194:L1200)</f>
        <v>11112493.380521243</v>
      </c>
      <c r="M1201" s="187">
        <f>SUBTOTAL(9,M1194:M1200)</f>
        <v>19261034.737588841</v>
      </c>
      <c r="O1201" s="134"/>
      <c r="P1201" s="134"/>
      <c r="Q1201" s="134"/>
      <c r="R1201" s="134"/>
      <c r="S1201" s="134"/>
      <c r="T1201" s="134"/>
      <c r="U1201" s="134"/>
      <c r="V1201" s="134"/>
      <c r="W1201" s="134"/>
      <c r="X1201" s="134"/>
      <c r="Y1201" s="134"/>
      <c r="Z1201" s="134"/>
      <c r="AA1201" s="134"/>
    </row>
    <row r="1202" spans="1:27" ht="11.65" customHeight="1" x14ac:dyDescent="0.2">
      <c r="A1202" s="138">
        <f t="shared" ca="1" si="48"/>
        <v>821</v>
      </c>
      <c r="C1202" s="184"/>
      <c r="H1202" s="151"/>
      <c r="I1202" s="88"/>
      <c r="J1202" s="88"/>
      <c r="K1202" s="88"/>
      <c r="L1202" s="88"/>
      <c r="M1202" s="88"/>
      <c r="O1202" s="134"/>
      <c r="P1202" s="134"/>
      <c r="Q1202" s="134"/>
      <c r="R1202" s="134"/>
      <c r="S1202" s="134"/>
      <c r="T1202" s="134"/>
      <c r="U1202" s="134"/>
      <c r="V1202" s="134"/>
      <c r="W1202" s="134"/>
      <c r="X1202" s="134"/>
      <c r="Y1202" s="134"/>
      <c r="Z1202" s="134"/>
      <c r="AA1202" s="134"/>
    </row>
    <row r="1203" spans="1:27" ht="11.65" customHeight="1" x14ac:dyDescent="0.2">
      <c r="A1203" s="138">
        <f t="shared" ca="1" si="48"/>
        <v>822</v>
      </c>
      <c r="C1203" s="184" t="s">
        <v>353</v>
      </c>
      <c r="D1203" s="84" t="s">
        <v>354</v>
      </c>
      <c r="H1203" s="151"/>
      <c r="I1203" s="88"/>
      <c r="J1203" s="88"/>
      <c r="K1203" s="88"/>
      <c r="L1203" s="88"/>
      <c r="M1203" s="88"/>
      <c r="O1203" s="134"/>
      <c r="P1203" s="134"/>
      <c r="Q1203" s="134"/>
      <c r="R1203" s="134"/>
      <c r="S1203" s="134"/>
      <c r="T1203" s="134"/>
      <c r="U1203" s="134"/>
      <c r="V1203" s="134"/>
      <c r="W1203" s="134"/>
      <c r="X1203" s="134"/>
      <c r="Y1203" s="134"/>
      <c r="Z1203" s="134"/>
      <c r="AA1203" s="134"/>
    </row>
    <row r="1204" spans="1:27" ht="11.65" customHeight="1" x14ac:dyDescent="0.2">
      <c r="A1204" s="138">
        <f t="shared" ca="1" si="48"/>
        <v>823</v>
      </c>
      <c r="C1204" s="184"/>
      <c r="F1204" s="184" t="str">
        <f>+[1]Function!F1187</f>
        <v>P</v>
      </c>
      <c r="G1204" s="84" t="str">
        <f>[1]UTCR!H1204</f>
        <v>DGP</v>
      </c>
      <c r="H1204" s="151"/>
      <c r="I1204" s="88">
        <f>IF(VLOOKUP([1]Variables!$AN$3,[1]Variables!$AK$3:$AM$14,3)=2,[1]UTCR!J1204,[1]UTCR!AF1204)</f>
        <v>0</v>
      </c>
      <c r="J1204" s="88">
        <f>I1204-K1204</f>
        <v>0</v>
      </c>
      <c r="K1204" s="185">
        <f>IF([1]Variables!$AN$3=12,IF(VLOOKUP([1]Variables!$AN$3,[1]Variables!$AK$3:$AM$14,3)=2,INDEX([1]UTCR!K1204:U1204,1,5)+INDEX([1]UTCR!K1204:U1204,1,8),INDEX([1]UTCR!AG1204:AQ1204,1,5)+INDEX([1]UTCR!AG1204:AQ1204,1,8)),IF(VLOOKUP([1]Variables!$AN$3,[1]Variables!$AK$3:$AM$14,3)=2,INDEX([1]UTCR!K1204:U1204,1,[1]Variables!$AN$3),INDEX([1]UTCR!AG1204:AQ1204,1,[1]Variables!$AN$3)))</f>
        <v>0</v>
      </c>
      <c r="L1204" s="88">
        <f>M1204-K1204</f>
        <v>0</v>
      </c>
      <c r="M1204" s="88">
        <f>IF([1]Variables!$AN$3=12,INDEX([1]NRO!J1204:T1204,1,5)+INDEX([1]NRO!J1204:T1204,1,8),INDEX([1]NRO!J1204:T1204,1,[1]Variables!$AN$3))</f>
        <v>0</v>
      </c>
      <c r="O1204" s="134"/>
      <c r="P1204" s="134"/>
      <c r="Q1204" s="134"/>
      <c r="R1204" s="134"/>
      <c r="S1204" s="134"/>
      <c r="T1204" s="134"/>
      <c r="U1204" s="134"/>
      <c r="V1204" s="134"/>
      <c r="W1204" s="134"/>
      <c r="X1204" s="134"/>
      <c r="Y1204" s="134"/>
      <c r="Z1204" s="134"/>
      <c r="AA1204" s="134"/>
    </row>
    <row r="1205" spans="1:27" ht="11.65" customHeight="1" x14ac:dyDescent="0.2">
      <c r="A1205" s="138">
        <f t="shared" ca="1" si="48"/>
        <v>824</v>
      </c>
      <c r="C1205" s="184"/>
      <c r="H1205" s="151"/>
      <c r="I1205" s="187">
        <f>SUBTOTAL(9,I1204)</f>
        <v>0</v>
      </c>
      <c r="J1205" s="187">
        <f>SUBTOTAL(9,J1204)</f>
        <v>0</v>
      </c>
      <c r="K1205" s="187">
        <f>SUBTOTAL(9,K1204)</f>
        <v>0</v>
      </c>
      <c r="L1205" s="187">
        <f>SUBTOTAL(9,L1204)</f>
        <v>0</v>
      </c>
      <c r="M1205" s="187">
        <f>SUBTOTAL(9,M1204)</f>
        <v>0</v>
      </c>
      <c r="O1205" s="134"/>
      <c r="P1205" s="134"/>
      <c r="Q1205" s="134"/>
      <c r="R1205" s="134"/>
      <c r="S1205" s="134"/>
      <c r="T1205" s="134"/>
      <c r="U1205" s="134"/>
      <c r="V1205" s="134"/>
      <c r="W1205" s="134"/>
      <c r="X1205" s="134"/>
      <c r="Y1205" s="134"/>
      <c r="Z1205" s="134"/>
      <c r="AA1205" s="134"/>
    </row>
    <row r="1206" spans="1:27" ht="11.65" customHeight="1" x14ac:dyDescent="0.2">
      <c r="A1206" s="138">
        <f t="shared" ca="1" si="48"/>
        <v>825</v>
      </c>
      <c r="C1206" s="184"/>
      <c r="H1206" s="151"/>
      <c r="I1206" s="88"/>
      <c r="J1206" s="88"/>
      <c r="K1206" s="88"/>
      <c r="L1206" s="88"/>
      <c r="M1206" s="88"/>
      <c r="O1206" s="134"/>
      <c r="P1206" s="134"/>
      <c r="Q1206" s="134"/>
      <c r="R1206" s="134"/>
      <c r="S1206" s="134"/>
      <c r="T1206" s="134"/>
      <c r="U1206" s="134"/>
      <c r="V1206" s="134"/>
      <c r="W1206" s="134"/>
      <c r="X1206" s="134"/>
      <c r="Y1206" s="134"/>
      <c r="Z1206" s="134"/>
      <c r="AA1206" s="134"/>
    </row>
    <row r="1207" spans="1:27" ht="11.65" customHeight="1" x14ac:dyDescent="0.2">
      <c r="A1207" s="138">
        <f t="shared" ca="1" si="48"/>
        <v>826</v>
      </c>
      <c r="C1207" s="184" t="s">
        <v>355</v>
      </c>
      <c r="D1207" s="84" t="s">
        <v>356</v>
      </c>
      <c r="H1207" s="151"/>
      <c r="I1207" s="88"/>
      <c r="J1207" s="88"/>
      <c r="K1207" s="88"/>
      <c r="L1207" s="88"/>
      <c r="M1207" s="88"/>
      <c r="O1207" s="134"/>
      <c r="P1207" s="134"/>
      <c r="Q1207" s="134"/>
      <c r="R1207" s="134"/>
      <c r="S1207" s="134"/>
      <c r="T1207" s="134"/>
      <c r="U1207" s="134"/>
      <c r="V1207" s="134"/>
      <c r="W1207" s="134"/>
      <c r="X1207" s="134"/>
      <c r="Y1207" s="134"/>
      <c r="Z1207" s="134"/>
      <c r="AA1207" s="134"/>
    </row>
    <row r="1208" spans="1:27" ht="11.65" customHeight="1" x14ac:dyDescent="0.2">
      <c r="A1208" s="138">
        <f t="shared" ca="1" si="48"/>
        <v>827</v>
      </c>
      <c r="C1208" s="184"/>
      <c r="F1208" s="184" t="str">
        <f>+[1]Function!F1191</f>
        <v>P</v>
      </c>
      <c r="G1208" s="84" t="str">
        <f>[1]UTCR!H1208</f>
        <v>DGP</v>
      </c>
      <c r="H1208" s="151"/>
      <c r="I1208" s="88">
        <f>IF(VLOOKUP([1]Variables!$AN$3,[1]Variables!$AK$3:$AM$14,3)=2,[1]UTCR!J1208,[1]UTCR!AF1208)</f>
        <v>0</v>
      </c>
      <c r="J1208" s="88">
        <f t="shared" ref="J1208:J1213" si="53">I1208-K1208</f>
        <v>0</v>
      </c>
      <c r="K1208" s="185">
        <f>IF([1]Variables!$AN$3=12,IF(VLOOKUP([1]Variables!$AN$3,[1]Variables!$AK$3:$AM$14,3)=2,INDEX([1]UTCR!K1208:U1208,1,5)+INDEX([1]UTCR!K1208:U1208,1,8),INDEX([1]UTCR!AG1208:AQ1208,1,5)+INDEX([1]UTCR!AG1208:AQ1208,1,8)),IF(VLOOKUP([1]Variables!$AN$3,[1]Variables!$AK$3:$AM$14,3)=2,INDEX([1]UTCR!K1208:U1208,1,[1]Variables!$AN$3),INDEX([1]UTCR!AG1208:AQ1208,1,[1]Variables!$AN$3)))</f>
        <v>0</v>
      </c>
      <c r="L1208" s="88">
        <f t="shared" ref="L1208:L1213" si="54">M1208-K1208</f>
        <v>0</v>
      </c>
      <c r="M1208" s="88">
        <f>IF([1]Variables!$AN$3=12,INDEX([1]NRO!J1208:T1208,1,5)+INDEX([1]NRO!J1208:T1208,1,8),INDEX([1]NRO!J1208:T1208,1,[1]Variables!$AN$3))</f>
        <v>0</v>
      </c>
      <c r="O1208" s="134"/>
      <c r="P1208" s="134"/>
      <c r="Q1208" s="134"/>
      <c r="R1208" s="134"/>
      <c r="S1208" s="134"/>
      <c r="T1208" s="134"/>
      <c r="U1208" s="134"/>
      <c r="V1208" s="134"/>
      <c r="W1208" s="134"/>
      <c r="X1208" s="134"/>
      <c r="Y1208" s="134"/>
      <c r="Z1208" s="134"/>
      <c r="AA1208" s="134"/>
    </row>
    <row r="1209" spans="1:27" ht="11.65" customHeight="1" x14ac:dyDescent="0.2">
      <c r="A1209" s="138">
        <f t="shared" ca="1" si="48"/>
        <v>828</v>
      </c>
      <c r="C1209" s="184"/>
      <c r="E1209" s="142"/>
      <c r="F1209" s="184" t="str">
        <f>+[1]Function!F1192</f>
        <v>P</v>
      </c>
      <c r="G1209" s="84" t="str">
        <f>[1]UTCR!H1209</f>
        <v>DGU</v>
      </c>
      <c r="H1209" s="151"/>
      <c r="I1209" s="88">
        <f>IF(VLOOKUP([1]Variables!$AN$3,[1]Variables!$AK$3:$AM$14,3)=2,[1]UTCR!J1209,[1]UTCR!AF1209)</f>
        <v>0</v>
      </c>
      <c r="J1209" s="88">
        <f t="shared" si="53"/>
        <v>0</v>
      </c>
      <c r="K1209" s="185">
        <f>IF([1]Variables!$AN$3=12,IF(VLOOKUP([1]Variables!$AN$3,[1]Variables!$AK$3:$AM$14,3)=2,INDEX([1]UTCR!K1209:U1209,1,5)+INDEX([1]UTCR!K1209:U1209,1,8),INDEX([1]UTCR!AG1209:AQ1209,1,5)+INDEX([1]UTCR!AG1209:AQ1209,1,8)),IF(VLOOKUP([1]Variables!$AN$3,[1]Variables!$AK$3:$AM$14,3)=2,INDEX([1]UTCR!K1209:U1209,1,[1]Variables!$AN$3),INDEX([1]UTCR!AG1209:AQ1209,1,[1]Variables!$AN$3)))</f>
        <v>0</v>
      </c>
      <c r="L1209" s="88">
        <f t="shared" si="54"/>
        <v>0</v>
      </c>
      <c r="M1209" s="88">
        <f>IF([1]Variables!$AN$3=12,INDEX([1]NRO!J1209:T1209,1,5)+INDEX([1]NRO!J1209:T1209,1,8),INDEX([1]NRO!J1209:T1209,1,[1]Variables!$AN$3))</f>
        <v>0</v>
      </c>
      <c r="O1209" s="134"/>
      <c r="P1209" s="134"/>
      <c r="Q1209" s="134"/>
      <c r="R1209" s="134"/>
      <c r="S1209" s="134"/>
      <c r="T1209" s="134"/>
      <c r="U1209" s="134"/>
      <c r="V1209" s="134"/>
      <c r="W1209" s="134"/>
      <c r="X1209" s="134"/>
      <c r="Y1209" s="134"/>
      <c r="Z1209" s="134"/>
      <c r="AA1209" s="134"/>
    </row>
    <row r="1210" spans="1:27" ht="11.65" customHeight="1" x14ac:dyDescent="0.2">
      <c r="A1210" s="138">
        <f t="shared" ca="1" si="48"/>
        <v>829</v>
      </c>
      <c r="C1210" s="184"/>
      <c r="E1210" s="142"/>
      <c r="F1210" s="184" t="str">
        <f>+[1]Function!F1193</f>
        <v>P</v>
      </c>
      <c r="G1210" s="84" t="str">
        <f>[1]UTCR!H1210</f>
        <v>CAGW</v>
      </c>
      <c r="H1210" s="151"/>
      <c r="I1210" s="88">
        <f>IF(VLOOKUP([1]Variables!$AN$3,[1]Variables!$AK$3:$AM$14,3)=2,[1]UTCR!J1210,[1]UTCR!AF1210)</f>
        <v>27060160.030000001</v>
      </c>
      <c r="J1210" s="88">
        <f t="shared" si="53"/>
        <v>20954020.740449853</v>
      </c>
      <c r="K1210" s="185">
        <f>IF([1]Variables!$AN$3=12,IF(VLOOKUP([1]Variables!$AN$3,[1]Variables!$AK$3:$AM$14,3)=2,INDEX([1]UTCR!K1210:U1210,1,5)+INDEX([1]UTCR!K1210:U1210,1,8),INDEX([1]UTCR!AG1210:AQ1210,1,5)+INDEX([1]UTCR!AG1210:AQ1210,1,8)),IF(VLOOKUP([1]Variables!$AN$3,[1]Variables!$AK$3:$AM$14,3)=2,INDEX([1]UTCR!K1210:U1210,1,[1]Variables!$AN$3),INDEX([1]UTCR!AG1210:AQ1210,1,[1]Variables!$AN$3)))</f>
        <v>6106139.2895501498</v>
      </c>
      <c r="L1210" s="88">
        <f t="shared" si="54"/>
        <v>49261.935352289118</v>
      </c>
      <c r="M1210" s="88">
        <f>IF([1]Variables!$AN$3=12,INDEX([1]NRO!J1210:T1210,1,5)+INDEX([1]NRO!J1210:T1210,1,8),INDEX([1]NRO!J1210:T1210,1,[1]Variables!$AN$3))</f>
        <v>6155401.2249024389</v>
      </c>
      <c r="O1210" s="134"/>
      <c r="P1210" s="134"/>
      <c r="Q1210" s="134"/>
      <c r="R1210" s="134"/>
      <c r="S1210" s="134"/>
      <c r="T1210" s="134"/>
      <c r="U1210" s="134"/>
      <c r="V1210" s="134"/>
      <c r="W1210" s="134"/>
      <c r="X1210" s="134"/>
      <c r="Y1210" s="134"/>
      <c r="Z1210" s="134"/>
      <c r="AA1210" s="134"/>
    </row>
    <row r="1211" spans="1:27" ht="11.65" customHeight="1" x14ac:dyDescent="0.2">
      <c r="A1211" s="138">
        <f t="shared" ca="1" si="48"/>
        <v>830</v>
      </c>
      <c r="C1211" s="184"/>
      <c r="E1211" s="142"/>
      <c r="F1211" s="184" t="str">
        <f>+[1]Function!F1194</f>
        <v>P</v>
      </c>
      <c r="G1211" s="84" t="str">
        <f>[1]UTCR!H1211</f>
        <v>CAGE</v>
      </c>
      <c r="H1211" s="151"/>
      <c r="I1211" s="88">
        <f>IF(VLOOKUP([1]Variables!$AN$3,[1]Variables!$AK$3:$AM$14,3)=2,[1]UTCR!J1211,[1]UTCR!AF1211)</f>
        <v>6728862.2000000002</v>
      </c>
      <c r="J1211" s="88">
        <f t="shared" si="53"/>
        <v>6728862.2000000002</v>
      </c>
      <c r="K1211" s="185">
        <f>IF([1]Variables!$AN$3=12,IF(VLOOKUP([1]Variables!$AN$3,[1]Variables!$AK$3:$AM$14,3)=2,INDEX([1]UTCR!K1211:U1211,1,5)+INDEX([1]UTCR!K1211:U1211,1,8),INDEX([1]UTCR!AG1211:AQ1211,1,5)+INDEX([1]UTCR!AG1211:AQ1211,1,8)),IF(VLOOKUP([1]Variables!$AN$3,[1]Variables!$AK$3:$AM$14,3)=2,INDEX([1]UTCR!K1211:U1211,1,[1]Variables!$AN$3),INDEX([1]UTCR!AG1211:AQ1211,1,[1]Variables!$AN$3)))</f>
        <v>0</v>
      </c>
      <c r="L1211" s="88">
        <f t="shared" si="54"/>
        <v>0</v>
      </c>
      <c r="M1211" s="88">
        <f>IF([1]Variables!$AN$3=12,INDEX([1]NRO!J1211:T1211,1,5)+INDEX([1]NRO!J1211:T1211,1,8),INDEX([1]NRO!J1211:T1211,1,[1]Variables!$AN$3))</f>
        <v>0</v>
      </c>
      <c r="O1211" s="134"/>
      <c r="P1211" s="134"/>
      <c r="Q1211" s="134"/>
      <c r="R1211" s="134"/>
      <c r="S1211" s="134"/>
      <c r="T1211" s="134"/>
      <c r="U1211" s="134"/>
      <c r="V1211" s="134"/>
      <c r="W1211" s="134"/>
      <c r="X1211" s="134"/>
      <c r="Y1211" s="134"/>
      <c r="Z1211" s="134"/>
      <c r="AA1211" s="134"/>
    </row>
    <row r="1212" spans="1:27" ht="11.65" customHeight="1" x14ac:dyDescent="0.2">
      <c r="A1212" s="138">
        <f t="shared" ca="1" si="48"/>
        <v>831</v>
      </c>
      <c r="C1212" s="184"/>
      <c r="F1212" s="184" t="str">
        <f>+[1]Function!F1195</f>
        <v>P</v>
      </c>
      <c r="G1212" s="84" t="str">
        <f>[1]UTCR!H1212</f>
        <v>CAGW</v>
      </c>
      <c r="H1212" s="151"/>
      <c r="I1212" s="88">
        <f>IF(VLOOKUP([1]Variables!$AN$3,[1]Variables!$AK$3:$AM$14,3)=2,[1]UTCR!J1212,[1]UTCR!AF1212)</f>
        <v>0</v>
      </c>
      <c r="J1212" s="88">
        <f t="shared" si="53"/>
        <v>0</v>
      </c>
      <c r="K1212" s="185">
        <f>IF([1]Variables!$AN$3=12,IF(VLOOKUP([1]Variables!$AN$3,[1]Variables!$AK$3:$AM$14,3)=2,INDEX([1]UTCR!K1212:U1212,1,5)+INDEX([1]UTCR!K1212:U1212,1,8),INDEX([1]UTCR!AG1212:AQ1212,1,5)+INDEX([1]UTCR!AG1212:AQ1212,1,8)),IF(VLOOKUP([1]Variables!$AN$3,[1]Variables!$AK$3:$AM$14,3)=2,INDEX([1]UTCR!K1212:U1212,1,[1]Variables!$AN$3),INDEX([1]UTCR!AG1212:AQ1212,1,[1]Variables!$AN$3)))</f>
        <v>0</v>
      </c>
      <c r="L1212" s="88">
        <f t="shared" si="54"/>
        <v>0</v>
      </c>
      <c r="M1212" s="88">
        <f>IF([1]Variables!$AN$3=12,INDEX([1]NRO!J1212:T1212,1,5)+INDEX([1]NRO!J1212:T1212,1,8),INDEX([1]NRO!J1212:T1212,1,[1]Variables!$AN$3))</f>
        <v>0</v>
      </c>
      <c r="O1212" s="134"/>
      <c r="P1212" s="134"/>
      <c r="Q1212" s="134"/>
      <c r="R1212" s="134"/>
      <c r="S1212" s="134"/>
      <c r="T1212" s="134"/>
      <c r="U1212" s="134"/>
      <c r="V1212" s="134"/>
      <c r="W1212" s="134"/>
      <c r="X1212" s="134"/>
      <c r="Y1212" s="134"/>
      <c r="Z1212" s="134"/>
      <c r="AA1212" s="134"/>
    </row>
    <row r="1213" spans="1:27" ht="11.65" customHeight="1" x14ac:dyDescent="0.2">
      <c r="A1213" s="138">
        <f t="shared" ca="1" si="48"/>
        <v>832</v>
      </c>
      <c r="C1213" s="184"/>
      <c r="F1213" s="184" t="str">
        <f>+[1]Function!F1196</f>
        <v>P</v>
      </c>
      <c r="G1213" s="84" t="str">
        <f>[1]UTCR!H1213</f>
        <v>CAGE</v>
      </c>
      <c r="H1213" s="151"/>
      <c r="I1213" s="88">
        <f>IF(VLOOKUP([1]Variables!$AN$3,[1]Variables!$AK$3:$AM$14,3)=2,[1]UTCR!J1213,[1]UTCR!AF1213)</f>
        <v>0</v>
      </c>
      <c r="J1213" s="88">
        <f t="shared" si="53"/>
        <v>0</v>
      </c>
      <c r="K1213" s="185">
        <f>IF([1]Variables!$AN$3=12,IF(VLOOKUP([1]Variables!$AN$3,[1]Variables!$AK$3:$AM$14,3)=2,INDEX([1]UTCR!K1213:U1213,1,5)+INDEX([1]UTCR!K1213:U1213,1,8),INDEX([1]UTCR!AG1213:AQ1213,1,5)+INDEX([1]UTCR!AG1213:AQ1213,1,8)),IF(VLOOKUP([1]Variables!$AN$3,[1]Variables!$AK$3:$AM$14,3)=2,INDEX([1]UTCR!K1213:U1213,1,[1]Variables!$AN$3),INDEX([1]UTCR!AG1213:AQ1213,1,[1]Variables!$AN$3)))</f>
        <v>0</v>
      </c>
      <c r="L1213" s="88">
        <f t="shared" si="54"/>
        <v>0</v>
      </c>
      <c r="M1213" s="88">
        <f>IF([1]Variables!$AN$3=12,INDEX([1]NRO!J1213:T1213,1,5)+INDEX([1]NRO!J1213:T1213,1,8),INDEX([1]NRO!J1213:T1213,1,[1]Variables!$AN$3))</f>
        <v>0</v>
      </c>
      <c r="O1213" s="134"/>
      <c r="P1213" s="134"/>
      <c r="Q1213" s="134"/>
      <c r="R1213" s="134"/>
      <c r="S1213" s="134"/>
      <c r="T1213" s="134"/>
      <c r="U1213" s="134"/>
      <c r="V1213" s="134"/>
      <c r="W1213" s="134"/>
      <c r="X1213" s="134"/>
      <c r="Y1213" s="134"/>
      <c r="Z1213" s="134"/>
      <c r="AA1213" s="134"/>
    </row>
    <row r="1214" spans="1:27" ht="11.65" customHeight="1" x14ac:dyDescent="0.2">
      <c r="A1214" s="138">
        <f t="shared" ca="1" si="48"/>
        <v>833</v>
      </c>
      <c r="C1214" s="184"/>
      <c r="H1214" s="151" t="s">
        <v>352</v>
      </c>
      <c r="I1214" s="187">
        <f>SUBTOTAL(9,I1208:I1213)</f>
        <v>33789022.230000004</v>
      </c>
      <c r="J1214" s="187">
        <f>SUBTOTAL(9,J1208:J1213)</f>
        <v>27682882.940449852</v>
      </c>
      <c r="K1214" s="187">
        <f>SUBTOTAL(9,K1208:K1213)</f>
        <v>6106139.2895501498</v>
      </c>
      <c r="L1214" s="187">
        <f>SUBTOTAL(9,L1208:L1213)</f>
        <v>49261.935352289118</v>
      </c>
      <c r="M1214" s="187">
        <f>SUBTOTAL(9,M1208:M1213)</f>
        <v>6155401.2249024389</v>
      </c>
      <c r="O1214" s="134"/>
      <c r="P1214" s="134"/>
      <c r="Q1214" s="134"/>
      <c r="R1214" s="134"/>
      <c r="S1214" s="134"/>
      <c r="T1214" s="134"/>
      <c r="U1214" s="134"/>
      <c r="V1214" s="134"/>
      <c r="W1214" s="134"/>
      <c r="X1214" s="134"/>
      <c r="Y1214" s="134"/>
      <c r="Z1214" s="134"/>
      <c r="AA1214" s="134"/>
    </row>
    <row r="1215" spans="1:27" ht="11.65" customHeight="1" x14ac:dyDescent="0.2">
      <c r="A1215" s="138">
        <f t="shared" ca="1" si="48"/>
        <v>834</v>
      </c>
      <c r="C1215" s="184"/>
      <c r="H1215" s="151"/>
      <c r="I1215" s="88"/>
      <c r="J1215" s="88"/>
      <c r="K1215" s="88"/>
      <c r="L1215" s="88"/>
      <c r="M1215" s="88"/>
      <c r="O1215" s="134"/>
      <c r="P1215" s="134"/>
      <c r="Q1215" s="134"/>
      <c r="R1215" s="134"/>
      <c r="S1215" s="134"/>
      <c r="T1215" s="134"/>
      <c r="U1215" s="134"/>
      <c r="V1215" s="134"/>
      <c r="W1215" s="134"/>
      <c r="X1215" s="134"/>
      <c r="Y1215" s="134"/>
      <c r="Z1215" s="134"/>
      <c r="AA1215" s="134"/>
    </row>
    <row r="1216" spans="1:27" ht="11.65" customHeight="1" x14ac:dyDescent="0.2">
      <c r="A1216" s="138">
        <f t="shared" ca="1" si="48"/>
        <v>835</v>
      </c>
      <c r="C1216" s="184" t="s">
        <v>357</v>
      </c>
      <c r="D1216" s="84" t="s">
        <v>358</v>
      </c>
      <c r="H1216" s="151"/>
      <c r="I1216" s="88"/>
      <c r="J1216" s="88"/>
      <c r="K1216" s="88"/>
      <c r="L1216" s="88"/>
      <c r="M1216" s="88"/>
      <c r="O1216" s="134"/>
      <c r="P1216" s="134"/>
      <c r="Q1216" s="134"/>
      <c r="R1216" s="134"/>
      <c r="S1216" s="134"/>
      <c r="T1216" s="134"/>
      <c r="U1216" s="134"/>
      <c r="V1216" s="134"/>
      <c r="W1216" s="134"/>
      <c r="X1216" s="134"/>
      <c r="Y1216" s="134"/>
      <c r="Z1216" s="134"/>
      <c r="AA1216" s="134"/>
    </row>
    <row r="1217" spans="1:27" ht="11.65" customHeight="1" x14ac:dyDescent="0.2">
      <c r="A1217" s="138">
        <f t="shared" ca="1" si="48"/>
        <v>836</v>
      </c>
      <c r="C1217" s="184"/>
      <c r="F1217" s="184" t="str">
        <f>+[1]Function!F1200</f>
        <v>P</v>
      </c>
      <c r="G1217" s="84" t="str">
        <f>[1]UTCR!H1217</f>
        <v>DGU</v>
      </c>
      <c r="H1217" s="151"/>
      <c r="I1217" s="88">
        <f>IF(VLOOKUP([1]Variables!$AN$3,[1]Variables!$AK$3:$AM$14,3)=2,[1]UTCR!J1217,[1]UTCR!AF1217)</f>
        <v>0</v>
      </c>
      <c r="J1217" s="88">
        <f t="shared" ref="J1217:J1222" si="55">I1217-K1217</f>
        <v>0</v>
      </c>
      <c r="K1217" s="185">
        <f>IF([1]Variables!$AN$3=12,IF(VLOOKUP([1]Variables!$AN$3,[1]Variables!$AK$3:$AM$14,3)=2,INDEX([1]UTCR!K1217:U1217,1,5)+INDEX([1]UTCR!K1217:U1217,1,8),INDEX([1]UTCR!AG1217:AQ1217,1,5)+INDEX([1]UTCR!AG1217:AQ1217,1,8)),IF(VLOOKUP([1]Variables!$AN$3,[1]Variables!$AK$3:$AM$14,3)=2,INDEX([1]UTCR!K1217:U1217,1,[1]Variables!$AN$3),INDEX([1]UTCR!AG1217:AQ1217,1,[1]Variables!$AN$3)))</f>
        <v>0</v>
      </c>
      <c r="L1217" s="88">
        <f t="shared" ref="L1217:L1222" si="56">M1217-K1217</f>
        <v>0</v>
      </c>
      <c r="M1217" s="88">
        <f>IF([1]Variables!$AN$3=12,INDEX([1]NRO!J1217:T1217,1,5)+INDEX([1]NRO!J1217:T1217,1,8),INDEX([1]NRO!J1217:T1217,1,[1]Variables!$AN$3))</f>
        <v>0</v>
      </c>
      <c r="O1217" s="134"/>
      <c r="P1217" s="134"/>
      <c r="Q1217" s="134"/>
      <c r="R1217" s="134"/>
      <c r="S1217" s="134"/>
      <c r="T1217" s="134"/>
      <c r="U1217" s="134"/>
      <c r="V1217" s="134"/>
      <c r="W1217" s="134"/>
      <c r="X1217" s="134"/>
      <c r="Y1217" s="134"/>
      <c r="Z1217" s="134"/>
      <c r="AA1217" s="134"/>
    </row>
    <row r="1218" spans="1:27" ht="11.65" customHeight="1" x14ac:dyDescent="0.2">
      <c r="A1218" s="138">
        <f t="shared" ca="1" si="48"/>
        <v>837</v>
      </c>
      <c r="C1218" s="184"/>
      <c r="F1218" s="184" t="str">
        <f>+[1]Function!F1201</f>
        <v>P</v>
      </c>
      <c r="G1218" s="84" t="str">
        <f>[1]UTCR!H1218</f>
        <v>SG</v>
      </c>
      <c r="H1218" s="151"/>
      <c r="I1218" s="88">
        <f>IF(VLOOKUP([1]Variables!$AN$3,[1]Variables!$AK$3:$AM$14,3)=2,[1]UTCR!J1218,[1]UTCR!AF1218)</f>
        <v>0</v>
      </c>
      <c r="J1218" s="88">
        <f t="shared" si="55"/>
        <v>0</v>
      </c>
      <c r="K1218" s="185">
        <f>IF([1]Variables!$AN$3=12,IF(VLOOKUP([1]Variables!$AN$3,[1]Variables!$AK$3:$AM$14,3)=2,INDEX([1]UTCR!K1218:U1218,1,5)+INDEX([1]UTCR!K1218:U1218,1,8),INDEX([1]UTCR!AG1218:AQ1218,1,5)+INDEX([1]UTCR!AG1218:AQ1218,1,8)),IF(VLOOKUP([1]Variables!$AN$3,[1]Variables!$AK$3:$AM$14,3)=2,INDEX([1]UTCR!K1218:U1218,1,[1]Variables!$AN$3),INDEX([1]UTCR!AG1218:AQ1218,1,[1]Variables!$AN$3)))</f>
        <v>0</v>
      </c>
      <c r="L1218" s="88">
        <f t="shared" si="56"/>
        <v>0</v>
      </c>
      <c r="M1218" s="88">
        <f>IF([1]Variables!$AN$3=12,INDEX([1]NRO!J1218:T1218,1,5)+INDEX([1]NRO!J1218:T1218,1,8),INDEX([1]NRO!J1218:T1218,1,[1]Variables!$AN$3))</f>
        <v>0</v>
      </c>
      <c r="O1218" s="134"/>
      <c r="P1218" s="134"/>
      <c r="Q1218" s="134"/>
      <c r="R1218" s="134"/>
      <c r="S1218" s="134"/>
      <c r="T1218" s="134"/>
      <c r="U1218" s="134"/>
      <c r="V1218" s="134"/>
      <c r="W1218" s="134"/>
      <c r="X1218" s="134"/>
      <c r="Y1218" s="134"/>
      <c r="Z1218" s="134"/>
      <c r="AA1218" s="134"/>
    </row>
    <row r="1219" spans="1:27" ht="11.65" customHeight="1" x14ac:dyDescent="0.2">
      <c r="A1219" s="138">
        <f t="shared" ca="1" si="48"/>
        <v>838</v>
      </c>
      <c r="C1219" s="184"/>
      <c r="F1219" s="184" t="str">
        <f>+[1]Function!F1202</f>
        <v>P</v>
      </c>
      <c r="G1219" s="84" t="str">
        <f>[1]UTCR!H1219</f>
        <v>CAGW</v>
      </c>
      <c r="H1219" s="151"/>
      <c r="I1219" s="88">
        <f>IF(VLOOKUP([1]Variables!$AN$3,[1]Variables!$AK$3:$AM$14,3)=2,[1]UTCR!J1219,[1]UTCR!AF1219)</f>
        <v>39776270.539999999</v>
      </c>
      <c r="J1219" s="88">
        <f t="shared" si="55"/>
        <v>30800734.250975691</v>
      </c>
      <c r="K1219" s="185">
        <f>IF([1]Variables!$AN$3=12,IF(VLOOKUP([1]Variables!$AN$3,[1]Variables!$AK$3:$AM$14,3)=2,INDEX([1]UTCR!K1219:U1219,1,5)+INDEX([1]UTCR!K1219:U1219,1,8),INDEX([1]UTCR!AG1219:AQ1219,1,5)+INDEX([1]UTCR!AG1219:AQ1219,1,8)),IF(VLOOKUP([1]Variables!$AN$3,[1]Variables!$AK$3:$AM$14,3)=2,INDEX([1]UTCR!K1219:U1219,1,[1]Variables!$AN$3),INDEX([1]UTCR!AG1219:AQ1219,1,[1]Variables!$AN$3)))</f>
        <v>8975536.2890243083</v>
      </c>
      <c r="L1219" s="88">
        <f t="shared" si="56"/>
        <v>55615.892390642315</v>
      </c>
      <c r="M1219" s="88">
        <f>IF([1]Variables!$AN$3=12,INDEX([1]NRO!J1219:T1219,1,5)+INDEX([1]NRO!J1219:T1219,1,8),INDEX([1]NRO!J1219:T1219,1,[1]Variables!$AN$3))</f>
        <v>9031152.1814149506</v>
      </c>
      <c r="O1219" s="134"/>
      <c r="P1219" s="134"/>
      <c r="Q1219" s="134"/>
      <c r="R1219" s="134"/>
      <c r="S1219" s="134"/>
      <c r="T1219" s="134"/>
      <c r="U1219" s="134"/>
      <c r="V1219" s="134"/>
      <c r="W1219" s="134"/>
      <c r="X1219" s="134"/>
      <c r="Y1219" s="134"/>
      <c r="Z1219" s="134"/>
      <c r="AA1219" s="134"/>
    </row>
    <row r="1220" spans="1:27" ht="11.65" customHeight="1" x14ac:dyDescent="0.2">
      <c r="A1220" s="138">
        <f t="shared" ca="1" si="48"/>
        <v>839</v>
      </c>
      <c r="C1220" s="184"/>
      <c r="F1220" s="184" t="str">
        <f>+[1]Function!F1203</f>
        <v>P</v>
      </c>
      <c r="G1220" s="84" t="str">
        <f>[1]UTCR!H1220</f>
        <v>CAGE</v>
      </c>
      <c r="H1220" s="151"/>
      <c r="I1220" s="88">
        <f>IF(VLOOKUP([1]Variables!$AN$3,[1]Variables!$AK$3:$AM$14,3)=2,[1]UTCR!J1220,[1]UTCR!AF1220)</f>
        <v>86287507.829999998</v>
      </c>
      <c r="J1220" s="88">
        <f t="shared" si="55"/>
        <v>86287507.829999998</v>
      </c>
      <c r="K1220" s="185">
        <f>IF([1]Variables!$AN$3=12,IF(VLOOKUP([1]Variables!$AN$3,[1]Variables!$AK$3:$AM$14,3)=2,INDEX([1]UTCR!K1220:U1220,1,5)+INDEX([1]UTCR!K1220:U1220,1,8),INDEX([1]UTCR!AG1220:AQ1220,1,5)+INDEX([1]UTCR!AG1220:AQ1220,1,8)),IF(VLOOKUP([1]Variables!$AN$3,[1]Variables!$AK$3:$AM$14,3)=2,INDEX([1]UTCR!K1220:U1220,1,[1]Variables!$AN$3),INDEX([1]UTCR!AG1220:AQ1220,1,[1]Variables!$AN$3)))</f>
        <v>0</v>
      </c>
      <c r="L1220" s="88">
        <f t="shared" si="56"/>
        <v>0</v>
      </c>
      <c r="M1220" s="88">
        <f>IF([1]Variables!$AN$3=12,INDEX([1]NRO!J1220:T1220,1,5)+INDEX([1]NRO!J1220:T1220,1,8),INDEX([1]NRO!J1220:T1220,1,[1]Variables!$AN$3))</f>
        <v>0</v>
      </c>
      <c r="O1220" s="134"/>
      <c r="P1220" s="134"/>
      <c r="Q1220" s="134"/>
      <c r="R1220" s="134"/>
      <c r="S1220" s="134"/>
      <c r="T1220" s="134"/>
      <c r="U1220" s="134"/>
      <c r="V1220" s="134"/>
      <c r="W1220" s="134"/>
      <c r="X1220" s="134"/>
      <c r="Y1220" s="134"/>
      <c r="Z1220" s="134"/>
      <c r="AA1220" s="134"/>
    </row>
    <row r="1221" spans="1:27" ht="11.65" customHeight="1" x14ac:dyDescent="0.2">
      <c r="A1221" s="138">
        <f t="shared" ca="1" si="48"/>
        <v>840</v>
      </c>
      <c r="C1221" s="184"/>
      <c r="F1221" s="184" t="str">
        <f>+[1]Function!F1204</f>
        <v>P</v>
      </c>
      <c r="G1221" s="84" t="str">
        <f>[1]UTCR!H1221</f>
        <v>CAGE</v>
      </c>
      <c r="H1221" s="151"/>
      <c r="I1221" s="88">
        <f>IF(VLOOKUP([1]Variables!$AN$3,[1]Variables!$AK$3:$AM$14,3)=2,[1]UTCR!J1221,[1]UTCR!AF1221)</f>
        <v>0</v>
      </c>
      <c r="J1221" s="88">
        <f t="shared" si="55"/>
        <v>0</v>
      </c>
      <c r="K1221" s="185">
        <f>IF([1]Variables!$AN$3=12,IF(VLOOKUP([1]Variables!$AN$3,[1]Variables!$AK$3:$AM$14,3)=2,INDEX([1]UTCR!K1221:U1221,1,5)+INDEX([1]UTCR!K1221:U1221,1,8),INDEX([1]UTCR!AG1221:AQ1221,1,5)+INDEX([1]UTCR!AG1221:AQ1221,1,8)),IF(VLOOKUP([1]Variables!$AN$3,[1]Variables!$AK$3:$AM$14,3)=2,INDEX([1]UTCR!K1221:U1221,1,[1]Variables!$AN$3),INDEX([1]UTCR!AG1221:AQ1221,1,[1]Variables!$AN$3)))</f>
        <v>0</v>
      </c>
      <c r="L1221" s="88">
        <f t="shared" si="56"/>
        <v>0</v>
      </c>
      <c r="M1221" s="88">
        <f>IF([1]Variables!$AN$3=12,INDEX([1]NRO!J1221:T1221,1,5)+INDEX([1]NRO!J1221:T1221,1,8),INDEX([1]NRO!J1221:T1221,1,[1]Variables!$AN$3))</f>
        <v>0</v>
      </c>
      <c r="O1221" s="134"/>
      <c r="P1221" s="134"/>
      <c r="Q1221" s="134"/>
      <c r="R1221" s="134"/>
      <c r="S1221" s="134"/>
      <c r="T1221" s="134"/>
      <c r="U1221" s="134"/>
      <c r="V1221" s="134"/>
      <c r="W1221" s="134"/>
      <c r="X1221" s="134"/>
      <c r="Y1221" s="134"/>
      <c r="Z1221" s="134"/>
      <c r="AA1221" s="134"/>
    </row>
    <row r="1222" spans="1:27" ht="11.65" customHeight="1" x14ac:dyDescent="0.2">
      <c r="A1222" s="138">
        <f t="shared" ca="1" si="48"/>
        <v>841</v>
      </c>
      <c r="C1222" s="184"/>
      <c r="F1222" s="184" t="str">
        <f>+[1]Function!F1205</f>
        <v>P</v>
      </c>
      <c r="G1222" s="84" t="str">
        <f>[1]UTCR!H1222</f>
        <v>CAGE</v>
      </c>
      <c r="H1222" s="151"/>
      <c r="I1222" s="88">
        <f>IF(VLOOKUP([1]Variables!$AN$3,[1]Variables!$AK$3:$AM$14,3)=2,[1]UTCR!J1222,[1]UTCR!AF1222)</f>
        <v>0</v>
      </c>
      <c r="J1222" s="88">
        <f t="shared" si="55"/>
        <v>0</v>
      </c>
      <c r="K1222" s="185">
        <f>IF([1]Variables!$AN$3=12,IF(VLOOKUP([1]Variables!$AN$3,[1]Variables!$AK$3:$AM$14,3)=2,INDEX([1]UTCR!K1222:U1222,1,5)+INDEX([1]UTCR!K1222:U1222,1,8),INDEX([1]UTCR!AG1222:AQ1222,1,5)+INDEX([1]UTCR!AG1222:AQ1222,1,8)),IF(VLOOKUP([1]Variables!$AN$3,[1]Variables!$AK$3:$AM$14,3)=2,INDEX([1]UTCR!K1222:U1222,1,[1]Variables!$AN$3),INDEX([1]UTCR!AG1222:AQ1222,1,[1]Variables!$AN$3)))</f>
        <v>0</v>
      </c>
      <c r="L1222" s="88">
        <f t="shared" si="56"/>
        <v>0</v>
      </c>
      <c r="M1222" s="88">
        <f>IF([1]Variables!$AN$3=12,INDEX([1]NRO!J1222:T1222,1,5)+INDEX([1]NRO!J1222:T1222,1,8),INDEX([1]NRO!J1222:T1222,1,[1]Variables!$AN$3))</f>
        <v>0</v>
      </c>
      <c r="O1222" s="134"/>
      <c r="P1222" s="134"/>
      <c r="Q1222" s="134"/>
      <c r="R1222" s="134"/>
      <c r="S1222" s="134"/>
      <c r="T1222" s="134"/>
      <c r="U1222" s="134"/>
      <c r="V1222" s="134"/>
      <c r="W1222" s="134"/>
      <c r="X1222" s="134"/>
      <c r="Y1222" s="134"/>
      <c r="Z1222" s="134"/>
      <c r="AA1222" s="134"/>
    </row>
    <row r="1223" spans="1:27" ht="11.65" customHeight="1" x14ac:dyDescent="0.2">
      <c r="A1223" s="138">
        <f t="shared" ca="1" si="48"/>
        <v>842</v>
      </c>
      <c r="C1223" s="184"/>
      <c r="H1223" s="151" t="s">
        <v>352</v>
      </c>
      <c r="I1223" s="187">
        <f>SUBTOTAL(9,I1217:I1222)</f>
        <v>126063778.37</v>
      </c>
      <c r="J1223" s="187">
        <f>SUBTOTAL(9,J1217:J1222)</f>
        <v>117088242.08097568</v>
      </c>
      <c r="K1223" s="187">
        <f>SUBTOTAL(9,K1217:K1222)</f>
        <v>8975536.2890243083</v>
      </c>
      <c r="L1223" s="187">
        <f>SUBTOTAL(9,L1217:L1222)</f>
        <v>55615.892390642315</v>
      </c>
      <c r="M1223" s="187">
        <f>SUBTOTAL(9,M1217:M1222)</f>
        <v>9031152.1814149506</v>
      </c>
      <c r="O1223" s="134"/>
      <c r="P1223" s="134"/>
      <c r="Q1223" s="134"/>
      <c r="R1223" s="134"/>
      <c r="S1223" s="134"/>
      <c r="T1223" s="134"/>
      <c r="U1223" s="134"/>
      <c r="V1223" s="134"/>
      <c r="W1223" s="134"/>
      <c r="X1223" s="134"/>
      <c r="Y1223" s="134"/>
      <c r="Z1223" s="134"/>
      <c r="AA1223" s="134"/>
    </row>
    <row r="1224" spans="1:27" ht="11.65" customHeight="1" x14ac:dyDescent="0.2">
      <c r="A1224" s="138">
        <f t="shared" ca="1" si="48"/>
        <v>843</v>
      </c>
      <c r="C1224" s="184"/>
      <c r="H1224" s="151"/>
      <c r="I1224" s="88"/>
      <c r="J1224" s="88"/>
      <c r="K1224" s="88"/>
      <c r="L1224" s="88"/>
      <c r="M1224" s="88"/>
      <c r="O1224" s="134"/>
      <c r="P1224" s="134"/>
      <c r="Q1224" s="134"/>
      <c r="R1224" s="134"/>
      <c r="S1224" s="134"/>
      <c r="T1224" s="134"/>
      <c r="U1224" s="134"/>
      <c r="V1224" s="134"/>
      <c r="W1224" s="134"/>
      <c r="X1224" s="134"/>
      <c r="Y1224" s="134"/>
      <c r="Z1224" s="134"/>
      <c r="AA1224" s="134"/>
    </row>
    <row r="1225" spans="1:27" ht="11.65" customHeight="1" x14ac:dyDescent="0.2">
      <c r="A1225" s="138">
        <f t="shared" ca="1" si="48"/>
        <v>844</v>
      </c>
      <c r="C1225" s="184" t="s">
        <v>359</v>
      </c>
      <c r="D1225" s="84" t="s">
        <v>360</v>
      </c>
      <c r="H1225" s="151"/>
      <c r="I1225" s="88"/>
      <c r="J1225" s="88"/>
      <c r="K1225" s="88"/>
      <c r="L1225" s="88"/>
      <c r="M1225" s="88"/>
      <c r="O1225" s="134"/>
      <c r="P1225" s="134"/>
      <c r="Q1225" s="134"/>
      <c r="R1225" s="134"/>
      <c r="S1225" s="134"/>
      <c r="T1225" s="134"/>
      <c r="U1225" s="134"/>
      <c r="V1225" s="134"/>
      <c r="W1225" s="134"/>
      <c r="X1225" s="134"/>
      <c r="Y1225" s="134"/>
      <c r="Z1225" s="134"/>
      <c r="AA1225" s="134"/>
    </row>
    <row r="1226" spans="1:27" ht="11.65" customHeight="1" x14ac:dyDescent="0.2">
      <c r="A1226" s="138">
        <f t="shared" ca="1" si="48"/>
        <v>845</v>
      </c>
      <c r="C1226" s="184"/>
      <c r="F1226" s="184" t="str">
        <f>+[1]Function!F1209</f>
        <v>T</v>
      </c>
      <c r="G1226" s="84" t="str">
        <f>[1]UTCR!H1226</f>
        <v>DGP</v>
      </c>
      <c r="H1226" s="151"/>
      <c r="I1226" s="88">
        <f>IF(VLOOKUP([1]Variables!$AN$3,[1]Variables!$AK$3:$AM$14,3)=2,[1]UTCR!J1226,[1]UTCR!AF1226)</f>
        <v>0</v>
      </c>
      <c r="J1226" s="88">
        <f t="shared" ref="J1226:J1231" si="57">I1226-K1226</f>
        <v>0</v>
      </c>
      <c r="K1226" s="185">
        <f>IF([1]Variables!$AN$3=12,IF(VLOOKUP([1]Variables!$AN$3,[1]Variables!$AK$3:$AM$14,3)=2,INDEX([1]UTCR!K1226:U1226,1,5)+INDEX([1]UTCR!K1226:U1226,1,8),INDEX([1]UTCR!AG1226:AQ1226,1,5)+INDEX([1]UTCR!AG1226:AQ1226,1,8)),IF(VLOOKUP([1]Variables!$AN$3,[1]Variables!$AK$3:$AM$14,3)=2,INDEX([1]UTCR!K1226:U1226,1,[1]Variables!$AN$3),INDEX([1]UTCR!AG1226:AQ1226,1,[1]Variables!$AN$3)))</f>
        <v>0</v>
      </c>
      <c r="L1226" s="88">
        <f t="shared" ref="L1226:L1231" si="58">M1226-K1226</f>
        <v>0</v>
      </c>
      <c r="M1226" s="88">
        <f>IF([1]Variables!$AN$3=12,INDEX([1]NRO!J1226:T1226,1,5)+INDEX([1]NRO!J1226:T1226,1,8),INDEX([1]NRO!J1226:T1226,1,[1]Variables!$AN$3))</f>
        <v>0</v>
      </c>
      <c r="O1226" s="134"/>
      <c r="P1226" s="134"/>
      <c r="Q1226" s="134"/>
      <c r="R1226" s="134"/>
      <c r="S1226" s="134"/>
      <c r="T1226" s="134"/>
      <c r="U1226" s="134"/>
      <c r="V1226" s="134"/>
      <c r="W1226" s="134"/>
      <c r="X1226" s="134"/>
      <c r="Y1226" s="134"/>
      <c r="Z1226" s="134"/>
      <c r="AA1226" s="134"/>
    </row>
    <row r="1227" spans="1:27" ht="11.65" customHeight="1" x14ac:dyDescent="0.2">
      <c r="A1227" s="138">
        <f t="shared" ca="1" si="48"/>
        <v>846</v>
      </c>
      <c r="C1227" s="184"/>
      <c r="F1227" s="184" t="str">
        <f>+[1]Function!F1210</f>
        <v>T</v>
      </c>
      <c r="G1227" s="84" t="str">
        <f>[1]UTCR!H1227</f>
        <v>DGU</v>
      </c>
      <c r="H1227" s="151"/>
      <c r="I1227" s="88">
        <f>IF(VLOOKUP([1]Variables!$AN$3,[1]Variables!$AK$3:$AM$14,3)=2,[1]UTCR!J1227,[1]UTCR!AF1227)</f>
        <v>0</v>
      </c>
      <c r="J1227" s="88">
        <f t="shared" si="57"/>
        <v>0</v>
      </c>
      <c r="K1227" s="185">
        <f>IF([1]Variables!$AN$3=12,IF(VLOOKUP([1]Variables!$AN$3,[1]Variables!$AK$3:$AM$14,3)=2,INDEX([1]UTCR!K1227:U1227,1,5)+INDEX([1]UTCR!K1227:U1227,1,8),INDEX([1]UTCR!AG1227:AQ1227,1,5)+INDEX([1]UTCR!AG1227:AQ1227,1,8)),IF(VLOOKUP([1]Variables!$AN$3,[1]Variables!$AK$3:$AM$14,3)=2,INDEX([1]UTCR!K1227:U1227,1,[1]Variables!$AN$3),INDEX([1]UTCR!AG1227:AQ1227,1,[1]Variables!$AN$3)))</f>
        <v>0</v>
      </c>
      <c r="L1227" s="88">
        <f t="shared" si="58"/>
        <v>0</v>
      </c>
      <c r="M1227" s="88">
        <f>IF([1]Variables!$AN$3=12,INDEX([1]NRO!J1227:T1227,1,5)+INDEX([1]NRO!J1227:T1227,1,8),INDEX([1]NRO!J1227:T1227,1,[1]Variables!$AN$3))</f>
        <v>0</v>
      </c>
      <c r="O1227" s="134"/>
      <c r="P1227" s="134"/>
      <c r="Q1227" s="134"/>
      <c r="R1227" s="134"/>
      <c r="S1227" s="134"/>
      <c r="T1227" s="134"/>
      <c r="U1227" s="134"/>
      <c r="V1227" s="134"/>
      <c r="W1227" s="134"/>
      <c r="X1227" s="134"/>
      <c r="Y1227" s="134"/>
      <c r="Z1227" s="134"/>
      <c r="AA1227" s="134"/>
    </row>
    <row r="1228" spans="1:27" ht="11.65" customHeight="1" x14ac:dyDescent="0.2">
      <c r="A1228" s="138">
        <f t="shared" ref="A1228:A1291" ca="1" si="59">OFFSET(A1228,-1,)+1</f>
        <v>847</v>
      </c>
      <c r="C1228" s="184"/>
      <c r="F1228" s="184" t="str">
        <f>+[1]Function!F1211</f>
        <v>T</v>
      </c>
      <c r="G1228" s="84" t="str">
        <f>[1]UTCR!H1228</f>
        <v>CAGW</v>
      </c>
      <c r="H1228" s="151"/>
      <c r="I1228" s="88">
        <f>IF(VLOOKUP([1]Variables!$AN$3,[1]Variables!$AK$3:$AM$14,3)=2,[1]UTCR!J1228,[1]UTCR!AF1228)</f>
        <v>23531279.851363793</v>
      </c>
      <c r="J1228" s="88">
        <f t="shared" si="57"/>
        <v>18221434.223159198</v>
      </c>
      <c r="K1228" s="185">
        <f>IF([1]Variables!$AN$3=12,IF(VLOOKUP([1]Variables!$AN$3,[1]Variables!$AK$3:$AM$14,3)=2,INDEX([1]UTCR!K1228:U1228,1,5)+INDEX([1]UTCR!K1228:U1228,1,8),INDEX([1]UTCR!AG1228:AQ1228,1,5)+INDEX([1]UTCR!AG1228:AQ1228,1,8)),IF(VLOOKUP([1]Variables!$AN$3,[1]Variables!$AK$3:$AM$14,3)=2,INDEX([1]UTCR!K1228:U1228,1,[1]Variables!$AN$3),INDEX([1]UTCR!AG1228:AQ1228,1,[1]Variables!$AN$3)))</f>
        <v>5309845.6282045962</v>
      </c>
      <c r="L1228" s="88">
        <f t="shared" si="58"/>
        <v>61640.909286868758</v>
      </c>
      <c r="M1228" s="88">
        <f>IF([1]Variables!$AN$3=12,INDEX([1]NRO!J1228:T1228,1,5)+INDEX([1]NRO!J1228:T1228,1,8),INDEX([1]NRO!J1228:T1228,1,[1]Variables!$AN$3))</f>
        <v>5371486.537491465</v>
      </c>
      <c r="O1228" s="134"/>
      <c r="P1228" s="134"/>
      <c r="Q1228" s="134"/>
      <c r="R1228" s="134"/>
      <c r="S1228" s="134"/>
      <c r="T1228" s="134"/>
      <c r="U1228" s="134"/>
      <c r="V1228" s="134"/>
      <c r="W1228" s="134"/>
      <c r="X1228" s="134"/>
      <c r="Y1228" s="134"/>
      <c r="Z1228" s="134"/>
      <c r="AA1228" s="134"/>
    </row>
    <row r="1229" spans="1:27" ht="11.65" customHeight="1" x14ac:dyDescent="0.2">
      <c r="A1229" s="138">
        <f t="shared" ca="1" si="59"/>
        <v>848</v>
      </c>
      <c r="C1229" s="184"/>
      <c r="F1229" s="184" t="str">
        <f>+[1]Function!F1212</f>
        <v>T</v>
      </c>
      <c r="G1229" s="84" t="str">
        <f>[1]UTCR!H1229</f>
        <v>CAGE</v>
      </c>
      <c r="H1229" s="151"/>
      <c r="I1229" s="88">
        <f>IF(VLOOKUP([1]Variables!$AN$3,[1]Variables!$AK$3:$AM$14,3)=2,[1]UTCR!J1229,[1]UTCR!AF1229)</f>
        <v>68901059.118636206</v>
      </c>
      <c r="J1229" s="88">
        <f t="shared" si="57"/>
        <v>68901059.118636206</v>
      </c>
      <c r="K1229" s="185">
        <f>IF([1]Variables!$AN$3=12,IF(VLOOKUP([1]Variables!$AN$3,[1]Variables!$AK$3:$AM$14,3)=2,INDEX([1]UTCR!K1229:U1229,1,5)+INDEX([1]UTCR!K1229:U1229,1,8),INDEX([1]UTCR!AG1229:AQ1229,1,5)+INDEX([1]UTCR!AG1229:AQ1229,1,8)),IF(VLOOKUP([1]Variables!$AN$3,[1]Variables!$AK$3:$AM$14,3)=2,INDEX([1]UTCR!K1229:U1229,1,[1]Variables!$AN$3),INDEX([1]UTCR!AG1229:AQ1229,1,[1]Variables!$AN$3)))</f>
        <v>0</v>
      </c>
      <c r="L1229" s="88">
        <f t="shared" si="58"/>
        <v>0</v>
      </c>
      <c r="M1229" s="88">
        <f>IF([1]Variables!$AN$3=12,INDEX([1]NRO!J1229:T1229,1,5)+INDEX([1]NRO!J1229:T1229,1,8),INDEX([1]NRO!J1229:T1229,1,[1]Variables!$AN$3))</f>
        <v>0</v>
      </c>
      <c r="O1229" s="134"/>
      <c r="P1229" s="134"/>
      <c r="Q1229" s="134"/>
      <c r="R1229" s="134"/>
      <c r="S1229" s="134"/>
      <c r="T1229" s="134"/>
      <c r="U1229" s="134"/>
      <c r="V1229" s="134"/>
      <c r="W1229" s="134"/>
      <c r="X1229" s="134"/>
      <c r="Y1229" s="134"/>
      <c r="Z1229" s="134"/>
      <c r="AA1229" s="134"/>
    </row>
    <row r="1230" spans="1:27" ht="11.65" customHeight="1" x14ac:dyDescent="0.2">
      <c r="A1230" s="138">
        <f t="shared" ca="1" si="59"/>
        <v>849</v>
      </c>
      <c r="C1230" s="184"/>
      <c r="F1230" s="184" t="str">
        <f>+[1]Function!F1214</f>
        <v>T</v>
      </c>
      <c r="G1230" s="84" t="str">
        <f>[1]UTCR!H1230</f>
        <v>JBG</v>
      </c>
      <c r="H1230" s="151"/>
      <c r="I1230" s="88">
        <f>IF(VLOOKUP([1]Variables!$AN$3,[1]Variables!$AK$3:$AM$14,3)=2,[1]UTCR!J1230,[1]UTCR!AF1230)</f>
        <v>1469701.99</v>
      </c>
      <c r="J1230" s="88">
        <f t="shared" si="57"/>
        <v>1139944.893242619</v>
      </c>
      <c r="K1230" s="185">
        <f>IF([1]Variables!$AN$3=12,IF(VLOOKUP([1]Variables!$AN$3,[1]Variables!$AK$3:$AM$14,3)=2,INDEX([1]UTCR!K1230:U1230,1,5)+INDEX([1]UTCR!K1230:U1230,1,8),INDEX([1]UTCR!AG1230:AQ1230,1,5)+INDEX([1]UTCR!AG1230:AQ1230,1,8)),IF(VLOOKUP([1]Variables!$AN$3,[1]Variables!$AK$3:$AM$14,3)=2,INDEX([1]UTCR!K1230:U1230,1,[1]Variables!$AN$3),INDEX([1]UTCR!AG1230:AQ1230,1,[1]Variables!$AN$3)))</f>
        <v>329757.09675738099</v>
      </c>
      <c r="L1230" s="88">
        <f t="shared" si="58"/>
        <v>5111.9703793507069</v>
      </c>
      <c r="M1230" s="88">
        <f>IF([1]Variables!$AN$3=12,INDEX([1]NRO!J1230:T1230,1,5)+INDEX([1]NRO!J1230:T1230,1,8),INDEX([1]NRO!J1230:T1230,1,[1]Variables!$AN$3))</f>
        <v>334869.0671367317</v>
      </c>
      <c r="O1230" s="134"/>
      <c r="P1230" s="134"/>
      <c r="Q1230" s="134"/>
      <c r="R1230" s="134"/>
      <c r="S1230" s="134"/>
      <c r="T1230" s="134"/>
      <c r="U1230" s="134"/>
      <c r="V1230" s="134"/>
      <c r="W1230" s="134"/>
      <c r="X1230" s="134"/>
      <c r="Y1230" s="134"/>
      <c r="Z1230" s="134"/>
      <c r="AA1230" s="134"/>
    </row>
    <row r="1231" spans="1:27" ht="11.65" customHeight="1" x14ac:dyDescent="0.2">
      <c r="A1231" s="138">
        <f t="shared" ca="1" si="59"/>
        <v>850</v>
      </c>
      <c r="C1231" s="184"/>
      <c r="F1231" s="184" t="str">
        <f>+[1]Function!F1214</f>
        <v>T</v>
      </c>
      <c r="G1231" s="84" t="str">
        <f>[1]UTCR!H1231</f>
        <v>SG</v>
      </c>
      <c r="H1231" s="151"/>
      <c r="I1231" s="88">
        <f>IF(VLOOKUP([1]Variables!$AN$3,[1]Variables!$AK$3:$AM$14,3)=2,[1]UTCR!J1231,[1]UTCR!AF1231)</f>
        <v>32238.46</v>
      </c>
      <c r="J1231" s="88">
        <f t="shared" si="57"/>
        <v>29585.711001809708</v>
      </c>
      <c r="K1231" s="185">
        <f>IF([1]Variables!$AN$3=12,IF(VLOOKUP([1]Variables!$AN$3,[1]Variables!$AK$3:$AM$14,3)=2,INDEX([1]UTCR!K1231:U1231,1,5)+INDEX([1]UTCR!K1231:U1231,1,8),INDEX([1]UTCR!AG1231:AQ1231,1,5)+INDEX([1]UTCR!AG1231:AQ1231,1,8)),IF(VLOOKUP([1]Variables!$AN$3,[1]Variables!$AK$3:$AM$14,3)=2,INDEX([1]UTCR!K1231:U1231,1,[1]Variables!$AN$3),INDEX([1]UTCR!AG1231:AQ1231,1,[1]Variables!$AN$3)))</f>
        <v>2652.7489981902909</v>
      </c>
      <c r="L1231" s="88">
        <f t="shared" si="58"/>
        <v>0.12046177727961549</v>
      </c>
      <c r="M1231" s="88">
        <f>IF([1]Variables!$AN$3=12,INDEX([1]NRO!J1231:T1231,1,5)+INDEX([1]NRO!J1231:T1231,1,8),INDEX([1]NRO!J1231:T1231,1,[1]Variables!$AN$3))</f>
        <v>2652.8694599675705</v>
      </c>
      <c r="O1231" s="134"/>
      <c r="P1231" s="134"/>
      <c r="Q1231" s="134"/>
      <c r="R1231" s="134"/>
      <c r="S1231" s="134"/>
      <c r="T1231" s="134"/>
      <c r="U1231" s="134"/>
      <c r="V1231" s="134"/>
      <c r="W1231" s="134"/>
      <c r="X1231" s="134"/>
      <c r="Y1231" s="134"/>
      <c r="Z1231" s="134"/>
      <c r="AA1231" s="134"/>
    </row>
    <row r="1232" spans="1:27" ht="11.65" customHeight="1" x14ac:dyDescent="0.2">
      <c r="A1232" s="138">
        <f t="shared" ca="1" si="59"/>
        <v>851</v>
      </c>
      <c r="C1232" s="184"/>
      <c r="H1232" s="151" t="s">
        <v>352</v>
      </c>
      <c r="I1232" s="187">
        <f>SUBTOTAL(9,I1226:I1231)</f>
        <v>93934279.419999987</v>
      </c>
      <c r="J1232" s="187">
        <f>SUBTOTAL(9,J1226:J1231)</f>
        <v>88292023.946039826</v>
      </c>
      <c r="K1232" s="187">
        <f>SUBTOTAL(9,K1226:K1231)</f>
        <v>5642255.4739601677</v>
      </c>
      <c r="L1232" s="187">
        <f>SUBTOTAL(9,L1226:L1231)</f>
        <v>66753.00012799674</v>
      </c>
      <c r="M1232" s="187">
        <f>SUBTOTAL(9,M1226:M1231)</f>
        <v>5709008.474088164</v>
      </c>
      <c r="O1232" s="134"/>
      <c r="P1232" s="134"/>
      <c r="Q1232" s="134"/>
      <c r="R1232" s="134"/>
      <c r="S1232" s="134"/>
      <c r="T1232" s="134"/>
      <c r="U1232" s="134"/>
      <c r="V1232" s="134"/>
      <c r="W1232" s="134"/>
      <c r="X1232" s="134"/>
      <c r="Y1232" s="134"/>
      <c r="Z1232" s="134"/>
      <c r="AA1232" s="134"/>
    </row>
    <row r="1233" spans="1:27" ht="11.65" customHeight="1" x14ac:dyDescent="0.2">
      <c r="A1233" s="138">
        <f t="shared" ca="1" si="59"/>
        <v>852</v>
      </c>
      <c r="C1233" s="184"/>
      <c r="H1233" s="151"/>
      <c r="I1233" s="192"/>
      <c r="J1233" s="88"/>
      <c r="K1233" s="88"/>
      <c r="L1233" s="88"/>
      <c r="M1233" s="88"/>
      <c r="O1233" s="134"/>
      <c r="P1233" s="134"/>
      <c r="Q1233" s="134"/>
      <c r="R1233" s="134"/>
      <c r="S1233" s="134"/>
      <c r="T1233" s="134"/>
      <c r="U1233" s="134"/>
      <c r="V1233" s="134"/>
      <c r="W1233" s="134"/>
      <c r="X1233" s="134"/>
      <c r="Y1233" s="134"/>
      <c r="Z1233" s="134"/>
      <c r="AA1233" s="134"/>
    </row>
    <row r="1234" spans="1:27" ht="11.65" customHeight="1" x14ac:dyDescent="0.2">
      <c r="A1234" s="138">
        <f t="shared" ca="1" si="59"/>
        <v>853</v>
      </c>
      <c r="C1234" s="184"/>
      <c r="E1234" s="142"/>
      <c r="H1234" s="151"/>
      <c r="I1234" s="192"/>
      <c r="J1234" s="192"/>
      <c r="K1234" s="192"/>
      <c r="L1234" s="192"/>
      <c r="M1234" s="192"/>
      <c r="O1234" s="193"/>
      <c r="P1234" s="193"/>
      <c r="Q1234" s="193"/>
      <c r="R1234" s="193"/>
      <c r="S1234" s="193"/>
      <c r="T1234" s="193"/>
      <c r="U1234" s="134"/>
      <c r="V1234" s="193"/>
      <c r="W1234" s="193"/>
      <c r="X1234" s="193"/>
      <c r="Y1234" s="193"/>
      <c r="Z1234" s="193"/>
      <c r="AA1234" s="193"/>
    </row>
    <row r="1235" spans="1:27" ht="11.65" customHeight="1" x14ac:dyDescent="0.2">
      <c r="A1235" s="138">
        <f t="shared" ca="1" si="59"/>
        <v>854</v>
      </c>
      <c r="C1235" s="194"/>
      <c r="D1235" s="195"/>
      <c r="E1235" s="196"/>
      <c r="G1235" s="195"/>
      <c r="H1235" s="197"/>
      <c r="I1235" s="198"/>
      <c r="J1235" s="198"/>
      <c r="K1235" s="198"/>
      <c r="L1235" s="198"/>
      <c r="M1235" s="198"/>
      <c r="O1235" s="199"/>
      <c r="P1235" s="199"/>
      <c r="Q1235" s="199"/>
      <c r="R1235" s="199"/>
      <c r="S1235" s="199"/>
      <c r="T1235" s="199"/>
      <c r="U1235" s="134"/>
      <c r="V1235" s="199"/>
      <c r="W1235" s="199"/>
      <c r="X1235" s="199"/>
      <c r="Y1235" s="199"/>
      <c r="Z1235" s="199"/>
      <c r="AA1235" s="199"/>
    </row>
    <row r="1236" spans="1:27" ht="11.65" customHeight="1" x14ac:dyDescent="0.2">
      <c r="A1236" s="138">
        <f t="shared" ca="1" si="59"/>
        <v>855</v>
      </c>
      <c r="C1236" s="184">
        <v>403</v>
      </c>
      <c r="D1236" s="84" t="s">
        <v>361</v>
      </c>
      <c r="H1236" s="151"/>
      <c r="I1236" s="88"/>
      <c r="J1236" s="88"/>
      <c r="K1236" s="88"/>
      <c r="L1236" s="88"/>
      <c r="M1236" s="88"/>
      <c r="O1236" s="134"/>
      <c r="P1236" s="134"/>
      <c r="Q1236" s="134"/>
      <c r="R1236" s="134"/>
      <c r="S1236" s="134"/>
      <c r="T1236" s="134"/>
      <c r="U1236" s="134"/>
      <c r="V1236" s="134"/>
      <c r="W1236" s="134"/>
      <c r="X1236" s="134"/>
      <c r="Y1236" s="134"/>
      <c r="Z1236" s="134"/>
      <c r="AA1236" s="134"/>
    </row>
    <row r="1237" spans="1:27" ht="11.65" customHeight="1" x14ac:dyDescent="0.2">
      <c r="A1237" s="138">
        <f t="shared" ca="1" si="59"/>
        <v>856</v>
      </c>
      <c r="C1237" s="218">
        <v>360</v>
      </c>
      <c r="D1237" s="219" t="s">
        <v>362</v>
      </c>
      <c r="E1237" s="220"/>
      <c r="F1237" s="184" t="str">
        <f>+[1]Function!F1220</f>
        <v>DPW</v>
      </c>
      <c r="G1237" s="84" t="str">
        <f>[1]UTCR!H1237</f>
        <v>S</v>
      </c>
      <c r="H1237" s="151"/>
      <c r="I1237" s="88">
        <f>IF(VLOOKUP([1]Variables!$AN$3,[1]Variables!$AK$3:$AM$14,3)=2,[1]UTCR!J1237,[1]UTCR!AF1237)</f>
        <v>421327.88999999996</v>
      </c>
      <c r="J1237" s="88">
        <f t="shared" ref="J1237:J1250" si="60">I1237-K1237</f>
        <v>415517.07999999996</v>
      </c>
      <c r="K1237" s="185">
        <f>IF([1]Variables!$AN$3=12,IF(VLOOKUP([1]Variables!$AN$3,[1]Variables!$AK$3:$AM$14,3)=2,INDEX([1]UTCR!K1237:U1237,1,5)+INDEX([1]UTCR!K1237:U1237,1,8),INDEX([1]UTCR!AG1237:AQ1237,1,5)+INDEX([1]UTCR!AG1237:AQ1237,1,8)),IF(VLOOKUP([1]Variables!$AN$3,[1]Variables!$AK$3:$AM$14,3)=2,INDEX([1]UTCR!K1237:U1237,1,[1]Variables!$AN$3),INDEX([1]UTCR!AG1237:AQ1237,1,[1]Variables!$AN$3)))</f>
        <v>5810.81</v>
      </c>
      <c r="L1237" s="88">
        <f t="shared" ref="L1237:L1250" si="61">M1237-K1237</f>
        <v>1522.5613773328787</v>
      </c>
      <c r="M1237" s="88">
        <f>IF([1]Variables!$AN$3=12,INDEX([1]NRO!J1237:T1237,1,5)+INDEX([1]NRO!J1237:T1237,1,8),INDEX([1]NRO!J1237:T1237,1,[1]Variables!$AN$3))</f>
        <v>7333.3713773328791</v>
      </c>
      <c r="O1237" s="134"/>
      <c r="P1237" s="134"/>
      <c r="Q1237" s="134"/>
      <c r="R1237" s="134"/>
      <c r="S1237" s="134"/>
      <c r="T1237" s="134"/>
      <c r="U1237" s="134"/>
      <c r="V1237" s="134"/>
      <c r="W1237" s="134"/>
      <c r="X1237" s="134"/>
      <c r="Y1237" s="134"/>
      <c r="Z1237" s="134"/>
      <c r="AA1237" s="134"/>
    </row>
    <row r="1238" spans="1:27" ht="11.65" customHeight="1" x14ac:dyDescent="0.2">
      <c r="A1238" s="138">
        <f t="shared" ca="1" si="59"/>
        <v>857</v>
      </c>
      <c r="C1238" s="218">
        <v>361</v>
      </c>
      <c r="D1238" s="221" t="s">
        <v>363</v>
      </c>
      <c r="E1238" s="219"/>
      <c r="F1238" s="184" t="str">
        <f>+[1]Function!F1221</f>
        <v>DPW</v>
      </c>
      <c r="G1238" s="84" t="str">
        <f>[1]UTCR!H1238</f>
        <v>S</v>
      </c>
      <c r="H1238" s="151"/>
      <c r="I1238" s="88">
        <f>IF(VLOOKUP([1]Variables!$AN$3,[1]Variables!$AK$3:$AM$14,3)=2,[1]UTCR!J1238,[1]UTCR!AF1238)</f>
        <v>1791029.1099999999</v>
      </c>
      <c r="J1238" s="88">
        <f t="shared" si="60"/>
        <v>1744850.5499999998</v>
      </c>
      <c r="K1238" s="185">
        <f>IF([1]Variables!$AN$3=12,IF(VLOOKUP([1]Variables!$AN$3,[1]Variables!$AK$3:$AM$14,3)=2,INDEX([1]UTCR!K1238:U1238,1,5)+INDEX([1]UTCR!K1238:U1238,1,8),INDEX([1]UTCR!AG1238:AQ1238,1,5)+INDEX([1]UTCR!AG1238:AQ1238,1,8)),IF(VLOOKUP([1]Variables!$AN$3,[1]Variables!$AK$3:$AM$14,3)=2,INDEX([1]UTCR!K1238:U1238,1,[1]Variables!$AN$3),INDEX([1]UTCR!AG1238:AQ1238,1,[1]Variables!$AN$3)))</f>
        <v>46178.559999999998</v>
      </c>
      <c r="L1238" s="88">
        <f t="shared" si="61"/>
        <v>4123.2651130743034</v>
      </c>
      <c r="M1238" s="88">
        <f>IF([1]Variables!$AN$3=12,INDEX([1]NRO!J1238:T1238,1,5)+INDEX([1]NRO!J1238:T1238,1,8),INDEX([1]NRO!J1238:T1238,1,[1]Variables!$AN$3))</f>
        <v>50301.825113074301</v>
      </c>
      <c r="O1238" s="134"/>
      <c r="P1238" s="134"/>
      <c r="Q1238" s="134"/>
      <c r="R1238" s="134"/>
      <c r="S1238" s="134"/>
      <c r="T1238" s="134"/>
      <c r="U1238" s="134"/>
      <c r="V1238" s="134"/>
      <c r="W1238" s="134"/>
      <c r="X1238" s="134"/>
      <c r="Y1238" s="134"/>
      <c r="Z1238" s="134"/>
      <c r="AA1238" s="134"/>
    </row>
    <row r="1239" spans="1:27" ht="11.65" customHeight="1" x14ac:dyDescent="0.2">
      <c r="A1239" s="138">
        <f t="shared" ca="1" si="59"/>
        <v>858</v>
      </c>
      <c r="C1239" s="218">
        <v>362</v>
      </c>
      <c r="D1239" s="219" t="s">
        <v>364</v>
      </c>
      <c r="E1239" s="220"/>
      <c r="F1239" s="184" t="str">
        <f>+[1]Function!F1222</f>
        <v>DPW</v>
      </c>
      <c r="G1239" s="84" t="str">
        <f>[1]UTCR!H1239</f>
        <v>S</v>
      </c>
      <c r="H1239" s="151"/>
      <c r="I1239" s="88">
        <f>IF(VLOOKUP([1]Variables!$AN$3,[1]Variables!$AK$3:$AM$14,3)=2,[1]UTCR!J1239,[1]UTCR!AF1239)</f>
        <v>-6868131.2500000019</v>
      </c>
      <c r="J1239" s="88">
        <f t="shared" si="60"/>
        <v>-8173946.1000000015</v>
      </c>
      <c r="K1239" s="185">
        <f>IF([1]Variables!$AN$3=12,IF(VLOOKUP([1]Variables!$AN$3,[1]Variables!$AK$3:$AM$14,3)=2,INDEX([1]UTCR!K1239:U1239,1,5)+INDEX([1]UTCR!K1239:U1239,1,8),INDEX([1]UTCR!AG1239:AQ1239,1,5)+INDEX([1]UTCR!AG1239:AQ1239,1,8)),IF(VLOOKUP([1]Variables!$AN$3,[1]Variables!$AK$3:$AM$14,3)=2,INDEX([1]UTCR!K1239:U1239,1,[1]Variables!$AN$3),INDEX([1]UTCR!AG1239:AQ1239,1,[1]Variables!$AN$3)))</f>
        <v>1305814.8500000001</v>
      </c>
      <c r="L1239" s="88">
        <f t="shared" si="61"/>
        <v>95897.851526162587</v>
      </c>
      <c r="M1239" s="88">
        <f>IF([1]Variables!$AN$3=12,INDEX([1]NRO!J1239:T1239,1,5)+INDEX([1]NRO!J1239:T1239,1,8),INDEX([1]NRO!J1239:T1239,1,[1]Variables!$AN$3))</f>
        <v>1401712.7015261627</v>
      </c>
      <c r="O1239" s="134"/>
      <c r="P1239" s="134"/>
      <c r="Q1239" s="134"/>
      <c r="R1239" s="134"/>
      <c r="S1239" s="134"/>
      <c r="T1239" s="134"/>
      <c r="U1239" s="134"/>
      <c r="V1239" s="134"/>
      <c r="W1239" s="134"/>
      <c r="X1239" s="134"/>
      <c r="Y1239" s="134"/>
      <c r="Z1239" s="134"/>
      <c r="AA1239" s="134"/>
    </row>
    <row r="1240" spans="1:27" ht="11.65" customHeight="1" x14ac:dyDescent="0.2">
      <c r="A1240" s="138">
        <f t="shared" ca="1" si="59"/>
        <v>859</v>
      </c>
      <c r="C1240" s="218">
        <v>363</v>
      </c>
      <c r="D1240" s="219" t="s">
        <v>365</v>
      </c>
      <c r="E1240" s="220"/>
      <c r="F1240" s="184" t="str">
        <f>+[1]Function!F1223</f>
        <v>DPW</v>
      </c>
      <c r="G1240" s="84" t="str">
        <f>[1]UTCR!H1240</f>
        <v>S</v>
      </c>
      <c r="H1240" s="151"/>
      <c r="I1240" s="88">
        <f>IF(VLOOKUP([1]Variables!$AN$3,[1]Variables!$AK$3:$AM$14,3)=2,[1]UTCR!J1240,[1]UTCR!AF1240)</f>
        <v>0</v>
      </c>
      <c r="J1240" s="88">
        <f>I1240-K1240</f>
        <v>0</v>
      </c>
      <c r="K1240" s="185">
        <f>IF([1]Variables!$AN$3=12,IF(VLOOKUP([1]Variables!$AN$3,[1]Variables!$AK$3:$AM$14,3)=2,INDEX([1]UTCR!K1240:U1240,1,5)+INDEX([1]UTCR!K1240:U1240,1,8),INDEX([1]UTCR!AG1240:AQ1240,1,5)+INDEX([1]UTCR!AG1240:AQ1240,1,8)),IF(VLOOKUP([1]Variables!$AN$3,[1]Variables!$AK$3:$AM$14,3)=2,INDEX([1]UTCR!K1240:U1240,1,[1]Variables!$AN$3),INDEX([1]UTCR!AG1240:AQ1240,1,[1]Variables!$AN$3)))</f>
        <v>0</v>
      </c>
      <c r="L1240" s="88">
        <f>M1240-K1240</f>
        <v>0</v>
      </c>
      <c r="M1240" s="88">
        <f>IF([1]Variables!$AN$3=12,INDEX([1]NRO!J1240:T1240,1,5)+INDEX([1]NRO!J1240:T1240,1,8),INDEX([1]NRO!J1240:T1240,1,[1]Variables!$AN$3))</f>
        <v>0</v>
      </c>
      <c r="O1240" s="134"/>
      <c r="P1240" s="134"/>
      <c r="Q1240" s="134"/>
      <c r="R1240" s="134"/>
      <c r="S1240" s="134"/>
      <c r="T1240" s="134"/>
      <c r="U1240" s="134"/>
      <c r="V1240" s="134"/>
      <c r="W1240" s="134"/>
      <c r="X1240" s="134"/>
      <c r="Y1240" s="134"/>
      <c r="Z1240" s="134"/>
      <c r="AA1240" s="134"/>
    </row>
    <row r="1241" spans="1:27" ht="11.65" customHeight="1" x14ac:dyDescent="0.2">
      <c r="A1241" s="138">
        <f t="shared" ca="1" si="59"/>
        <v>860</v>
      </c>
      <c r="C1241" s="218">
        <v>364</v>
      </c>
      <c r="D1241" s="221" t="s">
        <v>366</v>
      </c>
      <c r="E1241" s="220"/>
      <c r="F1241" s="184" t="str">
        <f>+[1]Function!F1224</f>
        <v>DPW</v>
      </c>
      <c r="G1241" s="84" t="str">
        <f>[1]UTCR!H1241</f>
        <v>S</v>
      </c>
      <c r="H1241" s="151"/>
      <c r="I1241" s="88">
        <f>IF(VLOOKUP([1]Variables!$AN$3,[1]Variables!$AK$3:$AM$14,3)=2,[1]UTCR!J1241,[1]UTCR!AF1241)</f>
        <v>38423242.530000001</v>
      </c>
      <c r="J1241" s="88">
        <f t="shared" si="60"/>
        <v>34877599.469999999</v>
      </c>
      <c r="K1241" s="185">
        <f>IF([1]Variables!$AN$3=12,IF(VLOOKUP([1]Variables!$AN$3,[1]Variables!$AK$3:$AM$14,3)=2,INDEX([1]UTCR!K1241:U1241,1,5)+INDEX([1]UTCR!K1241:U1241,1,8),INDEX([1]UTCR!AG1241:AQ1241,1,5)+INDEX([1]UTCR!AG1241:AQ1241,1,8)),IF(VLOOKUP([1]Variables!$AN$3,[1]Variables!$AK$3:$AM$14,3)=2,INDEX([1]UTCR!K1241:U1241,1,[1]Variables!$AN$3),INDEX([1]UTCR!AG1241:AQ1241,1,[1]Variables!$AN$3)))</f>
        <v>3545643.06</v>
      </c>
      <c r="L1241" s="88">
        <f t="shared" si="61"/>
        <v>30907.286969162524</v>
      </c>
      <c r="M1241" s="88">
        <f>IF([1]Variables!$AN$3=12,INDEX([1]NRO!J1241:T1241,1,5)+INDEX([1]NRO!J1241:T1241,1,8),INDEX([1]NRO!J1241:T1241,1,[1]Variables!$AN$3))</f>
        <v>3576550.3469691626</v>
      </c>
      <c r="O1241" s="134"/>
      <c r="P1241" s="134"/>
      <c r="Q1241" s="134"/>
      <c r="R1241" s="134"/>
      <c r="S1241" s="134"/>
      <c r="T1241" s="134"/>
      <c r="U1241" s="134"/>
      <c r="V1241" s="134"/>
      <c r="W1241" s="134"/>
      <c r="X1241" s="134"/>
      <c r="Y1241" s="134"/>
      <c r="Z1241" s="134"/>
      <c r="AA1241" s="134"/>
    </row>
    <row r="1242" spans="1:27" ht="11.65" customHeight="1" x14ac:dyDescent="0.2">
      <c r="A1242" s="138">
        <f t="shared" ca="1" si="59"/>
        <v>861</v>
      </c>
      <c r="C1242" s="218">
        <v>365</v>
      </c>
      <c r="D1242" s="221" t="s">
        <v>367</v>
      </c>
      <c r="E1242" s="220"/>
      <c r="F1242" s="184" t="str">
        <f>+[1]Function!F1225</f>
        <v>DPW</v>
      </c>
      <c r="G1242" s="84" t="str">
        <f>[1]UTCR!H1242</f>
        <v>S</v>
      </c>
      <c r="H1242" s="151"/>
      <c r="I1242" s="88">
        <f>IF(VLOOKUP([1]Variables!$AN$3,[1]Variables!$AK$3:$AM$14,3)=2,[1]UTCR!J1242,[1]UTCR!AF1242)</f>
        <v>18757293.679999996</v>
      </c>
      <c r="J1242" s="88">
        <f t="shared" si="60"/>
        <v>17187122.559999995</v>
      </c>
      <c r="K1242" s="185">
        <f>IF([1]Variables!$AN$3=12,IF(VLOOKUP([1]Variables!$AN$3,[1]Variables!$AK$3:$AM$14,3)=2,INDEX([1]UTCR!K1242:U1242,1,5)+INDEX([1]UTCR!K1242:U1242,1,8),INDEX([1]UTCR!AG1242:AQ1242,1,5)+INDEX([1]UTCR!AG1242:AQ1242,1,8)),IF(VLOOKUP([1]Variables!$AN$3,[1]Variables!$AK$3:$AM$14,3)=2,INDEX([1]UTCR!K1242:U1242,1,[1]Variables!$AN$3),INDEX([1]UTCR!AG1242:AQ1242,1,[1]Variables!$AN$3)))</f>
        <v>1570171.12</v>
      </c>
      <c r="L1242" s="88">
        <f t="shared" si="61"/>
        <v>41246.6956688629</v>
      </c>
      <c r="M1242" s="88">
        <f>IF([1]Variables!$AN$3=12,INDEX([1]NRO!J1242:T1242,1,5)+INDEX([1]NRO!J1242:T1242,1,8),INDEX([1]NRO!J1242:T1242,1,[1]Variables!$AN$3))</f>
        <v>1611417.815668863</v>
      </c>
      <c r="O1242" s="134"/>
      <c r="P1242" s="134"/>
      <c r="Q1242" s="134"/>
      <c r="R1242" s="134"/>
      <c r="S1242" s="134"/>
      <c r="T1242" s="134"/>
      <c r="U1242" s="134"/>
      <c r="V1242" s="134"/>
      <c r="W1242" s="134"/>
      <c r="X1242" s="134"/>
      <c r="Y1242" s="134"/>
      <c r="Z1242" s="134"/>
      <c r="AA1242" s="134"/>
    </row>
    <row r="1243" spans="1:27" ht="11.65" customHeight="1" x14ac:dyDescent="0.2">
      <c r="A1243" s="138">
        <f t="shared" ca="1" si="59"/>
        <v>862</v>
      </c>
      <c r="C1243" s="218">
        <v>366</v>
      </c>
      <c r="D1243" s="221" t="s">
        <v>368</v>
      </c>
      <c r="E1243" s="219"/>
      <c r="F1243" s="184" t="str">
        <f>+[1]Function!F1226</f>
        <v>DPW</v>
      </c>
      <c r="G1243" s="84" t="str">
        <f>[1]UTCR!H1243</f>
        <v>S</v>
      </c>
      <c r="H1243" s="151"/>
      <c r="I1243" s="88">
        <f>IF(VLOOKUP([1]Variables!$AN$3,[1]Variables!$AK$3:$AM$14,3)=2,[1]UTCR!J1243,[1]UTCR!AF1243)</f>
        <v>8312879.8799999999</v>
      </c>
      <c r="J1243" s="88">
        <f t="shared" si="60"/>
        <v>7829234.0499999998</v>
      </c>
      <c r="K1243" s="185">
        <f>IF([1]Variables!$AN$3=12,IF(VLOOKUP([1]Variables!$AN$3,[1]Variables!$AK$3:$AM$14,3)=2,INDEX([1]UTCR!K1243:U1243,1,5)+INDEX([1]UTCR!K1243:U1243,1,8),INDEX([1]UTCR!AG1243:AQ1243,1,5)+INDEX([1]UTCR!AG1243:AQ1243,1,8)),IF(VLOOKUP([1]Variables!$AN$3,[1]Variables!$AK$3:$AM$14,3)=2,INDEX([1]UTCR!K1243:U1243,1,[1]Variables!$AN$3),INDEX([1]UTCR!AG1243:AQ1243,1,[1]Variables!$AN$3)))</f>
        <v>483645.83</v>
      </c>
      <c r="L1243" s="88">
        <f t="shared" si="61"/>
        <v>7217.2393806124455</v>
      </c>
      <c r="M1243" s="88">
        <f>IF([1]Variables!$AN$3=12,INDEX([1]NRO!J1243:T1243,1,5)+INDEX([1]NRO!J1243:T1243,1,8),INDEX([1]NRO!J1243:T1243,1,[1]Variables!$AN$3))</f>
        <v>490863.06938061246</v>
      </c>
      <c r="O1243" s="134"/>
      <c r="P1243" s="134"/>
      <c r="Q1243" s="134"/>
      <c r="R1243" s="134"/>
      <c r="S1243" s="134"/>
      <c r="T1243" s="134"/>
      <c r="U1243" s="134"/>
      <c r="V1243" s="134"/>
      <c r="W1243" s="134"/>
      <c r="X1243" s="134"/>
      <c r="Y1243" s="134"/>
      <c r="Z1243" s="134"/>
      <c r="AA1243" s="134"/>
    </row>
    <row r="1244" spans="1:27" ht="11.65" customHeight="1" x14ac:dyDescent="0.2">
      <c r="A1244" s="138">
        <f t="shared" ca="1" si="59"/>
        <v>863</v>
      </c>
      <c r="C1244" s="218">
        <v>367</v>
      </c>
      <c r="D1244" s="221" t="s">
        <v>369</v>
      </c>
      <c r="E1244" s="219"/>
      <c r="F1244" s="184" t="str">
        <f>+[1]Function!F1227</f>
        <v>DPW</v>
      </c>
      <c r="G1244" s="84" t="str">
        <f>[1]UTCR!H1244</f>
        <v>S</v>
      </c>
      <c r="H1244" s="151"/>
      <c r="I1244" s="88">
        <f>IF(VLOOKUP([1]Variables!$AN$3,[1]Variables!$AK$3:$AM$14,3)=2,[1]UTCR!J1244,[1]UTCR!AF1244)</f>
        <v>19540095.900000002</v>
      </c>
      <c r="J1244" s="88">
        <f t="shared" si="60"/>
        <v>18922796.140000001</v>
      </c>
      <c r="K1244" s="185">
        <f>IF([1]Variables!$AN$3=12,IF(VLOOKUP([1]Variables!$AN$3,[1]Variables!$AK$3:$AM$14,3)=2,INDEX([1]UTCR!K1244:U1244,1,5)+INDEX([1]UTCR!K1244:U1244,1,8),INDEX([1]UTCR!AG1244:AQ1244,1,5)+INDEX([1]UTCR!AG1244:AQ1244,1,8)),IF(VLOOKUP([1]Variables!$AN$3,[1]Variables!$AK$3:$AM$14,3)=2,INDEX([1]UTCR!K1244:U1244,1,[1]Variables!$AN$3),INDEX([1]UTCR!AG1244:AQ1244,1,[1]Variables!$AN$3)))</f>
        <v>617299.76</v>
      </c>
      <c r="L1244" s="88">
        <f t="shared" si="61"/>
        <v>14428.462707284023</v>
      </c>
      <c r="M1244" s="88">
        <f>IF([1]Variables!$AN$3=12,INDEX([1]NRO!J1244:T1244,1,5)+INDEX([1]NRO!J1244:T1244,1,8),INDEX([1]NRO!J1244:T1244,1,[1]Variables!$AN$3))</f>
        <v>631728.22270728403</v>
      </c>
      <c r="O1244" s="134"/>
      <c r="P1244" s="134"/>
      <c r="Q1244" s="134"/>
      <c r="R1244" s="134"/>
      <c r="S1244" s="134"/>
      <c r="T1244" s="134"/>
      <c r="U1244" s="134"/>
      <c r="V1244" s="134"/>
      <c r="W1244" s="134"/>
      <c r="X1244" s="134"/>
      <c r="Y1244" s="134"/>
      <c r="Z1244" s="134"/>
      <c r="AA1244" s="134"/>
    </row>
    <row r="1245" spans="1:27" ht="11.65" customHeight="1" x14ac:dyDescent="0.2">
      <c r="A1245" s="138">
        <f t="shared" ca="1" si="59"/>
        <v>864</v>
      </c>
      <c r="C1245" s="218">
        <v>368</v>
      </c>
      <c r="D1245" s="221" t="s">
        <v>370</v>
      </c>
      <c r="E1245" s="219"/>
      <c r="F1245" s="184" t="str">
        <f>+[1]Function!F1228</f>
        <v>DPW</v>
      </c>
      <c r="G1245" s="84" t="str">
        <f>[1]UTCR!H1245</f>
        <v>S</v>
      </c>
      <c r="H1245" s="151"/>
      <c r="I1245" s="88">
        <f>IF(VLOOKUP([1]Variables!$AN$3,[1]Variables!$AK$3:$AM$14,3)=2,[1]UTCR!J1245,[1]UTCR!AF1245)</f>
        <v>30452020.5</v>
      </c>
      <c r="J1245" s="88">
        <f t="shared" si="60"/>
        <v>27682086.629999999</v>
      </c>
      <c r="K1245" s="185">
        <f>IF([1]Variables!$AN$3=12,IF(VLOOKUP([1]Variables!$AN$3,[1]Variables!$AK$3:$AM$14,3)=2,INDEX([1]UTCR!K1245:U1245,1,5)+INDEX([1]UTCR!K1245:U1245,1,8),INDEX([1]UTCR!AG1245:AQ1245,1,5)+INDEX([1]UTCR!AG1245:AQ1245,1,8)),IF(VLOOKUP([1]Variables!$AN$3,[1]Variables!$AK$3:$AM$14,3)=2,INDEX([1]UTCR!K1245:U1245,1,[1]Variables!$AN$3),INDEX([1]UTCR!AG1245:AQ1245,1,[1]Variables!$AN$3)))</f>
        <v>2769933.87</v>
      </c>
      <c r="L1245" s="88">
        <f t="shared" si="61"/>
        <v>30586.343483156059</v>
      </c>
      <c r="M1245" s="88">
        <f>IF([1]Variables!$AN$3=12,INDEX([1]NRO!J1245:T1245,1,5)+INDEX([1]NRO!J1245:T1245,1,8),INDEX([1]NRO!J1245:T1245,1,[1]Variables!$AN$3))</f>
        <v>2800520.2134831562</v>
      </c>
      <c r="O1245" s="134"/>
      <c r="P1245" s="134"/>
      <c r="Q1245" s="134"/>
      <c r="R1245" s="134"/>
      <c r="S1245" s="134"/>
      <c r="T1245" s="134"/>
      <c r="U1245" s="134"/>
      <c r="V1245" s="134"/>
      <c r="W1245" s="134"/>
      <c r="X1245" s="134"/>
      <c r="Y1245" s="134"/>
      <c r="Z1245" s="134"/>
      <c r="AA1245" s="134"/>
    </row>
    <row r="1246" spans="1:27" ht="11.65" customHeight="1" x14ac:dyDescent="0.2">
      <c r="A1246" s="138">
        <f t="shared" ca="1" si="59"/>
        <v>865</v>
      </c>
      <c r="C1246" s="218">
        <v>369</v>
      </c>
      <c r="D1246" s="221" t="s">
        <v>371</v>
      </c>
      <c r="E1246" s="219"/>
      <c r="F1246" s="184" t="str">
        <f>+[1]Function!F1229</f>
        <v>DPW</v>
      </c>
      <c r="G1246" s="84" t="str">
        <f>[1]UTCR!H1246</f>
        <v>S</v>
      </c>
      <c r="H1246" s="151"/>
      <c r="I1246" s="88">
        <f>IF(VLOOKUP([1]Variables!$AN$3,[1]Variables!$AK$3:$AM$14,3)=2,[1]UTCR!J1246,[1]UTCR!AF1246)</f>
        <v>15708562.380000001</v>
      </c>
      <c r="J1246" s="88">
        <f t="shared" si="60"/>
        <v>14291843.98</v>
      </c>
      <c r="K1246" s="185">
        <f>IF([1]Variables!$AN$3=12,IF(VLOOKUP([1]Variables!$AN$3,[1]Variables!$AK$3:$AM$14,3)=2,INDEX([1]UTCR!K1246:U1246,1,5)+INDEX([1]UTCR!K1246:U1246,1,8),INDEX([1]UTCR!AG1246:AQ1246,1,5)+INDEX([1]UTCR!AG1246:AQ1246,1,8)),IF(VLOOKUP([1]Variables!$AN$3,[1]Variables!$AK$3:$AM$14,3)=2,INDEX([1]UTCR!K1246:U1246,1,[1]Variables!$AN$3),INDEX([1]UTCR!AG1246:AQ1246,1,[1]Variables!$AN$3)))</f>
        <v>1416718.4</v>
      </c>
      <c r="L1246" s="88">
        <f t="shared" si="61"/>
        <v>25140.138919792604</v>
      </c>
      <c r="M1246" s="88">
        <f>IF([1]Variables!$AN$3=12,INDEX([1]NRO!J1246:T1246,1,5)+INDEX([1]NRO!J1246:T1246,1,8),INDEX([1]NRO!J1246:T1246,1,[1]Variables!$AN$3))</f>
        <v>1441858.5389197925</v>
      </c>
      <c r="O1246" s="134"/>
      <c r="P1246" s="134"/>
      <c r="Q1246" s="134"/>
      <c r="R1246" s="134"/>
      <c r="S1246" s="134"/>
      <c r="T1246" s="134"/>
      <c r="U1246" s="134"/>
      <c r="V1246" s="134"/>
      <c r="W1246" s="134"/>
      <c r="X1246" s="134"/>
      <c r="Y1246" s="134"/>
      <c r="Z1246" s="134"/>
      <c r="AA1246" s="134"/>
    </row>
    <row r="1247" spans="1:27" ht="11.65" customHeight="1" x14ac:dyDescent="0.2">
      <c r="A1247" s="138">
        <f t="shared" ca="1" si="59"/>
        <v>866</v>
      </c>
      <c r="C1247" s="218">
        <v>370</v>
      </c>
      <c r="D1247" s="221" t="s">
        <v>372</v>
      </c>
      <c r="E1247" s="219"/>
      <c r="F1247" s="184" t="str">
        <f>+[1]Function!F1230</f>
        <v>DPW</v>
      </c>
      <c r="G1247" s="84" t="str">
        <f>[1]UTCR!H1247</f>
        <v>S</v>
      </c>
      <c r="H1247" s="151"/>
      <c r="I1247" s="88">
        <f>IF(VLOOKUP([1]Variables!$AN$3,[1]Variables!$AK$3:$AM$14,3)=2,[1]UTCR!J1247,[1]UTCR!AF1247)</f>
        <v>6935676.5099999988</v>
      </c>
      <c r="J1247" s="88">
        <f t="shared" si="60"/>
        <v>6475724.5099999988</v>
      </c>
      <c r="K1247" s="185">
        <f>IF([1]Variables!$AN$3=12,IF(VLOOKUP([1]Variables!$AN$3,[1]Variables!$AK$3:$AM$14,3)=2,INDEX([1]UTCR!K1247:U1247,1,5)+INDEX([1]UTCR!K1247:U1247,1,8),INDEX([1]UTCR!AG1247:AQ1247,1,5)+INDEX([1]UTCR!AG1247:AQ1247,1,8)),IF(VLOOKUP([1]Variables!$AN$3,[1]Variables!$AK$3:$AM$14,3)=2,INDEX([1]UTCR!K1247:U1247,1,[1]Variables!$AN$3),INDEX([1]UTCR!AG1247:AQ1247,1,[1]Variables!$AN$3)))</f>
        <v>459952</v>
      </c>
      <c r="L1247" s="88">
        <f t="shared" si="61"/>
        <v>2663.2866225673351</v>
      </c>
      <c r="M1247" s="88">
        <f>IF([1]Variables!$AN$3=12,INDEX([1]NRO!J1247:T1247,1,5)+INDEX([1]NRO!J1247:T1247,1,8),INDEX([1]NRO!J1247:T1247,1,[1]Variables!$AN$3))</f>
        <v>462615.28662256734</v>
      </c>
      <c r="O1247" s="134"/>
      <c r="P1247" s="134"/>
      <c r="Q1247" s="134"/>
      <c r="R1247" s="134"/>
      <c r="S1247" s="134"/>
      <c r="T1247" s="134"/>
      <c r="U1247" s="134"/>
      <c r="V1247" s="134"/>
      <c r="W1247" s="134"/>
      <c r="X1247" s="134"/>
      <c r="Y1247" s="134"/>
      <c r="Z1247" s="134"/>
      <c r="AA1247" s="134"/>
    </row>
    <row r="1248" spans="1:27" ht="11.65" customHeight="1" x14ac:dyDescent="0.2">
      <c r="A1248" s="138">
        <f t="shared" ca="1" si="59"/>
        <v>867</v>
      </c>
      <c r="C1248" s="218">
        <v>371</v>
      </c>
      <c r="D1248" s="219" t="s">
        <v>373</v>
      </c>
      <c r="E1248" s="219"/>
      <c r="F1248" s="184" t="str">
        <f>+[1]Function!F1231</f>
        <v>DPW</v>
      </c>
      <c r="G1248" s="84" t="str">
        <f>[1]UTCR!H1248</f>
        <v>S</v>
      </c>
      <c r="H1248" s="151"/>
      <c r="I1248" s="88">
        <f>IF(VLOOKUP([1]Variables!$AN$3,[1]Variables!$AK$3:$AM$14,3)=2,[1]UTCR!J1248,[1]UTCR!AF1248)</f>
        <v>499896.53</v>
      </c>
      <c r="J1248" s="88">
        <f t="shared" si="60"/>
        <v>482100.4</v>
      </c>
      <c r="K1248" s="185">
        <f>IF([1]Variables!$AN$3=12,IF(VLOOKUP([1]Variables!$AN$3,[1]Variables!$AK$3:$AM$14,3)=2,INDEX([1]UTCR!K1248:U1248,1,5)+INDEX([1]UTCR!K1248:U1248,1,8),INDEX([1]UTCR!AG1248:AQ1248,1,5)+INDEX([1]UTCR!AG1248:AQ1248,1,8)),IF(VLOOKUP([1]Variables!$AN$3,[1]Variables!$AK$3:$AM$14,3)=2,INDEX([1]UTCR!K1248:U1248,1,[1]Variables!$AN$3),INDEX([1]UTCR!AG1248:AQ1248,1,[1]Variables!$AN$3)))</f>
        <v>17796.13</v>
      </c>
      <c r="L1248" s="88">
        <f t="shared" si="61"/>
        <v>-11.612759861356608</v>
      </c>
      <c r="M1248" s="88">
        <f>IF([1]Variables!$AN$3=12,INDEX([1]NRO!J1248:T1248,1,5)+INDEX([1]NRO!J1248:T1248,1,8),INDEX([1]NRO!J1248:T1248,1,[1]Variables!$AN$3))</f>
        <v>17784.517240138644</v>
      </c>
      <c r="O1248" s="134"/>
      <c r="P1248" s="134"/>
      <c r="Q1248" s="134"/>
      <c r="R1248" s="134"/>
      <c r="S1248" s="134"/>
      <c r="T1248" s="134"/>
      <c r="U1248" s="134"/>
      <c r="V1248" s="134"/>
      <c r="W1248" s="134"/>
      <c r="X1248" s="134"/>
      <c r="Y1248" s="134"/>
      <c r="Z1248" s="134"/>
      <c r="AA1248" s="134"/>
    </row>
    <row r="1249" spans="1:27" ht="11.65" customHeight="1" x14ac:dyDescent="0.2">
      <c r="A1249" s="138">
        <f t="shared" ca="1" si="59"/>
        <v>868</v>
      </c>
      <c r="C1249" s="218">
        <v>372</v>
      </c>
      <c r="D1249" s="219" t="s">
        <v>374</v>
      </c>
      <c r="E1249" s="220"/>
      <c r="F1249" s="184" t="str">
        <f>+[1]Function!F1232</f>
        <v>DPW</v>
      </c>
      <c r="G1249" s="84" t="str">
        <f>[1]UTCR!H1249</f>
        <v>S</v>
      </c>
      <c r="H1249" s="151"/>
      <c r="I1249" s="88">
        <f>IF(VLOOKUP([1]Variables!$AN$3,[1]Variables!$AK$3:$AM$14,3)=2,[1]UTCR!J1249,[1]UTCR!AF1249)</f>
        <v>0</v>
      </c>
      <c r="J1249" s="88">
        <f t="shared" si="60"/>
        <v>0</v>
      </c>
      <c r="K1249" s="185">
        <f>IF([1]Variables!$AN$3=12,IF(VLOOKUP([1]Variables!$AN$3,[1]Variables!$AK$3:$AM$14,3)=2,INDEX([1]UTCR!K1249:U1249,1,5)+INDEX([1]UTCR!K1249:U1249,1,8),INDEX([1]UTCR!AG1249:AQ1249,1,5)+INDEX([1]UTCR!AG1249:AQ1249,1,8)),IF(VLOOKUP([1]Variables!$AN$3,[1]Variables!$AK$3:$AM$14,3)=2,INDEX([1]UTCR!K1249:U1249,1,[1]Variables!$AN$3),INDEX([1]UTCR!AG1249:AQ1249,1,[1]Variables!$AN$3)))</f>
        <v>0</v>
      </c>
      <c r="L1249" s="88">
        <f t="shared" si="61"/>
        <v>0</v>
      </c>
      <c r="M1249" s="88">
        <f>IF([1]Variables!$AN$3=12,INDEX([1]NRO!J1249:T1249,1,5)+INDEX([1]NRO!J1249:T1249,1,8),INDEX([1]NRO!J1249:T1249,1,[1]Variables!$AN$3))</f>
        <v>0</v>
      </c>
      <c r="O1249" s="134"/>
      <c r="P1249" s="134"/>
      <c r="Q1249" s="134"/>
      <c r="R1249" s="134"/>
      <c r="S1249" s="134"/>
      <c r="T1249" s="134"/>
      <c r="U1249" s="134"/>
      <c r="V1249" s="134"/>
      <c r="W1249" s="134"/>
      <c r="X1249" s="134"/>
      <c r="Y1249" s="134"/>
      <c r="Z1249" s="134"/>
      <c r="AA1249" s="134"/>
    </row>
    <row r="1250" spans="1:27" ht="11.65" customHeight="1" x14ac:dyDescent="0.2">
      <c r="A1250" s="138">
        <f t="shared" ca="1" si="59"/>
        <v>869</v>
      </c>
      <c r="C1250" s="218">
        <v>373</v>
      </c>
      <c r="D1250" s="219" t="s">
        <v>375</v>
      </c>
      <c r="E1250" s="220"/>
      <c r="F1250" s="184" t="str">
        <f>+[1]Function!F1233</f>
        <v>DPW</v>
      </c>
      <c r="G1250" s="84" t="str">
        <f>[1]UTCR!H1250</f>
        <v>S</v>
      </c>
      <c r="H1250" s="151"/>
      <c r="I1250" s="88">
        <f>IF(VLOOKUP([1]Variables!$AN$3,[1]Variables!$AK$3:$AM$14,3)=2,[1]UTCR!J1250,[1]UTCR!AF1250)</f>
        <v>2205202.7200000002</v>
      </c>
      <c r="J1250" s="88">
        <f t="shared" si="60"/>
        <v>2093581.2800000003</v>
      </c>
      <c r="K1250" s="185">
        <f>IF([1]Variables!$AN$3=12,IF(VLOOKUP([1]Variables!$AN$3,[1]Variables!$AK$3:$AM$14,3)=2,INDEX([1]UTCR!K1250:U1250,1,5)+INDEX([1]UTCR!K1250:U1250,1,8),INDEX([1]UTCR!AG1250:AQ1250,1,5)+INDEX([1]UTCR!AG1250:AQ1250,1,8)),IF(VLOOKUP([1]Variables!$AN$3,[1]Variables!$AK$3:$AM$14,3)=2,INDEX([1]UTCR!K1250:U1250,1,[1]Variables!$AN$3),INDEX([1]UTCR!AG1250:AQ1250,1,[1]Variables!$AN$3)))</f>
        <v>111621.44</v>
      </c>
      <c r="L1250" s="88">
        <f t="shared" si="61"/>
        <v>847.15765997694689</v>
      </c>
      <c r="M1250" s="88">
        <f>IF([1]Variables!$AN$3=12,INDEX([1]NRO!J1250:T1250,1,5)+INDEX([1]NRO!J1250:T1250,1,8),INDEX([1]NRO!J1250:T1250,1,[1]Variables!$AN$3))</f>
        <v>112468.59765997695</v>
      </c>
      <c r="O1250" s="134"/>
      <c r="P1250" s="134"/>
      <c r="Q1250" s="134"/>
      <c r="R1250" s="134"/>
      <c r="S1250" s="134"/>
      <c r="T1250" s="134"/>
      <c r="U1250" s="134"/>
      <c r="V1250" s="134"/>
      <c r="W1250" s="134"/>
      <c r="X1250" s="134"/>
      <c r="Y1250" s="134"/>
      <c r="Z1250" s="134"/>
      <c r="AA1250" s="134"/>
    </row>
    <row r="1251" spans="1:27" ht="11.65" customHeight="1" x14ac:dyDescent="0.2">
      <c r="A1251" s="138">
        <f t="shared" ca="1" si="59"/>
        <v>870</v>
      </c>
      <c r="C1251" s="184"/>
      <c r="H1251" s="151" t="s">
        <v>352</v>
      </c>
      <c r="I1251" s="187">
        <f>SUBTOTAL(9,I1237:I1250)</f>
        <v>136179096.38</v>
      </c>
      <c r="J1251" s="187">
        <f>SUBTOTAL(9,J1237:J1250)</f>
        <v>123828510.55</v>
      </c>
      <c r="K1251" s="187">
        <f>SUBTOTAL(9,K1237:K1250)</f>
        <v>12350585.83</v>
      </c>
      <c r="L1251" s="187">
        <f>SUBTOTAL(9,L1237:L1250)</f>
        <v>254568.67666812323</v>
      </c>
      <c r="M1251" s="187">
        <f>SUBTOTAL(9,M1237:M1250)</f>
        <v>12605154.506668122</v>
      </c>
      <c r="O1251" s="134"/>
      <c r="P1251" s="134"/>
      <c r="Q1251" s="134"/>
      <c r="R1251" s="134"/>
      <c r="S1251" s="134"/>
      <c r="T1251" s="134"/>
      <c r="U1251" s="134"/>
      <c r="V1251" s="134"/>
      <c r="W1251" s="134"/>
      <c r="X1251" s="134"/>
      <c r="Y1251" s="134"/>
      <c r="Z1251" s="134"/>
      <c r="AA1251" s="134"/>
    </row>
    <row r="1252" spans="1:27" ht="11.65" customHeight="1" x14ac:dyDescent="0.2">
      <c r="A1252" s="138">
        <f t="shared" ca="1" si="59"/>
        <v>871</v>
      </c>
      <c r="C1252" s="184"/>
      <c r="H1252" s="151"/>
      <c r="I1252" s="88"/>
      <c r="J1252" s="88"/>
      <c r="K1252" s="88"/>
      <c r="L1252" s="88"/>
      <c r="M1252" s="88"/>
      <c r="O1252" s="134"/>
      <c r="P1252" s="134"/>
      <c r="Q1252" s="134"/>
      <c r="R1252" s="134"/>
      <c r="S1252" s="134"/>
      <c r="T1252" s="134"/>
      <c r="U1252" s="134"/>
      <c r="V1252" s="134"/>
      <c r="W1252" s="134"/>
      <c r="X1252" s="134"/>
      <c r="Y1252" s="134"/>
      <c r="Z1252" s="134"/>
      <c r="AA1252" s="134"/>
    </row>
    <row r="1253" spans="1:27" ht="11.65" customHeight="1" x14ac:dyDescent="0.2">
      <c r="A1253" s="138">
        <f t="shared" ca="1" si="59"/>
        <v>872</v>
      </c>
      <c r="C1253" s="184" t="s">
        <v>376</v>
      </c>
      <c r="D1253" s="84" t="s">
        <v>377</v>
      </c>
      <c r="H1253" s="151"/>
      <c r="I1253" s="88"/>
      <c r="J1253" s="88"/>
      <c r="K1253" s="88"/>
      <c r="L1253" s="88"/>
      <c r="M1253" s="88"/>
      <c r="O1253" s="134"/>
      <c r="P1253" s="134"/>
      <c r="Q1253" s="134"/>
      <c r="R1253" s="134"/>
      <c r="S1253" s="134"/>
      <c r="T1253" s="134"/>
      <c r="U1253" s="134"/>
      <c r="V1253" s="134"/>
      <c r="W1253" s="134"/>
      <c r="X1253" s="134"/>
      <c r="Y1253" s="134"/>
      <c r="Z1253" s="134"/>
      <c r="AA1253" s="134"/>
    </row>
    <row r="1254" spans="1:27" ht="11.65" customHeight="1" x14ac:dyDescent="0.2">
      <c r="A1254" s="138">
        <f t="shared" ca="1" si="59"/>
        <v>873</v>
      </c>
      <c r="C1254" s="184"/>
      <c r="F1254" s="184" t="str">
        <f>+[1]Function!F1237</f>
        <v>G-SITUS</v>
      </c>
      <c r="G1254" s="84" t="str">
        <f>[1]UTCR!H1254</f>
        <v>S</v>
      </c>
      <c r="H1254" s="151"/>
      <c r="I1254" s="88">
        <f>IF(VLOOKUP([1]Variables!$AN$3,[1]Variables!$AK$3:$AM$14,3)=2,[1]UTCR!J1254,[1]UTCR!AF1254)</f>
        <v>14192901.98</v>
      </c>
      <c r="J1254" s="88">
        <f t="shared" ref="J1254:J1267" si="62">I1254-K1254</f>
        <v>12976228.57</v>
      </c>
      <c r="K1254" s="185">
        <f>IF([1]Variables!$AN$3=12,IF(VLOOKUP([1]Variables!$AN$3,[1]Variables!$AK$3:$AM$14,3)=2,INDEX([1]UTCR!K1254:U1254,1,5)+INDEX([1]UTCR!K1254:U1254,1,8),INDEX([1]UTCR!AG1254:AQ1254,1,5)+INDEX([1]UTCR!AG1254:AQ1254,1,8)),IF(VLOOKUP([1]Variables!$AN$3,[1]Variables!$AK$3:$AM$14,3)=2,INDEX([1]UTCR!K1254:U1254,1,[1]Variables!$AN$3),INDEX([1]UTCR!AG1254:AQ1254,1,[1]Variables!$AN$3)))</f>
        <v>1216673.4099999999</v>
      </c>
      <c r="L1254" s="88">
        <f t="shared" ref="L1254:L1267" si="63">M1254-K1254</f>
        <v>-25217.992755130632</v>
      </c>
      <c r="M1254" s="88">
        <f>IF([1]Variables!$AN$3=12,INDEX([1]NRO!J1254:T1254,1,5)+INDEX([1]NRO!J1254:T1254,1,8),INDEX([1]NRO!J1254:T1254,1,[1]Variables!$AN$3))</f>
        <v>1191455.4172448693</v>
      </c>
      <c r="O1254" s="134"/>
      <c r="P1254" s="134"/>
      <c r="Q1254" s="134"/>
      <c r="R1254" s="134"/>
      <c r="S1254" s="134"/>
      <c r="T1254" s="134"/>
      <c r="U1254" s="134"/>
      <c r="V1254" s="134"/>
      <c r="W1254" s="134"/>
      <c r="X1254" s="134"/>
      <c r="Y1254" s="134"/>
      <c r="Z1254" s="134"/>
      <c r="AA1254" s="134"/>
    </row>
    <row r="1255" spans="1:27" ht="11.65" customHeight="1" x14ac:dyDescent="0.2">
      <c r="A1255" s="138">
        <f t="shared" ca="1" si="59"/>
        <v>874</v>
      </c>
      <c r="C1255" s="184"/>
      <c r="F1255" s="184" t="str">
        <f>+[1]Function!F1238</f>
        <v>G-DGP</v>
      </c>
      <c r="G1255" s="84" t="str">
        <f>[1]UTCR!H1255</f>
        <v>DGP</v>
      </c>
      <c r="H1255" s="151"/>
      <c r="I1255" s="88">
        <f>IF(VLOOKUP([1]Variables!$AN$3,[1]Variables!$AK$3:$AM$14,3)=2,[1]UTCR!J1255,[1]UTCR!AF1255)</f>
        <v>0</v>
      </c>
      <c r="J1255" s="88">
        <f t="shared" si="62"/>
        <v>0</v>
      </c>
      <c r="K1255" s="185">
        <f>IF([1]Variables!$AN$3=12,IF(VLOOKUP([1]Variables!$AN$3,[1]Variables!$AK$3:$AM$14,3)=2,INDEX([1]UTCR!K1255:U1255,1,5)+INDEX([1]UTCR!K1255:U1255,1,8),INDEX([1]UTCR!AG1255:AQ1255,1,5)+INDEX([1]UTCR!AG1255:AQ1255,1,8)),IF(VLOOKUP([1]Variables!$AN$3,[1]Variables!$AK$3:$AM$14,3)=2,INDEX([1]UTCR!K1255:U1255,1,[1]Variables!$AN$3),INDEX([1]UTCR!AG1255:AQ1255,1,[1]Variables!$AN$3)))</f>
        <v>0</v>
      </c>
      <c r="L1255" s="88">
        <f t="shared" si="63"/>
        <v>0</v>
      </c>
      <c r="M1255" s="88">
        <f>IF([1]Variables!$AN$3=12,INDEX([1]NRO!J1255:T1255,1,5)+INDEX([1]NRO!J1255:T1255,1,8),INDEX([1]NRO!J1255:T1255,1,[1]Variables!$AN$3))</f>
        <v>0</v>
      </c>
      <c r="O1255" s="134"/>
      <c r="P1255" s="134"/>
      <c r="Q1255" s="134"/>
      <c r="R1255" s="134"/>
      <c r="S1255" s="134"/>
      <c r="T1255" s="134"/>
      <c r="U1255" s="134"/>
      <c r="V1255" s="134"/>
      <c r="W1255" s="134"/>
      <c r="X1255" s="134"/>
      <c r="Y1255" s="134"/>
      <c r="Z1255" s="134"/>
      <c r="AA1255" s="134"/>
    </row>
    <row r="1256" spans="1:27" ht="11.65" customHeight="1" x14ac:dyDescent="0.2">
      <c r="A1256" s="138">
        <f t="shared" ca="1" si="59"/>
        <v>875</v>
      </c>
      <c r="C1256" s="184"/>
      <c r="F1256" s="184" t="str">
        <f>+[1]Function!F1239</f>
        <v>G-DGU</v>
      </c>
      <c r="G1256" s="84" t="str">
        <f>[1]UTCR!H1256</f>
        <v>DGU</v>
      </c>
      <c r="H1256" s="151"/>
      <c r="I1256" s="88">
        <f>IF(VLOOKUP([1]Variables!$AN$3,[1]Variables!$AK$3:$AM$14,3)=2,[1]UTCR!J1256,[1]UTCR!AF1256)</f>
        <v>0</v>
      </c>
      <c r="J1256" s="88">
        <f t="shared" si="62"/>
        <v>0</v>
      </c>
      <c r="K1256" s="185">
        <f>IF([1]Variables!$AN$3=12,IF(VLOOKUP([1]Variables!$AN$3,[1]Variables!$AK$3:$AM$14,3)=2,INDEX([1]UTCR!K1256:U1256,1,5)+INDEX([1]UTCR!K1256:U1256,1,8),INDEX([1]UTCR!AG1256:AQ1256,1,5)+INDEX([1]UTCR!AG1256:AQ1256,1,8)),IF(VLOOKUP([1]Variables!$AN$3,[1]Variables!$AK$3:$AM$14,3)=2,INDEX([1]UTCR!K1256:U1256,1,[1]Variables!$AN$3),INDEX([1]UTCR!AG1256:AQ1256,1,[1]Variables!$AN$3)))</f>
        <v>0</v>
      </c>
      <c r="L1256" s="88">
        <f t="shared" si="63"/>
        <v>0</v>
      </c>
      <c r="M1256" s="88">
        <f>IF([1]Variables!$AN$3=12,INDEX([1]NRO!J1256:T1256,1,5)+INDEX([1]NRO!J1256:T1256,1,8),INDEX([1]NRO!J1256:T1256,1,[1]Variables!$AN$3))</f>
        <v>0</v>
      </c>
      <c r="O1256" s="134"/>
      <c r="P1256" s="134"/>
      <c r="Q1256" s="134"/>
      <c r="R1256" s="134"/>
      <c r="S1256" s="134"/>
      <c r="T1256" s="134"/>
      <c r="U1256" s="134"/>
      <c r="V1256" s="134"/>
      <c r="W1256" s="134"/>
      <c r="X1256" s="134"/>
      <c r="Y1256" s="134"/>
      <c r="Z1256" s="134"/>
      <c r="AA1256" s="134"/>
    </row>
    <row r="1257" spans="1:27" ht="11.65" customHeight="1" x14ac:dyDescent="0.2">
      <c r="A1257" s="138">
        <f t="shared" ca="1" si="59"/>
        <v>876</v>
      </c>
      <c r="C1257" s="184"/>
      <c r="F1257" s="184" t="str">
        <f>+[1]Function!F1240</f>
        <v>P</v>
      </c>
      <c r="G1257" s="84" t="str">
        <f>[1]UTCR!H1257</f>
        <v>SE</v>
      </c>
      <c r="H1257" s="151"/>
      <c r="I1257" s="88">
        <f>IF(VLOOKUP([1]Variables!$AN$3,[1]Variables!$AK$3:$AM$14,3)=2,[1]UTCR!J1257,[1]UTCR!AF1257)</f>
        <v>0</v>
      </c>
      <c r="J1257" s="88">
        <f t="shared" si="62"/>
        <v>0</v>
      </c>
      <c r="K1257" s="185">
        <f>IF([1]Variables!$AN$3=12,IF(VLOOKUP([1]Variables!$AN$3,[1]Variables!$AK$3:$AM$14,3)=2,INDEX([1]UTCR!K1257:U1257,1,5)+INDEX([1]UTCR!K1257:U1257,1,8),INDEX([1]UTCR!AG1257:AQ1257,1,5)+INDEX([1]UTCR!AG1257:AQ1257,1,8)),IF(VLOOKUP([1]Variables!$AN$3,[1]Variables!$AK$3:$AM$14,3)=2,INDEX([1]UTCR!K1257:U1257,1,[1]Variables!$AN$3),INDEX([1]UTCR!AG1257:AQ1257,1,[1]Variables!$AN$3)))</f>
        <v>0</v>
      </c>
      <c r="L1257" s="88">
        <f t="shared" si="63"/>
        <v>0</v>
      </c>
      <c r="M1257" s="88">
        <f>IF([1]Variables!$AN$3=12,INDEX([1]NRO!J1257:T1257,1,5)+INDEX([1]NRO!J1257:T1257,1,8),INDEX([1]NRO!J1257:T1257,1,[1]Variables!$AN$3))</f>
        <v>0</v>
      </c>
      <c r="O1257" s="134"/>
      <c r="P1257" s="134"/>
      <c r="Q1257" s="134"/>
      <c r="R1257" s="134"/>
      <c r="S1257" s="134"/>
      <c r="T1257" s="134"/>
      <c r="U1257" s="134"/>
      <c r="V1257" s="134"/>
      <c r="W1257" s="134"/>
      <c r="X1257" s="134"/>
      <c r="Y1257" s="134"/>
      <c r="Z1257" s="134"/>
      <c r="AA1257" s="134"/>
    </row>
    <row r="1258" spans="1:27" ht="11.65" customHeight="1" x14ac:dyDescent="0.2">
      <c r="A1258" s="138">
        <f t="shared" ca="1" si="59"/>
        <v>877</v>
      </c>
      <c r="C1258" s="184"/>
      <c r="F1258" s="184" t="str">
        <f>+[1]Function!F1241</f>
        <v>CUST</v>
      </c>
      <c r="G1258" s="84" t="str">
        <f>[1]UTCR!H1258</f>
        <v>CN</v>
      </c>
      <c r="H1258" s="151"/>
      <c r="I1258" s="88">
        <f>IF(VLOOKUP([1]Variables!$AN$3,[1]Variables!$AK$3:$AM$14,3)=2,[1]UTCR!J1258,[1]UTCR!AF1258)</f>
        <v>1206857.3500000001</v>
      </c>
      <c r="J1258" s="88">
        <f t="shared" si="62"/>
        <v>1123781.2193448816</v>
      </c>
      <c r="K1258" s="185">
        <f>IF([1]Variables!$AN$3=12,IF(VLOOKUP([1]Variables!$AN$3,[1]Variables!$AK$3:$AM$14,3)=2,INDEX([1]UTCR!K1258:U1258,1,5)+INDEX([1]UTCR!K1258:U1258,1,8),INDEX([1]UTCR!AG1258:AQ1258,1,5)+INDEX([1]UTCR!AG1258:AQ1258,1,8)),IF(VLOOKUP([1]Variables!$AN$3,[1]Variables!$AK$3:$AM$14,3)=2,INDEX([1]UTCR!K1258:U1258,1,[1]Variables!$AN$3),INDEX([1]UTCR!AG1258:AQ1258,1,[1]Variables!$AN$3)))</f>
        <v>83076.130655118555</v>
      </c>
      <c r="L1258" s="88">
        <f t="shared" si="63"/>
        <v>-7025.1986106346158</v>
      </c>
      <c r="M1258" s="88">
        <f>IF([1]Variables!$AN$3=12,INDEX([1]NRO!J1258:T1258,1,5)+INDEX([1]NRO!J1258:T1258,1,8),INDEX([1]NRO!J1258:T1258,1,[1]Variables!$AN$3))</f>
        <v>76050.93204448394</v>
      </c>
      <c r="O1258" s="134"/>
      <c r="P1258" s="134"/>
      <c r="Q1258" s="134"/>
      <c r="R1258" s="134"/>
      <c r="S1258" s="134"/>
      <c r="T1258" s="134"/>
      <c r="U1258" s="134"/>
      <c r="V1258" s="134"/>
      <c r="W1258" s="134"/>
      <c r="X1258" s="134"/>
      <c r="Y1258" s="134"/>
      <c r="Z1258" s="134"/>
      <c r="AA1258" s="134"/>
    </row>
    <row r="1259" spans="1:27" ht="11.65" customHeight="1" x14ac:dyDescent="0.2">
      <c r="A1259" s="138">
        <f t="shared" ca="1" si="59"/>
        <v>878</v>
      </c>
      <c r="C1259" s="184"/>
      <c r="F1259" s="184" t="str">
        <f>+[1]Function!F1242</f>
        <v>G-SG</v>
      </c>
      <c r="G1259" s="84" t="str">
        <f>[1]UTCR!H1259</f>
        <v>SG</v>
      </c>
      <c r="H1259" s="151"/>
      <c r="I1259" s="88">
        <f>IF(VLOOKUP([1]Variables!$AN$3,[1]Variables!$AK$3:$AM$14,3)=2,[1]UTCR!J1259,[1]UTCR!AF1259)</f>
        <v>1452.4</v>
      </c>
      <c r="J1259" s="88">
        <f t="shared" si="62"/>
        <v>1332.8889363520598</v>
      </c>
      <c r="K1259" s="185">
        <f>IF([1]Variables!$AN$3=12,IF(VLOOKUP([1]Variables!$AN$3,[1]Variables!$AK$3:$AM$14,3)=2,INDEX([1]UTCR!K1259:U1259,1,5)+INDEX([1]UTCR!K1259:U1259,1,8),INDEX([1]UTCR!AG1259:AQ1259,1,5)+INDEX([1]UTCR!AG1259:AQ1259,1,8)),IF(VLOOKUP([1]Variables!$AN$3,[1]Variables!$AK$3:$AM$14,3)=2,INDEX([1]UTCR!K1259:U1259,1,[1]Variables!$AN$3),INDEX([1]UTCR!AG1259:AQ1259,1,[1]Variables!$AN$3)))</f>
        <v>119.51106364794035</v>
      </c>
      <c r="L1259" s="88">
        <f t="shared" si="63"/>
        <v>0</v>
      </c>
      <c r="M1259" s="88">
        <f>IF([1]Variables!$AN$3=12,INDEX([1]NRO!J1259:T1259,1,5)+INDEX([1]NRO!J1259:T1259,1,8),INDEX([1]NRO!J1259:T1259,1,[1]Variables!$AN$3))</f>
        <v>119.51106364794035</v>
      </c>
      <c r="O1259" s="134"/>
      <c r="P1259" s="134"/>
      <c r="Q1259" s="134"/>
      <c r="R1259" s="134"/>
      <c r="S1259" s="134"/>
      <c r="T1259" s="134"/>
      <c r="U1259" s="134"/>
      <c r="V1259" s="134"/>
      <c r="W1259" s="134"/>
      <c r="X1259" s="134"/>
      <c r="Y1259" s="134"/>
      <c r="Z1259" s="134"/>
      <c r="AA1259" s="134"/>
    </row>
    <row r="1260" spans="1:27" ht="11.65" customHeight="1" x14ac:dyDescent="0.2">
      <c r="A1260" s="138">
        <f t="shared" ca="1" si="59"/>
        <v>879</v>
      </c>
      <c r="C1260" s="184"/>
      <c r="F1260" s="184" t="str">
        <f>+[1]Function!F1243</f>
        <v>PTD</v>
      </c>
      <c r="G1260" s="84" t="str">
        <f>[1]UTCR!H1260</f>
        <v>SO</v>
      </c>
      <c r="H1260" s="151"/>
      <c r="I1260" s="88">
        <f>IF(VLOOKUP([1]Variables!$AN$3,[1]Variables!$AK$3:$AM$14,3)=2,[1]UTCR!J1260,[1]UTCR!AF1260)</f>
        <v>14829598.369999999</v>
      </c>
      <c r="J1260" s="88">
        <f t="shared" si="62"/>
        <v>13842717.565706618</v>
      </c>
      <c r="K1260" s="185">
        <f>IF([1]Variables!$AN$3=12,IF(VLOOKUP([1]Variables!$AN$3,[1]Variables!$AK$3:$AM$14,3)=2,INDEX([1]UTCR!K1260:U1260,1,5)+INDEX([1]UTCR!K1260:U1260,1,8),INDEX([1]UTCR!AG1260:AQ1260,1,5)+INDEX([1]UTCR!AG1260:AQ1260,1,8)),IF(VLOOKUP([1]Variables!$AN$3,[1]Variables!$AK$3:$AM$14,3)=2,INDEX([1]UTCR!K1260:U1260,1,[1]Variables!$AN$3),INDEX([1]UTCR!AG1260:AQ1260,1,[1]Variables!$AN$3)))</f>
        <v>986880.80429338012</v>
      </c>
      <c r="L1260" s="88">
        <f t="shared" si="63"/>
        <v>9460.4839653252857</v>
      </c>
      <c r="M1260" s="88">
        <f>IF([1]Variables!$AN$3=12,INDEX([1]NRO!J1260:T1260,1,5)+INDEX([1]NRO!J1260:T1260,1,8),INDEX([1]NRO!J1260:T1260,1,[1]Variables!$AN$3))</f>
        <v>996341.2882587054</v>
      </c>
      <c r="O1260" s="134"/>
      <c r="P1260" s="134"/>
      <c r="Q1260" s="134"/>
      <c r="R1260" s="134"/>
      <c r="S1260" s="134"/>
      <c r="T1260" s="134"/>
      <c r="U1260" s="134"/>
      <c r="V1260" s="134"/>
      <c r="W1260" s="134"/>
      <c r="X1260" s="134"/>
      <c r="Y1260" s="134"/>
      <c r="Z1260" s="134"/>
      <c r="AA1260" s="134"/>
    </row>
    <row r="1261" spans="1:27" ht="11.65" customHeight="1" x14ac:dyDescent="0.2">
      <c r="A1261" s="138">
        <f t="shared" ca="1" si="59"/>
        <v>880</v>
      </c>
      <c r="C1261" s="184"/>
      <c r="F1261" s="184" t="str">
        <f>+[1]Function!F1244</f>
        <v>G-SG</v>
      </c>
      <c r="G1261" s="84" t="str">
        <f>[1]UTCR!H1261</f>
        <v>CAGW</v>
      </c>
      <c r="H1261" s="151"/>
      <c r="I1261" s="88">
        <f>IF(VLOOKUP([1]Variables!$AN$3,[1]Variables!$AK$3:$AM$14,3)=2,[1]UTCR!J1261,[1]UTCR!AF1261)</f>
        <v>2396076.3199999998</v>
      </c>
      <c r="J1261" s="88">
        <f t="shared" si="62"/>
        <v>1855400.4429138163</v>
      </c>
      <c r="K1261" s="185">
        <f>IF([1]Variables!$AN$3=12,IF(VLOOKUP([1]Variables!$AN$3,[1]Variables!$AK$3:$AM$14,3)=2,INDEX([1]UTCR!K1261:U1261,1,5)+INDEX([1]UTCR!K1261:U1261,1,8),INDEX([1]UTCR!AG1261:AQ1261,1,5)+INDEX([1]UTCR!AG1261:AQ1261,1,8)),IF(VLOOKUP([1]Variables!$AN$3,[1]Variables!$AK$3:$AM$14,3)=2,INDEX([1]UTCR!K1261:U1261,1,[1]Variables!$AN$3),INDEX([1]UTCR!AG1261:AQ1261,1,[1]Variables!$AN$3)))</f>
        <v>540675.87708618352</v>
      </c>
      <c r="L1261" s="88">
        <f t="shared" si="63"/>
        <v>2690.593854884035</v>
      </c>
      <c r="M1261" s="88">
        <f>IF([1]Variables!$AN$3=12,INDEX([1]NRO!J1261:T1261,1,5)+INDEX([1]NRO!J1261:T1261,1,8),INDEX([1]NRO!J1261:T1261,1,[1]Variables!$AN$3))</f>
        <v>543366.47094106756</v>
      </c>
      <c r="O1261" s="134"/>
      <c r="P1261" s="134"/>
      <c r="Q1261" s="134"/>
      <c r="R1261" s="134"/>
      <c r="S1261" s="134"/>
      <c r="T1261" s="134"/>
      <c r="U1261" s="134"/>
      <c r="V1261" s="134"/>
      <c r="W1261" s="134"/>
      <c r="X1261" s="134"/>
      <c r="Y1261" s="134"/>
      <c r="Z1261" s="134"/>
      <c r="AA1261" s="134"/>
    </row>
    <row r="1262" spans="1:27" ht="11.65" customHeight="1" x14ac:dyDescent="0.2">
      <c r="A1262" s="138">
        <f t="shared" ca="1" si="59"/>
        <v>881</v>
      </c>
      <c r="C1262" s="184"/>
      <c r="F1262" s="184" t="str">
        <f>+[1]Function!F1245</f>
        <v>G-SG</v>
      </c>
      <c r="G1262" s="84" t="str">
        <f>[1]UTCR!H1262</f>
        <v>CAGE</v>
      </c>
      <c r="H1262" s="151"/>
      <c r="I1262" s="88">
        <f>IF(VLOOKUP([1]Variables!$AN$3,[1]Variables!$AK$3:$AM$14,3)=2,[1]UTCR!J1262,[1]UTCR!AF1262)</f>
        <v>6034739.0100000007</v>
      </c>
      <c r="J1262" s="88">
        <f t="shared" si="62"/>
        <v>6034739.0100000007</v>
      </c>
      <c r="K1262" s="185">
        <f>IF([1]Variables!$AN$3=12,IF(VLOOKUP([1]Variables!$AN$3,[1]Variables!$AK$3:$AM$14,3)=2,INDEX([1]UTCR!K1262:U1262,1,5)+INDEX([1]UTCR!K1262:U1262,1,8),INDEX([1]UTCR!AG1262:AQ1262,1,5)+INDEX([1]UTCR!AG1262:AQ1262,1,8)),IF(VLOOKUP([1]Variables!$AN$3,[1]Variables!$AK$3:$AM$14,3)=2,INDEX([1]UTCR!K1262:U1262,1,[1]Variables!$AN$3),INDEX([1]UTCR!AG1262:AQ1262,1,[1]Variables!$AN$3)))</f>
        <v>0</v>
      </c>
      <c r="L1262" s="88">
        <f t="shared" si="63"/>
        <v>0</v>
      </c>
      <c r="M1262" s="88">
        <f>IF([1]Variables!$AN$3=12,INDEX([1]NRO!J1262:T1262,1,5)+INDEX([1]NRO!J1262:T1262,1,8),INDEX([1]NRO!J1262:T1262,1,[1]Variables!$AN$3))</f>
        <v>0</v>
      </c>
      <c r="O1262" s="134"/>
      <c r="P1262" s="134"/>
      <c r="Q1262" s="134"/>
      <c r="R1262" s="134"/>
      <c r="S1262" s="134"/>
      <c r="T1262" s="134"/>
      <c r="U1262" s="134"/>
      <c r="V1262" s="134"/>
      <c r="W1262" s="134"/>
      <c r="X1262" s="134"/>
      <c r="Y1262" s="134"/>
      <c r="Z1262" s="134"/>
      <c r="AA1262" s="134"/>
    </row>
    <row r="1263" spans="1:27" ht="11.65" customHeight="1" x14ac:dyDescent="0.2">
      <c r="A1263" s="138">
        <f t="shared" ca="1" si="59"/>
        <v>882</v>
      </c>
      <c r="C1263" s="184"/>
      <c r="F1263" s="184" t="str">
        <f>+[1]Function!F1247</f>
        <v>P</v>
      </c>
      <c r="G1263" s="84" t="str">
        <f>[1]UTCR!H1263</f>
        <v>JBG</v>
      </c>
      <c r="H1263" s="151"/>
      <c r="I1263" s="88">
        <f>IF(VLOOKUP([1]Variables!$AN$3,[1]Variables!$AK$3:$AM$14,3)=2,[1]UTCR!J1263,[1]UTCR!AF1263)</f>
        <v>418530.18</v>
      </c>
      <c r="J1263" s="88">
        <f>I1263-K1263</f>
        <v>324624.5460679509</v>
      </c>
      <c r="K1263" s="185">
        <f>IF([1]Variables!$AN$3=12,IF(VLOOKUP([1]Variables!$AN$3,[1]Variables!$AK$3:$AM$14,3)=2,INDEX([1]UTCR!K1263:U1263,1,5)+INDEX([1]UTCR!K1263:U1263,1,8),INDEX([1]UTCR!AG1263:AQ1263,1,5)+INDEX([1]UTCR!AG1263:AQ1263,1,8)),IF(VLOOKUP([1]Variables!$AN$3,[1]Variables!$AK$3:$AM$14,3)=2,INDEX([1]UTCR!K1263:U1263,1,[1]Variables!$AN$3),INDEX([1]UTCR!AG1263:AQ1263,1,[1]Variables!$AN$3)))</f>
        <v>93905.633932049095</v>
      </c>
      <c r="L1263" s="88">
        <f>M1263-K1263</f>
        <v>1044.9116958793165</v>
      </c>
      <c r="M1263" s="88">
        <f>IF([1]Variables!$AN$3=12,INDEX([1]NRO!J1263:T1263,1,5)+INDEX([1]NRO!J1263:T1263,1,8),INDEX([1]NRO!J1263:T1263,1,[1]Variables!$AN$3))</f>
        <v>94950.545627928412</v>
      </c>
      <c r="O1263" s="134"/>
      <c r="P1263" s="134"/>
      <c r="Q1263" s="134"/>
      <c r="R1263" s="134"/>
      <c r="S1263" s="134"/>
      <c r="T1263" s="134"/>
      <c r="U1263" s="134"/>
      <c r="V1263" s="134"/>
      <c r="W1263" s="134"/>
      <c r="X1263" s="134"/>
      <c r="Y1263" s="134"/>
      <c r="Z1263" s="134"/>
      <c r="AA1263" s="134"/>
    </row>
    <row r="1264" spans="1:27" ht="11.65" customHeight="1" x14ac:dyDescent="0.2">
      <c r="A1264" s="138">
        <f t="shared" ca="1" si="59"/>
        <v>883</v>
      </c>
      <c r="C1264" s="184"/>
      <c r="F1264" s="184" t="str">
        <f>+[1]Function!F1247</f>
        <v>P</v>
      </c>
      <c r="G1264" s="84" t="str">
        <f>[1]UTCR!H1264</f>
        <v>JBE</v>
      </c>
      <c r="H1264" s="151"/>
      <c r="I1264" s="88">
        <f>IF(VLOOKUP([1]Variables!$AN$3,[1]Variables!$AK$3:$AM$14,3)=2,[1]UTCR!J1264,[1]UTCR!AF1264)</f>
        <v>213.94</v>
      </c>
      <c r="J1264" s="88">
        <f t="shared" si="62"/>
        <v>165.3094461207528</v>
      </c>
      <c r="K1264" s="185">
        <f>IF([1]Variables!$AN$3=12,IF(VLOOKUP([1]Variables!$AN$3,[1]Variables!$AK$3:$AM$14,3)=2,INDEX([1]UTCR!K1264:U1264,1,5)+INDEX([1]UTCR!K1264:U1264,1,8),INDEX([1]UTCR!AG1264:AQ1264,1,5)+INDEX([1]UTCR!AG1264:AQ1264,1,8)),IF(VLOOKUP([1]Variables!$AN$3,[1]Variables!$AK$3:$AM$14,3)=2,INDEX([1]UTCR!K1264:U1264,1,[1]Variables!$AN$3),INDEX([1]UTCR!AG1264:AQ1264,1,[1]Variables!$AN$3)))</f>
        <v>48.630553879247216</v>
      </c>
      <c r="L1264" s="88">
        <f t="shared" si="63"/>
        <v>0</v>
      </c>
      <c r="M1264" s="88">
        <f>IF([1]Variables!$AN$3=12,INDEX([1]NRO!J1264:T1264,1,5)+INDEX([1]NRO!J1264:T1264,1,8),INDEX([1]NRO!J1264:T1264,1,[1]Variables!$AN$3))</f>
        <v>48.630553879247216</v>
      </c>
      <c r="O1264" s="134"/>
      <c r="P1264" s="134"/>
      <c r="Q1264" s="134"/>
      <c r="R1264" s="134"/>
      <c r="S1264" s="134"/>
      <c r="T1264" s="134"/>
      <c r="U1264" s="134"/>
      <c r="V1264" s="134"/>
      <c r="W1264" s="134"/>
      <c r="X1264" s="134"/>
      <c r="Y1264" s="134"/>
      <c r="Z1264" s="134"/>
      <c r="AA1264" s="134"/>
    </row>
    <row r="1265" spans="1:27" ht="11.65" customHeight="1" x14ac:dyDescent="0.2">
      <c r="A1265" s="138">
        <f t="shared" ca="1" si="59"/>
        <v>884</v>
      </c>
      <c r="C1265" s="184"/>
      <c r="F1265" s="184" t="str">
        <f>+[1]Function!F1248</f>
        <v>P</v>
      </c>
      <c r="G1265" s="84" t="str">
        <f>[1]UTCR!H1265</f>
        <v>CAEE</v>
      </c>
      <c r="H1265" s="151"/>
      <c r="I1265" s="88">
        <f>IF(VLOOKUP([1]Variables!$AN$3,[1]Variables!$AK$3:$AM$14,3)=2,[1]UTCR!J1265,[1]UTCR!AF1265)</f>
        <v>28335.78</v>
      </c>
      <c r="J1265" s="88">
        <f t="shared" si="62"/>
        <v>28335.78</v>
      </c>
      <c r="K1265" s="185">
        <f>IF([1]Variables!$AN$3=12,IF(VLOOKUP([1]Variables!$AN$3,[1]Variables!$AK$3:$AM$14,3)=2,INDEX([1]UTCR!K1265:U1265,1,5)+INDEX([1]UTCR!K1265:U1265,1,8),INDEX([1]UTCR!AG1265:AQ1265,1,5)+INDEX([1]UTCR!AG1265:AQ1265,1,8)),IF(VLOOKUP([1]Variables!$AN$3,[1]Variables!$AK$3:$AM$14,3)=2,INDEX([1]UTCR!K1265:U1265,1,[1]Variables!$AN$3),INDEX([1]UTCR!AG1265:AQ1265,1,[1]Variables!$AN$3)))</f>
        <v>0</v>
      </c>
      <c r="L1265" s="88">
        <f t="shared" si="63"/>
        <v>0</v>
      </c>
      <c r="M1265" s="88">
        <f>IF([1]Variables!$AN$3=12,INDEX([1]NRO!J1265:T1265,1,5)+INDEX([1]NRO!J1265:T1265,1,8),INDEX([1]NRO!J1265:T1265,1,[1]Variables!$AN$3))</f>
        <v>0</v>
      </c>
      <c r="O1265" s="134"/>
      <c r="P1265" s="134"/>
      <c r="Q1265" s="134"/>
      <c r="R1265" s="134"/>
      <c r="S1265" s="134"/>
      <c r="T1265" s="134"/>
      <c r="U1265" s="134"/>
      <c r="V1265" s="134"/>
      <c r="W1265" s="134"/>
      <c r="X1265" s="134"/>
      <c r="Y1265" s="134"/>
      <c r="Z1265" s="134"/>
      <c r="AA1265" s="134"/>
    </row>
    <row r="1266" spans="1:27" ht="11.65" customHeight="1" x14ac:dyDescent="0.2">
      <c r="A1266" s="138">
        <f t="shared" ca="1" si="59"/>
        <v>885</v>
      </c>
      <c r="C1266" s="184"/>
      <c r="F1266" s="184" t="str">
        <f>+[1]Function!F1249</f>
        <v>G-SG</v>
      </c>
      <c r="G1266" s="84" t="str">
        <f>[1]UTCR!H1266</f>
        <v>CAGE</v>
      </c>
      <c r="H1266" s="151"/>
      <c r="I1266" s="88">
        <f>IF(VLOOKUP([1]Variables!$AN$3,[1]Variables!$AK$3:$AM$14,3)=2,[1]UTCR!J1266,[1]UTCR!AF1266)</f>
        <v>0</v>
      </c>
      <c r="J1266" s="88">
        <f t="shared" si="62"/>
        <v>0</v>
      </c>
      <c r="K1266" s="185">
        <f>IF([1]Variables!$AN$3=12,IF(VLOOKUP([1]Variables!$AN$3,[1]Variables!$AK$3:$AM$14,3)=2,INDEX([1]UTCR!K1266:U1266,1,5)+INDEX([1]UTCR!K1266:U1266,1,8),INDEX([1]UTCR!AG1266:AQ1266,1,5)+INDEX([1]UTCR!AG1266:AQ1266,1,8)),IF(VLOOKUP([1]Variables!$AN$3,[1]Variables!$AK$3:$AM$14,3)=2,INDEX([1]UTCR!K1266:U1266,1,[1]Variables!$AN$3),INDEX([1]UTCR!AG1266:AQ1266,1,[1]Variables!$AN$3)))</f>
        <v>0</v>
      </c>
      <c r="L1266" s="88">
        <f t="shared" si="63"/>
        <v>0</v>
      </c>
      <c r="M1266" s="88">
        <f>IF([1]Variables!$AN$3=12,INDEX([1]NRO!J1266:T1266,1,5)+INDEX([1]NRO!J1266:T1266,1,8),INDEX([1]NRO!J1266:T1266,1,[1]Variables!$AN$3))</f>
        <v>0</v>
      </c>
      <c r="O1266" s="134"/>
      <c r="P1266" s="134"/>
      <c r="Q1266" s="134"/>
      <c r="R1266" s="134"/>
      <c r="S1266" s="134"/>
      <c r="T1266" s="134"/>
      <c r="U1266" s="134"/>
      <c r="V1266" s="134"/>
      <c r="W1266" s="134"/>
      <c r="X1266" s="134"/>
      <c r="Y1266" s="134"/>
      <c r="Z1266" s="134"/>
      <c r="AA1266" s="134"/>
    </row>
    <row r="1267" spans="1:27" ht="11.65" customHeight="1" x14ac:dyDescent="0.2">
      <c r="A1267" s="138">
        <f t="shared" ca="1" si="59"/>
        <v>886</v>
      </c>
      <c r="C1267" s="184"/>
      <c r="F1267" s="184" t="str">
        <f>+[1]Function!F1250</f>
        <v>G-SG</v>
      </c>
      <c r="G1267" s="84" t="str">
        <f>[1]UTCR!H1267</f>
        <v>CAGE</v>
      </c>
      <c r="H1267" s="151"/>
      <c r="I1267" s="88">
        <f>IF(VLOOKUP([1]Variables!$AN$3,[1]Variables!$AK$3:$AM$14,3)=2,[1]UTCR!J1267,[1]UTCR!AF1267)</f>
        <v>0</v>
      </c>
      <c r="J1267" s="88">
        <f t="shared" si="62"/>
        <v>0</v>
      </c>
      <c r="K1267" s="185">
        <f>IF([1]Variables!$AN$3=12,IF(VLOOKUP([1]Variables!$AN$3,[1]Variables!$AK$3:$AM$14,3)=2,INDEX([1]UTCR!K1267:U1267,1,5)+INDEX([1]UTCR!K1267:U1267,1,8),INDEX([1]UTCR!AG1267:AQ1267,1,5)+INDEX([1]UTCR!AG1267:AQ1267,1,8)),IF(VLOOKUP([1]Variables!$AN$3,[1]Variables!$AK$3:$AM$14,3)=2,INDEX([1]UTCR!K1267:U1267,1,[1]Variables!$AN$3),INDEX([1]UTCR!AG1267:AQ1267,1,[1]Variables!$AN$3)))</f>
        <v>0</v>
      </c>
      <c r="L1267" s="88">
        <f t="shared" si="63"/>
        <v>0</v>
      </c>
      <c r="M1267" s="88">
        <f>IF([1]Variables!$AN$3=12,INDEX([1]NRO!J1267:T1267,1,5)+INDEX([1]NRO!J1267:T1267,1,8),INDEX([1]NRO!J1267:T1267,1,[1]Variables!$AN$3))</f>
        <v>0</v>
      </c>
      <c r="O1267" s="134"/>
      <c r="P1267" s="134"/>
      <c r="Q1267" s="134"/>
      <c r="R1267" s="134"/>
      <c r="S1267" s="134"/>
      <c r="T1267" s="134"/>
      <c r="U1267" s="134"/>
      <c r="V1267" s="134"/>
      <c r="W1267" s="134"/>
      <c r="X1267" s="134"/>
      <c r="Y1267" s="134"/>
      <c r="Z1267" s="134"/>
      <c r="AA1267" s="134"/>
    </row>
    <row r="1268" spans="1:27" ht="11.65" customHeight="1" x14ac:dyDescent="0.2">
      <c r="A1268" s="138">
        <f t="shared" ca="1" si="59"/>
        <v>887</v>
      </c>
      <c r="C1268" s="184"/>
      <c r="H1268" s="151" t="s">
        <v>352</v>
      </c>
      <c r="I1268" s="187">
        <f>SUBTOTAL(9,I1254:I1267)</f>
        <v>39108705.329999998</v>
      </c>
      <c r="J1268" s="187">
        <f>SUBTOTAL(9,J1254:J1267)</f>
        <v>36187325.332415737</v>
      </c>
      <c r="K1268" s="187">
        <f>SUBTOTAL(9,K1254:K1267)</f>
        <v>2921379.9975842582</v>
      </c>
      <c r="L1268" s="187">
        <f>SUBTOTAL(9,L1254:L1267)</f>
        <v>-19047.20184967661</v>
      </c>
      <c r="M1268" s="187">
        <f>SUBTOTAL(9,M1254:M1267)</f>
        <v>2902332.795734582</v>
      </c>
      <c r="O1268" s="134"/>
      <c r="P1268" s="134"/>
      <c r="Q1268" s="134"/>
      <c r="R1268" s="134"/>
      <c r="S1268" s="134"/>
      <c r="T1268" s="134"/>
      <c r="U1268" s="134"/>
      <c r="V1268" s="134"/>
      <c r="W1268" s="134"/>
      <c r="X1268" s="134"/>
      <c r="Y1268" s="134"/>
      <c r="Z1268" s="134"/>
      <c r="AA1268" s="134"/>
    </row>
    <row r="1269" spans="1:27" ht="11.65" customHeight="1" x14ac:dyDescent="0.2">
      <c r="A1269" s="138">
        <f t="shared" ca="1" si="59"/>
        <v>888</v>
      </c>
      <c r="C1269" s="184"/>
      <c r="H1269" s="151"/>
      <c r="I1269" s="88"/>
      <c r="J1269" s="88"/>
      <c r="K1269" s="88"/>
      <c r="L1269" s="88"/>
      <c r="M1269" s="88"/>
      <c r="O1269" s="134"/>
      <c r="P1269" s="134"/>
      <c r="Q1269" s="134"/>
      <c r="R1269" s="134"/>
      <c r="S1269" s="134"/>
      <c r="T1269" s="134"/>
      <c r="U1269" s="134"/>
      <c r="V1269" s="134"/>
      <c r="W1269" s="134"/>
      <c r="X1269" s="134"/>
      <c r="Y1269" s="134"/>
      <c r="Z1269" s="134"/>
      <c r="AA1269" s="134"/>
    </row>
    <row r="1270" spans="1:27" ht="11.65" customHeight="1" x14ac:dyDescent="0.2">
      <c r="A1270" s="138">
        <f t="shared" ca="1" si="59"/>
        <v>889</v>
      </c>
      <c r="C1270" s="184" t="s">
        <v>378</v>
      </c>
      <c r="D1270" s="84" t="s">
        <v>379</v>
      </c>
      <c r="H1270" s="151"/>
      <c r="I1270" s="88"/>
      <c r="J1270" s="88"/>
      <c r="K1270" s="88"/>
      <c r="L1270" s="88"/>
      <c r="M1270" s="88"/>
      <c r="O1270" s="134"/>
      <c r="P1270" s="134"/>
      <c r="Q1270" s="134"/>
      <c r="R1270" s="134"/>
      <c r="S1270" s="134"/>
      <c r="T1270" s="134"/>
      <c r="U1270" s="134"/>
      <c r="V1270" s="134"/>
      <c r="W1270" s="134"/>
      <c r="X1270" s="134"/>
      <c r="Y1270" s="134"/>
      <c r="Z1270" s="134"/>
      <c r="AA1270" s="134"/>
    </row>
    <row r="1271" spans="1:27" ht="11.65" customHeight="1" x14ac:dyDescent="0.2">
      <c r="A1271" s="138">
        <f t="shared" ca="1" si="59"/>
        <v>890</v>
      </c>
      <c r="C1271" s="184"/>
      <c r="F1271" s="184" t="str">
        <f>+[1]Function!F1254</f>
        <v>G-SG</v>
      </c>
      <c r="G1271" s="84" t="str">
        <f>[1]UTCR!H1271</f>
        <v>SG</v>
      </c>
      <c r="H1271" s="151"/>
      <c r="I1271" s="88">
        <f>IF(VLOOKUP([1]Variables!$AN$3,[1]Variables!$AK$3:$AM$14,3)=2,[1]UTCR!J1271,[1]UTCR!AF1271)</f>
        <v>0</v>
      </c>
      <c r="J1271" s="88">
        <f>I1271-K1271</f>
        <v>0</v>
      </c>
      <c r="K1271" s="185">
        <f>IF([1]Variables!$AN$3=12,IF(VLOOKUP([1]Variables!$AN$3,[1]Variables!$AK$3:$AM$14,3)=2,INDEX([1]UTCR!K1271:U1271,1,5)+INDEX([1]UTCR!K1271:U1271,1,8),INDEX([1]UTCR!AG1271:AQ1271,1,5)+INDEX([1]UTCR!AG1271:AQ1271,1,8)),IF(VLOOKUP([1]Variables!$AN$3,[1]Variables!$AK$3:$AM$14,3)=2,INDEX([1]UTCR!K1271:U1271,1,[1]Variables!$AN$3),INDEX([1]UTCR!AG1271:AQ1271,1,[1]Variables!$AN$3)))</f>
        <v>0</v>
      </c>
      <c r="L1271" s="88">
        <f>M1271-K1271</f>
        <v>0</v>
      </c>
      <c r="M1271" s="88">
        <f>IF([1]Variables!$AN$3=12,INDEX([1]NRO!J1271:T1271,1,5)+INDEX([1]NRO!J1271:T1271,1,8),INDEX([1]NRO!J1271:T1271,1,[1]Variables!$AN$3))</f>
        <v>0</v>
      </c>
      <c r="O1271" s="134"/>
      <c r="P1271" s="134"/>
      <c r="Q1271" s="134"/>
      <c r="R1271" s="134"/>
      <c r="S1271" s="134"/>
      <c r="T1271" s="134"/>
      <c r="U1271" s="134"/>
      <c r="V1271" s="134"/>
      <c r="W1271" s="134"/>
      <c r="X1271" s="134"/>
      <c r="Y1271" s="134"/>
      <c r="Z1271" s="134"/>
      <c r="AA1271" s="134"/>
    </row>
    <row r="1272" spans="1:27" ht="11.65" customHeight="1" x14ac:dyDescent="0.2">
      <c r="A1272" s="138">
        <f t="shared" ca="1" si="59"/>
        <v>891</v>
      </c>
      <c r="C1272" s="184"/>
      <c r="H1272" s="151"/>
      <c r="I1272" s="187">
        <f>SUBTOTAL(9,I1271:I1271)</f>
        <v>0</v>
      </c>
      <c r="J1272" s="187">
        <f>SUBTOTAL(9,J1271:J1271)</f>
        <v>0</v>
      </c>
      <c r="K1272" s="187">
        <f>SUBTOTAL(9,K1271:K1271)</f>
        <v>0</v>
      </c>
      <c r="L1272" s="187">
        <f>SUBTOTAL(9,L1271:L1271)</f>
        <v>0</v>
      </c>
      <c r="M1272" s="187">
        <f>SUBTOTAL(9,M1271:M1271)</f>
        <v>0</v>
      </c>
      <c r="O1272" s="134"/>
      <c r="P1272" s="134"/>
      <c r="Q1272" s="134"/>
      <c r="R1272" s="134"/>
      <c r="S1272" s="134"/>
      <c r="T1272" s="134"/>
      <c r="U1272" s="134"/>
      <c r="V1272" s="134"/>
      <c r="W1272" s="134"/>
      <c r="X1272" s="134"/>
      <c r="Y1272" s="134"/>
      <c r="Z1272" s="134"/>
      <c r="AA1272" s="134"/>
    </row>
    <row r="1273" spans="1:27" ht="11.65" customHeight="1" x14ac:dyDescent="0.2">
      <c r="A1273" s="138">
        <f t="shared" ca="1" si="59"/>
        <v>892</v>
      </c>
      <c r="C1273" s="184"/>
      <c r="H1273" s="151"/>
      <c r="I1273" s="88"/>
      <c r="J1273" s="88"/>
      <c r="K1273" s="88"/>
      <c r="L1273" s="88"/>
      <c r="M1273" s="88"/>
      <c r="O1273" s="134"/>
      <c r="P1273" s="134"/>
      <c r="Q1273" s="134"/>
      <c r="R1273" s="134"/>
      <c r="S1273" s="134"/>
      <c r="T1273" s="134"/>
      <c r="U1273" s="134"/>
      <c r="V1273" s="134"/>
      <c r="W1273" s="134"/>
      <c r="X1273" s="134"/>
      <c r="Y1273" s="134"/>
      <c r="Z1273" s="134"/>
      <c r="AA1273" s="134"/>
    </row>
    <row r="1274" spans="1:27" ht="11.65" customHeight="1" x14ac:dyDescent="0.2">
      <c r="A1274" s="138">
        <f t="shared" ca="1" si="59"/>
        <v>893</v>
      </c>
      <c r="C1274" s="184" t="s">
        <v>380</v>
      </c>
      <c r="D1274" s="84" t="s">
        <v>381</v>
      </c>
      <c r="H1274" s="151"/>
      <c r="I1274" s="88"/>
      <c r="J1274" s="88"/>
      <c r="K1274" s="88"/>
      <c r="L1274" s="88"/>
      <c r="M1274" s="88"/>
      <c r="O1274" s="134"/>
      <c r="P1274" s="134"/>
      <c r="Q1274" s="134"/>
      <c r="R1274" s="134"/>
      <c r="S1274" s="134"/>
      <c r="T1274" s="134"/>
      <c r="U1274" s="134"/>
      <c r="V1274" s="134"/>
      <c r="W1274" s="134"/>
      <c r="X1274" s="134"/>
      <c r="Y1274" s="134"/>
      <c r="Z1274" s="134"/>
      <c r="AA1274" s="134"/>
    </row>
    <row r="1275" spans="1:27" ht="11.65" customHeight="1" x14ac:dyDescent="0.2">
      <c r="A1275" s="138">
        <f t="shared" ca="1" si="59"/>
        <v>894</v>
      </c>
      <c r="C1275" s="184"/>
      <c r="F1275" s="184" t="str">
        <f>+[1]Function!F1258</f>
        <v>P</v>
      </c>
      <c r="G1275" s="84" t="str">
        <f>[1]UTCR!H1275</f>
        <v>CAEE</v>
      </c>
      <c r="H1275" s="151"/>
      <c r="I1275" s="88">
        <f>IF(VLOOKUP([1]Variables!$AN$3,[1]Variables!$AK$3:$AM$14,3)=2,[1]UTCR!J1275,[1]UTCR!AF1275)</f>
        <v>0</v>
      </c>
      <c r="J1275" s="88">
        <f>I1275-K1275</f>
        <v>0</v>
      </c>
      <c r="K1275" s="185">
        <f>IF([1]Variables!$AN$3=12,IF(VLOOKUP([1]Variables!$AN$3,[1]Variables!$AK$3:$AM$14,3)=2,INDEX([1]UTCR!K1275:U1275,1,5)+INDEX([1]UTCR!K1275:U1275,1,8),INDEX([1]UTCR!AG1275:AQ1275,1,5)+INDEX([1]UTCR!AG1275:AQ1275,1,8)),IF(VLOOKUP([1]Variables!$AN$3,[1]Variables!$AK$3:$AM$14,3)=2,INDEX([1]UTCR!K1275:U1275,1,[1]Variables!$AN$3),INDEX([1]UTCR!AG1275:AQ1275,1,[1]Variables!$AN$3)))</f>
        <v>0</v>
      </c>
      <c r="L1275" s="88">
        <f>M1275-K1275</f>
        <v>0</v>
      </c>
      <c r="M1275" s="88">
        <f>IF([1]Variables!$AN$3=12,INDEX([1]NRO!J1275:T1275,1,5)+INDEX([1]NRO!J1275:T1275,1,8),INDEX([1]NRO!J1275:T1275,1,[1]Variables!$AN$3))</f>
        <v>0</v>
      </c>
      <c r="O1275" s="134"/>
      <c r="P1275" s="134"/>
      <c r="Q1275" s="134"/>
      <c r="R1275" s="134"/>
      <c r="S1275" s="134"/>
      <c r="T1275" s="134"/>
      <c r="U1275" s="134"/>
      <c r="V1275" s="134"/>
      <c r="W1275" s="134"/>
      <c r="X1275" s="134"/>
      <c r="Y1275" s="134"/>
      <c r="Z1275" s="134"/>
      <c r="AA1275" s="134"/>
    </row>
    <row r="1276" spans="1:27" ht="11.65" customHeight="1" x14ac:dyDescent="0.2">
      <c r="A1276" s="138">
        <f t="shared" ca="1" si="59"/>
        <v>895</v>
      </c>
      <c r="C1276" s="184"/>
      <c r="H1276" s="151" t="s">
        <v>352</v>
      </c>
      <c r="I1276" s="187">
        <f>SUBTOTAL(9,I1275)</f>
        <v>0</v>
      </c>
      <c r="J1276" s="187">
        <f>SUBTOTAL(9,J1275)</f>
        <v>0</v>
      </c>
      <c r="K1276" s="187">
        <f>SUBTOTAL(9,K1275)</f>
        <v>0</v>
      </c>
      <c r="L1276" s="187">
        <f>SUBTOTAL(9,L1275)</f>
        <v>0</v>
      </c>
      <c r="M1276" s="187">
        <f>SUBTOTAL(9,M1275)</f>
        <v>0</v>
      </c>
      <c r="O1276" s="134"/>
      <c r="P1276" s="134"/>
      <c r="Q1276" s="134"/>
      <c r="R1276" s="134"/>
      <c r="S1276" s="134"/>
      <c r="T1276" s="134"/>
      <c r="U1276" s="134"/>
      <c r="V1276" s="134"/>
      <c r="W1276" s="134"/>
      <c r="X1276" s="134"/>
      <c r="Y1276" s="134"/>
      <c r="Z1276" s="134"/>
      <c r="AA1276" s="134"/>
    </row>
    <row r="1277" spans="1:27" ht="11.65" customHeight="1" x14ac:dyDescent="0.2">
      <c r="A1277" s="138">
        <f t="shared" ca="1" si="59"/>
        <v>896</v>
      </c>
      <c r="C1277" s="184"/>
      <c r="H1277" s="151"/>
      <c r="I1277" s="88"/>
      <c r="J1277" s="88"/>
      <c r="K1277" s="88"/>
      <c r="L1277" s="88"/>
      <c r="M1277" s="88"/>
      <c r="O1277" s="134"/>
      <c r="P1277" s="134"/>
      <c r="Q1277" s="134"/>
      <c r="R1277" s="134"/>
      <c r="S1277" s="134"/>
      <c r="T1277" s="134"/>
      <c r="U1277" s="134"/>
      <c r="V1277" s="134"/>
      <c r="W1277" s="134"/>
      <c r="X1277" s="134"/>
      <c r="Y1277" s="134"/>
      <c r="Z1277" s="134"/>
      <c r="AA1277" s="134"/>
    </row>
    <row r="1278" spans="1:27" ht="11.65" customHeight="1" x14ac:dyDescent="0.2">
      <c r="A1278" s="138">
        <f t="shared" ca="1" si="59"/>
        <v>897</v>
      </c>
      <c r="C1278" s="184" t="s">
        <v>382</v>
      </c>
      <c r="D1278" s="84" t="s">
        <v>383</v>
      </c>
      <c r="H1278" s="151"/>
      <c r="I1278" s="88"/>
      <c r="J1278" s="88"/>
      <c r="K1278" s="88"/>
      <c r="L1278" s="88"/>
      <c r="M1278" s="88"/>
      <c r="O1278" s="134"/>
      <c r="P1278" s="134"/>
      <c r="Q1278" s="134"/>
      <c r="R1278" s="134"/>
      <c r="S1278" s="134"/>
      <c r="T1278" s="134"/>
      <c r="U1278" s="134"/>
      <c r="V1278" s="134"/>
      <c r="W1278" s="134"/>
      <c r="X1278" s="134"/>
      <c r="Y1278" s="134"/>
      <c r="Z1278" s="134"/>
      <c r="AA1278" s="134"/>
    </row>
    <row r="1279" spans="1:27" ht="11.65" customHeight="1" x14ac:dyDescent="0.2">
      <c r="A1279" s="138">
        <f t="shared" ca="1" si="59"/>
        <v>898</v>
      </c>
      <c r="C1279" s="184"/>
      <c r="F1279" s="184" t="str">
        <f>+[1]Function!F1262</f>
        <v>P</v>
      </c>
      <c r="G1279" s="84" t="str">
        <f>[1]UTCR!H1279</f>
        <v>DGP</v>
      </c>
      <c r="H1279" s="151"/>
      <c r="I1279" s="88">
        <f>IF(VLOOKUP([1]Variables!$AN$3,[1]Variables!$AK$3:$AM$14,3)=2,[1]UTCR!J1279,[1]UTCR!AF1279)</f>
        <v>0</v>
      </c>
      <c r="J1279" s="88">
        <f>I1279-K1279</f>
        <v>0</v>
      </c>
      <c r="K1279" s="185">
        <f>IF([1]Variables!$AN$3=12,IF(VLOOKUP([1]Variables!$AN$3,[1]Variables!$AK$3:$AM$14,3)=2,INDEX([1]UTCR!K1279:U1279,1,5)+INDEX([1]UTCR!K1279:U1279,1,8),INDEX([1]UTCR!AG1279:AQ1279,1,5)+INDEX([1]UTCR!AG1279:AQ1279,1,8)),IF(VLOOKUP([1]Variables!$AN$3,[1]Variables!$AK$3:$AM$14,3)=2,INDEX([1]UTCR!K1279:U1279,1,[1]Variables!$AN$3),INDEX([1]UTCR!AG1279:AQ1279,1,[1]Variables!$AN$3)))</f>
        <v>0</v>
      </c>
      <c r="L1279" s="88">
        <f>M1279-K1279</f>
        <v>0</v>
      </c>
      <c r="M1279" s="88">
        <f>IF([1]Variables!$AN$3=12,INDEX([1]NRO!J1279:T1279,1,5)+INDEX([1]NRO!J1279:T1279,1,8),INDEX([1]NRO!J1279:T1279,1,[1]Variables!$AN$3))</f>
        <v>0</v>
      </c>
      <c r="O1279" s="134"/>
      <c r="P1279" s="134"/>
      <c r="Q1279" s="134"/>
      <c r="R1279" s="134"/>
      <c r="S1279" s="134"/>
      <c r="T1279" s="134"/>
      <c r="U1279" s="134"/>
      <c r="V1279" s="134"/>
      <c r="W1279" s="134"/>
      <c r="X1279" s="134"/>
      <c r="Y1279" s="134"/>
      <c r="Z1279" s="134"/>
      <c r="AA1279" s="134"/>
    </row>
    <row r="1280" spans="1:27" ht="11.65" customHeight="1" x14ac:dyDescent="0.2">
      <c r="A1280" s="138">
        <f t="shared" ca="1" si="59"/>
        <v>899</v>
      </c>
      <c r="C1280" s="184"/>
      <c r="F1280" s="184" t="str">
        <f>+[1]Function!F1263</f>
        <v>P</v>
      </c>
      <c r="G1280" s="84" t="str">
        <f>[1]UTCR!H1280</f>
        <v>SG</v>
      </c>
      <c r="H1280" s="151"/>
      <c r="I1280" s="88">
        <f>IF(VLOOKUP([1]Variables!$AN$3,[1]Variables!$AK$3:$AM$14,3)=2,[1]UTCR!J1280,[1]UTCR!AF1280)</f>
        <v>0</v>
      </c>
      <c r="J1280" s="88">
        <f>I1280-K1280</f>
        <v>0</v>
      </c>
      <c r="K1280" s="185">
        <f>IF([1]Variables!$AN$3=12,IF(VLOOKUP([1]Variables!$AN$3,[1]Variables!$AK$3:$AM$14,3)=2,INDEX([1]UTCR!K1280:U1280,1,5)+INDEX([1]UTCR!K1280:U1280,1,8),INDEX([1]UTCR!AG1280:AQ1280,1,5)+INDEX([1]UTCR!AG1280:AQ1280,1,8)),IF(VLOOKUP([1]Variables!$AN$3,[1]Variables!$AK$3:$AM$14,3)=2,INDEX([1]UTCR!K1280:U1280,1,[1]Variables!$AN$3),INDEX([1]UTCR!AG1280:AQ1280,1,[1]Variables!$AN$3)))</f>
        <v>0</v>
      </c>
      <c r="L1280" s="88">
        <f>M1280-K1280</f>
        <v>0</v>
      </c>
      <c r="M1280" s="88">
        <f>IF([1]Variables!$AN$3=12,INDEX([1]NRO!J1280:T1280,1,5)+INDEX([1]NRO!J1280:T1280,1,8),INDEX([1]NRO!J1280:T1280,1,[1]Variables!$AN$3))</f>
        <v>0</v>
      </c>
      <c r="O1280" s="134"/>
      <c r="P1280" s="134"/>
      <c r="Q1280" s="134"/>
      <c r="R1280" s="134"/>
      <c r="S1280" s="134"/>
      <c r="T1280" s="134"/>
      <c r="U1280" s="134"/>
      <c r="V1280" s="134"/>
      <c r="W1280" s="134"/>
      <c r="X1280" s="134"/>
      <c r="Y1280" s="134"/>
      <c r="Z1280" s="134"/>
      <c r="AA1280" s="134"/>
    </row>
    <row r="1281" spans="1:27" ht="11.65" customHeight="1" x14ac:dyDescent="0.2">
      <c r="A1281" s="138">
        <f t="shared" ca="1" si="59"/>
        <v>900</v>
      </c>
      <c r="C1281" s="184"/>
      <c r="H1281" s="151"/>
      <c r="I1281" s="187">
        <f>SUBTOTAL(9,I1279:I1280)</f>
        <v>0</v>
      </c>
      <c r="J1281" s="187">
        <f>SUBTOTAL(9,J1279:J1280)</f>
        <v>0</v>
      </c>
      <c r="K1281" s="187">
        <f>SUBTOTAL(9,K1279:K1280)</f>
        <v>0</v>
      </c>
      <c r="L1281" s="187">
        <f>SUBTOTAL(9,L1279:L1280)</f>
        <v>0</v>
      </c>
      <c r="M1281" s="187">
        <f>SUBTOTAL(9,M1279:M1280)</f>
        <v>0</v>
      </c>
      <c r="O1281" s="134"/>
      <c r="P1281" s="134"/>
      <c r="Q1281" s="134"/>
      <c r="R1281" s="134"/>
      <c r="S1281" s="134"/>
      <c r="T1281" s="134"/>
      <c r="U1281" s="134"/>
      <c r="V1281" s="134"/>
      <c r="W1281" s="134"/>
      <c r="X1281" s="134"/>
      <c r="Y1281" s="134"/>
      <c r="Z1281" s="134"/>
      <c r="AA1281" s="134"/>
    </row>
    <row r="1282" spans="1:27" ht="11.65" customHeight="1" x14ac:dyDescent="0.2">
      <c r="A1282" s="138">
        <f t="shared" ca="1" si="59"/>
        <v>901</v>
      </c>
      <c r="C1282" s="184">
        <v>4031</v>
      </c>
      <c r="D1282" s="129" t="s">
        <v>384</v>
      </c>
      <c r="E1282" s="129"/>
      <c r="G1282" s="129"/>
      <c r="H1282" s="144"/>
      <c r="I1282" s="134"/>
      <c r="J1282" s="134"/>
      <c r="K1282" s="134"/>
      <c r="L1282" s="134"/>
      <c r="M1282" s="134"/>
      <c r="O1282" s="134"/>
      <c r="P1282" s="134"/>
      <c r="Q1282" s="134"/>
      <c r="R1282" s="134"/>
      <c r="S1282" s="134"/>
      <c r="T1282" s="134"/>
      <c r="U1282" s="134"/>
      <c r="V1282" s="134"/>
      <c r="W1282" s="134"/>
      <c r="X1282" s="134"/>
      <c r="Y1282" s="134"/>
      <c r="Z1282" s="134"/>
      <c r="AA1282" s="134"/>
    </row>
    <row r="1283" spans="1:27" ht="11.65" customHeight="1" x14ac:dyDescent="0.2">
      <c r="A1283" s="138">
        <f t="shared" ca="1" si="59"/>
        <v>902</v>
      </c>
      <c r="C1283" s="184"/>
      <c r="D1283" s="129"/>
      <c r="E1283" s="129"/>
      <c r="F1283" s="84" t="s">
        <v>2</v>
      </c>
      <c r="G1283" s="84" t="str">
        <f>[1]UTCR!H1283</f>
        <v>S</v>
      </c>
      <c r="H1283" s="151"/>
      <c r="I1283" s="88">
        <f>IF(VLOOKUP([1]Variables!$AN$3,[1]Variables!$AK$3:$AM$14,3)=2,[1]UTCR!J1283,[1]UTCR!AF1283)</f>
        <v>0</v>
      </c>
      <c r="J1283" s="88">
        <f>I1283-K1283</f>
        <v>0</v>
      </c>
      <c r="K1283" s="185">
        <f>IF([1]Variables!$AN$3=12,IF(VLOOKUP([1]Variables!$AN$3,[1]Variables!$AK$3:$AM$14,3)=2,INDEX([1]UTCR!K1283:U1283,1,5)+INDEX([1]UTCR!K1283:U1283,1,8),INDEX([1]UTCR!AG1283:AQ1283,1,5)+INDEX([1]UTCR!AG1283:AQ1283,1,8)),IF(VLOOKUP([1]Variables!$AN$3,[1]Variables!$AK$3:$AM$14,3)=2,INDEX([1]UTCR!K1283:U1283,1,[1]Variables!$AN$3),INDEX([1]UTCR!AG1283:AQ1283,1,[1]Variables!$AN$3)))</f>
        <v>0</v>
      </c>
      <c r="L1283" s="88">
        <f>M1283-K1283</f>
        <v>0</v>
      </c>
      <c r="M1283" s="88">
        <f>IF([1]Variables!$AN$3=12,INDEX([1]NRO!J1283:T1283,1,5)+INDEX([1]NRO!J1283:T1283,1,8),INDEX([1]NRO!J1283:T1283,1,[1]Variables!$AN$3))</f>
        <v>0</v>
      </c>
      <c r="O1283" s="134"/>
      <c r="P1283" s="134"/>
      <c r="Q1283" s="134"/>
      <c r="R1283" s="134"/>
      <c r="S1283" s="134"/>
      <c r="T1283" s="134"/>
      <c r="U1283" s="134"/>
      <c r="V1283" s="134"/>
      <c r="W1283" s="134"/>
      <c r="X1283" s="134"/>
      <c r="Y1283" s="134"/>
      <c r="Z1283" s="134"/>
      <c r="AA1283" s="134"/>
    </row>
    <row r="1284" spans="1:27" ht="11.65" customHeight="1" x14ac:dyDescent="0.2">
      <c r="A1284" s="138">
        <f t="shared" ca="1" si="59"/>
        <v>903</v>
      </c>
      <c r="C1284" s="184"/>
      <c r="D1284" s="129"/>
      <c r="E1284" s="129"/>
      <c r="F1284" s="84" t="s">
        <v>2</v>
      </c>
      <c r="H1284" s="151"/>
      <c r="I1284" s="187">
        <f>SUBTOTAL(9,I1283)</f>
        <v>0</v>
      </c>
      <c r="J1284" s="187">
        <f>SUBTOTAL(9,J1283)</f>
        <v>0</v>
      </c>
      <c r="K1284" s="187">
        <f>SUBTOTAL(9,K1283)</f>
        <v>0</v>
      </c>
      <c r="L1284" s="187">
        <f>SUBTOTAL(9,L1283)</f>
        <v>0</v>
      </c>
      <c r="M1284" s="187">
        <f>SUBTOTAL(9,M1283)</f>
        <v>0</v>
      </c>
      <c r="O1284" s="134"/>
      <c r="P1284" s="134"/>
      <c r="Q1284" s="134"/>
      <c r="R1284" s="134"/>
      <c r="S1284" s="134"/>
      <c r="T1284" s="134"/>
      <c r="U1284" s="134"/>
      <c r="V1284" s="134"/>
      <c r="W1284" s="134"/>
      <c r="X1284" s="134"/>
      <c r="Y1284" s="134"/>
      <c r="Z1284" s="134"/>
      <c r="AA1284" s="134"/>
    </row>
    <row r="1285" spans="1:27" ht="11.65" customHeight="1" x14ac:dyDescent="0.2">
      <c r="A1285" s="138">
        <f t="shared" ca="1" si="59"/>
        <v>904</v>
      </c>
      <c r="C1285" s="184"/>
      <c r="D1285" s="129"/>
      <c r="E1285" s="129"/>
      <c r="F1285" s="84" t="s">
        <v>2</v>
      </c>
      <c r="G1285" s="129"/>
      <c r="H1285" s="144"/>
      <c r="I1285" s="134"/>
      <c r="J1285" s="134"/>
      <c r="K1285" s="134"/>
      <c r="L1285" s="134"/>
      <c r="M1285" s="134"/>
      <c r="O1285" s="134"/>
      <c r="P1285" s="134"/>
      <c r="Q1285" s="134"/>
      <c r="R1285" s="134"/>
      <c r="S1285" s="134"/>
      <c r="T1285" s="134"/>
      <c r="U1285" s="134"/>
      <c r="V1285" s="134"/>
      <c r="W1285" s="134"/>
      <c r="X1285" s="134"/>
      <c r="Y1285" s="134"/>
      <c r="Z1285" s="134"/>
      <c r="AA1285" s="134"/>
    </row>
    <row r="1286" spans="1:27" ht="11.65" customHeight="1" x14ac:dyDescent="0.2">
      <c r="A1286" s="138">
        <f t="shared" ca="1" si="59"/>
        <v>905</v>
      </c>
      <c r="C1286" s="184"/>
      <c r="D1286" s="129"/>
      <c r="E1286" s="129"/>
      <c r="G1286" s="129"/>
      <c r="H1286" s="144"/>
      <c r="I1286" s="134"/>
      <c r="J1286" s="134"/>
      <c r="K1286" s="134"/>
      <c r="L1286" s="134"/>
      <c r="M1286" s="134"/>
      <c r="O1286" s="134"/>
      <c r="P1286" s="134"/>
      <c r="Q1286" s="134"/>
      <c r="R1286" s="134"/>
      <c r="S1286" s="134"/>
      <c r="T1286" s="134"/>
      <c r="U1286" s="134"/>
      <c r="V1286" s="134"/>
      <c r="W1286" s="134"/>
      <c r="X1286" s="134"/>
      <c r="Y1286" s="134"/>
      <c r="Z1286" s="134"/>
      <c r="AA1286" s="134"/>
    </row>
    <row r="1287" spans="1:27" ht="11.65" customHeight="1" thickBot="1" x14ac:dyDescent="0.25">
      <c r="A1287" s="138">
        <f t="shared" ca="1" si="59"/>
        <v>906</v>
      </c>
      <c r="C1287" s="189" t="s">
        <v>385</v>
      </c>
      <c r="H1287" s="151" t="s">
        <v>352</v>
      </c>
      <c r="I1287" s="191">
        <f>SUBTOTAL(9,I1194:I1286)</f>
        <v>665619214.01999998</v>
      </c>
      <c r="J1287" s="191">
        <f>SUBTOTAL(9,J1194:J1286)</f>
        <v>621474775.78281331</v>
      </c>
      <c r="K1287" s="191">
        <f>SUBTOTAL(9,K1194:K1286)</f>
        <v>44144438.237186469</v>
      </c>
      <c r="L1287" s="191">
        <f>SUBTOTAL(9,L1194:L1286)</f>
        <v>11519645.683210621</v>
      </c>
      <c r="M1287" s="191">
        <f>SUBTOTAL(9,M1194:M1286)</f>
        <v>55664083.92039711</v>
      </c>
      <c r="O1287" s="134"/>
      <c r="P1287" s="186"/>
      <c r="Q1287" s="186"/>
      <c r="R1287" s="186"/>
      <c r="S1287" s="186"/>
      <c r="T1287" s="186"/>
      <c r="U1287" s="134"/>
      <c r="V1287" s="186"/>
      <c r="W1287" s="186"/>
      <c r="X1287" s="186"/>
      <c r="Y1287" s="186"/>
      <c r="Z1287" s="186"/>
      <c r="AA1287" s="186"/>
    </row>
    <row r="1288" spans="1:27" ht="11.65" customHeight="1" thickTop="1" x14ac:dyDescent="0.2">
      <c r="A1288" s="138">
        <f t="shared" ca="1" si="59"/>
        <v>907</v>
      </c>
      <c r="C1288" s="189"/>
      <c r="H1288" s="190"/>
      <c r="I1288" s="186"/>
      <c r="J1288" s="88"/>
      <c r="K1288" s="88"/>
      <c r="L1288" s="88"/>
      <c r="M1288" s="88"/>
      <c r="O1288" s="134"/>
      <c r="P1288" s="134"/>
      <c r="Q1288" s="134"/>
      <c r="R1288" s="134"/>
      <c r="S1288" s="134"/>
      <c r="T1288" s="134"/>
      <c r="U1288" s="134"/>
      <c r="V1288" s="134"/>
      <c r="W1288" s="134"/>
      <c r="X1288" s="134"/>
      <c r="Y1288" s="134"/>
      <c r="Z1288" s="134"/>
      <c r="AA1288" s="134"/>
    </row>
    <row r="1289" spans="1:27" ht="11.65" customHeight="1" x14ac:dyDescent="0.2">
      <c r="A1289" s="138">
        <f t="shared" ca="1" si="59"/>
        <v>908</v>
      </c>
      <c r="C1289" s="222" t="s">
        <v>386</v>
      </c>
      <c r="H1289" s="190"/>
      <c r="I1289" s="186"/>
      <c r="J1289" s="88"/>
      <c r="K1289" s="88"/>
      <c r="L1289" s="88"/>
      <c r="M1289" s="88"/>
      <c r="O1289" s="134"/>
      <c r="P1289" s="134"/>
      <c r="Q1289" s="134"/>
      <c r="R1289" s="134"/>
      <c r="S1289" s="134"/>
      <c r="T1289" s="134"/>
      <c r="U1289" s="134"/>
      <c r="V1289" s="134"/>
      <c r="W1289" s="134"/>
      <c r="X1289" s="134"/>
      <c r="Y1289" s="134"/>
      <c r="Z1289" s="134"/>
      <c r="AA1289" s="134"/>
    </row>
    <row r="1290" spans="1:27" ht="11.65" customHeight="1" x14ac:dyDescent="0.2">
      <c r="A1290" s="138">
        <f t="shared" ca="1" si="59"/>
        <v>909</v>
      </c>
      <c r="C1290" s="184"/>
      <c r="E1290" s="84" t="str">
        <f>[1]UTCR!E1290</f>
        <v>S</v>
      </c>
      <c r="H1290" s="151"/>
      <c r="I1290" s="88">
        <f>IF(VLOOKUP([1]Variables!$AN$3,[1]Variables!$AK$3:$AM$14,3)=2,[1]UTCR!J1290,[1]UTCR!AF1290)</f>
        <v>150371998.35999998</v>
      </c>
      <c r="J1290" s="88">
        <f t="shared" ref="J1290:J1302" si="64">I1290-K1290</f>
        <v>136804739.11999997</v>
      </c>
      <c r="K1290" s="185">
        <f>IF([1]Variables!$AN$3=12,IF(VLOOKUP([1]Variables!$AN$3,[1]Variables!$AK$3:$AM$14,3)=2,INDEX([1]UTCR!K1290:U1290,1,5)+INDEX([1]UTCR!K1290:U1290,1,8),INDEX([1]UTCR!AG1290:AQ1290,1,5)+INDEX([1]UTCR!AG1290:AQ1290,1,8)),IF(VLOOKUP([1]Variables!$AN$3,[1]Variables!$AK$3:$AM$14,3)=2,INDEX([1]UTCR!K1290:U1290,1,[1]Variables!$AN$3),INDEX([1]UTCR!AG1290:AQ1290,1,[1]Variables!$AN$3)))</f>
        <v>13567259.24</v>
      </c>
      <c r="L1290" s="88">
        <f t="shared" ref="L1290:L1302" si="65">M1290-K1290</f>
        <v>229350.68391299061</v>
      </c>
      <c r="M1290" s="88">
        <f>IF([1]Variables!$AN$3=12,INDEX([1]NRO!J1290:T1290,1,5)+INDEX([1]NRO!J1290:T1290,1,8),INDEX([1]NRO!J1290:T1290,1,[1]Variables!$AN$3))</f>
        <v>13796609.923912991</v>
      </c>
      <c r="O1290" s="134"/>
      <c r="P1290" s="134"/>
      <c r="Q1290" s="134"/>
      <c r="R1290" s="134"/>
      <c r="S1290" s="134"/>
      <c r="T1290" s="134"/>
      <c r="U1290" s="134"/>
      <c r="V1290" s="134"/>
      <c r="W1290" s="134"/>
      <c r="X1290" s="134"/>
      <c r="Y1290" s="134"/>
      <c r="Z1290" s="134"/>
      <c r="AA1290" s="134"/>
    </row>
    <row r="1291" spans="1:27" ht="11.65" customHeight="1" x14ac:dyDescent="0.2">
      <c r="A1291" s="138">
        <f t="shared" ca="1" si="59"/>
        <v>910</v>
      </c>
      <c r="C1291" s="184"/>
      <c r="E1291" s="84" t="str">
        <f>[1]UTCR!E1291</f>
        <v>DGP</v>
      </c>
      <c r="H1291" s="151"/>
      <c r="I1291" s="88">
        <f>IF(VLOOKUP([1]Variables!$AN$3,[1]Variables!$AK$3:$AM$14,3)=2,[1]UTCR!J1291,[1]UTCR!AF1291)</f>
        <v>0</v>
      </c>
      <c r="J1291" s="88">
        <f t="shared" si="64"/>
        <v>0</v>
      </c>
      <c r="K1291" s="185">
        <f>IF([1]Variables!$AN$3=12,IF(VLOOKUP([1]Variables!$AN$3,[1]Variables!$AK$3:$AM$14,3)=2,INDEX([1]UTCR!K1291:U1291,1,5)+INDEX([1]UTCR!K1291:U1291,1,8),INDEX([1]UTCR!AG1291:AQ1291,1,5)+INDEX([1]UTCR!AG1291:AQ1291,1,8)),IF(VLOOKUP([1]Variables!$AN$3,[1]Variables!$AK$3:$AM$14,3)=2,INDEX([1]UTCR!K1291:U1291,1,[1]Variables!$AN$3),INDEX([1]UTCR!AG1291:AQ1291,1,[1]Variables!$AN$3)))</f>
        <v>0</v>
      </c>
      <c r="L1291" s="88">
        <f t="shared" si="65"/>
        <v>0</v>
      </c>
      <c r="M1291" s="88">
        <f>IF([1]Variables!$AN$3=12,INDEX([1]NRO!J1291:T1291,1,5)+INDEX([1]NRO!J1291:T1291,1,8),INDEX([1]NRO!J1291:T1291,1,[1]Variables!$AN$3))</f>
        <v>0</v>
      </c>
      <c r="O1291" s="134"/>
      <c r="P1291" s="134"/>
      <c r="Q1291" s="134"/>
      <c r="R1291" s="134"/>
      <c r="S1291" s="134"/>
      <c r="T1291" s="134"/>
      <c r="U1291" s="134"/>
      <c r="V1291" s="134"/>
      <c r="W1291" s="134"/>
      <c r="X1291" s="134"/>
      <c r="Y1291" s="134"/>
      <c r="Z1291" s="134"/>
      <c r="AA1291" s="134"/>
    </row>
    <row r="1292" spans="1:27" ht="11.65" customHeight="1" x14ac:dyDescent="0.2">
      <c r="A1292" s="138">
        <f t="shared" ref="A1292:A1355" ca="1" si="66">OFFSET(A1292,-1,)+1</f>
        <v>911</v>
      </c>
      <c r="C1292" s="184"/>
      <c r="E1292" s="84" t="str">
        <f>[1]UTCR!E1292</f>
        <v>DGU</v>
      </c>
      <c r="H1292" s="151"/>
      <c r="I1292" s="88">
        <f>IF(VLOOKUP([1]Variables!$AN$3,[1]Variables!$AK$3:$AM$14,3)=2,[1]UTCR!J1292,[1]UTCR!AF1292)</f>
        <v>0</v>
      </c>
      <c r="J1292" s="88">
        <f t="shared" si="64"/>
        <v>0</v>
      </c>
      <c r="K1292" s="185">
        <f>IF([1]Variables!$AN$3=12,IF(VLOOKUP([1]Variables!$AN$3,[1]Variables!$AK$3:$AM$14,3)=2,INDEX([1]UTCR!K1292:U1292,1,5)+INDEX([1]UTCR!K1292:U1292,1,8),INDEX([1]UTCR!AG1292:AQ1292,1,5)+INDEX([1]UTCR!AG1292:AQ1292,1,8)),IF(VLOOKUP([1]Variables!$AN$3,[1]Variables!$AK$3:$AM$14,3)=2,INDEX([1]UTCR!K1292:U1292,1,[1]Variables!$AN$3),INDEX([1]UTCR!AG1292:AQ1292,1,[1]Variables!$AN$3)))</f>
        <v>0</v>
      </c>
      <c r="L1292" s="88">
        <f t="shared" si="65"/>
        <v>0</v>
      </c>
      <c r="M1292" s="88">
        <f>IF([1]Variables!$AN$3=12,INDEX([1]NRO!J1292:T1292,1,5)+INDEX([1]NRO!J1292:T1292,1,8),INDEX([1]NRO!J1292:T1292,1,[1]Variables!$AN$3))</f>
        <v>0</v>
      </c>
      <c r="O1292" s="134"/>
      <c r="P1292" s="134"/>
      <c r="Q1292" s="134"/>
      <c r="R1292" s="134"/>
      <c r="S1292" s="134"/>
      <c r="T1292" s="134"/>
      <c r="U1292" s="134"/>
      <c r="V1292" s="134"/>
      <c r="W1292" s="134"/>
      <c r="X1292" s="134"/>
      <c r="Y1292" s="134"/>
      <c r="Z1292" s="134"/>
      <c r="AA1292" s="134"/>
    </row>
    <row r="1293" spans="1:27" ht="11.65" customHeight="1" x14ac:dyDescent="0.2">
      <c r="A1293" s="138">
        <f t="shared" ca="1" si="66"/>
        <v>912</v>
      </c>
      <c r="C1293" s="184"/>
      <c r="E1293" s="84" t="str">
        <f>[1]UTCR!E1293</f>
        <v>SG</v>
      </c>
      <c r="H1293" s="151"/>
      <c r="I1293" s="88">
        <f>IF(VLOOKUP([1]Variables!$AN$3,[1]Variables!$AK$3:$AM$14,3)=2,[1]UTCR!J1293,[1]UTCR!AF1293)</f>
        <v>33690.86</v>
      </c>
      <c r="J1293" s="88">
        <f t="shared" si="64"/>
        <v>30918.599938161769</v>
      </c>
      <c r="K1293" s="185">
        <f>IF([1]Variables!$AN$3=12,IF(VLOOKUP([1]Variables!$AN$3,[1]Variables!$AK$3:$AM$14,3)=2,INDEX([1]UTCR!K1293:U1293,1,5)+INDEX([1]UTCR!K1293:U1293,1,8),INDEX([1]UTCR!AG1293:AQ1293,1,5)+INDEX([1]UTCR!AG1293:AQ1293,1,8)),IF(VLOOKUP([1]Variables!$AN$3,[1]Variables!$AK$3:$AM$14,3)=2,INDEX([1]UTCR!K1293:U1293,1,[1]Variables!$AN$3),INDEX([1]UTCR!AG1293:AQ1293,1,[1]Variables!$AN$3)))</f>
        <v>2772.2600618382312</v>
      </c>
      <c r="L1293" s="88">
        <f t="shared" si="65"/>
        <v>0.12046177727961549</v>
      </c>
      <c r="M1293" s="88">
        <f>IF([1]Variables!$AN$3=12,INDEX([1]NRO!J1293:T1293,1,5)+INDEX([1]NRO!J1293:T1293,1,8),INDEX([1]NRO!J1293:T1293,1,[1]Variables!$AN$3))</f>
        <v>2772.3805236155108</v>
      </c>
      <c r="O1293" s="134"/>
      <c r="P1293" s="134"/>
      <c r="Q1293" s="134"/>
      <c r="R1293" s="134"/>
      <c r="S1293" s="134"/>
      <c r="T1293" s="134"/>
      <c r="U1293" s="134"/>
      <c r="V1293" s="134"/>
      <c r="W1293" s="134"/>
      <c r="X1293" s="134"/>
      <c r="Y1293" s="134"/>
      <c r="Z1293" s="134"/>
      <c r="AA1293" s="134"/>
    </row>
    <row r="1294" spans="1:27" ht="11.65" customHeight="1" x14ac:dyDescent="0.2">
      <c r="A1294" s="138">
        <f t="shared" ca="1" si="66"/>
        <v>913</v>
      </c>
      <c r="C1294" s="184"/>
      <c r="E1294" s="84" t="str">
        <f>[1]UTCR!E1294</f>
        <v>SO</v>
      </c>
      <c r="H1294" s="151"/>
      <c r="I1294" s="88">
        <f>IF(VLOOKUP([1]Variables!$AN$3,[1]Variables!$AK$3:$AM$14,3)=2,[1]UTCR!J1294,[1]UTCR!AF1294)</f>
        <v>14829598.369999999</v>
      </c>
      <c r="J1294" s="88">
        <f t="shared" si="64"/>
        <v>13842717.565706618</v>
      </c>
      <c r="K1294" s="185">
        <f>IF([1]Variables!$AN$3=12,IF(VLOOKUP([1]Variables!$AN$3,[1]Variables!$AK$3:$AM$14,3)=2,INDEX([1]UTCR!K1294:U1294,1,5)+INDEX([1]UTCR!K1294:U1294,1,8),INDEX([1]UTCR!AG1294:AQ1294,1,5)+INDEX([1]UTCR!AG1294:AQ1294,1,8)),IF(VLOOKUP([1]Variables!$AN$3,[1]Variables!$AK$3:$AM$14,3)=2,INDEX([1]UTCR!K1294:U1294,1,[1]Variables!$AN$3),INDEX([1]UTCR!AG1294:AQ1294,1,[1]Variables!$AN$3)))</f>
        <v>986880.80429338012</v>
      </c>
      <c r="L1294" s="88">
        <f t="shared" si="65"/>
        <v>9460.4839653252857</v>
      </c>
      <c r="M1294" s="88">
        <f>IF([1]Variables!$AN$3=12,INDEX([1]NRO!J1294:T1294,1,5)+INDEX([1]NRO!J1294:T1294,1,8),INDEX([1]NRO!J1294:T1294,1,[1]Variables!$AN$3))</f>
        <v>996341.2882587054</v>
      </c>
      <c r="O1294" s="134"/>
      <c r="P1294" s="134"/>
      <c r="Q1294" s="134"/>
      <c r="R1294" s="134"/>
      <c r="S1294" s="134"/>
      <c r="T1294" s="134"/>
      <c r="U1294" s="134"/>
      <c r="V1294" s="134"/>
      <c r="W1294" s="134"/>
      <c r="X1294" s="134"/>
      <c r="Y1294" s="134"/>
      <c r="Z1294" s="134"/>
      <c r="AA1294" s="134"/>
    </row>
    <row r="1295" spans="1:27" ht="11.65" customHeight="1" x14ac:dyDescent="0.2">
      <c r="A1295" s="138">
        <f t="shared" ca="1" si="66"/>
        <v>914</v>
      </c>
      <c r="C1295" s="184"/>
      <c r="E1295" s="84" t="str">
        <f>[1]UTCR!E1295</f>
        <v>CN</v>
      </c>
      <c r="H1295" s="151"/>
      <c r="I1295" s="88">
        <f>IF(VLOOKUP([1]Variables!$AN$3,[1]Variables!$AK$3:$AM$14,3)=2,[1]UTCR!J1295,[1]UTCR!AF1295)</f>
        <v>1206857.3500000001</v>
      </c>
      <c r="J1295" s="88">
        <f t="shared" si="64"/>
        <v>1123781.2193448816</v>
      </c>
      <c r="K1295" s="185">
        <f>IF([1]Variables!$AN$3=12,IF(VLOOKUP([1]Variables!$AN$3,[1]Variables!$AK$3:$AM$14,3)=2,INDEX([1]UTCR!K1295:U1295,1,5)+INDEX([1]UTCR!K1295:U1295,1,8),INDEX([1]UTCR!AG1295:AQ1295,1,5)+INDEX([1]UTCR!AG1295:AQ1295,1,8)),IF(VLOOKUP([1]Variables!$AN$3,[1]Variables!$AK$3:$AM$14,3)=2,INDEX([1]UTCR!K1295:U1295,1,[1]Variables!$AN$3),INDEX([1]UTCR!AG1295:AQ1295,1,[1]Variables!$AN$3)))</f>
        <v>83076.130655118555</v>
      </c>
      <c r="L1295" s="88">
        <f t="shared" si="65"/>
        <v>-7025.1986106346158</v>
      </c>
      <c r="M1295" s="88">
        <f>IF([1]Variables!$AN$3=12,INDEX([1]NRO!J1295:T1295,1,5)+INDEX([1]NRO!J1295:T1295,1,8),INDEX([1]NRO!J1295:T1295,1,[1]Variables!$AN$3))</f>
        <v>76050.93204448394</v>
      </c>
      <c r="O1295" s="134"/>
      <c r="P1295" s="134"/>
      <c r="Q1295" s="134"/>
      <c r="R1295" s="134"/>
      <c r="S1295" s="134"/>
      <c r="T1295" s="134"/>
      <c r="U1295" s="134"/>
      <c r="V1295" s="134"/>
      <c r="W1295" s="134"/>
      <c r="X1295" s="134"/>
      <c r="Y1295" s="134"/>
      <c r="Z1295" s="134"/>
      <c r="AA1295" s="134"/>
    </row>
    <row r="1296" spans="1:27" ht="11.65" customHeight="1" x14ac:dyDescent="0.2">
      <c r="A1296" s="138">
        <f t="shared" ca="1" si="66"/>
        <v>915</v>
      </c>
      <c r="C1296" s="184"/>
      <c r="E1296" s="84" t="str">
        <f>[1]UTCR!E1296</f>
        <v>SE</v>
      </c>
      <c r="H1296" s="151"/>
      <c r="I1296" s="88">
        <f>IF(VLOOKUP([1]Variables!$AN$3,[1]Variables!$AK$3:$AM$14,3)=2,[1]UTCR!J1296,[1]UTCR!AF1296)</f>
        <v>0</v>
      </c>
      <c r="J1296" s="88">
        <f t="shared" si="64"/>
        <v>0</v>
      </c>
      <c r="K1296" s="185">
        <f>IF([1]Variables!$AN$3=12,IF(VLOOKUP([1]Variables!$AN$3,[1]Variables!$AK$3:$AM$14,3)=2,INDEX([1]UTCR!K1296:U1296,1,5)+INDEX([1]UTCR!K1296:U1296,1,8),INDEX([1]UTCR!AG1296:AQ1296,1,5)+INDEX([1]UTCR!AG1296:AQ1296,1,8)),IF(VLOOKUP([1]Variables!$AN$3,[1]Variables!$AK$3:$AM$14,3)=2,INDEX([1]UTCR!K1296:U1296,1,[1]Variables!$AN$3),INDEX([1]UTCR!AG1296:AQ1296,1,[1]Variables!$AN$3)))</f>
        <v>0</v>
      </c>
      <c r="L1296" s="88">
        <f t="shared" si="65"/>
        <v>0</v>
      </c>
      <c r="M1296" s="88">
        <f>IF([1]Variables!$AN$3=12,INDEX([1]NRO!J1296:T1296,1,5)+INDEX([1]NRO!J1296:T1296,1,8),INDEX([1]NRO!J1296:T1296,1,[1]Variables!$AN$3))</f>
        <v>0</v>
      </c>
      <c r="O1296" s="134"/>
      <c r="P1296" s="134"/>
      <c r="Q1296" s="134"/>
      <c r="R1296" s="134"/>
      <c r="S1296" s="134"/>
      <c r="T1296" s="134"/>
      <c r="U1296" s="134"/>
      <c r="V1296" s="134"/>
      <c r="W1296" s="134"/>
      <c r="X1296" s="134"/>
      <c r="Y1296" s="134"/>
      <c r="Z1296" s="134"/>
      <c r="AA1296" s="134"/>
    </row>
    <row r="1297" spans="1:27" ht="11.65" customHeight="1" x14ac:dyDescent="0.2">
      <c r="A1297" s="138">
        <f t="shared" ca="1" si="66"/>
        <v>916</v>
      </c>
      <c r="C1297" s="184"/>
      <c r="E1297" s="84" t="str">
        <f>[1]UTCR!E1297</f>
        <v>CAGW</v>
      </c>
      <c r="H1297" s="151"/>
      <c r="I1297" s="88">
        <f>IF(VLOOKUP([1]Variables!$AN$3,[1]Variables!$AK$3:$AM$14,3)=2,[1]UTCR!J1297,[1]UTCR!AF1297)</f>
        <v>98278100.071363792</v>
      </c>
      <c r="J1297" s="88">
        <f t="shared" si="64"/>
        <v>76101595.295235321</v>
      </c>
      <c r="K1297" s="185">
        <f>IF([1]Variables!$AN$3=12,IF(VLOOKUP([1]Variables!$AN$3,[1]Variables!$AK$3:$AM$14,3)=2,INDEX([1]UTCR!K1297:U1297,1,5)+INDEX([1]UTCR!K1297:U1297,1,8),INDEX([1]UTCR!AG1297:AQ1297,1,5)+INDEX([1]UTCR!AG1297:AQ1297,1,8)),IF(VLOOKUP([1]Variables!$AN$3,[1]Variables!$AK$3:$AM$14,3)=2,INDEX([1]UTCR!K1297:U1297,1,[1]Variables!$AN$3),INDEX([1]UTCR!AG1297:AQ1297,1,[1]Variables!$AN$3)))</f>
        <v>22176504.776128475</v>
      </c>
      <c r="L1297" s="88">
        <f t="shared" si="65"/>
        <v>-302630.18958094344</v>
      </c>
      <c r="M1297" s="88">
        <f>IF([1]Variables!$AN$3=12,INDEX([1]NRO!J1297:T1297,1,5)+INDEX([1]NRO!J1297:T1297,1,8),INDEX([1]NRO!J1297:T1297,1,[1]Variables!$AN$3))</f>
        <v>21873874.586547531</v>
      </c>
      <c r="O1297" s="134"/>
      <c r="P1297" s="134"/>
      <c r="Q1297" s="134"/>
      <c r="R1297" s="134"/>
      <c r="S1297" s="134"/>
      <c r="T1297" s="134"/>
      <c r="U1297" s="134"/>
      <c r="V1297" s="134"/>
      <c r="W1297" s="134"/>
      <c r="X1297" s="134"/>
      <c r="Y1297" s="134"/>
      <c r="Z1297" s="134"/>
      <c r="AA1297" s="134"/>
    </row>
    <row r="1298" spans="1:27" ht="11.65" customHeight="1" x14ac:dyDescent="0.2">
      <c r="A1298" s="138">
        <f t="shared" ca="1" si="66"/>
        <v>917</v>
      </c>
      <c r="C1298" s="184"/>
      <c r="E1298" s="84" t="str">
        <f>[1]UTCR!E1298</f>
        <v>CAGE</v>
      </c>
      <c r="H1298" s="151"/>
      <c r="I1298" s="88">
        <f>IF(VLOOKUP([1]Variables!$AN$3,[1]Variables!$AK$3:$AM$14,3)=2,[1]UTCR!J1298,[1]UTCR!AF1298)</f>
        <v>368210549.27863616</v>
      </c>
      <c r="J1298" s="88">
        <f t="shared" si="64"/>
        <v>368210549.27863616</v>
      </c>
      <c r="K1298" s="185">
        <f>IF([1]Variables!$AN$3=12,IF(VLOOKUP([1]Variables!$AN$3,[1]Variables!$AK$3:$AM$14,3)=2,INDEX([1]UTCR!K1298:U1298,1,5)+INDEX([1]UTCR!K1298:U1298,1,8),INDEX([1]UTCR!AG1298:AQ1298,1,5)+INDEX([1]UTCR!AG1298:AQ1298,1,8)),IF(VLOOKUP([1]Variables!$AN$3,[1]Variables!$AK$3:$AM$14,3)=2,INDEX([1]UTCR!K1298:U1298,1,[1]Variables!$AN$3),INDEX([1]UTCR!AG1298:AQ1298,1,[1]Variables!$AN$3)))</f>
        <v>0</v>
      </c>
      <c r="L1298" s="88">
        <f t="shared" si="65"/>
        <v>0</v>
      </c>
      <c r="M1298" s="88">
        <f>IF([1]Variables!$AN$3=12,INDEX([1]NRO!J1298:T1298,1,5)+INDEX([1]NRO!J1298:T1298,1,8),INDEX([1]NRO!J1298:T1298,1,[1]Variables!$AN$3))</f>
        <v>0</v>
      </c>
      <c r="O1298" s="134"/>
      <c r="P1298" s="134"/>
      <c r="Q1298" s="134"/>
      <c r="R1298" s="134"/>
      <c r="S1298" s="134"/>
      <c r="T1298" s="134"/>
      <c r="U1298" s="134"/>
      <c r="V1298" s="134"/>
      <c r="W1298" s="134"/>
      <c r="X1298" s="134"/>
      <c r="Y1298" s="134"/>
      <c r="Z1298" s="134"/>
      <c r="AA1298" s="134"/>
    </row>
    <row r="1299" spans="1:27" ht="11.65" customHeight="1" x14ac:dyDescent="0.2">
      <c r="A1299" s="138">
        <f t="shared" ca="1" si="66"/>
        <v>918</v>
      </c>
      <c r="C1299" s="184"/>
      <c r="E1299" s="84" t="str">
        <f>[1]UTCR!E1299</f>
        <v>CAEW</v>
      </c>
      <c r="H1299" s="151"/>
      <c r="I1299" s="88">
        <f>IF(VLOOKUP([1]Variables!$AN$3,[1]Variables!$AK$3:$AM$14,3)=2,[1]UTCR!J1299,[1]UTCR!AF1299)</f>
        <v>0</v>
      </c>
      <c r="J1299" s="88">
        <f t="shared" si="64"/>
        <v>0</v>
      </c>
      <c r="K1299" s="185">
        <f>IF([1]Variables!$AN$3=12,IF(VLOOKUP([1]Variables!$AN$3,[1]Variables!$AK$3:$AM$14,3)=2,INDEX([1]UTCR!K1299:U1299,1,5)+INDEX([1]UTCR!K1299:U1299,1,8),INDEX([1]UTCR!AG1299:AQ1299,1,5)+INDEX([1]UTCR!AG1299:AQ1299,1,8)),IF(VLOOKUP([1]Variables!$AN$3,[1]Variables!$AK$3:$AM$14,3)=2,INDEX([1]UTCR!K1299:U1299,1,[1]Variables!$AN$3),INDEX([1]UTCR!AG1299:AQ1299,1,[1]Variables!$AN$3)))</f>
        <v>0</v>
      </c>
      <c r="L1299" s="88">
        <f t="shared" si="65"/>
        <v>0</v>
      </c>
      <c r="M1299" s="88">
        <f>IF([1]Variables!$AN$3=12,INDEX([1]NRO!J1299:T1299,1,5)+INDEX([1]NRO!J1299:T1299,1,8),INDEX([1]NRO!J1299:T1299,1,[1]Variables!$AN$3))</f>
        <v>0</v>
      </c>
      <c r="O1299" s="134"/>
      <c r="P1299" s="134"/>
      <c r="Q1299" s="134"/>
      <c r="R1299" s="134"/>
      <c r="S1299" s="134"/>
      <c r="T1299" s="134"/>
      <c r="U1299" s="134"/>
      <c r="V1299" s="134"/>
      <c r="W1299" s="134"/>
      <c r="X1299" s="134"/>
      <c r="Y1299" s="134"/>
      <c r="Z1299" s="134"/>
      <c r="AA1299" s="134"/>
    </row>
    <row r="1300" spans="1:27" ht="11.65" customHeight="1" x14ac:dyDescent="0.2">
      <c r="A1300" s="138">
        <f t="shared" ca="1" si="66"/>
        <v>919</v>
      </c>
      <c r="C1300" s="184"/>
      <c r="E1300" s="84" t="str">
        <f>[1]UTCR!E1300</f>
        <v>CAEE</v>
      </c>
      <c r="H1300" s="151"/>
      <c r="I1300" s="88">
        <f>IF(VLOOKUP([1]Variables!$AN$3,[1]Variables!$AK$3:$AM$14,3)=2,[1]UTCR!J1300,[1]UTCR!AF1300)</f>
        <v>28335.78</v>
      </c>
      <c r="J1300" s="88">
        <f t="shared" si="64"/>
        <v>28335.78</v>
      </c>
      <c r="K1300" s="185">
        <f>IF([1]Variables!$AN$3=12,IF(VLOOKUP([1]Variables!$AN$3,[1]Variables!$AK$3:$AM$14,3)=2,INDEX([1]UTCR!K1300:U1300,1,5)+INDEX([1]UTCR!K1300:U1300,1,8),INDEX([1]UTCR!AG1300:AQ1300,1,5)+INDEX([1]UTCR!AG1300:AQ1300,1,8)),IF(VLOOKUP([1]Variables!$AN$3,[1]Variables!$AK$3:$AM$14,3)=2,INDEX([1]UTCR!K1300:U1300,1,[1]Variables!$AN$3),INDEX([1]UTCR!AG1300:AQ1300,1,[1]Variables!$AN$3)))</f>
        <v>0</v>
      </c>
      <c r="L1300" s="88">
        <f t="shared" si="65"/>
        <v>0</v>
      </c>
      <c r="M1300" s="88">
        <f>IF([1]Variables!$AN$3=12,INDEX([1]NRO!J1300:T1300,1,5)+INDEX([1]NRO!J1300:T1300,1,8),INDEX([1]NRO!J1300:T1300,1,[1]Variables!$AN$3))</f>
        <v>0</v>
      </c>
      <c r="O1300" s="134"/>
      <c r="P1300" s="134"/>
      <c r="Q1300" s="134"/>
      <c r="R1300" s="134"/>
      <c r="S1300" s="134"/>
      <c r="T1300" s="134"/>
      <c r="U1300" s="134"/>
      <c r="V1300" s="134"/>
      <c r="W1300" s="134"/>
      <c r="X1300" s="134"/>
      <c r="Y1300" s="134"/>
      <c r="Z1300" s="134"/>
      <c r="AA1300" s="134"/>
    </row>
    <row r="1301" spans="1:27" ht="11.65" customHeight="1" x14ac:dyDescent="0.2">
      <c r="A1301" s="138">
        <f t="shared" ca="1" si="66"/>
        <v>920</v>
      </c>
      <c r="C1301" s="184"/>
      <c r="E1301" s="84" t="str">
        <f>[1]UTCR!E1301</f>
        <v>JBG</v>
      </c>
      <c r="H1301" s="151"/>
      <c r="I1301" s="88">
        <f>IF(VLOOKUP([1]Variables!$AN$3,[1]Variables!$AK$3:$AM$14,3)=2,[1]UTCR!J1301,[1]UTCR!AF1301)</f>
        <v>32659870.009999998</v>
      </c>
      <c r="J1301" s="88">
        <f t="shared" si="64"/>
        <v>25331973.614506204</v>
      </c>
      <c r="K1301" s="185">
        <f>IF([1]Variables!$AN$3=12,IF(VLOOKUP([1]Variables!$AN$3,[1]Variables!$AK$3:$AM$14,3)=2,INDEX([1]UTCR!K1301:U1301,1,5)+INDEX([1]UTCR!K1301:U1301,1,8),INDEX([1]UTCR!AG1301:AQ1301,1,5)+INDEX([1]UTCR!AG1301:AQ1301,1,8)),IF(VLOOKUP([1]Variables!$AN$3,[1]Variables!$AK$3:$AM$14,3)=2,INDEX([1]UTCR!K1301:U1301,1,[1]Variables!$AN$3),INDEX([1]UTCR!AG1301:AQ1301,1,[1]Variables!$AN$3)))</f>
        <v>7327896.3954937942</v>
      </c>
      <c r="L1301" s="88">
        <f t="shared" si="65"/>
        <v>11590489.7830621</v>
      </c>
      <c r="M1301" s="88">
        <f>IF([1]Variables!$AN$3=12,INDEX([1]NRO!J1301:T1301,1,5)+INDEX([1]NRO!J1301:T1301,1,8),INDEX([1]NRO!J1301:T1301,1,[1]Variables!$AN$3))</f>
        <v>18918386.178555895</v>
      </c>
      <c r="O1301" s="134"/>
      <c r="P1301" s="134"/>
      <c r="Q1301" s="134"/>
      <c r="R1301" s="134"/>
      <c r="S1301" s="134"/>
      <c r="T1301" s="134"/>
      <c r="U1301" s="134"/>
      <c r="V1301" s="134"/>
      <c r="W1301" s="134"/>
      <c r="X1301" s="134"/>
      <c r="Y1301" s="134"/>
      <c r="Z1301" s="134"/>
      <c r="AA1301" s="134"/>
    </row>
    <row r="1302" spans="1:27" ht="11.65" customHeight="1" x14ac:dyDescent="0.2">
      <c r="A1302" s="138">
        <f t="shared" ca="1" si="66"/>
        <v>921</v>
      </c>
      <c r="C1302" s="184"/>
      <c r="E1302" s="84" t="str">
        <f>[1]UTCR!E1302</f>
        <v>JBE</v>
      </c>
      <c r="H1302" s="151"/>
      <c r="I1302" s="88">
        <f>IF(VLOOKUP([1]Variables!$AN$3,[1]Variables!$AK$3:$AM$14,3)=2,[1]UTCR!J1302,[1]UTCR!AF1302)</f>
        <v>213.94</v>
      </c>
      <c r="J1302" s="88">
        <f t="shared" si="64"/>
        <v>165.3094461207528</v>
      </c>
      <c r="K1302" s="185">
        <f>IF([1]Variables!$AN$3=12,IF(VLOOKUP([1]Variables!$AN$3,[1]Variables!$AK$3:$AM$14,3)=2,INDEX([1]UTCR!K1302:U1302,1,5)+INDEX([1]UTCR!K1302:U1302,1,8),INDEX([1]UTCR!AG1302:AQ1302,1,5)+INDEX([1]UTCR!AG1302:AQ1302,1,8)),IF(VLOOKUP([1]Variables!$AN$3,[1]Variables!$AK$3:$AM$14,3)=2,INDEX([1]UTCR!K1302:U1302,1,[1]Variables!$AN$3),INDEX([1]UTCR!AG1302:AQ1302,1,[1]Variables!$AN$3)))</f>
        <v>48.630553879247216</v>
      </c>
      <c r="L1302" s="88">
        <f t="shared" si="65"/>
        <v>0</v>
      </c>
      <c r="M1302" s="88">
        <f>IF([1]Variables!$AN$3=12,INDEX([1]NRO!J1302:T1302,1,5)+INDEX([1]NRO!J1302:T1302,1,8),INDEX([1]NRO!J1302:T1302,1,[1]Variables!$AN$3))</f>
        <v>48.630553879247216</v>
      </c>
      <c r="O1302" s="134"/>
      <c r="P1302" s="134"/>
      <c r="Q1302" s="134"/>
      <c r="R1302" s="134"/>
      <c r="S1302" s="134"/>
      <c r="T1302" s="134"/>
      <c r="U1302" s="134"/>
      <c r="V1302" s="134"/>
      <c r="W1302" s="134"/>
      <c r="X1302" s="134"/>
      <c r="Y1302" s="134"/>
      <c r="Z1302" s="134"/>
      <c r="AA1302" s="134"/>
    </row>
    <row r="1303" spans="1:27" ht="11.65" customHeight="1" thickBot="1" x14ac:dyDescent="0.25">
      <c r="A1303" s="138">
        <f t="shared" ca="1" si="66"/>
        <v>922</v>
      </c>
      <c r="C1303" s="184" t="s">
        <v>387</v>
      </c>
      <c r="H1303" s="151" t="s">
        <v>352</v>
      </c>
      <c r="I1303" s="203">
        <f>SUM(I1290:I1302)</f>
        <v>665619214.01999998</v>
      </c>
      <c r="J1303" s="203">
        <f>SUM(J1290:J1302)</f>
        <v>621474775.78281343</v>
      </c>
      <c r="K1303" s="203">
        <f>SUM(K1290:K1302)</f>
        <v>44144438.237186484</v>
      </c>
      <c r="L1303" s="203">
        <f>SUM(L1290:L1302)</f>
        <v>11519645.683210615</v>
      </c>
      <c r="M1303" s="203">
        <f>SUM(M1290:M1302)</f>
        <v>55664083.920397095</v>
      </c>
      <c r="O1303" s="134"/>
      <c r="P1303" s="134"/>
      <c r="Q1303" s="134"/>
      <c r="R1303" s="134"/>
      <c r="S1303" s="134"/>
      <c r="T1303" s="134"/>
      <c r="U1303" s="134"/>
      <c r="V1303" s="134"/>
      <c r="W1303" s="134"/>
      <c r="X1303" s="134"/>
      <c r="Y1303" s="134"/>
      <c r="Z1303" s="134"/>
      <c r="AA1303" s="134"/>
    </row>
    <row r="1304" spans="1:27" ht="11.65" customHeight="1" thickTop="1" x14ac:dyDescent="0.2">
      <c r="A1304" s="138">
        <f t="shared" ca="1" si="66"/>
        <v>923</v>
      </c>
      <c r="C1304" s="184"/>
      <c r="H1304" s="151"/>
      <c r="I1304" s="88"/>
      <c r="J1304" s="88"/>
      <c r="K1304" s="88"/>
      <c r="L1304" s="88"/>
      <c r="M1304" s="88"/>
      <c r="O1304" s="134"/>
      <c r="P1304" s="134"/>
      <c r="Q1304" s="134"/>
      <c r="R1304" s="134"/>
      <c r="S1304" s="134"/>
      <c r="T1304" s="134"/>
      <c r="U1304" s="134"/>
      <c r="V1304" s="134"/>
      <c r="W1304" s="134"/>
      <c r="X1304" s="134"/>
      <c r="Y1304" s="134"/>
      <c r="Z1304" s="134"/>
      <c r="AA1304" s="134"/>
    </row>
    <row r="1305" spans="1:27" ht="11.65" customHeight="1" x14ac:dyDescent="0.2">
      <c r="A1305" s="138">
        <f t="shared" ca="1" si="66"/>
        <v>924</v>
      </c>
      <c r="C1305" s="184" t="s">
        <v>388</v>
      </c>
      <c r="D1305" s="84" t="s">
        <v>389</v>
      </c>
      <c r="H1305" s="151"/>
      <c r="I1305" s="88"/>
      <c r="J1305" s="88"/>
      <c r="K1305" s="88"/>
      <c r="L1305" s="88"/>
      <c r="M1305" s="88"/>
      <c r="O1305" s="134"/>
      <c r="P1305" s="134"/>
      <c r="Q1305" s="134"/>
      <c r="R1305" s="134"/>
      <c r="S1305" s="134"/>
      <c r="T1305" s="134"/>
      <c r="U1305" s="134"/>
      <c r="V1305" s="134"/>
      <c r="W1305" s="134"/>
      <c r="X1305" s="134"/>
      <c r="Y1305" s="134"/>
      <c r="Z1305" s="134"/>
      <c r="AA1305" s="134"/>
    </row>
    <row r="1306" spans="1:27" ht="11.65" customHeight="1" x14ac:dyDescent="0.2">
      <c r="A1306" s="138">
        <f t="shared" ca="1" si="66"/>
        <v>925</v>
      </c>
      <c r="C1306" s="184"/>
      <c r="F1306" s="184" t="str">
        <f>+[1]Function!F1289</f>
        <v>I-SITUS</v>
      </c>
      <c r="G1306" s="84" t="str">
        <f>[1]UTCR!H1306</f>
        <v>S</v>
      </c>
      <c r="H1306" s="151"/>
      <c r="I1306" s="88">
        <f>IF(VLOOKUP([1]Variables!$AN$3,[1]Variables!$AK$3:$AM$14,3)=2,[1]UTCR!J1306,[1]UTCR!AF1306)</f>
        <v>680663.9</v>
      </c>
      <c r="J1306" s="88">
        <f t="shared" ref="J1306:J1313" si="67">I1306-K1306</f>
        <v>607627.65</v>
      </c>
      <c r="K1306" s="185">
        <f>IF([1]Variables!$AN$3=12,IF(VLOOKUP([1]Variables!$AN$3,[1]Variables!$AK$3:$AM$14,3)=2,INDEX([1]UTCR!K1306:U1306,1,5)+INDEX([1]UTCR!K1306:U1306,1,8),INDEX([1]UTCR!AG1306:AQ1306,1,5)+INDEX([1]UTCR!AG1306:AQ1306,1,8)),IF(VLOOKUP([1]Variables!$AN$3,[1]Variables!$AK$3:$AM$14,3)=2,INDEX([1]UTCR!K1306:U1306,1,[1]Variables!$AN$3),INDEX([1]UTCR!AG1306:AQ1306,1,[1]Variables!$AN$3)))</f>
        <v>73036.25</v>
      </c>
      <c r="L1306" s="88">
        <f t="shared" ref="L1306:L1313" si="68">M1306-K1306</f>
        <v>0</v>
      </c>
      <c r="M1306" s="88">
        <f>IF([1]Variables!$AN$3=12,INDEX([1]NRO!J1306:T1306,1,5)+INDEX([1]NRO!J1306:T1306,1,8),INDEX([1]NRO!J1306:T1306,1,[1]Variables!$AN$3))</f>
        <v>73036.25</v>
      </c>
      <c r="O1306" s="134"/>
      <c r="P1306" s="134"/>
      <c r="Q1306" s="134"/>
      <c r="R1306" s="134"/>
      <c r="S1306" s="134"/>
      <c r="T1306" s="134"/>
      <c r="U1306" s="134"/>
      <c r="V1306" s="134"/>
      <c r="W1306" s="134"/>
      <c r="X1306" s="134"/>
      <c r="Y1306" s="134"/>
      <c r="Z1306" s="134"/>
      <c r="AA1306" s="134"/>
    </row>
    <row r="1307" spans="1:27" ht="11.65" customHeight="1" x14ac:dyDescent="0.2">
      <c r="A1307" s="138">
        <f t="shared" ca="1" si="66"/>
        <v>926</v>
      </c>
      <c r="C1307" s="184"/>
      <c r="F1307" s="184" t="str">
        <f>+[1]Function!F1290</f>
        <v>I-SG</v>
      </c>
      <c r="G1307" s="84" t="str">
        <f>[1]UTCR!H1307</f>
        <v>SG</v>
      </c>
      <c r="H1307" s="151"/>
      <c r="I1307" s="88">
        <f>IF(VLOOKUP([1]Variables!$AN$3,[1]Variables!$AK$3:$AM$14,3)=2,[1]UTCR!J1307,[1]UTCR!AF1307)</f>
        <v>0</v>
      </c>
      <c r="J1307" s="88">
        <f t="shared" si="67"/>
        <v>0</v>
      </c>
      <c r="K1307" s="185">
        <f>IF([1]Variables!$AN$3=12,IF(VLOOKUP([1]Variables!$AN$3,[1]Variables!$AK$3:$AM$14,3)=2,INDEX([1]UTCR!K1307:U1307,1,5)+INDEX([1]UTCR!K1307:U1307,1,8),INDEX([1]UTCR!AG1307:AQ1307,1,5)+INDEX([1]UTCR!AG1307:AQ1307,1,8)),IF(VLOOKUP([1]Variables!$AN$3,[1]Variables!$AK$3:$AM$14,3)=2,INDEX([1]UTCR!K1307:U1307,1,[1]Variables!$AN$3),INDEX([1]UTCR!AG1307:AQ1307,1,[1]Variables!$AN$3)))</f>
        <v>0</v>
      </c>
      <c r="L1307" s="88">
        <f t="shared" si="68"/>
        <v>0</v>
      </c>
      <c r="M1307" s="88">
        <f>IF([1]Variables!$AN$3=12,INDEX([1]NRO!J1307:T1307,1,5)+INDEX([1]NRO!J1307:T1307,1,8),INDEX([1]NRO!J1307:T1307,1,[1]Variables!$AN$3))</f>
        <v>0</v>
      </c>
      <c r="O1307" s="134"/>
      <c r="P1307" s="134"/>
      <c r="Q1307" s="134"/>
      <c r="R1307" s="134"/>
      <c r="S1307" s="134"/>
      <c r="T1307" s="134"/>
      <c r="U1307" s="134"/>
      <c r="V1307" s="134"/>
      <c r="W1307" s="134"/>
      <c r="X1307" s="134"/>
      <c r="Y1307" s="134"/>
      <c r="Z1307" s="134"/>
      <c r="AA1307" s="134"/>
    </row>
    <row r="1308" spans="1:27" ht="11.65" customHeight="1" x14ac:dyDescent="0.2">
      <c r="A1308" s="138">
        <f t="shared" ca="1" si="66"/>
        <v>927</v>
      </c>
      <c r="C1308" s="184"/>
      <c r="F1308" s="184" t="str">
        <f>+[1]Function!F1291</f>
        <v>PTD</v>
      </c>
      <c r="G1308" s="84" t="str">
        <f>[1]UTCR!H1308</f>
        <v>SO</v>
      </c>
      <c r="H1308" s="151"/>
      <c r="I1308" s="88">
        <f>IF(VLOOKUP([1]Variables!$AN$3,[1]Variables!$AK$3:$AM$14,3)=2,[1]UTCR!J1308,[1]UTCR!AF1308)</f>
        <v>523558.69</v>
      </c>
      <c r="J1308" s="88">
        <f t="shared" si="67"/>
        <v>488716.88186801155</v>
      </c>
      <c r="K1308" s="185">
        <f>IF([1]Variables!$AN$3=12,IF(VLOOKUP([1]Variables!$AN$3,[1]Variables!$AK$3:$AM$14,3)=2,INDEX([1]UTCR!K1308:U1308,1,5)+INDEX([1]UTCR!K1308:U1308,1,8),INDEX([1]UTCR!AG1308:AQ1308,1,5)+INDEX([1]UTCR!AG1308:AQ1308,1,8)),IF(VLOOKUP([1]Variables!$AN$3,[1]Variables!$AK$3:$AM$14,3)=2,INDEX([1]UTCR!K1308:U1308,1,[1]Variables!$AN$3),INDEX([1]UTCR!AG1308:AQ1308,1,[1]Variables!$AN$3)))</f>
        <v>34841.808131988437</v>
      </c>
      <c r="L1308" s="88">
        <f t="shared" si="68"/>
        <v>0</v>
      </c>
      <c r="M1308" s="88">
        <f>IF([1]Variables!$AN$3=12,INDEX([1]NRO!J1308:T1308,1,5)+INDEX([1]NRO!J1308:T1308,1,8),INDEX([1]NRO!J1308:T1308,1,[1]Variables!$AN$3))</f>
        <v>34841.808131988437</v>
      </c>
      <c r="O1308" s="134"/>
      <c r="P1308" s="134"/>
      <c r="Q1308" s="134"/>
      <c r="R1308" s="134"/>
      <c r="S1308" s="134"/>
      <c r="T1308" s="134"/>
      <c r="U1308" s="134"/>
      <c r="V1308" s="134"/>
      <c r="W1308" s="134"/>
      <c r="X1308" s="134"/>
      <c r="Y1308" s="134"/>
      <c r="Z1308" s="134"/>
      <c r="AA1308" s="134"/>
    </row>
    <row r="1309" spans="1:27" ht="11.65" customHeight="1" x14ac:dyDescent="0.2">
      <c r="A1309" s="138">
        <f t="shared" ca="1" si="66"/>
        <v>928</v>
      </c>
      <c r="C1309" s="184"/>
      <c r="F1309" s="184" t="str">
        <f>+[1]Function!F1292</f>
        <v>I-DGU</v>
      </c>
      <c r="G1309" s="84" t="str">
        <f>[1]UTCR!H1309</f>
        <v>DGU</v>
      </c>
      <c r="H1309" s="151"/>
      <c r="I1309" s="88">
        <f>IF(VLOOKUP([1]Variables!$AN$3,[1]Variables!$AK$3:$AM$14,3)=2,[1]UTCR!J1309,[1]UTCR!AF1309)</f>
        <v>0</v>
      </c>
      <c r="J1309" s="88">
        <f t="shared" si="67"/>
        <v>0</v>
      </c>
      <c r="K1309" s="185">
        <f>IF([1]Variables!$AN$3=12,IF(VLOOKUP([1]Variables!$AN$3,[1]Variables!$AK$3:$AM$14,3)=2,INDEX([1]UTCR!K1309:U1309,1,5)+INDEX([1]UTCR!K1309:U1309,1,8),INDEX([1]UTCR!AG1309:AQ1309,1,5)+INDEX([1]UTCR!AG1309:AQ1309,1,8)),IF(VLOOKUP([1]Variables!$AN$3,[1]Variables!$AK$3:$AM$14,3)=2,INDEX([1]UTCR!K1309:U1309,1,[1]Variables!$AN$3),INDEX([1]UTCR!AG1309:AQ1309,1,[1]Variables!$AN$3)))</f>
        <v>0</v>
      </c>
      <c r="L1309" s="88">
        <f t="shared" si="68"/>
        <v>0</v>
      </c>
      <c r="M1309" s="88">
        <f>IF([1]Variables!$AN$3=12,INDEX([1]NRO!J1309:T1309,1,5)+INDEX([1]NRO!J1309:T1309,1,8),INDEX([1]NRO!J1309:T1309,1,[1]Variables!$AN$3))</f>
        <v>0</v>
      </c>
      <c r="O1309" s="134"/>
      <c r="P1309" s="134"/>
      <c r="Q1309" s="134"/>
      <c r="R1309" s="134"/>
      <c r="S1309" s="134"/>
      <c r="T1309" s="134"/>
      <c r="U1309" s="134"/>
      <c r="V1309" s="134"/>
      <c r="W1309" s="134"/>
      <c r="X1309" s="134"/>
      <c r="Y1309" s="134"/>
      <c r="Z1309" s="134"/>
      <c r="AA1309" s="134"/>
    </row>
    <row r="1310" spans="1:27" ht="11.65" customHeight="1" x14ac:dyDescent="0.2">
      <c r="A1310" s="138">
        <f t="shared" ca="1" si="66"/>
        <v>929</v>
      </c>
      <c r="C1310" s="184"/>
      <c r="F1310" s="184" t="str">
        <f>+[1]Function!F1293</f>
        <v>CUST</v>
      </c>
      <c r="G1310" s="84" t="str">
        <f>[1]UTCR!H1310</f>
        <v>CN</v>
      </c>
      <c r="H1310" s="151"/>
      <c r="I1310" s="88">
        <f>IF(VLOOKUP([1]Variables!$AN$3,[1]Variables!$AK$3:$AM$14,3)=2,[1]UTCR!J1310,[1]UTCR!AF1310)</f>
        <v>29321.06</v>
      </c>
      <c r="J1310" s="88">
        <f t="shared" si="67"/>
        <v>27302.693693902125</v>
      </c>
      <c r="K1310" s="185">
        <f>IF([1]Variables!$AN$3=12,IF(VLOOKUP([1]Variables!$AN$3,[1]Variables!$AK$3:$AM$14,3)=2,INDEX([1]UTCR!K1310:U1310,1,5)+INDEX([1]UTCR!K1310:U1310,1,8),INDEX([1]UTCR!AG1310:AQ1310,1,5)+INDEX([1]UTCR!AG1310:AQ1310,1,8)),IF(VLOOKUP([1]Variables!$AN$3,[1]Variables!$AK$3:$AM$14,3)=2,INDEX([1]UTCR!K1310:U1310,1,[1]Variables!$AN$3),INDEX([1]UTCR!AG1310:AQ1310,1,[1]Variables!$AN$3)))</f>
        <v>2018.3663060978752</v>
      </c>
      <c r="L1310" s="88">
        <f t="shared" si="68"/>
        <v>0</v>
      </c>
      <c r="M1310" s="88">
        <f>IF([1]Variables!$AN$3=12,INDEX([1]NRO!J1310:T1310,1,5)+INDEX([1]NRO!J1310:T1310,1,8),INDEX([1]NRO!J1310:T1310,1,[1]Variables!$AN$3))</f>
        <v>2018.3663060978752</v>
      </c>
      <c r="O1310" s="134"/>
      <c r="P1310" s="134"/>
      <c r="Q1310" s="134"/>
      <c r="R1310" s="134"/>
      <c r="S1310" s="134"/>
      <c r="T1310" s="134"/>
      <c r="U1310" s="134"/>
      <c r="V1310" s="134"/>
      <c r="W1310" s="134"/>
      <c r="X1310" s="134"/>
      <c r="Y1310" s="134"/>
      <c r="Z1310" s="134"/>
      <c r="AA1310" s="134"/>
    </row>
    <row r="1311" spans="1:27" ht="11.65" customHeight="1" x14ac:dyDescent="0.2">
      <c r="A1311" s="138">
        <f t="shared" ca="1" si="66"/>
        <v>930</v>
      </c>
      <c r="C1311" s="184"/>
      <c r="F1311" s="184" t="str">
        <f>+[1]Function!F1294</f>
        <v>I-SG</v>
      </c>
      <c r="G1311" s="84" t="str">
        <f>[1]UTCR!H1311</f>
        <v>CAGW</v>
      </c>
      <c r="H1311" s="151"/>
      <c r="I1311" s="88">
        <f>IF(VLOOKUP([1]Variables!$AN$3,[1]Variables!$AK$3:$AM$14,3)=2,[1]UTCR!J1311,[1]UTCR!AF1311)</f>
        <v>0</v>
      </c>
      <c r="J1311" s="88">
        <f>I1311-K1311</f>
        <v>0</v>
      </c>
      <c r="K1311" s="185">
        <f>IF([1]Variables!$AN$3=12,IF(VLOOKUP([1]Variables!$AN$3,[1]Variables!$AK$3:$AM$14,3)=2,INDEX([1]UTCR!K1311:U1311,1,5)+INDEX([1]UTCR!K1311:U1311,1,8),INDEX([1]UTCR!AG1311:AQ1311,1,5)+INDEX([1]UTCR!AG1311:AQ1311,1,8)),IF(VLOOKUP([1]Variables!$AN$3,[1]Variables!$AK$3:$AM$14,3)=2,INDEX([1]UTCR!K1311:U1311,1,[1]Variables!$AN$3),INDEX([1]UTCR!AG1311:AQ1311,1,[1]Variables!$AN$3)))</f>
        <v>0</v>
      </c>
      <c r="L1311" s="88">
        <f>M1311-K1311</f>
        <v>0</v>
      </c>
      <c r="M1311" s="88">
        <f>IF([1]Variables!$AN$3=12,INDEX([1]NRO!J1311:T1311,1,5)+INDEX([1]NRO!J1311:T1311,1,8),INDEX([1]NRO!J1311:T1311,1,[1]Variables!$AN$3))</f>
        <v>0</v>
      </c>
      <c r="O1311" s="134"/>
      <c r="P1311" s="134"/>
      <c r="Q1311" s="134"/>
      <c r="R1311" s="134"/>
      <c r="S1311" s="134"/>
      <c r="T1311" s="134"/>
      <c r="U1311" s="134"/>
      <c r="V1311" s="134"/>
      <c r="W1311" s="134"/>
      <c r="X1311" s="134"/>
      <c r="Y1311" s="134"/>
      <c r="Z1311" s="134"/>
      <c r="AA1311" s="134"/>
    </row>
    <row r="1312" spans="1:27" ht="11.65" customHeight="1" x14ac:dyDescent="0.2">
      <c r="A1312" s="138">
        <f t="shared" ca="1" si="66"/>
        <v>931</v>
      </c>
      <c r="C1312" s="184"/>
      <c r="F1312" s="184" t="str">
        <f>+[1]Function!F1295</f>
        <v>I-SG</v>
      </c>
      <c r="G1312" s="84" t="str">
        <f>[1]UTCR!H1312</f>
        <v>CAGE</v>
      </c>
      <c r="H1312" s="151"/>
      <c r="I1312" s="88">
        <f>IF(VLOOKUP([1]Variables!$AN$3,[1]Variables!$AK$3:$AM$14,3)=2,[1]UTCR!J1312,[1]UTCR!AF1312)</f>
        <v>0</v>
      </c>
      <c r="J1312" s="88">
        <f>I1312-K1312</f>
        <v>0</v>
      </c>
      <c r="K1312" s="185">
        <f>IF([1]Variables!$AN$3=12,IF(VLOOKUP([1]Variables!$AN$3,[1]Variables!$AK$3:$AM$14,3)=2,INDEX([1]UTCR!K1312:U1312,1,5)+INDEX([1]UTCR!K1312:U1312,1,8),INDEX([1]UTCR!AG1312:AQ1312,1,5)+INDEX([1]UTCR!AG1312:AQ1312,1,8)),IF(VLOOKUP([1]Variables!$AN$3,[1]Variables!$AK$3:$AM$14,3)=2,INDEX([1]UTCR!K1312:U1312,1,[1]Variables!$AN$3),INDEX([1]UTCR!AG1312:AQ1312,1,[1]Variables!$AN$3)))</f>
        <v>0</v>
      </c>
      <c r="L1312" s="88">
        <f>M1312-K1312</f>
        <v>0</v>
      </c>
      <c r="M1312" s="88">
        <f>IF([1]Variables!$AN$3=12,INDEX([1]NRO!J1312:T1312,1,5)+INDEX([1]NRO!J1312:T1312,1,8),INDEX([1]NRO!J1312:T1312,1,[1]Variables!$AN$3))</f>
        <v>0</v>
      </c>
      <c r="O1312" s="134"/>
      <c r="P1312" s="134"/>
      <c r="Q1312" s="134"/>
      <c r="R1312" s="134"/>
      <c r="S1312" s="134"/>
      <c r="T1312" s="134"/>
      <c r="U1312" s="134"/>
      <c r="V1312" s="134"/>
      <c r="W1312" s="134"/>
      <c r="X1312" s="134"/>
      <c r="Y1312" s="134"/>
      <c r="Z1312" s="134"/>
      <c r="AA1312" s="134"/>
    </row>
    <row r="1313" spans="1:27" ht="11.65" customHeight="1" x14ac:dyDescent="0.2">
      <c r="A1313" s="138">
        <f t="shared" ca="1" si="66"/>
        <v>932</v>
      </c>
      <c r="C1313" s="184"/>
      <c r="F1313" s="184" t="str">
        <f>+[1]Function!F1296</f>
        <v>I-DGP</v>
      </c>
      <c r="G1313" s="84" t="str">
        <f>[1]UTCR!H1313</f>
        <v>DGP</v>
      </c>
      <c r="H1313" s="151"/>
      <c r="I1313" s="88">
        <f>IF(VLOOKUP([1]Variables!$AN$3,[1]Variables!$AK$3:$AM$14,3)=2,[1]UTCR!J1313,[1]UTCR!AF1313)</f>
        <v>0</v>
      </c>
      <c r="J1313" s="88">
        <f t="shared" si="67"/>
        <v>0</v>
      </c>
      <c r="K1313" s="185">
        <f>IF([1]Variables!$AN$3=12,IF(VLOOKUP([1]Variables!$AN$3,[1]Variables!$AK$3:$AM$14,3)=2,INDEX([1]UTCR!K1313:U1313,1,5)+INDEX([1]UTCR!K1313:U1313,1,8),INDEX([1]UTCR!AG1313:AQ1313,1,5)+INDEX([1]UTCR!AG1313:AQ1313,1,8)),IF(VLOOKUP([1]Variables!$AN$3,[1]Variables!$AK$3:$AM$14,3)=2,INDEX([1]UTCR!K1313:U1313,1,[1]Variables!$AN$3),INDEX([1]UTCR!AG1313:AQ1313,1,[1]Variables!$AN$3)))</f>
        <v>0</v>
      </c>
      <c r="L1313" s="88">
        <f t="shared" si="68"/>
        <v>0</v>
      </c>
      <c r="M1313" s="88">
        <f>IF([1]Variables!$AN$3=12,INDEX([1]NRO!J1313:T1313,1,5)+INDEX([1]NRO!J1313:T1313,1,8),INDEX([1]NRO!J1313:T1313,1,[1]Variables!$AN$3))</f>
        <v>0</v>
      </c>
      <c r="O1313" s="134"/>
      <c r="P1313" s="134"/>
      <c r="Q1313" s="134"/>
      <c r="R1313" s="134"/>
      <c r="S1313" s="134"/>
      <c r="T1313" s="134"/>
      <c r="U1313" s="134"/>
      <c r="V1313" s="134"/>
      <c r="W1313" s="134"/>
      <c r="X1313" s="134"/>
      <c r="Y1313" s="134"/>
      <c r="Z1313" s="134"/>
      <c r="AA1313" s="134"/>
    </row>
    <row r="1314" spans="1:27" ht="11.65" customHeight="1" x14ac:dyDescent="0.2">
      <c r="A1314" s="138">
        <f t="shared" ca="1" si="66"/>
        <v>933</v>
      </c>
      <c r="C1314" s="184"/>
      <c r="H1314" s="151" t="s">
        <v>390</v>
      </c>
      <c r="I1314" s="187">
        <f>SUBTOTAL(9,I1306:I1313)</f>
        <v>1233543.6500000001</v>
      </c>
      <c r="J1314" s="187">
        <f>SUBTOTAL(9,J1306:J1313)</f>
        <v>1123647.2255619138</v>
      </c>
      <c r="K1314" s="187">
        <f>SUBTOTAL(9,K1306:K1313)</f>
        <v>109896.42443808631</v>
      </c>
      <c r="L1314" s="187">
        <f>SUBTOTAL(9,L1306:L1313)</f>
        <v>0</v>
      </c>
      <c r="M1314" s="187">
        <f>SUBTOTAL(9,M1306:M1313)</f>
        <v>109896.42443808631</v>
      </c>
      <c r="O1314" s="134"/>
      <c r="P1314" s="134"/>
      <c r="Q1314" s="134"/>
      <c r="R1314" s="134"/>
      <c r="S1314" s="134"/>
      <c r="T1314" s="134"/>
      <c r="U1314" s="134"/>
      <c r="V1314" s="134"/>
      <c r="W1314" s="134"/>
      <c r="X1314" s="134"/>
      <c r="Y1314" s="134"/>
      <c r="Z1314" s="134"/>
      <c r="AA1314" s="134"/>
    </row>
    <row r="1315" spans="1:27" ht="11.65" customHeight="1" x14ac:dyDescent="0.2">
      <c r="A1315" s="138">
        <f t="shared" ca="1" si="66"/>
        <v>934</v>
      </c>
      <c r="C1315" s="184"/>
      <c r="H1315" s="151"/>
      <c r="I1315" s="88"/>
      <c r="J1315" s="88"/>
      <c r="K1315" s="88"/>
      <c r="L1315" s="88"/>
      <c r="M1315" s="88"/>
      <c r="O1315" s="134"/>
      <c r="P1315" s="134"/>
      <c r="Q1315" s="134"/>
      <c r="R1315" s="134"/>
      <c r="S1315" s="134"/>
      <c r="T1315" s="134"/>
      <c r="U1315" s="134"/>
      <c r="V1315" s="134"/>
      <c r="W1315" s="134"/>
      <c r="X1315" s="134"/>
      <c r="Y1315" s="134"/>
      <c r="Z1315" s="134"/>
      <c r="AA1315" s="134"/>
    </row>
    <row r="1316" spans="1:27" ht="11.65" customHeight="1" x14ac:dyDescent="0.2">
      <c r="A1316" s="138">
        <f t="shared" ca="1" si="66"/>
        <v>935</v>
      </c>
      <c r="C1316" s="184" t="s">
        <v>391</v>
      </c>
      <c r="D1316" s="84" t="s">
        <v>392</v>
      </c>
      <c r="H1316" s="151"/>
      <c r="I1316" s="88"/>
      <c r="J1316" s="88"/>
      <c r="K1316" s="88"/>
      <c r="L1316" s="88"/>
      <c r="M1316" s="88"/>
      <c r="O1316" s="134"/>
      <c r="P1316" s="134"/>
      <c r="Q1316" s="134"/>
      <c r="R1316" s="134"/>
      <c r="S1316" s="134"/>
      <c r="T1316" s="134"/>
      <c r="U1316" s="134"/>
      <c r="V1316" s="134"/>
      <c r="W1316" s="134"/>
      <c r="X1316" s="134"/>
      <c r="Y1316" s="134"/>
      <c r="Z1316" s="134"/>
      <c r="AA1316" s="134"/>
    </row>
    <row r="1317" spans="1:27" ht="11.65" customHeight="1" x14ac:dyDescent="0.2">
      <c r="A1317" s="138">
        <f t="shared" ca="1" si="66"/>
        <v>936</v>
      </c>
      <c r="C1317" s="184"/>
      <c r="F1317" s="184" t="str">
        <f>+[1]Function!F1300</f>
        <v>P</v>
      </c>
      <c r="G1317" s="84" t="str">
        <f>[1]UTCR!H1317</f>
        <v>SG</v>
      </c>
      <c r="H1317" s="151"/>
      <c r="I1317" s="88">
        <f>IF(VLOOKUP([1]Variables!$AN$3,[1]Variables!$AK$3:$AM$14,3)=2,[1]UTCR!J1317,[1]UTCR!AF1317)</f>
        <v>0</v>
      </c>
      <c r="J1317" s="88">
        <f>I1317-K1317</f>
        <v>0</v>
      </c>
      <c r="K1317" s="185">
        <f>IF([1]Variables!$AN$3=12,IF(VLOOKUP([1]Variables!$AN$3,[1]Variables!$AK$3:$AM$14,3)=2,INDEX([1]UTCR!K1317:U1317,1,5)+INDEX([1]UTCR!K1317:U1317,1,8),INDEX([1]UTCR!AG1317:AQ1317,1,5)+INDEX([1]UTCR!AG1317:AQ1317,1,8)),IF(VLOOKUP([1]Variables!$AN$3,[1]Variables!$AK$3:$AM$14,3)=2,INDEX([1]UTCR!K1317:U1317,1,[1]Variables!$AN$3),INDEX([1]UTCR!AG1317:AQ1317,1,[1]Variables!$AN$3)))</f>
        <v>0</v>
      </c>
      <c r="L1317" s="88">
        <f>M1317-K1317</f>
        <v>0</v>
      </c>
      <c r="M1317" s="88">
        <f>IF([1]Variables!$AN$3=12,INDEX([1]NRO!J1317:T1317,1,5)+INDEX([1]NRO!J1317:T1317,1,8),INDEX([1]NRO!J1317:T1317,1,[1]Variables!$AN$3))</f>
        <v>0</v>
      </c>
      <c r="O1317" s="134"/>
      <c r="P1317" s="134"/>
      <c r="Q1317" s="134"/>
      <c r="R1317" s="134"/>
      <c r="S1317" s="134"/>
      <c r="T1317" s="134"/>
      <c r="U1317" s="134"/>
      <c r="V1317" s="134"/>
      <c r="W1317" s="134"/>
      <c r="X1317" s="134"/>
      <c r="Y1317" s="134"/>
      <c r="Z1317" s="134"/>
      <c r="AA1317" s="134"/>
    </row>
    <row r="1318" spans="1:27" ht="11.65" customHeight="1" x14ac:dyDescent="0.2">
      <c r="A1318" s="138">
        <f t="shared" ca="1" si="66"/>
        <v>937</v>
      </c>
      <c r="C1318" s="184"/>
      <c r="F1318" s="184" t="str">
        <f>+[1]Function!F1301</f>
        <v>P</v>
      </c>
      <c r="G1318" s="84" t="str">
        <f>[1]UTCR!H1318</f>
        <v>DGP</v>
      </c>
      <c r="H1318" s="151"/>
      <c r="I1318" s="88">
        <f>IF(VLOOKUP([1]Variables!$AN$3,[1]Variables!$AK$3:$AM$14,3)=2,[1]UTCR!J1318,[1]UTCR!AF1318)</f>
        <v>0</v>
      </c>
      <c r="J1318" s="88">
        <f>I1318-K1318</f>
        <v>0</v>
      </c>
      <c r="K1318" s="185">
        <f>IF([1]Variables!$AN$3=12,IF(VLOOKUP([1]Variables!$AN$3,[1]Variables!$AK$3:$AM$14,3)=2,INDEX([1]UTCR!K1318:U1318,1,5)+INDEX([1]UTCR!K1318:U1318,1,8),INDEX([1]UTCR!AG1318:AQ1318,1,5)+INDEX([1]UTCR!AG1318:AQ1318,1,8)),IF(VLOOKUP([1]Variables!$AN$3,[1]Variables!$AK$3:$AM$14,3)=2,INDEX([1]UTCR!K1318:U1318,1,[1]Variables!$AN$3),INDEX([1]UTCR!AG1318:AQ1318,1,[1]Variables!$AN$3)))</f>
        <v>0</v>
      </c>
      <c r="L1318" s="88">
        <f>M1318-K1318</f>
        <v>0</v>
      </c>
      <c r="M1318" s="88">
        <f>IF([1]Variables!$AN$3=12,INDEX([1]NRO!J1318:T1318,1,5)+INDEX([1]NRO!J1318:T1318,1,8),INDEX([1]NRO!J1318:T1318,1,[1]Variables!$AN$3))</f>
        <v>0</v>
      </c>
      <c r="O1318" s="134"/>
      <c r="P1318" s="134"/>
      <c r="Q1318" s="134"/>
      <c r="R1318" s="134"/>
      <c r="S1318" s="134"/>
      <c r="T1318" s="134"/>
      <c r="U1318" s="134"/>
      <c r="V1318" s="134"/>
      <c r="W1318" s="134"/>
      <c r="X1318" s="134"/>
      <c r="Y1318" s="134"/>
      <c r="Z1318" s="134"/>
      <c r="AA1318" s="134"/>
    </row>
    <row r="1319" spans="1:27" ht="11.65" customHeight="1" x14ac:dyDescent="0.2">
      <c r="A1319" s="138">
        <f t="shared" ca="1" si="66"/>
        <v>938</v>
      </c>
      <c r="C1319" s="184"/>
      <c r="H1319" s="151"/>
      <c r="I1319" s="187">
        <f>SUBTOTAL(9,I1317:I1318)</f>
        <v>0</v>
      </c>
      <c r="J1319" s="187">
        <f>SUBTOTAL(9,J1317:J1318)</f>
        <v>0</v>
      </c>
      <c r="K1319" s="187">
        <f>SUBTOTAL(9,K1317:K1318)</f>
        <v>0</v>
      </c>
      <c r="L1319" s="187">
        <f>SUBTOTAL(9,L1317:L1318)</f>
        <v>0</v>
      </c>
      <c r="M1319" s="187">
        <f>SUBTOTAL(9,M1317:M1318)</f>
        <v>0</v>
      </c>
      <c r="O1319" s="134"/>
      <c r="P1319" s="134"/>
      <c r="Q1319" s="134"/>
      <c r="R1319" s="134"/>
      <c r="S1319" s="134"/>
      <c r="T1319" s="134"/>
      <c r="U1319" s="134"/>
      <c r="V1319" s="134"/>
      <c r="W1319" s="134"/>
      <c r="X1319" s="134"/>
      <c r="Y1319" s="134"/>
      <c r="Z1319" s="134"/>
      <c r="AA1319" s="134"/>
    </row>
    <row r="1320" spans="1:27" ht="11.65" customHeight="1" x14ac:dyDescent="0.2">
      <c r="A1320" s="138">
        <f t="shared" ca="1" si="66"/>
        <v>939</v>
      </c>
      <c r="C1320" s="184"/>
      <c r="H1320" s="151"/>
      <c r="I1320" s="192"/>
      <c r="J1320" s="88"/>
      <c r="K1320" s="88"/>
      <c r="L1320" s="88"/>
      <c r="M1320" s="88"/>
      <c r="O1320" s="134"/>
      <c r="P1320" s="134"/>
      <c r="Q1320" s="134"/>
      <c r="R1320" s="134"/>
      <c r="S1320" s="134"/>
      <c r="T1320" s="134"/>
      <c r="U1320" s="134"/>
      <c r="V1320" s="134"/>
      <c r="W1320" s="134"/>
      <c r="X1320" s="134"/>
      <c r="Y1320" s="134"/>
      <c r="Z1320" s="134"/>
      <c r="AA1320" s="134"/>
    </row>
    <row r="1321" spans="1:27" ht="11.65" customHeight="1" x14ac:dyDescent="0.2">
      <c r="A1321" s="138">
        <f t="shared" ca="1" si="66"/>
        <v>940</v>
      </c>
      <c r="C1321" s="184" t="s">
        <v>393</v>
      </c>
      <c r="D1321" s="84" t="s">
        <v>394</v>
      </c>
      <c r="H1321" s="151"/>
      <c r="I1321" s="88"/>
      <c r="J1321" s="88"/>
      <c r="K1321" s="88"/>
      <c r="L1321" s="88"/>
      <c r="M1321" s="88"/>
      <c r="O1321" s="134"/>
      <c r="P1321" s="134"/>
      <c r="Q1321" s="134"/>
      <c r="R1321" s="134"/>
      <c r="S1321" s="134"/>
      <c r="T1321" s="134"/>
      <c r="U1321" s="134"/>
      <c r="V1321" s="134"/>
      <c r="W1321" s="134"/>
      <c r="X1321" s="134"/>
      <c r="Y1321" s="134"/>
      <c r="Z1321" s="134"/>
      <c r="AA1321" s="134"/>
    </row>
    <row r="1322" spans="1:27" ht="11.65" customHeight="1" x14ac:dyDescent="0.2">
      <c r="A1322" s="138">
        <f t="shared" ca="1" si="66"/>
        <v>941</v>
      </c>
      <c r="C1322" s="184"/>
      <c r="F1322" s="184" t="str">
        <f>+[1]Function!F1305</f>
        <v>I-SITUS</v>
      </c>
      <c r="G1322" s="84" t="str">
        <f>[1]UTCR!H1322</f>
        <v>S</v>
      </c>
      <c r="H1322" s="151"/>
      <c r="I1322" s="88">
        <f>IF(VLOOKUP([1]Variables!$AN$3,[1]Variables!$AK$3:$AM$14,3)=2,[1]UTCR!J1322,[1]UTCR!AF1322)</f>
        <v>1059176.5608092388</v>
      </c>
      <c r="J1322" s="88">
        <f t="shared" ref="J1322:J1336" si="69">I1322-K1322</f>
        <v>1059176.5608092388</v>
      </c>
      <c r="K1322" s="185">
        <f>IF([1]Variables!$AN$3=12,IF(VLOOKUP([1]Variables!$AN$3,[1]Variables!$AK$3:$AM$14,3)=2,INDEX([1]UTCR!K1322:U1322,1,5)+INDEX([1]UTCR!K1322:U1322,1,8),INDEX([1]UTCR!AG1322:AQ1322,1,5)+INDEX([1]UTCR!AG1322:AQ1322,1,8)),IF(VLOOKUP([1]Variables!$AN$3,[1]Variables!$AK$3:$AM$14,3)=2,INDEX([1]UTCR!K1322:U1322,1,[1]Variables!$AN$3),INDEX([1]UTCR!AG1322:AQ1322,1,[1]Variables!$AN$3)))</f>
        <v>0</v>
      </c>
      <c r="L1322" s="88">
        <f t="shared" ref="L1322:L1336" si="70">M1322-K1322</f>
        <v>0</v>
      </c>
      <c r="M1322" s="88">
        <f>IF([1]Variables!$AN$3=12,INDEX([1]NRO!J1322:T1322,1,5)+INDEX([1]NRO!J1322:T1322,1,8),INDEX([1]NRO!J1322:T1322,1,[1]Variables!$AN$3))</f>
        <v>0</v>
      </c>
      <c r="O1322" s="134"/>
      <c r="P1322" s="134"/>
      <c r="Q1322" s="134"/>
      <c r="R1322" s="134"/>
      <c r="S1322" s="134"/>
      <c r="T1322" s="134"/>
      <c r="U1322" s="134"/>
      <c r="V1322" s="134"/>
      <c r="W1322" s="134"/>
      <c r="X1322" s="134"/>
      <c r="Y1322" s="134"/>
      <c r="Z1322" s="134"/>
      <c r="AA1322" s="134"/>
    </row>
    <row r="1323" spans="1:27" ht="11.65" customHeight="1" x14ac:dyDescent="0.2">
      <c r="A1323" s="138">
        <f t="shared" ca="1" si="66"/>
        <v>942</v>
      </c>
      <c r="C1323" s="184"/>
      <c r="F1323" s="184" t="str">
        <f>+[1]Function!F1306</f>
        <v>P</v>
      </c>
      <c r="G1323" s="84" t="str">
        <f>[1]UTCR!H1323</f>
        <v>SE</v>
      </c>
      <c r="H1323" s="151"/>
      <c r="I1323" s="88">
        <f>IF(VLOOKUP([1]Variables!$AN$3,[1]Variables!$AK$3:$AM$14,3)=2,[1]UTCR!J1323,[1]UTCR!AF1323)</f>
        <v>0</v>
      </c>
      <c r="J1323" s="88">
        <f t="shared" si="69"/>
        <v>0</v>
      </c>
      <c r="K1323" s="185">
        <f>IF([1]Variables!$AN$3=12,IF(VLOOKUP([1]Variables!$AN$3,[1]Variables!$AK$3:$AM$14,3)=2,INDEX([1]UTCR!K1323:U1323,1,5)+INDEX([1]UTCR!K1323:U1323,1,8),INDEX([1]UTCR!AG1323:AQ1323,1,5)+INDEX([1]UTCR!AG1323:AQ1323,1,8)),IF(VLOOKUP([1]Variables!$AN$3,[1]Variables!$AK$3:$AM$14,3)=2,INDEX([1]UTCR!K1323:U1323,1,[1]Variables!$AN$3),INDEX([1]UTCR!AG1323:AQ1323,1,[1]Variables!$AN$3)))</f>
        <v>0</v>
      </c>
      <c r="L1323" s="88">
        <f t="shared" si="70"/>
        <v>0</v>
      </c>
      <c r="M1323" s="88">
        <f>IF([1]Variables!$AN$3=12,INDEX([1]NRO!J1323:T1323,1,5)+INDEX([1]NRO!J1323:T1323,1,8),INDEX([1]NRO!J1323:T1323,1,[1]Variables!$AN$3))</f>
        <v>0</v>
      </c>
      <c r="O1323" s="134"/>
      <c r="P1323" s="134"/>
      <c r="Q1323" s="134"/>
      <c r="R1323" s="134"/>
      <c r="S1323" s="134"/>
      <c r="T1323" s="134"/>
      <c r="U1323" s="134"/>
      <c r="V1323" s="134"/>
      <c r="W1323" s="134"/>
      <c r="X1323" s="134"/>
      <c r="Y1323" s="134"/>
      <c r="Z1323" s="134"/>
      <c r="AA1323" s="134"/>
    </row>
    <row r="1324" spans="1:27" ht="11.65" customHeight="1" x14ac:dyDescent="0.2">
      <c r="A1324" s="138">
        <f t="shared" ca="1" si="66"/>
        <v>943</v>
      </c>
      <c r="C1324" s="184"/>
      <c r="F1324" s="184" t="str">
        <f>+[1]Function!F1307</f>
        <v>I-SG</v>
      </c>
      <c r="G1324" s="84" t="str">
        <f>[1]UTCR!H1324</f>
        <v>SG</v>
      </c>
      <c r="H1324" s="151"/>
      <c r="I1324" s="88">
        <f>IF(VLOOKUP([1]Variables!$AN$3,[1]Variables!$AK$3:$AM$14,3)=2,[1]UTCR!J1324,[1]UTCR!AF1324)</f>
        <v>4780254.05</v>
      </c>
      <c r="J1324" s="88">
        <f t="shared" si="69"/>
        <v>4386909.7605323084</v>
      </c>
      <c r="K1324" s="185">
        <f>IF([1]Variables!$AN$3=12,IF(VLOOKUP([1]Variables!$AN$3,[1]Variables!$AK$3:$AM$14,3)=2,INDEX([1]UTCR!K1324:U1324,1,5)+INDEX([1]UTCR!K1324:U1324,1,8),INDEX([1]UTCR!AG1324:AQ1324,1,5)+INDEX([1]UTCR!AG1324:AQ1324,1,8)),IF(VLOOKUP([1]Variables!$AN$3,[1]Variables!$AK$3:$AM$14,3)=2,INDEX([1]UTCR!K1324:U1324,1,[1]Variables!$AN$3),INDEX([1]UTCR!AG1324:AQ1324,1,[1]Variables!$AN$3)))</f>
        <v>393344.28946769109</v>
      </c>
      <c r="L1324" s="88">
        <f t="shared" si="70"/>
        <v>0</v>
      </c>
      <c r="M1324" s="88">
        <f>IF([1]Variables!$AN$3=12,INDEX([1]NRO!J1324:T1324,1,5)+INDEX([1]NRO!J1324:T1324,1,8),INDEX([1]NRO!J1324:T1324,1,[1]Variables!$AN$3))</f>
        <v>393344.28946769109</v>
      </c>
      <c r="O1324" s="134"/>
      <c r="P1324" s="134"/>
      <c r="Q1324" s="134"/>
      <c r="R1324" s="134"/>
      <c r="S1324" s="134"/>
      <c r="T1324" s="134"/>
      <c r="U1324" s="134"/>
      <c r="V1324" s="134"/>
      <c r="W1324" s="134"/>
      <c r="X1324" s="134"/>
      <c r="Y1324" s="134"/>
      <c r="Z1324" s="134"/>
      <c r="AA1324" s="134"/>
    </row>
    <row r="1325" spans="1:27" ht="11.65" customHeight="1" x14ac:dyDescent="0.2">
      <c r="A1325" s="138">
        <f t="shared" ca="1" si="66"/>
        <v>944</v>
      </c>
      <c r="C1325" s="184"/>
      <c r="F1325" s="184" t="str">
        <f>+[1]Function!F1308</f>
        <v>PTD</v>
      </c>
      <c r="G1325" s="84" t="str">
        <f>[1]UTCR!H1325</f>
        <v>SO</v>
      </c>
      <c r="H1325" s="151"/>
      <c r="I1325" s="88">
        <f>IF(VLOOKUP([1]Variables!$AN$3,[1]Variables!$AK$3:$AM$14,3)=2,[1]UTCR!J1325,[1]UTCR!AF1325)</f>
        <v>11833400.18</v>
      </c>
      <c r="J1325" s="88">
        <f t="shared" si="69"/>
        <v>11045910.512660895</v>
      </c>
      <c r="K1325" s="185">
        <f>IF([1]Variables!$AN$3=12,IF(VLOOKUP([1]Variables!$AN$3,[1]Variables!$AK$3:$AM$14,3)=2,INDEX([1]UTCR!K1325:U1325,1,5)+INDEX([1]UTCR!K1325:U1325,1,8),INDEX([1]UTCR!AG1325:AQ1325,1,5)+INDEX([1]UTCR!AG1325:AQ1325,1,8)),IF(VLOOKUP([1]Variables!$AN$3,[1]Variables!$AK$3:$AM$14,3)=2,INDEX([1]UTCR!K1325:U1325,1,[1]Variables!$AN$3),INDEX([1]UTCR!AG1325:AQ1325,1,[1]Variables!$AN$3)))</f>
        <v>787489.66733910469</v>
      </c>
      <c r="L1325" s="88">
        <f t="shared" si="70"/>
        <v>-25048.317408031784</v>
      </c>
      <c r="M1325" s="88">
        <f>IF([1]Variables!$AN$3=12,INDEX([1]NRO!J1325:T1325,1,5)+INDEX([1]NRO!J1325:T1325,1,8),INDEX([1]NRO!J1325:T1325,1,[1]Variables!$AN$3))</f>
        <v>762441.34993107291</v>
      </c>
      <c r="O1325" s="134"/>
      <c r="P1325" s="134"/>
      <c r="Q1325" s="134"/>
      <c r="R1325" s="134"/>
      <c r="S1325" s="134"/>
      <c r="T1325" s="134"/>
      <c r="U1325" s="134"/>
      <c r="V1325" s="134"/>
      <c r="W1325" s="134"/>
      <c r="X1325" s="134"/>
      <c r="Y1325" s="134"/>
      <c r="Z1325" s="134"/>
      <c r="AA1325" s="134"/>
    </row>
    <row r="1326" spans="1:27" ht="11.65" customHeight="1" x14ac:dyDescent="0.2">
      <c r="A1326" s="138">
        <f t="shared" ca="1" si="66"/>
        <v>945</v>
      </c>
      <c r="C1326" s="184"/>
      <c r="F1326" s="184" t="str">
        <f>+[1]Function!F1309</f>
        <v>CUST</v>
      </c>
      <c r="G1326" s="84" t="str">
        <f>[1]UTCR!H1326</f>
        <v>CN</v>
      </c>
      <c r="H1326" s="151"/>
      <c r="I1326" s="88">
        <f>IF(VLOOKUP([1]Variables!$AN$3,[1]Variables!$AK$3:$AM$14,3)=2,[1]UTCR!J1326,[1]UTCR!AF1326)</f>
        <v>2824355.58</v>
      </c>
      <c r="J1326" s="88">
        <f t="shared" si="69"/>
        <v>2629936.1374862739</v>
      </c>
      <c r="K1326" s="185">
        <f>IF([1]Variables!$AN$3=12,IF(VLOOKUP([1]Variables!$AN$3,[1]Variables!$AK$3:$AM$14,3)=2,INDEX([1]UTCR!K1326:U1326,1,5)+INDEX([1]UTCR!K1326:U1326,1,8),INDEX([1]UTCR!AG1326:AQ1326,1,5)+INDEX([1]UTCR!AG1326:AQ1326,1,8)),IF(VLOOKUP([1]Variables!$AN$3,[1]Variables!$AK$3:$AM$14,3)=2,INDEX([1]UTCR!K1326:U1326,1,[1]Variables!$AN$3),INDEX([1]UTCR!AG1326:AQ1326,1,[1]Variables!$AN$3)))</f>
        <v>194419.44251372636</v>
      </c>
      <c r="L1326" s="88">
        <f t="shared" si="70"/>
        <v>-22711.885645910952</v>
      </c>
      <c r="M1326" s="88">
        <f>IF([1]Variables!$AN$3=12,INDEX([1]NRO!J1326:T1326,1,5)+INDEX([1]NRO!J1326:T1326,1,8),INDEX([1]NRO!J1326:T1326,1,[1]Variables!$AN$3))</f>
        <v>171707.55686781541</v>
      </c>
      <c r="O1326" s="134"/>
      <c r="P1326" s="134"/>
      <c r="Q1326" s="134"/>
      <c r="R1326" s="134"/>
      <c r="S1326" s="134"/>
      <c r="T1326" s="134"/>
      <c r="U1326" s="134"/>
      <c r="V1326" s="134"/>
      <c r="W1326" s="134"/>
      <c r="X1326" s="134"/>
      <c r="Y1326" s="134"/>
      <c r="Z1326" s="134"/>
      <c r="AA1326" s="134"/>
    </row>
    <row r="1327" spans="1:27" ht="11.65" customHeight="1" x14ac:dyDescent="0.2">
      <c r="A1327" s="138">
        <f t="shared" ca="1" si="66"/>
        <v>946</v>
      </c>
      <c r="C1327" s="184"/>
      <c r="F1327" s="184" t="str">
        <f>+[1]Function!F1310</f>
        <v>I-SG</v>
      </c>
      <c r="G1327" s="84" t="str">
        <f>[1]UTCR!H1327</f>
        <v>CAGW</v>
      </c>
      <c r="H1327" s="151"/>
      <c r="I1327" s="88">
        <f>IF(VLOOKUP([1]Variables!$AN$3,[1]Variables!$AK$3:$AM$14,3)=2,[1]UTCR!J1327,[1]UTCR!AF1327)</f>
        <v>0</v>
      </c>
      <c r="J1327" s="88">
        <f t="shared" si="69"/>
        <v>0</v>
      </c>
      <c r="K1327" s="185">
        <f>IF([1]Variables!$AN$3=12,IF(VLOOKUP([1]Variables!$AN$3,[1]Variables!$AK$3:$AM$14,3)=2,INDEX([1]UTCR!K1327:U1327,1,5)+INDEX([1]UTCR!K1327:U1327,1,8),INDEX([1]UTCR!AG1327:AQ1327,1,5)+INDEX([1]UTCR!AG1327:AQ1327,1,8)),IF(VLOOKUP([1]Variables!$AN$3,[1]Variables!$AK$3:$AM$14,3)=2,INDEX([1]UTCR!K1327:U1327,1,[1]Variables!$AN$3),INDEX([1]UTCR!AG1327:AQ1327,1,[1]Variables!$AN$3)))</f>
        <v>0</v>
      </c>
      <c r="L1327" s="88">
        <f t="shared" si="70"/>
        <v>0</v>
      </c>
      <c r="M1327" s="88">
        <f>IF([1]Variables!$AN$3=12,INDEX([1]NRO!J1327:T1327,1,5)+INDEX([1]NRO!J1327:T1327,1,8),INDEX([1]NRO!J1327:T1327,1,[1]Variables!$AN$3))</f>
        <v>0</v>
      </c>
      <c r="O1327" s="134"/>
      <c r="P1327" s="134"/>
      <c r="Q1327" s="134"/>
      <c r="R1327" s="134"/>
      <c r="S1327" s="134"/>
      <c r="T1327" s="134"/>
      <c r="U1327" s="134"/>
      <c r="V1327" s="134"/>
      <c r="W1327" s="134"/>
      <c r="X1327" s="134"/>
      <c r="Y1327" s="134"/>
      <c r="Z1327" s="134"/>
      <c r="AA1327" s="134"/>
    </row>
    <row r="1328" spans="1:27" ht="11.65" customHeight="1" x14ac:dyDescent="0.2">
      <c r="A1328" s="138">
        <f t="shared" ca="1" si="66"/>
        <v>947</v>
      </c>
      <c r="C1328" s="184"/>
      <c r="F1328" s="184" t="str">
        <f>+[1]Function!F1311</f>
        <v>I-SG</v>
      </c>
      <c r="G1328" s="84" t="str">
        <f>[1]UTCR!H1328</f>
        <v>CAGE</v>
      </c>
      <c r="H1328" s="151"/>
      <c r="I1328" s="88">
        <f>IF(VLOOKUP([1]Variables!$AN$3,[1]Variables!$AK$3:$AM$14,3)=2,[1]UTCR!J1328,[1]UTCR!AF1328)</f>
        <v>0</v>
      </c>
      <c r="J1328" s="88">
        <f t="shared" si="69"/>
        <v>0</v>
      </c>
      <c r="K1328" s="185">
        <f>IF([1]Variables!$AN$3=12,IF(VLOOKUP([1]Variables!$AN$3,[1]Variables!$AK$3:$AM$14,3)=2,INDEX([1]UTCR!K1328:U1328,1,5)+INDEX([1]UTCR!K1328:U1328,1,8),INDEX([1]UTCR!AG1328:AQ1328,1,5)+INDEX([1]UTCR!AG1328:AQ1328,1,8)),IF(VLOOKUP([1]Variables!$AN$3,[1]Variables!$AK$3:$AM$14,3)=2,INDEX([1]UTCR!K1328:U1328,1,[1]Variables!$AN$3),INDEX([1]UTCR!AG1328:AQ1328,1,[1]Variables!$AN$3)))</f>
        <v>0</v>
      </c>
      <c r="L1328" s="88">
        <f t="shared" si="70"/>
        <v>0</v>
      </c>
      <c r="M1328" s="88">
        <f>IF([1]Variables!$AN$3=12,INDEX([1]NRO!J1328:T1328,1,5)+INDEX([1]NRO!J1328:T1328,1,8),INDEX([1]NRO!J1328:T1328,1,[1]Variables!$AN$3))</f>
        <v>0</v>
      </c>
      <c r="O1328" s="134"/>
      <c r="P1328" s="134"/>
      <c r="Q1328" s="134"/>
      <c r="R1328" s="134"/>
      <c r="S1328" s="134"/>
      <c r="T1328" s="134"/>
      <c r="U1328" s="134"/>
      <c r="V1328" s="134"/>
      <c r="W1328" s="134"/>
      <c r="X1328" s="134"/>
      <c r="Y1328" s="134"/>
      <c r="Z1328" s="134"/>
      <c r="AA1328" s="134"/>
    </row>
    <row r="1329" spans="1:27" ht="11.65" customHeight="1" x14ac:dyDescent="0.2">
      <c r="A1329" s="138">
        <f t="shared" ca="1" si="66"/>
        <v>948</v>
      </c>
      <c r="C1329" s="184"/>
      <c r="F1329" s="184" t="str">
        <f>+[1]Function!F1312</f>
        <v>I-DGP</v>
      </c>
      <c r="G1329" s="84" t="str">
        <f>[1]UTCR!H1329</f>
        <v>DGP</v>
      </c>
      <c r="H1329" s="151"/>
      <c r="I1329" s="88">
        <f>IF(VLOOKUP([1]Variables!$AN$3,[1]Variables!$AK$3:$AM$14,3)=2,[1]UTCR!J1329,[1]UTCR!AF1329)</f>
        <v>0</v>
      </c>
      <c r="J1329" s="88">
        <f t="shared" si="69"/>
        <v>0</v>
      </c>
      <c r="K1329" s="185">
        <f>IF([1]Variables!$AN$3=12,IF(VLOOKUP([1]Variables!$AN$3,[1]Variables!$AK$3:$AM$14,3)=2,INDEX([1]UTCR!K1329:U1329,1,5)+INDEX([1]UTCR!K1329:U1329,1,8),INDEX([1]UTCR!AG1329:AQ1329,1,5)+INDEX([1]UTCR!AG1329:AQ1329,1,8)),IF(VLOOKUP([1]Variables!$AN$3,[1]Variables!$AK$3:$AM$14,3)=2,INDEX([1]UTCR!K1329:U1329,1,[1]Variables!$AN$3),INDEX([1]UTCR!AG1329:AQ1329,1,[1]Variables!$AN$3)))</f>
        <v>0</v>
      </c>
      <c r="L1329" s="88">
        <f t="shared" si="70"/>
        <v>0</v>
      </c>
      <c r="M1329" s="88">
        <f>IF([1]Variables!$AN$3=12,INDEX([1]NRO!J1329:T1329,1,5)+INDEX([1]NRO!J1329:T1329,1,8),INDEX([1]NRO!J1329:T1329,1,[1]Variables!$AN$3))</f>
        <v>0</v>
      </c>
      <c r="O1329" s="134"/>
      <c r="P1329" s="134"/>
      <c r="Q1329" s="134"/>
      <c r="R1329" s="134"/>
      <c r="S1329" s="134"/>
      <c r="T1329" s="134"/>
      <c r="U1329" s="134"/>
      <c r="V1329" s="134"/>
      <c r="W1329" s="134"/>
      <c r="X1329" s="134"/>
      <c r="Y1329" s="134"/>
      <c r="Z1329" s="134"/>
      <c r="AA1329" s="134"/>
    </row>
    <row r="1330" spans="1:27" ht="11.65" customHeight="1" x14ac:dyDescent="0.2">
      <c r="A1330" s="138">
        <f t="shared" ca="1" si="66"/>
        <v>949</v>
      </c>
      <c r="C1330" s="184"/>
      <c r="F1330" s="184" t="str">
        <f>+[1]Function!F1313</f>
        <v>I-SG</v>
      </c>
      <c r="G1330" s="84" t="str">
        <f>[1]UTCR!H1330</f>
        <v>CAGE</v>
      </c>
      <c r="H1330" s="151"/>
      <c r="I1330" s="88">
        <f>IF(VLOOKUP([1]Variables!$AN$3,[1]Variables!$AK$3:$AM$14,3)=2,[1]UTCR!J1330,[1]UTCR!AF1330)</f>
        <v>0</v>
      </c>
      <c r="J1330" s="88">
        <f t="shared" si="69"/>
        <v>0</v>
      </c>
      <c r="K1330" s="185">
        <f>IF([1]Variables!$AN$3=12,IF(VLOOKUP([1]Variables!$AN$3,[1]Variables!$AK$3:$AM$14,3)=2,INDEX([1]UTCR!K1330:U1330,1,5)+INDEX([1]UTCR!K1330:U1330,1,8),INDEX([1]UTCR!AG1330:AQ1330,1,5)+INDEX([1]UTCR!AG1330:AQ1330,1,8)),IF(VLOOKUP([1]Variables!$AN$3,[1]Variables!$AK$3:$AM$14,3)=2,INDEX([1]UTCR!K1330:U1330,1,[1]Variables!$AN$3),INDEX([1]UTCR!AG1330:AQ1330,1,[1]Variables!$AN$3)))</f>
        <v>0</v>
      </c>
      <c r="L1330" s="88">
        <f t="shared" si="70"/>
        <v>0</v>
      </c>
      <c r="M1330" s="88">
        <f>IF([1]Variables!$AN$3=12,INDEX([1]NRO!J1330:T1330,1,5)+INDEX([1]NRO!J1330:T1330,1,8),INDEX([1]NRO!J1330:T1330,1,[1]Variables!$AN$3))</f>
        <v>0</v>
      </c>
      <c r="O1330" s="134"/>
      <c r="P1330" s="134"/>
      <c r="Q1330" s="134"/>
      <c r="R1330" s="134"/>
      <c r="S1330" s="134"/>
      <c r="T1330" s="134"/>
      <c r="U1330" s="134"/>
      <c r="V1330" s="134"/>
      <c r="W1330" s="134"/>
      <c r="X1330" s="134"/>
      <c r="Y1330" s="134"/>
      <c r="Z1330" s="134"/>
      <c r="AA1330" s="134"/>
    </row>
    <row r="1331" spans="1:27" ht="11.65" customHeight="1" x14ac:dyDescent="0.2">
      <c r="A1331" s="138">
        <f t="shared" ca="1" si="66"/>
        <v>950</v>
      </c>
      <c r="C1331" s="184"/>
      <c r="F1331" s="184" t="str">
        <f>+[1]Function!F1314</f>
        <v>I-SG</v>
      </c>
      <c r="G1331" s="84" t="str">
        <f>[1]UTCR!H1331</f>
        <v>CAGE</v>
      </c>
      <c r="H1331" s="151"/>
      <c r="I1331" s="88">
        <f>IF(VLOOKUP([1]Variables!$AN$3,[1]Variables!$AK$3:$AM$14,3)=2,[1]UTCR!J1331,[1]UTCR!AF1331)</f>
        <v>0</v>
      </c>
      <c r="J1331" s="88">
        <f t="shared" si="69"/>
        <v>0</v>
      </c>
      <c r="K1331" s="185">
        <f>IF([1]Variables!$AN$3=12,IF(VLOOKUP([1]Variables!$AN$3,[1]Variables!$AK$3:$AM$14,3)=2,INDEX([1]UTCR!K1331:U1331,1,5)+INDEX([1]UTCR!K1331:U1331,1,8),INDEX([1]UTCR!AG1331:AQ1331,1,5)+INDEX([1]UTCR!AG1331:AQ1331,1,8)),IF(VLOOKUP([1]Variables!$AN$3,[1]Variables!$AK$3:$AM$14,3)=2,INDEX([1]UTCR!K1331:U1331,1,[1]Variables!$AN$3),INDEX([1]UTCR!AG1331:AQ1331,1,[1]Variables!$AN$3)))</f>
        <v>0</v>
      </c>
      <c r="L1331" s="88">
        <f t="shared" si="70"/>
        <v>0</v>
      </c>
      <c r="M1331" s="88">
        <f>IF([1]Variables!$AN$3=12,INDEX([1]NRO!J1331:T1331,1,5)+INDEX([1]NRO!J1331:T1331,1,8),INDEX([1]NRO!J1331:T1331,1,[1]Variables!$AN$3))</f>
        <v>0</v>
      </c>
      <c r="O1331" s="134"/>
      <c r="P1331" s="134"/>
      <c r="Q1331" s="134"/>
      <c r="R1331" s="134"/>
      <c r="S1331" s="134"/>
      <c r="T1331" s="134"/>
      <c r="U1331" s="134"/>
      <c r="V1331" s="134"/>
      <c r="W1331" s="134"/>
      <c r="X1331" s="134"/>
      <c r="Y1331" s="134"/>
      <c r="Z1331" s="134"/>
      <c r="AA1331" s="134"/>
    </row>
    <row r="1332" spans="1:27" ht="11.65" customHeight="1" x14ac:dyDescent="0.2">
      <c r="A1332" s="138">
        <f t="shared" ca="1" si="66"/>
        <v>951</v>
      </c>
      <c r="C1332" s="184"/>
      <c r="F1332" s="184" t="str">
        <f>+[1]Function!F1315</f>
        <v>I-SG</v>
      </c>
      <c r="G1332" s="84" t="str">
        <f>[1]UTCR!H1332</f>
        <v>CAGW</v>
      </c>
      <c r="H1332" s="151"/>
      <c r="I1332" s="88">
        <f>IF(VLOOKUP([1]Variables!$AN$3,[1]Variables!$AK$3:$AM$14,3)=2,[1]UTCR!J1332,[1]UTCR!AF1332)</f>
        <v>13760743.989190761</v>
      </c>
      <c r="J1332" s="88">
        <f t="shared" si="69"/>
        <v>10655624.897777954</v>
      </c>
      <c r="K1332" s="185">
        <f>IF([1]Variables!$AN$3=12,IF(VLOOKUP([1]Variables!$AN$3,[1]Variables!$AK$3:$AM$14,3)=2,INDEX([1]UTCR!K1332:U1332,1,5)+INDEX([1]UTCR!K1332:U1332,1,8),INDEX([1]UTCR!AG1332:AQ1332,1,5)+INDEX([1]UTCR!AG1332:AQ1332,1,8)),IF(VLOOKUP([1]Variables!$AN$3,[1]Variables!$AK$3:$AM$14,3)=2,INDEX([1]UTCR!K1332:U1332,1,[1]Variables!$AN$3),INDEX([1]UTCR!AG1332:AQ1332,1,[1]Variables!$AN$3)))</f>
        <v>3105119.0914128073</v>
      </c>
      <c r="L1332" s="88">
        <f t="shared" si="70"/>
        <v>-123084.35055420129</v>
      </c>
      <c r="M1332" s="88">
        <f>IF([1]Variables!$AN$3=12,INDEX([1]NRO!J1332:T1332,1,5)+INDEX([1]NRO!J1332:T1332,1,8),INDEX([1]NRO!J1332:T1332,1,[1]Variables!$AN$3))</f>
        <v>2982034.7408586061</v>
      </c>
      <c r="O1332" s="134"/>
      <c r="P1332" s="134"/>
      <c r="Q1332" s="134"/>
      <c r="R1332" s="134"/>
      <c r="S1332" s="134"/>
      <c r="T1332" s="134"/>
      <c r="U1332" s="134"/>
      <c r="V1332" s="134"/>
      <c r="W1332" s="134"/>
      <c r="X1332" s="134"/>
      <c r="Y1332" s="134"/>
      <c r="Z1332" s="134"/>
      <c r="AA1332" s="134"/>
    </row>
    <row r="1333" spans="1:27" ht="11.65" customHeight="1" x14ac:dyDescent="0.2">
      <c r="A1333" s="138">
        <f t="shared" ca="1" si="66"/>
        <v>952</v>
      </c>
      <c r="C1333" s="184"/>
      <c r="F1333" s="184" t="str">
        <f>+[1]Function!F1316</f>
        <v>I-SG</v>
      </c>
      <c r="G1333" s="84" t="str">
        <f>[1]UTCR!H1333</f>
        <v>CAGE</v>
      </c>
      <c r="H1333" s="151"/>
      <c r="I1333" s="88">
        <f>IF(VLOOKUP([1]Variables!$AN$3,[1]Variables!$AK$3:$AM$14,3)=2,[1]UTCR!J1333,[1]UTCR!AF1333)</f>
        <v>4035396.4899999998</v>
      </c>
      <c r="J1333" s="88">
        <f t="shared" si="69"/>
        <v>4035396.4899999998</v>
      </c>
      <c r="K1333" s="185">
        <f>IF([1]Variables!$AN$3=12,IF(VLOOKUP([1]Variables!$AN$3,[1]Variables!$AK$3:$AM$14,3)=2,INDEX([1]UTCR!K1333:U1333,1,5)+INDEX([1]UTCR!K1333:U1333,1,8),INDEX([1]UTCR!AG1333:AQ1333,1,5)+INDEX([1]UTCR!AG1333:AQ1333,1,8)),IF(VLOOKUP([1]Variables!$AN$3,[1]Variables!$AK$3:$AM$14,3)=2,INDEX([1]UTCR!K1333:U1333,1,[1]Variables!$AN$3),INDEX([1]UTCR!AG1333:AQ1333,1,[1]Variables!$AN$3)))</f>
        <v>0</v>
      </c>
      <c r="L1333" s="88">
        <f t="shared" si="70"/>
        <v>0</v>
      </c>
      <c r="M1333" s="88">
        <f>IF([1]Variables!$AN$3=12,INDEX([1]NRO!J1333:T1333,1,5)+INDEX([1]NRO!J1333:T1333,1,8),INDEX([1]NRO!J1333:T1333,1,[1]Variables!$AN$3))</f>
        <v>0</v>
      </c>
      <c r="O1333" s="134"/>
      <c r="P1333" s="134"/>
      <c r="Q1333" s="134"/>
      <c r="R1333" s="134"/>
      <c r="S1333" s="134"/>
      <c r="T1333" s="134"/>
      <c r="U1333" s="134"/>
      <c r="V1333" s="134"/>
      <c r="W1333" s="134"/>
      <c r="X1333" s="134"/>
      <c r="Y1333" s="134"/>
      <c r="Z1333" s="134"/>
      <c r="AA1333" s="134"/>
    </row>
    <row r="1334" spans="1:27" ht="11.65" customHeight="1" x14ac:dyDescent="0.2">
      <c r="A1334" s="138">
        <f t="shared" ca="1" si="66"/>
        <v>953</v>
      </c>
      <c r="C1334" s="184"/>
      <c r="F1334" s="184" t="str">
        <f>+[1]Function!F1318</f>
        <v>P</v>
      </c>
      <c r="G1334" s="84" t="str">
        <f>[1]UTCR!H1334</f>
        <v>JBG</v>
      </c>
      <c r="H1334" s="151"/>
      <c r="I1334" s="88">
        <f>IF(VLOOKUP([1]Variables!$AN$3,[1]Variables!$AK$3:$AM$14,3)=2,[1]UTCR!J1334,[1]UTCR!AF1334)</f>
        <v>276436.03999999998</v>
      </c>
      <c r="J1334" s="88">
        <f>I1334-K1334</f>
        <v>214412.07418261189</v>
      </c>
      <c r="K1334" s="185">
        <f>IF([1]Variables!$AN$3=12,IF(VLOOKUP([1]Variables!$AN$3,[1]Variables!$AK$3:$AM$14,3)=2,INDEX([1]UTCR!K1334:U1334,1,5)+INDEX([1]UTCR!K1334:U1334,1,8),INDEX([1]UTCR!AG1334:AQ1334,1,5)+INDEX([1]UTCR!AG1334:AQ1334,1,8)),IF(VLOOKUP([1]Variables!$AN$3,[1]Variables!$AK$3:$AM$14,3)=2,INDEX([1]UTCR!K1334:U1334,1,[1]Variables!$AN$3),INDEX([1]UTCR!AG1334:AQ1334,1,[1]Variables!$AN$3)))</f>
        <v>62023.965817388082</v>
      </c>
      <c r="L1334" s="88">
        <f>M1334-K1334</f>
        <v>0</v>
      </c>
      <c r="M1334" s="88">
        <f>IF([1]Variables!$AN$3=12,INDEX([1]NRO!J1334:T1334,1,5)+INDEX([1]NRO!J1334:T1334,1,8),INDEX([1]NRO!J1334:T1334,1,[1]Variables!$AN$3))</f>
        <v>62023.965817388082</v>
      </c>
      <c r="O1334" s="134"/>
      <c r="P1334" s="134"/>
      <c r="Q1334" s="134"/>
      <c r="R1334" s="134"/>
      <c r="S1334" s="134"/>
      <c r="T1334" s="134"/>
      <c r="U1334" s="134"/>
      <c r="V1334" s="134"/>
      <c r="W1334" s="134"/>
      <c r="X1334" s="134"/>
      <c r="Y1334" s="134"/>
      <c r="Z1334" s="134"/>
      <c r="AA1334" s="134"/>
    </row>
    <row r="1335" spans="1:27" ht="11.65" customHeight="1" x14ac:dyDescent="0.2">
      <c r="A1335" s="138">
        <f t="shared" ca="1" si="66"/>
        <v>954</v>
      </c>
      <c r="C1335" s="184"/>
      <c r="F1335" s="184" t="str">
        <f>+[1]Function!F1318</f>
        <v>P</v>
      </c>
      <c r="G1335" s="84" t="str">
        <f>[1]UTCR!H1335</f>
        <v>CAEW</v>
      </c>
      <c r="H1335" s="151"/>
      <c r="I1335" s="88">
        <f>IF(VLOOKUP([1]Variables!$AN$3,[1]Variables!$AK$3:$AM$14,3)=2,[1]UTCR!J1335,[1]UTCR!AF1335)</f>
        <v>0</v>
      </c>
      <c r="J1335" s="88">
        <f t="shared" si="69"/>
        <v>0</v>
      </c>
      <c r="K1335" s="185">
        <f>IF([1]Variables!$AN$3=12,IF(VLOOKUP([1]Variables!$AN$3,[1]Variables!$AK$3:$AM$14,3)=2,INDEX([1]UTCR!K1335:U1335,1,5)+INDEX([1]UTCR!K1335:U1335,1,8),INDEX([1]UTCR!AG1335:AQ1335,1,5)+INDEX([1]UTCR!AG1335:AQ1335,1,8)),IF(VLOOKUP([1]Variables!$AN$3,[1]Variables!$AK$3:$AM$14,3)=2,INDEX([1]UTCR!K1335:U1335,1,[1]Variables!$AN$3),INDEX([1]UTCR!AG1335:AQ1335,1,[1]Variables!$AN$3)))</f>
        <v>0</v>
      </c>
      <c r="L1335" s="88">
        <f t="shared" si="70"/>
        <v>0</v>
      </c>
      <c r="M1335" s="88">
        <f>IF([1]Variables!$AN$3=12,INDEX([1]NRO!J1335:T1335,1,5)+INDEX([1]NRO!J1335:T1335,1,8),INDEX([1]NRO!J1335:T1335,1,[1]Variables!$AN$3))</f>
        <v>0</v>
      </c>
      <c r="O1335" s="134"/>
      <c r="P1335" s="134"/>
      <c r="Q1335" s="134"/>
      <c r="R1335" s="134"/>
      <c r="S1335" s="134"/>
      <c r="T1335" s="134"/>
      <c r="U1335" s="134"/>
      <c r="V1335" s="134"/>
      <c r="W1335" s="134"/>
      <c r="X1335" s="134"/>
      <c r="Y1335" s="134"/>
      <c r="Z1335" s="134"/>
      <c r="AA1335" s="134"/>
    </row>
    <row r="1336" spans="1:27" ht="11.65" customHeight="1" x14ac:dyDescent="0.2">
      <c r="A1336" s="138">
        <f t="shared" ca="1" si="66"/>
        <v>955</v>
      </c>
      <c r="C1336" s="184"/>
      <c r="F1336" s="184" t="str">
        <f>+[1]Function!F1319</f>
        <v>P</v>
      </c>
      <c r="G1336" s="84" t="str">
        <f>[1]UTCR!H1336</f>
        <v>CAEE</v>
      </c>
      <c r="H1336" s="151"/>
      <c r="I1336" s="88">
        <f>IF(VLOOKUP([1]Variables!$AN$3,[1]Variables!$AK$3:$AM$14,3)=2,[1]UTCR!J1336,[1]UTCR!AF1336)</f>
        <v>48952.66</v>
      </c>
      <c r="J1336" s="88">
        <f t="shared" si="69"/>
        <v>48952.66</v>
      </c>
      <c r="K1336" s="185">
        <f>IF([1]Variables!$AN$3=12,IF(VLOOKUP([1]Variables!$AN$3,[1]Variables!$AK$3:$AM$14,3)=2,INDEX([1]UTCR!K1336:U1336,1,5)+INDEX([1]UTCR!K1336:U1336,1,8),INDEX([1]UTCR!AG1336:AQ1336,1,5)+INDEX([1]UTCR!AG1336:AQ1336,1,8)),IF(VLOOKUP([1]Variables!$AN$3,[1]Variables!$AK$3:$AM$14,3)=2,INDEX([1]UTCR!K1336:U1336,1,[1]Variables!$AN$3),INDEX([1]UTCR!AG1336:AQ1336,1,[1]Variables!$AN$3)))</f>
        <v>0</v>
      </c>
      <c r="L1336" s="88">
        <f t="shared" si="70"/>
        <v>0</v>
      </c>
      <c r="M1336" s="88">
        <f>IF([1]Variables!$AN$3=12,INDEX([1]NRO!J1336:T1336,1,5)+INDEX([1]NRO!J1336:T1336,1,8),INDEX([1]NRO!J1336:T1336,1,[1]Variables!$AN$3))</f>
        <v>0</v>
      </c>
      <c r="O1336" s="134"/>
      <c r="P1336" s="134"/>
      <c r="Q1336" s="134"/>
      <c r="R1336" s="134"/>
      <c r="S1336" s="134"/>
      <c r="T1336" s="134"/>
      <c r="U1336" s="134"/>
      <c r="V1336" s="134"/>
      <c r="W1336" s="134"/>
      <c r="X1336" s="134"/>
      <c r="Y1336" s="134"/>
      <c r="Z1336" s="134"/>
      <c r="AA1336" s="134"/>
    </row>
    <row r="1337" spans="1:27" ht="11.65" customHeight="1" x14ac:dyDescent="0.2">
      <c r="A1337" s="138">
        <f t="shared" ca="1" si="66"/>
        <v>956</v>
      </c>
      <c r="C1337" s="184"/>
      <c r="F1337" s="184" t="str">
        <f>+[1]Function!F1320</f>
        <v>I-DGU</v>
      </c>
      <c r="G1337" s="84" t="str">
        <f>[1]UTCR!H1337</f>
        <v>DGU</v>
      </c>
      <c r="H1337" s="151"/>
      <c r="I1337" s="88">
        <f>IF(VLOOKUP([1]Variables!$AN$3,[1]Variables!$AK$3:$AM$14,3)=2,[1]UTCR!J1337,[1]UTCR!AF1337)</f>
        <v>0</v>
      </c>
      <c r="J1337" s="88">
        <f>I1337-K1337</f>
        <v>0</v>
      </c>
      <c r="K1337" s="185">
        <f>IF([1]Variables!$AN$3=12,IF(VLOOKUP([1]Variables!$AN$3,[1]Variables!$AK$3:$AM$14,3)=2,INDEX([1]UTCR!K1337:U1337,1,5)+INDEX([1]UTCR!K1337:U1337,1,8),INDEX([1]UTCR!AG1337:AQ1337,1,5)+INDEX([1]UTCR!AG1337:AQ1337,1,8)),IF(VLOOKUP([1]Variables!$AN$3,[1]Variables!$AK$3:$AM$14,3)=2,INDEX([1]UTCR!K1337:U1337,1,[1]Variables!$AN$3),INDEX([1]UTCR!AG1337:AQ1337,1,[1]Variables!$AN$3)))</f>
        <v>0</v>
      </c>
      <c r="L1337" s="88">
        <f>M1337-K1337</f>
        <v>0</v>
      </c>
      <c r="M1337" s="88">
        <f>IF([1]Variables!$AN$3=12,INDEX([1]NRO!J1337:T1337,1,5)+INDEX([1]NRO!J1337:T1337,1,8),INDEX([1]NRO!J1337:T1337,1,[1]Variables!$AN$3))</f>
        <v>0</v>
      </c>
      <c r="O1337" s="134"/>
      <c r="P1337" s="134"/>
      <c r="Q1337" s="134"/>
      <c r="R1337" s="134"/>
      <c r="S1337" s="134"/>
      <c r="T1337" s="134"/>
      <c r="U1337" s="134"/>
      <c r="V1337" s="134"/>
      <c r="W1337" s="134"/>
      <c r="X1337" s="134"/>
      <c r="Y1337" s="134"/>
      <c r="Z1337" s="134"/>
      <c r="AA1337" s="134"/>
    </row>
    <row r="1338" spans="1:27" ht="11.65" customHeight="1" x14ac:dyDescent="0.2">
      <c r="A1338" s="138">
        <f t="shared" ca="1" si="66"/>
        <v>957</v>
      </c>
      <c r="C1338" s="184"/>
      <c r="H1338" s="151" t="s">
        <v>390</v>
      </c>
      <c r="I1338" s="187">
        <f>SUBTOTAL(9,I1322:I1337)</f>
        <v>38618715.549999997</v>
      </c>
      <c r="J1338" s="187">
        <f>SUBTOTAL(9,J1322:J1337)</f>
        <v>34076319.093449287</v>
      </c>
      <c r="K1338" s="187">
        <f>SUBTOTAL(9,K1322:K1337)</f>
        <v>4542396.4565507174</v>
      </c>
      <c r="L1338" s="187">
        <f>SUBTOTAL(9,L1322:L1337)</f>
        <v>-170844.55360814402</v>
      </c>
      <c r="M1338" s="187">
        <f>SUBTOTAL(9,M1322:M1337)</f>
        <v>4371551.9029425737</v>
      </c>
      <c r="O1338" s="134"/>
      <c r="P1338" s="134"/>
      <c r="Q1338" s="134"/>
      <c r="R1338" s="134"/>
      <c r="S1338" s="134"/>
      <c r="T1338" s="134"/>
      <c r="U1338" s="134"/>
      <c r="V1338" s="134"/>
      <c r="W1338" s="134"/>
      <c r="X1338" s="134"/>
      <c r="Y1338" s="134"/>
      <c r="Z1338" s="134"/>
      <c r="AA1338" s="134"/>
    </row>
    <row r="1339" spans="1:27" ht="11.65" customHeight="1" x14ac:dyDescent="0.2">
      <c r="A1339" s="138">
        <f t="shared" ca="1" si="66"/>
        <v>958</v>
      </c>
      <c r="C1339" s="184"/>
      <c r="H1339" s="151"/>
      <c r="I1339" s="88"/>
      <c r="J1339" s="88"/>
      <c r="K1339" s="88"/>
      <c r="L1339" s="88"/>
      <c r="M1339" s="88"/>
      <c r="O1339" s="134"/>
      <c r="P1339" s="134"/>
      <c r="Q1339" s="134"/>
      <c r="R1339" s="134"/>
      <c r="S1339" s="134"/>
      <c r="T1339" s="134"/>
      <c r="U1339" s="134"/>
      <c r="V1339" s="134"/>
      <c r="W1339" s="134"/>
      <c r="X1339" s="134"/>
      <c r="Y1339" s="134"/>
      <c r="Z1339" s="134"/>
      <c r="AA1339" s="134"/>
    </row>
    <row r="1340" spans="1:27" ht="11.65" customHeight="1" x14ac:dyDescent="0.2">
      <c r="A1340" s="138">
        <f t="shared" ca="1" si="66"/>
        <v>959</v>
      </c>
      <c r="C1340" s="184" t="s">
        <v>395</v>
      </c>
      <c r="D1340" s="84" t="s">
        <v>396</v>
      </c>
      <c r="H1340" s="151"/>
      <c r="I1340" s="88"/>
      <c r="J1340" s="88"/>
      <c r="K1340" s="88"/>
      <c r="L1340" s="88"/>
      <c r="M1340" s="88"/>
      <c r="O1340" s="134"/>
      <c r="P1340" s="134"/>
      <c r="Q1340" s="134"/>
      <c r="R1340" s="134"/>
      <c r="S1340" s="134"/>
      <c r="T1340" s="134"/>
      <c r="U1340" s="134"/>
      <c r="V1340" s="134"/>
      <c r="W1340" s="134"/>
      <c r="X1340" s="134"/>
      <c r="Y1340" s="134"/>
      <c r="Z1340" s="134"/>
      <c r="AA1340" s="134"/>
    </row>
    <row r="1341" spans="1:27" ht="11.65" customHeight="1" x14ac:dyDescent="0.2">
      <c r="A1341" s="138">
        <f t="shared" ca="1" si="66"/>
        <v>960</v>
      </c>
      <c r="C1341" s="184"/>
      <c r="F1341" s="184" t="str">
        <f>+[1]Function!F1324</f>
        <v>P</v>
      </c>
      <c r="G1341" s="84" t="str">
        <f>[1]UTCR!H1341</f>
        <v>SE</v>
      </c>
      <c r="H1341" s="151"/>
      <c r="I1341" s="88">
        <f>IF(VLOOKUP([1]Variables!$AN$3,[1]Variables!$AK$3:$AM$14,3)=2,[1]UTCR!J1341,[1]UTCR!AF1341)</f>
        <v>0</v>
      </c>
      <c r="J1341" s="88">
        <f>I1341-K1341</f>
        <v>0</v>
      </c>
      <c r="K1341" s="185">
        <f>IF([1]Variables!$AN$3=12,IF(VLOOKUP([1]Variables!$AN$3,[1]Variables!$AK$3:$AM$14,3)=2,INDEX([1]UTCR!K1341:U1341,1,5)+INDEX([1]UTCR!K1341:U1341,1,8),INDEX([1]UTCR!AG1341:AQ1341,1,5)+INDEX([1]UTCR!AG1341:AQ1341,1,8)),IF(VLOOKUP([1]Variables!$AN$3,[1]Variables!$AK$3:$AM$14,3)=2,INDEX([1]UTCR!K1341:U1341,1,[1]Variables!$AN$3),INDEX([1]UTCR!AG1341:AQ1341,1,[1]Variables!$AN$3)))</f>
        <v>0</v>
      </c>
      <c r="L1341" s="88">
        <f>M1341-K1341</f>
        <v>0</v>
      </c>
      <c r="M1341" s="88">
        <f>IF([1]Variables!$AN$3=12,INDEX([1]NRO!J1341:T1341,1,5)+INDEX([1]NRO!J1341:T1341,1,8),INDEX([1]NRO!J1341:T1341,1,[1]Variables!$AN$3))</f>
        <v>0</v>
      </c>
      <c r="O1341" s="134"/>
      <c r="P1341" s="134"/>
      <c r="Q1341" s="134"/>
      <c r="R1341" s="134"/>
      <c r="S1341" s="134"/>
      <c r="T1341" s="134"/>
      <c r="U1341" s="134"/>
      <c r="V1341" s="134"/>
      <c r="W1341" s="134"/>
      <c r="X1341" s="134"/>
      <c r="Y1341" s="134"/>
      <c r="Z1341" s="134"/>
      <c r="AA1341" s="134"/>
    </row>
    <row r="1342" spans="1:27" ht="11.65" customHeight="1" x14ac:dyDescent="0.2">
      <c r="A1342" s="138">
        <f t="shared" ca="1" si="66"/>
        <v>961</v>
      </c>
      <c r="C1342" s="184"/>
      <c r="H1342" s="151"/>
      <c r="I1342" s="187">
        <f>SUBTOTAL(9,I1341)</f>
        <v>0</v>
      </c>
      <c r="J1342" s="187">
        <f>SUBTOTAL(9,J1341)</f>
        <v>0</v>
      </c>
      <c r="K1342" s="187">
        <f>SUBTOTAL(9,K1341)</f>
        <v>0</v>
      </c>
      <c r="L1342" s="187">
        <f>SUBTOTAL(9,L1341)</f>
        <v>0</v>
      </c>
      <c r="M1342" s="187">
        <f>SUBTOTAL(9,M1341)</f>
        <v>0</v>
      </c>
      <c r="O1342" s="134"/>
      <c r="P1342" s="134"/>
      <c r="Q1342" s="134"/>
      <c r="R1342" s="134"/>
      <c r="S1342" s="134"/>
      <c r="T1342" s="134"/>
      <c r="U1342" s="134"/>
      <c r="V1342" s="134"/>
      <c r="W1342" s="134"/>
      <c r="X1342" s="134"/>
      <c r="Y1342" s="134"/>
      <c r="Z1342" s="134"/>
      <c r="AA1342" s="134"/>
    </row>
    <row r="1343" spans="1:27" ht="11.65" customHeight="1" x14ac:dyDescent="0.2">
      <c r="A1343" s="138">
        <f t="shared" ca="1" si="66"/>
        <v>962</v>
      </c>
      <c r="C1343" s="184"/>
      <c r="H1343" s="151"/>
      <c r="I1343" s="134"/>
      <c r="J1343" s="134"/>
      <c r="K1343" s="134"/>
      <c r="L1343" s="134"/>
      <c r="M1343" s="134"/>
      <c r="O1343" s="134"/>
      <c r="P1343" s="134"/>
      <c r="Q1343" s="134"/>
      <c r="R1343" s="134"/>
      <c r="S1343" s="134"/>
      <c r="T1343" s="134"/>
      <c r="U1343" s="134"/>
      <c r="V1343" s="134"/>
      <c r="W1343" s="134"/>
      <c r="X1343" s="134"/>
      <c r="Y1343" s="134"/>
      <c r="Z1343" s="134"/>
      <c r="AA1343" s="134"/>
    </row>
    <row r="1344" spans="1:27" ht="11.65" customHeight="1" x14ac:dyDescent="0.2">
      <c r="A1344" s="138">
        <f t="shared" ca="1" si="66"/>
        <v>963</v>
      </c>
      <c r="C1344" s="184" t="s">
        <v>397</v>
      </c>
      <c r="D1344" s="84" t="s">
        <v>398</v>
      </c>
      <c r="H1344" s="151"/>
      <c r="I1344" s="134"/>
      <c r="J1344" s="134"/>
      <c r="K1344" s="134"/>
      <c r="L1344" s="134"/>
      <c r="M1344" s="134"/>
      <c r="O1344" s="134"/>
      <c r="P1344" s="134"/>
      <c r="Q1344" s="134"/>
      <c r="R1344" s="134"/>
      <c r="S1344" s="134"/>
      <c r="T1344" s="134"/>
      <c r="U1344" s="134"/>
      <c r="V1344" s="134"/>
      <c r="W1344" s="134"/>
      <c r="X1344" s="134"/>
      <c r="Y1344" s="134"/>
      <c r="Z1344" s="134"/>
      <c r="AA1344" s="134"/>
    </row>
    <row r="1345" spans="1:27" ht="11.65" customHeight="1" x14ac:dyDescent="0.2">
      <c r="A1345" s="138">
        <f t="shared" ca="1" si="66"/>
        <v>964</v>
      </c>
      <c r="C1345" s="184"/>
      <c r="F1345" s="184" t="str">
        <f>+[1]Function!F1328</f>
        <v>P</v>
      </c>
      <c r="G1345" s="84" t="str">
        <f>[1]UTCR!H1345</f>
        <v>CAGE</v>
      </c>
      <c r="H1345" s="151"/>
      <c r="I1345" s="88">
        <f>IF(VLOOKUP([1]Variables!$AN$3,[1]Variables!$AK$3:$AM$14,3)=2,[1]UTCR!J1345,[1]UTCR!AF1345)</f>
        <v>0</v>
      </c>
      <c r="J1345" s="88">
        <f>I1345-K1345</f>
        <v>0</v>
      </c>
      <c r="K1345" s="185">
        <f>IF([1]Variables!$AN$3=12,IF(VLOOKUP([1]Variables!$AN$3,[1]Variables!$AK$3:$AM$14,3)=2,INDEX([1]UTCR!K1345:U1345,1,5)+INDEX([1]UTCR!K1345:U1345,1,8),INDEX([1]UTCR!AG1345:AQ1345,1,5)+INDEX([1]UTCR!AG1345:AQ1345,1,8)),IF(VLOOKUP([1]Variables!$AN$3,[1]Variables!$AK$3:$AM$14,3)=2,INDEX([1]UTCR!K1345:U1345,1,[1]Variables!$AN$3),INDEX([1]UTCR!AG1345:AQ1345,1,[1]Variables!$AN$3)))</f>
        <v>0</v>
      </c>
      <c r="L1345" s="88">
        <f>M1345-K1345</f>
        <v>0</v>
      </c>
      <c r="M1345" s="88">
        <f>IF([1]Variables!$AN$3=12,INDEX([1]NRO!J1345:T1345,1,5)+INDEX([1]NRO!J1345:T1345,1,8),INDEX([1]NRO!J1345:T1345,1,[1]Variables!$AN$3))</f>
        <v>0</v>
      </c>
      <c r="O1345" s="134"/>
      <c r="P1345" s="134"/>
      <c r="Q1345" s="134"/>
      <c r="R1345" s="134"/>
      <c r="S1345" s="134"/>
      <c r="T1345" s="134"/>
      <c r="U1345" s="134"/>
      <c r="V1345" s="134"/>
      <c r="W1345" s="134"/>
      <c r="X1345" s="134"/>
      <c r="Y1345" s="134"/>
      <c r="Z1345" s="134"/>
      <c r="AA1345" s="134"/>
    </row>
    <row r="1346" spans="1:27" ht="11.65" customHeight="1" x14ac:dyDescent="0.2">
      <c r="A1346" s="138">
        <f t="shared" ca="1" si="66"/>
        <v>965</v>
      </c>
      <c r="C1346" s="184"/>
      <c r="F1346" s="184" t="str">
        <f>+[1]Function!F1329</f>
        <v>P</v>
      </c>
      <c r="G1346" s="84" t="str">
        <f>[1]UTCR!H1346</f>
        <v>CAGE</v>
      </c>
      <c r="H1346" s="151"/>
      <c r="I1346" s="88">
        <f>IF(VLOOKUP([1]Variables!$AN$3,[1]Variables!$AK$3:$AM$14,3)=2,[1]UTCR!J1346,[1]UTCR!AF1346)</f>
        <v>0</v>
      </c>
      <c r="J1346" s="88">
        <f>I1346-K1346</f>
        <v>0</v>
      </c>
      <c r="K1346" s="185">
        <f>IF([1]Variables!$AN$3=12,IF(VLOOKUP([1]Variables!$AN$3,[1]Variables!$AK$3:$AM$14,3)=2,INDEX([1]UTCR!K1346:U1346,1,5)+INDEX([1]UTCR!K1346:U1346,1,8),INDEX([1]UTCR!AG1346:AQ1346,1,5)+INDEX([1]UTCR!AG1346:AQ1346,1,8)),IF(VLOOKUP([1]Variables!$AN$3,[1]Variables!$AK$3:$AM$14,3)=2,INDEX([1]UTCR!K1346:U1346,1,[1]Variables!$AN$3),INDEX([1]UTCR!AG1346:AQ1346,1,[1]Variables!$AN$3)))</f>
        <v>0</v>
      </c>
      <c r="L1346" s="88">
        <f>M1346-K1346</f>
        <v>0</v>
      </c>
      <c r="M1346" s="88">
        <f>IF([1]Variables!$AN$3=12,INDEX([1]NRO!J1346:T1346,1,5)+INDEX([1]NRO!J1346:T1346,1,8),INDEX([1]NRO!J1346:T1346,1,[1]Variables!$AN$3))</f>
        <v>0</v>
      </c>
      <c r="O1346" s="134"/>
      <c r="P1346" s="134"/>
      <c r="Q1346" s="134"/>
      <c r="R1346" s="134"/>
      <c r="S1346" s="134"/>
      <c r="T1346" s="134"/>
      <c r="U1346" s="134"/>
      <c r="V1346" s="134"/>
      <c r="W1346" s="134"/>
      <c r="X1346" s="134"/>
      <c r="Y1346" s="134"/>
      <c r="Z1346" s="134"/>
      <c r="AA1346" s="134"/>
    </row>
    <row r="1347" spans="1:27" ht="11.65" customHeight="1" x14ac:dyDescent="0.2">
      <c r="A1347" s="138">
        <f t="shared" ca="1" si="66"/>
        <v>966</v>
      </c>
      <c r="C1347" s="184"/>
      <c r="H1347" s="151" t="s">
        <v>390</v>
      </c>
      <c r="I1347" s="187">
        <f>SUBTOTAL(9,I1345:I1346)</f>
        <v>0</v>
      </c>
      <c r="J1347" s="187">
        <f>SUBTOTAL(9,J1345:J1346)</f>
        <v>0</v>
      </c>
      <c r="K1347" s="187">
        <f>SUBTOTAL(9,K1345:K1346)</f>
        <v>0</v>
      </c>
      <c r="L1347" s="187">
        <f>SUBTOTAL(9,L1345:L1346)</f>
        <v>0</v>
      </c>
      <c r="M1347" s="187">
        <f>SUBTOTAL(9,M1345:M1346)</f>
        <v>0</v>
      </c>
      <c r="O1347" s="134"/>
      <c r="P1347" s="134"/>
      <c r="Q1347" s="134"/>
      <c r="R1347" s="134"/>
      <c r="S1347" s="134"/>
      <c r="T1347" s="134"/>
      <c r="U1347" s="134"/>
      <c r="V1347" s="134"/>
      <c r="W1347" s="134"/>
      <c r="X1347" s="134"/>
      <c r="Y1347" s="134"/>
      <c r="Z1347" s="134"/>
      <c r="AA1347" s="134"/>
    </row>
    <row r="1348" spans="1:27" ht="11.65" customHeight="1" x14ac:dyDescent="0.2">
      <c r="A1348" s="138">
        <f t="shared" ca="1" si="66"/>
        <v>967</v>
      </c>
      <c r="C1348" s="184"/>
      <c r="H1348" s="151"/>
      <c r="I1348" s="134"/>
      <c r="J1348" s="134"/>
      <c r="K1348" s="134"/>
      <c r="L1348" s="134"/>
      <c r="M1348" s="134"/>
      <c r="O1348" s="134"/>
      <c r="P1348" s="134"/>
      <c r="Q1348" s="134"/>
      <c r="R1348" s="134"/>
      <c r="S1348" s="134"/>
      <c r="T1348" s="134"/>
      <c r="U1348" s="134"/>
      <c r="V1348" s="134"/>
      <c r="W1348" s="134"/>
      <c r="X1348" s="134"/>
      <c r="Y1348" s="134"/>
      <c r="Z1348" s="134"/>
      <c r="AA1348" s="134"/>
    </row>
    <row r="1349" spans="1:27" ht="11.65" customHeight="1" x14ac:dyDescent="0.2">
      <c r="A1349" s="138">
        <f t="shared" ca="1" si="66"/>
        <v>968</v>
      </c>
      <c r="C1349" s="184"/>
      <c r="H1349" s="151"/>
      <c r="I1349" s="88"/>
      <c r="J1349" s="88"/>
      <c r="K1349" s="88"/>
      <c r="L1349" s="88"/>
      <c r="M1349" s="88"/>
      <c r="O1349" s="134"/>
      <c r="P1349" s="134"/>
      <c r="Q1349" s="134"/>
      <c r="R1349" s="134"/>
      <c r="S1349" s="134"/>
      <c r="T1349" s="134"/>
      <c r="U1349" s="134"/>
      <c r="V1349" s="134"/>
      <c r="W1349" s="134"/>
      <c r="X1349" s="134"/>
      <c r="Y1349" s="134"/>
      <c r="Z1349" s="134"/>
      <c r="AA1349" s="134"/>
    </row>
    <row r="1350" spans="1:27" ht="11.65" customHeight="1" x14ac:dyDescent="0.2">
      <c r="A1350" s="138">
        <f t="shared" ca="1" si="66"/>
        <v>969</v>
      </c>
      <c r="C1350" s="184" t="s">
        <v>399</v>
      </c>
      <c r="D1350" s="84" t="s">
        <v>400</v>
      </c>
      <c r="H1350" s="151"/>
      <c r="I1350" s="88"/>
      <c r="J1350" s="88"/>
      <c r="K1350" s="88"/>
      <c r="L1350" s="88"/>
      <c r="M1350" s="88"/>
      <c r="O1350" s="134"/>
      <c r="P1350" s="134"/>
      <c r="Q1350" s="134"/>
      <c r="R1350" s="134"/>
      <c r="S1350" s="134"/>
      <c r="T1350" s="134"/>
      <c r="U1350" s="134"/>
      <c r="V1350" s="134"/>
      <c r="W1350" s="134"/>
      <c r="X1350" s="134"/>
      <c r="Y1350" s="134"/>
      <c r="Z1350" s="134"/>
      <c r="AA1350" s="134"/>
    </row>
    <row r="1351" spans="1:27" ht="11.65" customHeight="1" x14ac:dyDescent="0.2">
      <c r="A1351" s="138">
        <f t="shared" ca="1" si="66"/>
        <v>970</v>
      </c>
      <c r="C1351" s="184"/>
      <c r="F1351" s="184" t="str">
        <f>+[1]Function!F1334</f>
        <v>P</v>
      </c>
      <c r="G1351" s="84" t="str">
        <f>[1]UTCR!H1351</f>
        <v>DGP</v>
      </c>
      <c r="H1351" s="151"/>
      <c r="I1351" s="88">
        <f>IF(VLOOKUP([1]Variables!$AN$3,[1]Variables!$AK$3:$AM$14,3)=2,[1]UTCR!J1351,[1]UTCR!AF1351)</f>
        <v>0</v>
      </c>
      <c r="J1351" s="88">
        <f>I1351-K1351</f>
        <v>0</v>
      </c>
      <c r="K1351" s="185">
        <f>IF([1]Variables!$AN$3=12,IF(VLOOKUP([1]Variables!$AN$3,[1]Variables!$AK$3:$AM$14,3)=2,INDEX([1]UTCR!K1351:U1351,1,5)+INDEX([1]UTCR!K1351:U1351,1,8),INDEX([1]UTCR!AG1351:AQ1351,1,5)+INDEX([1]UTCR!AG1351:AQ1351,1,8)),IF(VLOOKUP([1]Variables!$AN$3,[1]Variables!$AK$3:$AM$14,3)=2,INDEX([1]UTCR!K1351:U1351,1,[1]Variables!$AN$3),INDEX([1]UTCR!AG1351:AQ1351,1,[1]Variables!$AN$3)))</f>
        <v>0</v>
      </c>
      <c r="L1351" s="88">
        <f>M1351-K1351</f>
        <v>0</v>
      </c>
      <c r="M1351" s="88">
        <f>IF([1]Variables!$AN$3=12,INDEX([1]NRO!J1351:T1351,1,5)+INDEX([1]NRO!J1351:T1351,1,8),INDEX([1]NRO!J1351:T1351,1,[1]Variables!$AN$3))</f>
        <v>0</v>
      </c>
      <c r="O1351" s="134"/>
      <c r="P1351" s="134"/>
      <c r="Q1351" s="134"/>
      <c r="R1351" s="134"/>
      <c r="S1351" s="134"/>
      <c r="T1351" s="134"/>
      <c r="U1351" s="134"/>
      <c r="V1351" s="134"/>
      <c r="W1351" s="134"/>
      <c r="X1351" s="134"/>
      <c r="Y1351" s="134"/>
      <c r="Z1351" s="134"/>
      <c r="AA1351" s="134"/>
    </row>
    <row r="1352" spans="1:27" ht="11.65" customHeight="1" x14ac:dyDescent="0.2">
      <c r="A1352" s="138">
        <f t="shared" ca="1" si="66"/>
        <v>971</v>
      </c>
      <c r="C1352" s="184"/>
      <c r="E1352" s="142"/>
      <c r="F1352" s="184" t="str">
        <f>+[1]Function!F1335</f>
        <v>P</v>
      </c>
      <c r="G1352" s="84" t="str">
        <f>[1]UTCR!H1352</f>
        <v>DGU</v>
      </c>
      <c r="H1352" s="151"/>
      <c r="I1352" s="88">
        <f>IF(VLOOKUP([1]Variables!$AN$3,[1]Variables!$AK$3:$AM$14,3)=2,[1]UTCR!J1352,[1]UTCR!AF1352)</f>
        <v>0</v>
      </c>
      <c r="J1352" s="88">
        <f>I1352-K1352</f>
        <v>0</v>
      </c>
      <c r="K1352" s="185">
        <f>IF([1]Variables!$AN$3=12,IF(VLOOKUP([1]Variables!$AN$3,[1]Variables!$AK$3:$AM$14,3)=2,INDEX([1]UTCR!K1352:U1352,1,5)+INDEX([1]UTCR!K1352:U1352,1,8),INDEX([1]UTCR!AG1352:AQ1352,1,5)+INDEX([1]UTCR!AG1352:AQ1352,1,8)),IF(VLOOKUP([1]Variables!$AN$3,[1]Variables!$AK$3:$AM$14,3)=2,INDEX([1]UTCR!K1352:U1352,1,[1]Variables!$AN$3),INDEX([1]UTCR!AG1352:AQ1352,1,[1]Variables!$AN$3)))</f>
        <v>0</v>
      </c>
      <c r="L1352" s="88">
        <f>M1352-K1352</f>
        <v>0</v>
      </c>
      <c r="M1352" s="88">
        <f>IF([1]Variables!$AN$3=12,INDEX([1]NRO!J1352:T1352,1,5)+INDEX([1]NRO!J1352:T1352,1,8),INDEX([1]NRO!J1352:T1352,1,[1]Variables!$AN$3))</f>
        <v>0</v>
      </c>
      <c r="O1352" s="134"/>
      <c r="P1352" s="134"/>
      <c r="Q1352" s="134"/>
      <c r="R1352" s="134"/>
      <c r="S1352" s="134"/>
      <c r="T1352" s="134"/>
      <c r="U1352" s="134"/>
      <c r="V1352" s="134"/>
      <c r="W1352" s="134"/>
      <c r="X1352" s="134"/>
      <c r="Y1352" s="134"/>
      <c r="Z1352" s="134"/>
      <c r="AA1352" s="134"/>
    </row>
    <row r="1353" spans="1:27" ht="11.65" customHeight="1" x14ac:dyDescent="0.2">
      <c r="A1353" s="138">
        <f t="shared" ca="1" si="66"/>
        <v>972</v>
      </c>
      <c r="C1353" s="184"/>
      <c r="E1353" s="142"/>
      <c r="F1353" s="184" t="str">
        <f>+[1]Function!F1336</f>
        <v>P</v>
      </c>
      <c r="G1353" s="84" t="str">
        <f>[1]UTCR!H1353</f>
        <v>CAGW</v>
      </c>
      <c r="H1353" s="151"/>
      <c r="I1353" s="88">
        <f>IF(VLOOKUP([1]Variables!$AN$3,[1]Variables!$AK$3:$AM$14,3)=2,[1]UTCR!J1353,[1]UTCR!AF1353)</f>
        <v>274726.51</v>
      </c>
      <c r="J1353" s="88">
        <f>I1353-K1353</f>
        <v>212734.32906935411</v>
      </c>
      <c r="K1353" s="185">
        <f>IF([1]Variables!$AN$3=12,IF(VLOOKUP([1]Variables!$AN$3,[1]Variables!$AK$3:$AM$14,3)=2,INDEX([1]UTCR!K1353:U1353,1,5)+INDEX([1]UTCR!K1353:U1353,1,8),INDEX([1]UTCR!AG1353:AQ1353,1,5)+INDEX([1]UTCR!AG1353:AQ1353,1,8)),IF(VLOOKUP([1]Variables!$AN$3,[1]Variables!$AK$3:$AM$14,3)=2,INDEX([1]UTCR!K1353:U1353,1,[1]Variables!$AN$3),INDEX([1]UTCR!AG1353:AQ1353,1,[1]Variables!$AN$3)))</f>
        <v>61992.180930645889</v>
      </c>
      <c r="L1353" s="88">
        <f>M1353-K1353</f>
        <v>0</v>
      </c>
      <c r="M1353" s="88">
        <f>IF([1]Variables!$AN$3=12,INDEX([1]NRO!J1353:T1353,1,5)+INDEX([1]NRO!J1353:T1353,1,8),INDEX([1]NRO!J1353:T1353,1,[1]Variables!$AN$3))</f>
        <v>61992.180930645889</v>
      </c>
      <c r="O1353" s="134"/>
      <c r="P1353" s="134"/>
      <c r="Q1353" s="134"/>
      <c r="R1353" s="134"/>
      <c r="S1353" s="134"/>
      <c r="T1353" s="134"/>
      <c r="U1353" s="134"/>
      <c r="V1353" s="134"/>
      <c r="W1353" s="134"/>
      <c r="X1353" s="134"/>
      <c r="Y1353" s="134"/>
      <c r="Z1353" s="134"/>
      <c r="AA1353" s="134"/>
    </row>
    <row r="1354" spans="1:27" ht="11.65" customHeight="1" x14ac:dyDescent="0.2">
      <c r="A1354" s="138">
        <f t="shared" ca="1" si="66"/>
        <v>973</v>
      </c>
      <c r="C1354" s="184"/>
      <c r="E1354" s="142"/>
      <c r="F1354" s="184" t="str">
        <f>+[1]Function!F1337</f>
        <v>P</v>
      </c>
      <c r="G1354" s="84" t="str">
        <f>[1]UTCR!H1354</f>
        <v>CAGE</v>
      </c>
      <c r="H1354" s="151"/>
      <c r="I1354" s="88">
        <f>IF(VLOOKUP([1]Variables!$AN$3,[1]Variables!$AK$3:$AM$14,3)=2,[1]UTCR!J1354,[1]UTCR!AF1354)</f>
        <v>0</v>
      </c>
      <c r="J1354" s="88">
        <f>I1354-K1354</f>
        <v>0</v>
      </c>
      <c r="K1354" s="185">
        <f>IF([1]Variables!$AN$3=12,IF(VLOOKUP([1]Variables!$AN$3,[1]Variables!$AK$3:$AM$14,3)=2,INDEX([1]UTCR!K1354:U1354,1,5)+INDEX([1]UTCR!K1354:U1354,1,8),INDEX([1]UTCR!AG1354:AQ1354,1,5)+INDEX([1]UTCR!AG1354:AQ1354,1,8)),IF(VLOOKUP([1]Variables!$AN$3,[1]Variables!$AK$3:$AM$14,3)=2,INDEX([1]UTCR!K1354:U1354,1,[1]Variables!$AN$3),INDEX([1]UTCR!AG1354:AQ1354,1,[1]Variables!$AN$3)))</f>
        <v>0</v>
      </c>
      <c r="L1354" s="88">
        <f>M1354-K1354</f>
        <v>0</v>
      </c>
      <c r="M1354" s="88">
        <f>IF([1]Variables!$AN$3=12,INDEX([1]NRO!J1354:T1354,1,5)+INDEX([1]NRO!J1354:T1354,1,8),INDEX([1]NRO!J1354:T1354,1,[1]Variables!$AN$3))</f>
        <v>0</v>
      </c>
      <c r="O1354" s="134"/>
      <c r="P1354" s="134"/>
      <c r="Q1354" s="134"/>
      <c r="R1354" s="134"/>
      <c r="S1354" s="134"/>
      <c r="T1354" s="134"/>
      <c r="U1354" s="134"/>
      <c r="V1354" s="134"/>
      <c r="W1354" s="134"/>
      <c r="X1354" s="134"/>
      <c r="Y1354" s="134"/>
      <c r="Z1354" s="134"/>
      <c r="AA1354" s="134"/>
    </row>
    <row r="1355" spans="1:27" ht="11.65" customHeight="1" x14ac:dyDescent="0.2">
      <c r="A1355" s="138">
        <f t="shared" ca="1" si="66"/>
        <v>974</v>
      </c>
      <c r="C1355" s="184"/>
      <c r="F1355" s="184" t="str">
        <f>+[1]Function!F1338</f>
        <v>P</v>
      </c>
      <c r="G1355" s="84" t="str">
        <f>[1]UTCR!H1355</f>
        <v>SG</v>
      </c>
      <c r="H1355" s="151"/>
      <c r="I1355" s="88">
        <f>IF(VLOOKUP([1]Variables!$AN$3,[1]Variables!$AK$3:$AM$14,3)=2,[1]UTCR!J1355,[1]UTCR!AF1355)</f>
        <v>0</v>
      </c>
      <c r="J1355" s="88">
        <f>I1355-K1355</f>
        <v>0</v>
      </c>
      <c r="K1355" s="185">
        <f>IF([1]Variables!$AN$3=12,IF(VLOOKUP([1]Variables!$AN$3,[1]Variables!$AK$3:$AM$14,3)=2,INDEX([1]UTCR!K1355:U1355,1,5)+INDEX([1]UTCR!K1355:U1355,1,8),INDEX([1]UTCR!AG1355:AQ1355,1,5)+INDEX([1]UTCR!AG1355:AQ1355,1,8)),IF(VLOOKUP([1]Variables!$AN$3,[1]Variables!$AK$3:$AM$14,3)=2,INDEX([1]UTCR!K1355:U1355,1,[1]Variables!$AN$3),INDEX([1]UTCR!AG1355:AQ1355,1,[1]Variables!$AN$3)))</f>
        <v>0</v>
      </c>
      <c r="L1355" s="88">
        <f>M1355-K1355</f>
        <v>0</v>
      </c>
      <c r="M1355" s="88">
        <f>IF([1]Variables!$AN$3=12,INDEX([1]NRO!J1355:T1355,1,5)+INDEX([1]NRO!J1355:T1355,1,8),INDEX([1]NRO!J1355:T1355,1,[1]Variables!$AN$3))</f>
        <v>0</v>
      </c>
      <c r="O1355" s="134"/>
      <c r="P1355" s="134"/>
      <c r="Q1355" s="134"/>
      <c r="R1355" s="134"/>
      <c r="S1355" s="134"/>
      <c r="T1355" s="134"/>
      <c r="U1355" s="134"/>
      <c r="V1355" s="134"/>
      <c r="W1355" s="134"/>
      <c r="X1355" s="134"/>
      <c r="Y1355" s="134"/>
      <c r="Z1355" s="134"/>
      <c r="AA1355" s="134"/>
    </row>
    <row r="1356" spans="1:27" ht="11.65" customHeight="1" x14ac:dyDescent="0.2">
      <c r="A1356" s="138">
        <f t="shared" ref="A1356:A1419" ca="1" si="71">OFFSET(A1356,-1,)+1</f>
        <v>975</v>
      </c>
      <c r="C1356" s="184"/>
      <c r="H1356" s="151" t="s">
        <v>390</v>
      </c>
      <c r="I1356" s="187">
        <f>SUBTOTAL(9,I1351:I1355)</f>
        <v>274726.51</v>
      </c>
      <c r="J1356" s="187">
        <f>SUBTOTAL(9,J1351:J1355)</f>
        <v>212734.32906935411</v>
      </c>
      <c r="K1356" s="187">
        <f>SUBTOTAL(9,K1351:K1355)</f>
        <v>61992.180930645889</v>
      </c>
      <c r="L1356" s="187">
        <f>SUBTOTAL(9,L1351:L1355)</f>
        <v>0</v>
      </c>
      <c r="M1356" s="187">
        <f>SUBTOTAL(9,M1351:M1355)</f>
        <v>61992.180930645889</v>
      </c>
      <c r="O1356" s="134"/>
      <c r="P1356" s="134"/>
      <c r="Q1356" s="134"/>
      <c r="R1356" s="134"/>
      <c r="S1356" s="134"/>
      <c r="T1356" s="134"/>
      <c r="U1356" s="134"/>
      <c r="V1356" s="134"/>
      <c r="W1356" s="134"/>
      <c r="X1356" s="134"/>
      <c r="Y1356" s="134"/>
      <c r="Z1356" s="134"/>
      <c r="AA1356" s="134"/>
    </row>
    <row r="1357" spans="1:27" ht="11.65" customHeight="1" x14ac:dyDescent="0.2">
      <c r="A1357" s="138">
        <f t="shared" ca="1" si="71"/>
        <v>976</v>
      </c>
      <c r="C1357" s="184"/>
      <c r="H1357" s="151"/>
      <c r="I1357" s="88"/>
      <c r="J1357" s="88"/>
      <c r="K1357" s="88"/>
      <c r="L1357" s="88"/>
      <c r="M1357" s="88"/>
      <c r="O1357" s="134"/>
      <c r="P1357" s="134"/>
      <c r="Q1357" s="134"/>
      <c r="R1357" s="134"/>
      <c r="S1357" s="134"/>
      <c r="T1357" s="134"/>
      <c r="U1357" s="134"/>
      <c r="V1357" s="134"/>
      <c r="W1357" s="134"/>
      <c r="X1357" s="134"/>
      <c r="Y1357" s="134"/>
      <c r="Z1357" s="134"/>
      <c r="AA1357" s="134"/>
    </row>
    <row r="1358" spans="1:27" ht="11.65" customHeight="1" x14ac:dyDescent="0.2">
      <c r="A1358" s="138">
        <f t="shared" ca="1" si="71"/>
        <v>977</v>
      </c>
      <c r="C1358" s="189" t="s">
        <v>401</v>
      </c>
      <c r="H1358" s="151" t="s">
        <v>390</v>
      </c>
      <c r="I1358" s="187">
        <f>SUBTOTAL(9,I1306:I1356)</f>
        <v>40126985.710000001</v>
      </c>
      <c r="J1358" s="187">
        <f>SUBTOTAL(9,J1306:J1356)</f>
        <v>35412700.64808055</v>
      </c>
      <c r="K1358" s="187">
        <f>SUBTOTAL(9,K1306:K1356)</f>
        <v>4714285.0619194498</v>
      </c>
      <c r="L1358" s="187">
        <f>SUBTOTAL(9,L1306:L1356)</f>
        <v>-170844.55360814402</v>
      </c>
      <c r="M1358" s="187">
        <f>SUBTOTAL(9,M1306:M1356)</f>
        <v>4543440.5083113061</v>
      </c>
      <c r="O1358" s="134"/>
      <c r="P1358" s="134"/>
      <c r="Q1358" s="134"/>
      <c r="R1358" s="134"/>
      <c r="S1358" s="134"/>
      <c r="T1358" s="134"/>
      <c r="U1358" s="134"/>
      <c r="V1358" s="134"/>
      <c r="W1358" s="134"/>
      <c r="X1358" s="134"/>
      <c r="Y1358" s="134"/>
      <c r="Z1358" s="134"/>
      <c r="AA1358" s="134"/>
    </row>
    <row r="1359" spans="1:27" ht="11.65" customHeight="1" x14ac:dyDescent="0.2">
      <c r="A1359" s="138">
        <f t="shared" ca="1" si="71"/>
        <v>978</v>
      </c>
      <c r="C1359" s="184"/>
      <c r="H1359" s="151"/>
      <c r="I1359" s="88"/>
      <c r="J1359" s="88"/>
      <c r="K1359" s="88"/>
      <c r="L1359" s="88"/>
      <c r="M1359" s="88"/>
      <c r="O1359" s="134"/>
      <c r="P1359" s="134"/>
      <c r="Q1359" s="134"/>
      <c r="R1359" s="134"/>
      <c r="S1359" s="134"/>
      <c r="T1359" s="134"/>
      <c r="U1359" s="134"/>
      <c r="V1359" s="134"/>
      <c r="W1359" s="134"/>
      <c r="X1359" s="134"/>
      <c r="Y1359" s="134"/>
      <c r="Z1359" s="134"/>
      <c r="AA1359" s="134"/>
    </row>
    <row r="1360" spans="1:27" ht="11.65" customHeight="1" x14ac:dyDescent="0.2">
      <c r="A1360" s="138">
        <f t="shared" ca="1" si="71"/>
        <v>979</v>
      </c>
      <c r="C1360" s="184"/>
      <c r="H1360" s="151"/>
      <c r="I1360" s="88"/>
      <c r="J1360" s="88"/>
      <c r="K1360" s="88"/>
      <c r="L1360" s="88"/>
      <c r="M1360" s="88"/>
      <c r="O1360" s="134"/>
      <c r="P1360" s="134"/>
      <c r="Q1360" s="134"/>
      <c r="R1360" s="134"/>
      <c r="S1360" s="134"/>
      <c r="T1360" s="134"/>
      <c r="U1360" s="134"/>
      <c r="V1360" s="134"/>
      <c r="W1360" s="134"/>
      <c r="X1360" s="134"/>
      <c r="Y1360" s="134"/>
      <c r="Z1360" s="134"/>
      <c r="AA1360" s="134"/>
    </row>
    <row r="1361" spans="1:27" ht="11.65" customHeight="1" x14ac:dyDescent="0.2">
      <c r="A1361" s="138">
        <f t="shared" ca="1" si="71"/>
        <v>980</v>
      </c>
      <c r="C1361" s="184">
        <v>405</v>
      </c>
      <c r="D1361" s="84" t="s">
        <v>400</v>
      </c>
      <c r="H1361" s="151"/>
      <c r="I1361" s="88"/>
      <c r="J1361" s="88"/>
      <c r="K1361" s="88"/>
      <c r="L1361" s="88"/>
      <c r="M1361" s="88"/>
      <c r="O1361" s="134"/>
      <c r="P1361" s="134"/>
      <c r="Q1361" s="134"/>
      <c r="R1361" s="134"/>
      <c r="S1361" s="134"/>
      <c r="T1361" s="134"/>
      <c r="U1361" s="134"/>
      <c r="V1361" s="134"/>
      <c r="W1361" s="134"/>
      <c r="X1361" s="134"/>
      <c r="Y1361" s="134"/>
      <c r="Z1361" s="134"/>
      <c r="AA1361" s="134"/>
    </row>
    <row r="1362" spans="1:27" ht="11.65" customHeight="1" x14ac:dyDescent="0.2">
      <c r="A1362" s="138">
        <f t="shared" ca="1" si="71"/>
        <v>981</v>
      </c>
      <c r="C1362" s="184"/>
      <c r="F1362" s="184" t="str">
        <f>+[1]Function!F1345</f>
        <v>GP</v>
      </c>
      <c r="G1362" s="84" t="str">
        <f>[1]UTCR!H1362</f>
        <v>S</v>
      </c>
      <c r="H1362" s="151"/>
      <c r="I1362" s="88">
        <f>IF(VLOOKUP([1]Variables!$AN$3,[1]Variables!$AK$3:$AM$14,3)=2,[1]UTCR!J1362,[1]UTCR!AF1362)</f>
        <v>0</v>
      </c>
      <c r="J1362" s="88">
        <f>I1362-K1362</f>
        <v>0</v>
      </c>
      <c r="K1362" s="185">
        <f>IF([1]Variables!$AN$3=12,IF(VLOOKUP([1]Variables!$AN$3,[1]Variables!$AK$3:$AM$14,3)=2,INDEX([1]UTCR!K1362:U1362,1,5)+INDEX([1]UTCR!K1362:U1362,1,8),INDEX([1]UTCR!AG1362:AQ1362,1,5)+INDEX([1]UTCR!AG1362:AQ1362,1,8)),IF(VLOOKUP([1]Variables!$AN$3,[1]Variables!$AK$3:$AM$14,3)=2,INDEX([1]UTCR!K1362:U1362,1,[1]Variables!$AN$3),INDEX([1]UTCR!AG1362:AQ1362,1,[1]Variables!$AN$3)))</f>
        <v>0</v>
      </c>
      <c r="L1362" s="88">
        <f>M1362-K1362</f>
        <v>0</v>
      </c>
      <c r="M1362" s="88">
        <f>IF([1]Variables!$AN$3=12,INDEX([1]NRO!J1362:T1362,1,5)+INDEX([1]NRO!J1362:T1362,1,8),INDEX([1]NRO!J1362:T1362,1,[1]Variables!$AN$3))</f>
        <v>0</v>
      </c>
      <c r="O1362" s="134"/>
      <c r="P1362" s="134"/>
      <c r="Q1362" s="134"/>
      <c r="R1362" s="134"/>
      <c r="S1362" s="134"/>
      <c r="T1362" s="134"/>
      <c r="U1362" s="134"/>
      <c r="V1362" s="134"/>
      <c r="W1362" s="134"/>
      <c r="X1362" s="134"/>
      <c r="Y1362" s="134"/>
      <c r="Z1362" s="134"/>
      <c r="AA1362" s="134"/>
    </row>
    <row r="1363" spans="1:27" ht="11.65" customHeight="1" x14ac:dyDescent="0.2">
      <c r="A1363" s="138">
        <f t="shared" ca="1" si="71"/>
        <v>982</v>
      </c>
      <c r="C1363" s="184"/>
      <c r="H1363" s="151"/>
      <c r="I1363" s="88"/>
      <c r="J1363" s="88"/>
      <c r="K1363" s="88"/>
      <c r="L1363" s="88"/>
      <c r="M1363" s="88"/>
      <c r="O1363" s="134"/>
      <c r="P1363" s="134"/>
      <c r="Q1363" s="134"/>
      <c r="R1363" s="134"/>
      <c r="S1363" s="134"/>
      <c r="T1363" s="134"/>
      <c r="U1363" s="134"/>
      <c r="V1363" s="134"/>
      <c r="W1363" s="134"/>
      <c r="X1363" s="134"/>
      <c r="Y1363" s="134"/>
      <c r="Z1363" s="134"/>
      <c r="AA1363" s="134"/>
    </row>
    <row r="1364" spans="1:27" ht="11.65" customHeight="1" x14ac:dyDescent="0.2">
      <c r="A1364" s="138">
        <f t="shared" ca="1" si="71"/>
        <v>983</v>
      </c>
      <c r="C1364" s="184"/>
      <c r="H1364" s="151" t="s">
        <v>390</v>
      </c>
      <c r="I1364" s="187">
        <f>SUBTOTAL(9,I1362:I1363)</f>
        <v>0</v>
      </c>
      <c r="J1364" s="187">
        <f>SUBTOTAL(9,J1362:J1363)</f>
        <v>0</v>
      </c>
      <c r="K1364" s="187">
        <f>SUBTOTAL(9,K1362:K1363)</f>
        <v>0</v>
      </c>
      <c r="L1364" s="187">
        <f>SUBTOTAL(9,L1362:L1363)</f>
        <v>0</v>
      </c>
      <c r="M1364" s="187">
        <f>SUBTOTAL(9,M1362:M1363)</f>
        <v>0</v>
      </c>
      <c r="O1364" s="134"/>
      <c r="P1364" s="134"/>
      <c r="Q1364" s="134"/>
      <c r="R1364" s="134"/>
      <c r="S1364" s="134"/>
      <c r="T1364" s="134"/>
      <c r="U1364" s="134"/>
      <c r="V1364" s="134"/>
      <c r="W1364" s="134"/>
      <c r="X1364" s="134"/>
      <c r="Y1364" s="134"/>
      <c r="Z1364" s="134"/>
      <c r="AA1364" s="134"/>
    </row>
    <row r="1365" spans="1:27" ht="11.65" customHeight="1" x14ac:dyDescent="0.2">
      <c r="A1365" s="138">
        <f t="shared" ca="1" si="71"/>
        <v>984</v>
      </c>
      <c r="C1365" s="184"/>
      <c r="H1365" s="151"/>
      <c r="I1365" s="88"/>
      <c r="J1365" s="88"/>
      <c r="K1365" s="88"/>
      <c r="L1365" s="88"/>
      <c r="M1365" s="88"/>
      <c r="O1365" s="134"/>
      <c r="P1365" s="134"/>
      <c r="Q1365" s="134"/>
      <c r="R1365" s="134"/>
      <c r="S1365" s="134"/>
      <c r="T1365" s="134"/>
      <c r="U1365" s="134"/>
      <c r="V1365" s="134"/>
      <c r="W1365" s="134"/>
      <c r="X1365" s="134"/>
      <c r="Y1365" s="134"/>
      <c r="Z1365" s="134"/>
      <c r="AA1365" s="134"/>
    </row>
    <row r="1366" spans="1:27" ht="11.65" customHeight="1" x14ac:dyDescent="0.2">
      <c r="A1366" s="138">
        <f t="shared" ca="1" si="71"/>
        <v>985</v>
      </c>
      <c r="C1366" s="184">
        <v>406</v>
      </c>
      <c r="D1366" s="84" t="s">
        <v>402</v>
      </c>
      <c r="H1366" s="151"/>
      <c r="I1366" s="88"/>
      <c r="J1366" s="88"/>
      <c r="K1366" s="88"/>
      <c r="L1366" s="88"/>
      <c r="M1366" s="88"/>
      <c r="O1366" s="134"/>
      <c r="P1366" s="134"/>
      <c r="Q1366" s="134"/>
      <c r="R1366" s="134"/>
      <c r="S1366" s="134"/>
      <c r="T1366" s="134"/>
      <c r="U1366" s="134"/>
      <c r="V1366" s="134"/>
      <c r="W1366" s="134"/>
      <c r="X1366" s="134"/>
      <c r="Y1366" s="134"/>
      <c r="Z1366" s="134"/>
      <c r="AA1366" s="134"/>
    </row>
    <row r="1367" spans="1:27" ht="11.65" customHeight="1" x14ac:dyDescent="0.2">
      <c r="A1367" s="138">
        <f t="shared" ca="1" si="71"/>
        <v>986</v>
      </c>
      <c r="C1367" s="184"/>
      <c r="F1367" s="184" t="str">
        <f>+[1]Function!F1350</f>
        <v>P</v>
      </c>
      <c r="G1367" s="84" t="str">
        <f>[1]UTCR!H1367</f>
        <v>S</v>
      </c>
      <c r="H1367" s="151"/>
      <c r="I1367" s="88">
        <f>IF(VLOOKUP([1]Variables!$AN$3,[1]Variables!$AK$3:$AM$14,3)=2,[1]UTCR!J1367,[1]UTCR!AF1367)</f>
        <v>0</v>
      </c>
      <c r="J1367" s="88">
        <f t="shared" ref="J1367:J1373" si="72">I1367-K1367</f>
        <v>0</v>
      </c>
      <c r="K1367" s="185">
        <f>IF([1]Variables!$AN$3=12,IF(VLOOKUP([1]Variables!$AN$3,[1]Variables!$AK$3:$AM$14,3)=2,INDEX([1]UTCR!K1367:U1367,1,5)+INDEX([1]UTCR!K1367:U1367,1,8),INDEX([1]UTCR!AG1367:AQ1367,1,5)+INDEX([1]UTCR!AG1367:AQ1367,1,8)),IF(VLOOKUP([1]Variables!$AN$3,[1]Variables!$AK$3:$AM$14,3)=2,INDEX([1]UTCR!K1367:U1367,1,[1]Variables!$AN$3),INDEX([1]UTCR!AG1367:AQ1367,1,[1]Variables!$AN$3)))</f>
        <v>0</v>
      </c>
      <c r="L1367" s="88">
        <f t="shared" ref="L1367:L1373" si="73">M1367-K1367</f>
        <v>0</v>
      </c>
      <c r="M1367" s="88">
        <f>IF([1]Variables!$AN$3=12,INDEX([1]NRO!J1367:T1367,1,5)+INDEX([1]NRO!J1367:T1367,1,8),INDEX([1]NRO!J1367:T1367,1,[1]Variables!$AN$3))</f>
        <v>0</v>
      </c>
      <c r="O1367" s="134"/>
      <c r="P1367" s="134"/>
      <c r="Q1367" s="134"/>
      <c r="R1367" s="134"/>
      <c r="S1367" s="134"/>
      <c r="T1367" s="134"/>
      <c r="U1367" s="134"/>
      <c r="V1367" s="134"/>
      <c r="W1367" s="134"/>
      <c r="X1367" s="134"/>
      <c r="Y1367" s="134"/>
      <c r="Z1367" s="134"/>
      <c r="AA1367" s="134"/>
    </row>
    <row r="1368" spans="1:27" ht="11.65" customHeight="1" x14ac:dyDescent="0.2">
      <c r="A1368" s="138">
        <f t="shared" ca="1" si="71"/>
        <v>987</v>
      </c>
      <c r="C1368" s="184"/>
      <c r="F1368" s="184" t="str">
        <f>+[1]Function!F1351</f>
        <v>P</v>
      </c>
      <c r="G1368" s="84" t="str">
        <f>[1]UTCR!H1368</f>
        <v>DGP</v>
      </c>
      <c r="H1368" s="151"/>
      <c r="I1368" s="88">
        <f>IF(VLOOKUP([1]Variables!$AN$3,[1]Variables!$AK$3:$AM$14,3)=2,[1]UTCR!J1368,[1]UTCR!AF1368)</f>
        <v>0</v>
      </c>
      <c r="J1368" s="88">
        <f t="shared" si="72"/>
        <v>0</v>
      </c>
      <c r="K1368" s="185">
        <f>IF([1]Variables!$AN$3=12,IF(VLOOKUP([1]Variables!$AN$3,[1]Variables!$AK$3:$AM$14,3)=2,INDEX([1]UTCR!K1368:U1368,1,5)+INDEX([1]UTCR!K1368:U1368,1,8),INDEX([1]UTCR!AG1368:AQ1368,1,5)+INDEX([1]UTCR!AG1368:AQ1368,1,8)),IF(VLOOKUP([1]Variables!$AN$3,[1]Variables!$AK$3:$AM$14,3)=2,INDEX([1]UTCR!K1368:U1368,1,[1]Variables!$AN$3),INDEX([1]UTCR!AG1368:AQ1368,1,[1]Variables!$AN$3)))</f>
        <v>0</v>
      </c>
      <c r="L1368" s="88">
        <f t="shared" si="73"/>
        <v>0</v>
      </c>
      <c r="M1368" s="88">
        <f>IF([1]Variables!$AN$3=12,INDEX([1]NRO!J1368:T1368,1,5)+INDEX([1]NRO!J1368:T1368,1,8),INDEX([1]NRO!J1368:T1368,1,[1]Variables!$AN$3))</f>
        <v>0</v>
      </c>
      <c r="O1368" s="134"/>
      <c r="P1368" s="134"/>
      <c r="Q1368" s="134"/>
      <c r="R1368" s="134"/>
      <c r="S1368" s="134"/>
      <c r="T1368" s="134"/>
      <c r="U1368" s="134"/>
      <c r="V1368" s="134"/>
      <c r="W1368" s="134"/>
      <c r="X1368" s="134"/>
      <c r="Y1368" s="134"/>
      <c r="Z1368" s="134"/>
      <c r="AA1368" s="134"/>
    </row>
    <row r="1369" spans="1:27" ht="11.65" customHeight="1" x14ac:dyDescent="0.2">
      <c r="A1369" s="138">
        <f t="shared" ca="1" si="71"/>
        <v>988</v>
      </c>
      <c r="C1369" s="184"/>
      <c r="F1369" s="184" t="str">
        <f>+[1]Function!F1352</f>
        <v>P</v>
      </c>
      <c r="G1369" s="84" t="str">
        <f>[1]UTCR!H1369</f>
        <v>DGU</v>
      </c>
      <c r="H1369" s="151"/>
      <c r="I1369" s="88">
        <f>IF(VLOOKUP([1]Variables!$AN$3,[1]Variables!$AK$3:$AM$14,3)=2,[1]UTCR!J1369,[1]UTCR!AF1369)</f>
        <v>0</v>
      </c>
      <c r="J1369" s="88">
        <f t="shared" si="72"/>
        <v>0</v>
      </c>
      <c r="K1369" s="185">
        <f>IF([1]Variables!$AN$3=12,IF(VLOOKUP([1]Variables!$AN$3,[1]Variables!$AK$3:$AM$14,3)=2,INDEX([1]UTCR!K1369:U1369,1,5)+INDEX([1]UTCR!K1369:U1369,1,8),INDEX([1]UTCR!AG1369:AQ1369,1,5)+INDEX([1]UTCR!AG1369:AQ1369,1,8)),IF(VLOOKUP([1]Variables!$AN$3,[1]Variables!$AK$3:$AM$14,3)=2,INDEX([1]UTCR!K1369:U1369,1,[1]Variables!$AN$3),INDEX([1]UTCR!AG1369:AQ1369,1,[1]Variables!$AN$3)))</f>
        <v>0</v>
      </c>
      <c r="L1369" s="88">
        <f t="shared" si="73"/>
        <v>0</v>
      </c>
      <c r="M1369" s="88">
        <f>IF([1]Variables!$AN$3=12,INDEX([1]NRO!J1369:T1369,1,5)+INDEX([1]NRO!J1369:T1369,1,8),INDEX([1]NRO!J1369:T1369,1,[1]Variables!$AN$3))</f>
        <v>0</v>
      </c>
      <c r="O1369" s="134"/>
      <c r="P1369" s="134"/>
      <c r="Q1369" s="134"/>
      <c r="R1369" s="134"/>
      <c r="S1369" s="134"/>
      <c r="T1369" s="134"/>
      <c r="U1369" s="134"/>
      <c r="V1369" s="134"/>
      <c r="W1369" s="134"/>
      <c r="X1369" s="134"/>
      <c r="Y1369" s="134"/>
      <c r="Z1369" s="134"/>
      <c r="AA1369" s="134"/>
    </row>
    <row r="1370" spans="1:27" ht="11.65" customHeight="1" x14ac:dyDescent="0.2">
      <c r="A1370" s="138">
        <f t="shared" ca="1" si="71"/>
        <v>989</v>
      </c>
      <c r="C1370" s="184"/>
      <c r="F1370" s="184" t="str">
        <f>+[1]Function!F1353</f>
        <v>P</v>
      </c>
      <c r="G1370" s="84" t="str">
        <f>[1]UTCR!H1370</f>
        <v>CAGW</v>
      </c>
      <c r="H1370" s="151"/>
      <c r="I1370" s="88">
        <f>IF(VLOOKUP([1]Variables!$AN$3,[1]Variables!$AK$3:$AM$14,3)=2,[1]UTCR!J1370,[1]UTCR!AF1370)</f>
        <v>0</v>
      </c>
      <c r="J1370" s="88">
        <f t="shared" si="72"/>
        <v>0</v>
      </c>
      <c r="K1370" s="185">
        <f>IF([1]Variables!$AN$3=12,IF(VLOOKUP([1]Variables!$AN$3,[1]Variables!$AK$3:$AM$14,3)=2,INDEX([1]UTCR!K1370:U1370,1,5)+INDEX([1]UTCR!K1370:U1370,1,8),INDEX([1]UTCR!AG1370:AQ1370,1,5)+INDEX([1]UTCR!AG1370:AQ1370,1,8)),IF(VLOOKUP([1]Variables!$AN$3,[1]Variables!$AK$3:$AM$14,3)=2,INDEX([1]UTCR!K1370:U1370,1,[1]Variables!$AN$3),INDEX([1]UTCR!AG1370:AQ1370,1,[1]Variables!$AN$3)))</f>
        <v>0</v>
      </c>
      <c r="L1370" s="88">
        <f t="shared" si="73"/>
        <v>0</v>
      </c>
      <c r="M1370" s="88">
        <f>IF([1]Variables!$AN$3=12,INDEX([1]NRO!J1370:T1370,1,5)+INDEX([1]NRO!J1370:T1370,1,8),INDEX([1]NRO!J1370:T1370,1,[1]Variables!$AN$3))</f>
        <v>0</v>
      </c>
      <c r="O1370" s="134"/>
      <c r="P1370" s="134"/>
      <c r="Q1370" s="134"/>
      <c r="R1370" s="134"/>
      <c r="S1370" s="134"/>
      <c r="T1370" s="134"/>
      <c r="U1370" s="134"/>
      <c r="V1370" s="134"/>
      <c r="W1370" s="134"/>
      <c r="X1370" s="134"/>
      <c r="Y1370" s="134"/>
      <c r="Z1370" s="134"/>
      <c r="AA1370" s="134"/>
    </row>
    <row r="1371" spans="1:27" ht="11.65" customHeight="1" x14ac:dyDescent="0.2">
      <c r="A1371" s="138">
        <f t="shared" ca="1" si="71"/>
        <v>990</v>
      </c>
      <c r="C1371" s="184"/>
      <c r="F1371" s="184" t="str">
        <f>+[1]Function!F1354</f>
        <v>P</v>
      </c>
      <c r="G1371" s="84" t="str">
        <f>[1]UTCR!H1371</f>
        <v>CAGE</v>
      </c>
      <c r="H1371" s="151"/>
      <c r="I1371" s="88">
        <f>IF(VLOOKUP([1]Variables!$AN$3,[1]Variables!$AK$3:$AM$14,3)=2,[1]UTCR!J1371,[1]UTCR!AF1371)</f>
        <v>4778648.4800000004</v>
      </c>
      <c r="J1371" s="88">
        <f t="shared" si="72"/>
        <v>4778648.4800000004</v>
      </c>
      <c r="K1371" s="185">
        <f>IF([1]Variables!$AN$3=12,IF(VLOOKUP([1]Variables!$AN$3,[1]Variables!$AK$3:$AM$14,3)=2,INDEX([1]UTCR!K1371:U1371,1,5)+INDEX([1]UTCR!K1371:U1371,1,8),INDEX([1]UTCR!AG1371:AQ1371,1,5)+INDEX([1]UTCR!AG1371:AQ1371,1,8)),IF(VLOOKUP([1]Variables!$AN$3,[1]Variables!$AK$3:$AM$14,3)=2,INDEX([1]UTCR!K1371:U1371,1,[1]Variables!$AN$3),INDEX([1]UTCR!AG1371:AQ1371,1,[1]Variables!$AN$3)))</f>
        <v>0</v>
      </c>
      <c r="L1371" s="88">
        <f t="shared" si="73"/>
        <v>0</v>
      </c>
      <c r="M1371" s="88">
        <f>IF([1]Variables!$AN$3=12,INDEX([1]NRO!J1371:T1371,1,5)+INDEX([1]NRO!J1371:T1371,1,8),INDEX([1]NRO!J1371:T1371,1,[1]Variables!$AN$3))</f>
        <v>0</v>
      </c>
      <c r="O1371" s="134"/>
      <c r="P1371" s="134"/>
      <c r="Q1371" s="134"/>
      <c r="R1371" s="134"/>
      <c r="S1371" s="134"/>
      <c r="T1371" s="134"/>
      <c r="U1371" s="134"/>
      <c r="V1371" s="134"/>
      <c r="W1371" s="134"/>
      <c r="X1371" s="134"/>
      <c r="Y1371" s="134"/>
      <c r="Z1371" s="134"/>
      <c r="AA1371" s="134"/>
    </row>
    <row r="1372" spans="1:27" ht="11.65" customHeight="1" x14ac:dyDescent="0.2">
      <c r="A1372" s="138">
        <f t="shared" ca="1" si="71"/>
        <v>991</v>
      </c>
      <c r="C1372" s="184"/>
      <c r="F1372" s="184" t="str">
        <f>+[1]Function!F1355</f>
        <v>P</v>
      </c>
      <c r="G1372" s="84" t="str">
        <f>[1]UTCR!H1372</f>
        <v>SG</v>
      </c>
      <c r="H1372" s="151"/>
      <c r="I1372" s="88">
        <f>IF(VLOOKUP([1]Variables!$AN$3,[1]Variables!$AK$3:$AM$14,3)=2,[1]UTCR!J1372,[1]UTCR!AF1372)</f>
        <v>0</v>
      </c>
      <c r="J1372" s="88">
        <f t="shared" si="72"/>
        <v>0</v>
      </c>
      <c r="K1372" s="185">
        <f>IF([1]Variables!$AN$3=12,IF(VLOOKUP([1]Variables!$AN$3,[1]Variables!$AK$3:$AM$14,3)=2,INDEX([1]UTCR!K1372:U1372,1,5)+INDEX([1]UTCR!K1372:U1372,1,8),INDEX([1]UTCR!AG1372:AQ1372,1,5)+INDEX([1]UTCR!AG1372:AQ1372,1,8)),IF(VLOOKUP([1]Variables!$AN$3,[1]Variables!$AK$3:$AM$14,3)=2,INDEX([1]UTCR!K1372:U1372,1,[1]Variables!$AN$3),INDEX([1]UTCR!AG1372:AQ1372,1,[1]Variables!$AN$3)))</f>
        <v>0</v>
      </c>
      <c r="L1372" s="88">
        <f t="shared" si="73"/>
        <v>0</v>
      </c>
      <c r="M1372" s="88">
        <f>IF([1]Variables!$AN$3=12,INDEX([1]NRO!J1372:T1372,1,5)+INDEX([1]NRO!J1372:T1372,1,8),INDEX([1]NRO!J1372:T1372,1,[1]Variables!$AN$3))</f>
        <v>0</v>
      </c>
      <c r="O1372" s="134"/>
      <c r="P1372" s="134"/>
      <c r="Q1372" s="134"/>
      <c r="R1372" s="134"/>
      <c r="S1372" s="134"/>
      <c r="T1372" s="134"/>
      <c r="U1372" s="134"/>
      <c r="V1372" s="134"/>
      <c r="W1372" s="134"/>
      <c r="X1372" s="134"/>
      <c r="Y1372" s="134"/>
      <c r="Z1372" s="134"/>
      <c r="AA1372" s="134"/>
    </row>
    <row r="1373" spans="1:27" ht="11.65" customHeight="1" x14ac:dyDescent="0.2">
      <c r="A1373" s="138">
        <f t="shared" ca="1" si="71"/>
        <v>992</v>
      </c>
      <c r="C1373" s="184"/>
      <c r="F1373" s="184" t="str">
        <f>+[1]Function!F1356</f>
        <v>P</v>
      </c>
      <c r="G1373" s="84" t="str">
        <f>[1]UTCR!H1373</f>
        <v>SO</v>
      </c>
      <c r="H1373" s="151"/>
      <c r="I1373" s="88">
        <f>IF(VLOOKUP([1]Variables!$AN$3,[1]Variables!$AK$3:$AM$14,3)=2,[1]UTCR!J1373,[1]UTCR!AF1373)</f>
        <v>0</v>
      </c>
      <c r="J1373" s="88">
        <f t="shared" si="72"/>
        <v>0</v>
      </c>
      <c r="K1373" s="185">
        <f>IF([1]Variables!$AN$3=12,IF(VLOOKUP([1]Variables!$AN$3,[1]Variables!$AK$3:$AM$14,3)=2,INDEX([1]UTCR!K1373:U1373,1,5)+INDEX([1]UTCR!K1373:U1373,1,8),INDEX([1]UTCR!AG1373:AQ1373,1,5)+INDEX([1]UTCR!AG1373:AQ1373,1,8)),IF(VLOOKUP([1]Variables!$AN$3,[1]Variables!$AK$3:$AM$14,3)=2,INDEX([1]UTCR!K1373:U1373,1,[1]Variables!$AN$3),INDEX([1]UTCR!AG1373:AQ1373,1,[1]Variables!$AN$3)))</f>
        <v>0</v>
      </c>
      <c r="L1373" s="88">
        <f t="shared" si="73"/>
        <v>0</v>
      </c>
      <c r="M1373" s="88">
        <f>IF([1]Variables!$AN$3=12,INDEX([1]NRO!J1373:T1373,1,5)+INDEX([1]NRO!J1373:T1373,1,8),INDEX([1]NRO!J1373:T1373,1,[1]Variables!$AN$3))</f>
        <v>0</v>
      </c>
      <c r="O1373" s="134"/>
      <c r="P1373" s="134"/>
      <c r="Q1373" s="134"/>
      <c r="R1373" s="134"/>
      <c r="S1373" s="134"/>
      <c r="T1373" s="134"/>
      <c r="U1373" s="134"/>
      <c r="V1373" s="134"/>
      <c r="W1373" s="134"/>
      <c r="X1373" s="134"/>
      <c r="Y1373" s="134"/>
      <c r="Z1373" s="134"/>
      <c r="AA1373" s="134"/>
    </row>
    <row r="1374" spans="1:27" ht="11.65" customHeight="1" x14ac:dyDescent="0.2">
      <c r="A1374" s="138">
        <f t="shared" ca="1" si="71"/>
        <v>993</v>
      </c>
      <c r="C1374" s="184"/>
      <c r="H1374" s="151" t="s">
        <v>390</v>
      </c>
      <c r="I1374" s="187">
        <f>SUBTOTAL(9,I1367:I1373)</f>
        <v>4778648.4800000004</v>
      </c>
      <c r="J1374" s="187">
        <f>SUBTOTAL(9,J1367:J1373)</f>
        <v>4778648.4800000004</v>
      </c>
      <c r="K1374" s="187">
        <f>SUBTOTAL(9,K1367:K1373)</f>
        <v>0</v>
      </c>
      <c r="L1374" s="187">
        <f>SUBTOTAL(9,L1367:L1373)</f>
        <v>0</v>
      </c>
      <c r="M1374" s="187">
        <f>SUBTOTAL(9,M1367:M1373)</f>
        <v>0</v>
      </c>
      <c r="O1374" s="134"/>
      <c r="P1374" s="134"/>
      <c r="Q1374" s="134"/>
      <c r="R1374" s="134"/>
      <c r="S1374" s="134"/>
      <c r="T1374" s="134"/>
      <c r="U1374" s="134"/>
      <c r="V1374" s="134"/>
      <c r="W1374" s="134"/>
      <c r="X1374" s="134"/>
      <c r="Y1374" s="134"/>
      <c r="Z1374" s="134"/>
      <c r="AA1374" s="134"/>
    </row>
    <row r="1375" spans="1:27" ht="11.65" customHeight="1" x14ac:dyDescent="0.2">
      <c r="A1375" s="138">
        <f t="shared" ca="1" si="71"/>
        <v>994</v>
      </c>
      <c r="C1375" s="184">
        <v>407</v>
      </c>
      <c r="D1375" s="84" t="s">
        <v>403</v>
      </c>
      <c r="H1375" s="151"/>
      <c r="I1375" s="88"/>
      <c r="J1375" s="88"/>
      <c r="K1375" s="88"/>
      <c r="L1375" s="88"/>
      <c r="M1375" s="88"/>
      <c r="O1375" s="134"/>
      <c r="P1375" s="134"/>
      <c r="Q1375" s="134"/>
      <c r="R1375" s="134"/>
      <c r="S1375" s="134"/>
      <c r="T1375" s="134"/>
      <c r="U1375" s="134"/>
      <c r="V1375" s="134"/>
      <c r="W1375" s="134"/>
      <c r="X1375" s="134"/>
      <c r="Y1375" s="134"/>
      <c r="Z1375" s="134"/>
      <c r="AA1375" s="134"/>
    </row>
    <row r="1376" spans="1:27" ht="11.65" customHeight="1" x14ac:dyDescent="0.2">
      <c r="A1376" s="138">
        <f t="shared" ca="1" si="71"/>
        <v>995</v>
      </c>
      <c r="C1376" s="184"/>
      <c r="F1376" s="184" t="str">
        <f>+[1]Function!F1359</f>
        <v>DPW</v>
      </c>
      <c r="G1376" s="84" t="str">
        <f>[1]UTCR!H1376</f>
        <v>S</v>
      </c>
      <c r="H1376" s="151"/>
      <c r="I1376" s="88">
        <f>IF(VLOOKUP([1]Variables!$AN$3,[1]Variables!$AK$3:$AM$14,3)=2,[1]UTCR!J1376,[1]UTCR!AF1376)</f>
        <v>-212343.29000000004</v>
      </c>
      <c r="J1376" s="88">
        <f t="shared" ref="J1376:J1385" si="74">I1376-K1376</f>
        <v>-212343.29000000004</v>
      </c>
      <c r="K1376" s="185">
        <f>IF([1]Variables!$AN$3=12,IF(VLOOKUP([1]Variables!$AN$3,[1]Variables!$AK$3:$AM$14,3)=2,INDEX([1]UTCR!K1376:U1376,1,5)+INDEX([1]UTCR!K1376:U1376,1,8),INDEX([1]UTCR!AG1376:AQ1376,1,5)+INDEX([1]UTCR!AG1376:AQ1376,1,8)),IF(VLOOKUP([1]Variables!$AN$3,[1]Variables!$AK$3:$AM$14,3)=2,INDEX([1]UTCR!K1376:U1376,1,[1]Variables!$AN$3),INDEX([1]UTCR!AG1376:AQ1376,1,[1]Variables!$AN$3)))</f>
        <v>0</v>
      </c>
      <c r="L1376" s="88">
        <f t="shared" ref="L1376:L1385" si="75">M1376-K1376</f>
        <v>0</v>
      </c>
      <c r="M1376" s="88">
        <f>IF([1]Variables!$AN$3=12,INDEX([1]NRO!J1376:T1376,1,5)+INDEX([1]NRO!J1376:T1376,1,8),INDEX([1]NRO!J1376:T1376,1,[1]Variables!$AN$3))</f>
        <v>0</v>
      </c>
      <c r="O1376" s="134"/>
      <c r="P1376" s="134"/>
      <c r="Q1376" s="134"/>
      <c r="R1376" s="134"/>
      <c r="S1376" s="134"/>
      <c r="T1376" s="134"/>
      <c r="U1376" s="134"/>
      <c r="V1376" s="134"/>
      <c r="W1376" s="134"/>
      <c r="X1376" s="134"/>
      <c r="Y1376" s="134"/>
      <c r="Z1376" s="134"/>
      <c r="AA1376" s="134"/>
    </row>
    <row r="1377" spans="1:27" ht="11.65" customHeight="1" x14ac:dyDescent="0.2">
      <c r="A1377" s="138">
        <f t="shared" ca="1" si="71"/>
        <v>996</v>
      </c>
      <c r="C1377" s="184"/>
      <c r="F1377" s="184" t="str">
        <f>+[1]Function!F1360</f>
        <v>GP</v>
      </c>
      <c r="G1377" s="84" t="str">
        <f>[1]UTCR!H1377</f>
        <v>SO</v>
      </c>
      <c r="H1377" s="151"/>
      <c r="I1377" s="88">
        <f>IF(VLOOKUP([1]Variables!$AN$3,[1]Variables!$AK$3:$AM$14,3)=2,[1]UTCR!J1377,[1]UTCR!AF1377)</f>
        <v>0</v>
      </c>
      <c r="J1377" s="88">
        <f t="shared" si="74"/>
        <v>0</v>
      </c>
      <c r="K1377" s="185">
        <f>IF([1]Variables!$AN$3=12,IF(VLOOKUP([1]Variables!$AN$3,[1]Variables!$AK$3:$AM$14,3)=2,INDEX([1]UTCR!K1377:U1377,1,5)+INDEX([1]UTCR!K1377:U1377,1,8),INDEX([1]UTCR!AG1377:AQ1377,1,5)+INDEX([1]UTCR!AG1377:AQ1377,1,8)),IF(VLOOKUP([1]Variables!$AN$3,[1]Variables!$AK$3:$AM$14,3)=2,INDEX([1]UTCR!K1377:U1377,1,[1]Variables!$AN$3),INDEX([1]UTCR!AG1377:AQ1377,1,[1]Variables!$AN$3)))</f>
        <v>0</v>
      </c>
      <c r="L1377" s="88">
        <f t="shared" si="75"/>
        <v>0</v>
      </c>
      <c r="M1377" s="88">
        <f>IF([1]Variables!$AN$3=12,INDEX([1]NRO!J1377:T1377,1,5)+INDEX([1]NRO!J1377:T1377,1,8),INDEX([1]NRO!J1377:T1377,1,[1]Variables!$AN$3))</f>
        <v>0</v>
      </c>
      <c r="O1377" s="134"/>
      <c r="P1377" s="134"/>
      <c r="Q1377" s="134"/>
      <c r="R1377" s="134"/>
      <c r="S1377" s="134"/>
      <c r="T1377" s="134"/>
      <c r="U1377" s="134"/>
      <c r="V1377" s="134"/>
      <c r="W1377" s="134"/>
      <c r="X1377" s="134"/>
      <c r="Y1377" s="134"/>
      <c r="Z1377" s="134"/>
      <c r="AA1377" s="134"/>
    </row>
    <row r="1378" spans="1:27" ht="11.65" customHeight="1" x14ac:dyDescent="0.2">
      <c r="A1378" s="138">
        <f t="shared" ca="1" si="71"/>
        <v>997</v>
      </c>
      <c r="C1378" s="184"/>
      <c r="F1378" s="184" t="str">
        <f>+[1]Function!F1361</f>
        <v>P</v>
      </c>
      <c r="G1378" s="84" t="str">
        <f>[1]UTCR!H1378</f>
        <v>DGP</v>
      </c>
      <c r="H1378" s="151"/>
      <c r="I1378" s="88">
        <f>IF(VLOOKUP([1]Variables!$AN$3,[1]Variables!$AK$3:$AM$14,3)=2,[1]UTCR!J1378,[1]UTCR!AF1378)</f>
        <v>0</v>
      </c>
      <c r="J1378" s="88">
        <f t="shared" si="74"/>
        <v>0</v>
      </c>
      <c r="K1378" s="185">
        <f>IF([1]Variables!$AN$3=12,IF(VLOOKUP([1]Variables!$AN$3,[1]Variables!$AK$3:$AM$14,3)=2,INDEX([1]UTCR!K1378:U1378,1,5)+INDEX([1]UTCR!K1378:U1378,1,8),INDEX([1]UTCR!AG1378:AQ1378,1,5)+INDEX([1]UTCR!AG1378:AQ1378,1,8)),IF(VLOOKUP([1]Variables!$AN$3,[1]Variables!$AK$3:$AM$14,3)=2,INDEX([1]UTCR!K1378:U1378,1,[1]Variables!$AN$3),INDEX([1]UTCR!AG1378:AQ1378,1,[1]Variables!$AN$3)))</f>
        <v>0</v>
      </c>
      <c r="L1378" s="88">
        <f t="shared" si="75"/>
        <v>0</v>
      </c>
      <c r="M1378" s="88">
        <f>IF([1]Variables!$AN$3=12,INDEX([1]NRO!J1378:T1378,1,5)+INDEX([1]NRO!J1378:T1378,1,8),INDEX([1]NRO!J1378:T1378,1,[1]Variables!$AN$3))</f>
        <v>0</v>
      </c>
      <c r="O1378" s="134"/>
      <c r="P1378" s="134"/>
      <c r="Q1378" s="134"/>
      <c r="R1378" s="134"/>
      <c r="S1378" s="134"/>
      <c r="T1378" s="134"/>
      <c r="U1378" s="134"/>
      <c r="V1378" s="134"/>
      <c r="W1378" s="134"/>
      <c r="X1378" s="134"/>
      <c r="Y1378" s="134"/>
      <c r="Z1378" s="134"/>
      <c r="AA1378" s="134"/>
    </row>
    <row r="1379" spans="1:27" ht="11.65" customHeight="1" x14ac:dyDescent="0.2">
      <c r="A1379" s="138">
        <f t="shared" ca="1" si="71"/>
        <v>998</v>
      </c>
      <c r="C1379" s="184"/>
      <c r="F1379" s="184" t="str">
        <f>+[1]Function!F1362</f>
        <v>P</v>
      </c>
      <c r="G1379" s="84" t="str">
        <f>[1]UTCR!H1379</f>
        <v>SE</v>
      </c>
      <c r="H1379" s="151"/>
      <c r="I1379" s="88">
        <f>IF(VLOOKUP([1]Variables!$AN$3,[1]Variables!$AK$3:$AM$14,3)=2,[1]UTCR!J1379,[1]UTCR!AF1379)</f>
        <v>0</v>
      </c>
      <c r="J1379" s="88">
        <f t="shared" si="74"/>
        <v>0</v>
      </c>
      <c r="K1379" s="185">
        <f>IF([1]Variables!$AN$3=12,IF(VLOOKUP([1]Variables!$AN$3,[1]Variables!$AK$3:$AM$14,3)=2,INDEX([1]UTCR!K1379:U1379,1,5)+INDEX([1]UTCR!K1379:U1379,1,8),INDEX([1]UTCR!AG1379:AQ1379,1,5)+INDEX([1]UTCR!AG1379:AQ1379,1,8)),IF(VLOOKUP([1]Variables!$AN$3,[1]Variables!$AK$3:$AM$14,3)=2,INDEX([1]UTCR!K1379:U1379,1,[1]Variables!$AN$3),INDEX([1]UTCR!AG1379:AQ1379,1,[1]Variables!$AN$3)))</f>
        <v>0</v>
      </c>
      <c r="L1379" s="88">
        <f t="shared" si="75"/>
        <v>0</v>
      </c>
      <c r="M1379" s="88">
        <f>IF([1]Variables!$AN$3=12,INDEX([1]NRO!J1379:T1379,1,5)+INDEX([1]NRO!J1379:T1379,1,8),INDEX([1]NRO!J1379:T1379,1,[1]Variables!$AN$3))</f>
        <v>0</v>
      </c>
      <c r="O1379" s="134"/>
      <c r="P1379" s="134"/>
      <c r="Q1379" s="134"/>
      <c r="R1379" s="134"/>
      <c r="S1379" s="134"/>
      <c r="T1379" s="134"/>
      <c r="U1379" s="134"/>
      <c r="V1379" s="134"/>
      <c r="W1379" s="134"/>
      <c r="X1379" s="134"/>
      <c r="Y1379" s="134"/>
      <c r="Z1379" s="134"/>
      <c r="AA1379" s="134"/>
    </row>
    <row r="1380" spans="1:27" ht="11.65" customHeight="1" x14ac:dyDescent="0.2">
      <c r="A1380" s="138">
        <f t="shared" ca="1" si="71"/>
        <v>999</v>
      </c>
      <c r="C1380" s="184"/>
      <c r="F1380" s="184" t="str">
        <f>+[1]Function!F1363</f>
        <v>P</v>
      </c>
      <c r="G1380" s="84" t="str">
        <f>[1]UTCR!H1380</f>
        <v>CAGW</v>
      </c>
      <c r="H1380" s="151"/>
      <c r="I1380" s="88">
        <f>IF(VLOOKUP([1]Variables!$AN$3,[1]Variables!$AK$3:$AM$14,3)=2,[1]UTCR!J1380,[1]UTCR!AF1380)</f>
        <v>0</v>
      </c>
      <c r="J1380" s="88">
        <f>I1380-K1380</f>
        <v>0</v>
      </c>
      <c r="K1380" s="185">
        <f>IF([1]Variables!$AN$3=12,IF(VLOOKUP([1]Variables!$AN$3,[1]Variables!$AK$3:$AM$14,3)=2,INDEX([1]UTCR!K1380:U1380,1,5)+INDEX([1]UTCR!K1380:U1380,1,8),INDEX([1]UTCR!AG1380:AQ1380,1,5)+INDEX([1]UTCR!AG1380:AQ1380,1,8)),IF(VLOOKUP([1]Variables!$AN$3,[1]Variables!$AK$3:$AM$14,3)=2,INDEX([1]UTCR!K1380:U1380,1,[1]Variables!$AN$3),INDEX([1]UTCR!AG1380:AQ1380,1,[1]Variables!$AN$3)))</f>
        <v>0</v>
      </c>
      <c r="L1380" s="88">
        <f>M1380-K1380</f>
        <v>0</v>
      </c>
      <c r="M1380" s="88">
        <f>IF([1]Variables!$AN$3=12,INDEX([1]NRO!J1380:T1380,1,5)+INDEX([1]NRO!J1380:T1380,1,8),INDEX([1]NRO!J1380:T1380,1,[1]Variables!$AN$3))</f>
        <v>0</v>
      </c>
      <c r="O1380" s="134"/>
      <c r="P1380" s="134"/>
      <c r="Q1380" s="134"/>
      <c r="R1380" s="134"/>
      <c r="S1380" s="134"/>
      <c r="T1380" s="134"/>
      <c r="U1380" s="134"/>
      <c r="V1380" s="134"/>
      <c r="W1380" s="134"/>
      <c r="X1380" s="134"/>
      <c r="Y1380" s="134"/>
      <c r="Z1380" s="134"/>
      <c r="AA1380" s="134"/>
    </row>
    <row r="1381" spans="1:27" ht="11.65" customHeight="1" x14ac:dyDescent="0.2">
      <c r="A1381" s="138">
        <f t="shared" ca="1" si="71"/>
        <v>1000</v>
      </c>
      <c r="C1381" s="184"/>
      <c r="F1381" s="184" t="str">
        <f>+[1]Function!F1364</f>
        <v>P</v>
      </c>
      <c r="G1381" s="84" t="str">
        <f>[1]UTCR!H1381</f>
        <v>CAGE</v>
      </c>
      <c r="H1381" s="151"/>
      <c r="I1381" s="88">
        <f>IF(VLOOKUP([1]Variables!$AN$3,[1]Variables!$AK$3:$AM$14,3)=2,[1]UTCR!J1381,[1]UTCR!AF1381)</f>
        <v>0</v>
      </c>
      <c r="J1381" s="88">
        <f>I1381-K1381</f>
        <v>0</v>
      </c>
      <c r="K1381" s="185">
        <f>IF([1]Variables!$AN$3=12,IF(VLOOKUP([1]Variables!$AN$3,[1]Variables!$AK$3:$AM$14,3)=2,INDEX([1]UTCR!K1381:U1381,1,5)+INDEX([1]UTCR!K1381:U1381,1,8),INDEX([1]UTCR!AG1381:AQ1381,1,5)+INDEX([1]UTCR!AG1381:AQ1381,1,8)),IF(VLOOKUP([1]Variables!$AN$3,[1]Variables!$AK$3:$AM$14,3)=2,INDEX([1]UTCR!K1381:U1381,1,[1]Variables!$AN$3),INDEX([1]UTCR!AG1381:AQ1381,1,[1]Variables!$AN$3)))</f>
        <v>0</v>
      </c>
      <c r="L1381" s="88">
        <f>M1381-K1381</f>
        <v>0</v>
      </c>
      <c r="M1381" s="88">
        <f>IF([1]Variables!$AN$3=12,INDEX([1]NRO!J1381:T1381,1,5)+INDEX([1]NRO!J1381:T1381,1,8),INDEX([1]NRO!J1381:T1381,1,[1]Variables!$AN$3))</f>
        <v>0</v>
      </c>
      <c r="O1381" s="134"/>
      <c r="P1381" s="134"/>
      <c r="Q1381" s="134"/>
      <c r="R1381" s="134"/>
      <c r="S1381" s="134"/>
      <c r="T1381" s="134"/>
      <c r="U1381" s="134"/>
      <c r="V1381" s="134"/>
      <c r="W1381" s="134"/>
      <c r="X1381" s="134"/>
      <c r="Y1381" s="134"/>
      <c r="Z1381" s="134"/>
      <c r="AA1381" s="134"/>
    </row>
    <row r="1382" spans="1:27" ht="11.65" customHeight="1" x14ac:dyDescent="0.2">
      <c r="A1382" s="138">
        <f t="shared" ca="1" si="71"/>
        <v>1001</v>
      </c>
      <c r="C1382" s="184"/>
      <c r="F1382" s="184" t="str">
        <f>+[1]Function!F1365</f>
        <v>P</v>
      </c>
      <c r="G1382" s="84" t="str">
        <f>[1]UTCR!H1382</f>
        <v>CAEW</v>
      </c>
      <c r="H1382" s="151"/>
      <c r="I1382" s="88">
        <f>IF(VLOOKUP([1]Variables!$AN$3,[1]Variables!$AK$3:$AM$14,3)=2,[1]UTCR!J1382,[1]UTCR!AF1382)</f>
        <v>0</v>
      </c>
      <c r="J1382" s="88">
        <f>I1382-K1382</f>
        <v>0</v>
      </c>
      <c r="K1382" s="185">
        <f>IF([1]Variables!$AN$3=12,IF(VLOOKUP([1]Variables!$AN$3,[1]Variables!$AK$3:$AM$14,3)=2,INDEX([1]UTCR!K1382:U1382,1,5)+INDEX([1]UTCR!K1382:U1382,1,8),INDEX([1]UTCR!AG1382:AQ1382,1,5)+INDEX([1]UTCR!AG1382:AQ1382,1,8)),IF(VLOOKUP([1]Variables!$AN$3,[1]Variables!$AK$3:$AM$14,3)=2,INDEX([1]UTCR!K1382:U1382,1,[1]Variables!$AN$3),INDEX([1]UTCR!AG1382:AQ1382,1,[1]Variables!$AN$3)))</f>
        <v>0</v>
      </c>
      <c r="L1382" s="88">
        <f>M1382-K1382</f>
        <v>0</v>
      </c>
      <c r="M1382" s="88">
        <f>IF([1]Variables!$AN$3=12,INDEX([1]NRO!J1382:T1382,1,5)+INDEX([1]NRO!J1382:T1382,1,8),INDEX([1]NRO!J1382:T1382,1,[1]Variables!$AN$3))</f>
        <v>0</v>
      </c>
      <c r="O1382" s="134"/>
      <c r="P1382" s="134"/>
      <c r="Q1382" s="134"/>
      <c r="R1382" s="134"/>
      <c r="S1382" s="134"/>
      <c r="T1382" s="134"/>
      <c r="U1382" s="134"/>
      <c r="V1382" s="134"/>
      <c r="W1382" s="134"/>
      <c r="X1382" s="134"/>
      <c r="Y1382" s="134"/>
      <c r="Z1382" s="134"/>
      <c r="AA1382" s="134"/>
    </row>
    <row r="1383" spans="1:27" ht="11.65" customHeight="1" x14ac:dyDescent="0.2">
      <c r="A1383" s="138">
        <f t="shared" ca="1" si="71"/>
        <v>1002</v>
      </c>
      <c r="C1383" s="184"/>
      <c r="F1383" s="184" t="str">
        <f>+[1]Function!F1366</f>
        <v>P</v>
      </c>
      <c r="G1383" s="84" t="str">
        <f>[1]UTCR!H1383</f>
        <v>SG-P</v>
      </c>
      <c r="H1383" s="151"/>
      <c r="I1383" s="88">
        <f>IF(VLOOKUP([1]Variables!$AN$3,[1]Variables!$AK$3:$AM$14,3)=2,[1]UTCR!J1383,[1]UTCR!AF1383)</f>
        <v>0</v>
      </c>
      <c r="J1383" s="88">
        <f>I1383-K1383</f>
        <v>0</v>
      </c>
      <c r="K1383" s="185">
        <f>IF([1]Variables!$AN$3=12,IF(VLOOKUP([1]Variables!$AN$3,[1]Variables!$AK$3:$AM$14,3)=2,INDEX([1]UTCR!K1383:U1383,1,5)+INDEX([1]UTCR!K1383:U1383,1,8),INDEX([1]UTCR!AG1383:AQ1383,1,5)+INDEX([1]UTCR!AG1383:AQ1383,1,8)),IF(VLOOKUP([1]Variables!$AN$3,[1]Variables!$AK$3:$AM$14,3)=2,INDEX([1]UTCR!K1383:U1383,1,[1]Variables!$AN$3),INDEX([1]UTCR!AG1383:AQ1383,1,[1]Variables!$AN$3)))</f>
        <v>0</v>
      </c>
      <c r="L1383" s="88">
        <f>M1383-K1383</f>
        <v>0</v>
      </c>
      <c r="M1383" s="88">
        <f>IF([1]Variables!$AN$3=12,INDEX([1]NRO!J1383:T1383,1,5)+INDEX([1]NRO!J1383:T1383,1,8),INDEX([1]NRO!J1383:T1383,1,[1]Variables!$AN$3))</f>
        <v>0</v>
      </c>
      <c r="O1383" s="134"/>
      <c r="P1383" s="134"/>
      <c r="Q1383" s="134"/>
      <c r="R1383" s="134"/>
      <c r="S1383" s="134"/>
      <c r="T1383" s="134"/>
      <c r="U1383" s="134"/>
      <c r="V1383" s="134"/>
      <c r="W1383" s="134"/>
      <c r="X1383" s="134"/>
      <c r="Y1383" s="134"/>
      <c r="Z1383" s="134"/>
      <c r="AA1383" s="134"/>
    </row>
    <row r="1384" spans="1:27" ht="11.65" customHeight="1" x14ac:dyDescent="0.2">
      <c r="A1384" s="138">
        <f t="shared" ca="1" si="71"/>
        <v>1003</v>
      </c>
      <c r="C1384" s="184"/>
      <c r="F1384" s="184" t="str">
        <f>+[1]Function!F1367</f>
        <v>P</v>
      </c>
      <c r="G1384" s="84" t="str">
        <f>[1]UTCR!H1384</f>
        <v>SG</v>
      </c>
      <c r="H1384" s="151"/>
      <c r="I1384" s="88">
        <f>IF(VLOOKUP([1]Variables!$AN$3,[1]Variables!$AK$3:$AM$14,3)=2,[1]UTCR!J1384,[1]UTCR!AF1384)</f>
        <v>0</v>
      </c>
      <c r="J1384" s="88">
        <f t="shared" si="74"/>
        <v>0</v>
      </c>
      <c r="K1384" s="185">
        <f>IF([1]Variables!$AN$3=12,IF(VLOOKUP([1]Variables!$AN$3,[1]Variables!$AK$3:$AM$14,3)=2,INDEX([1]UTCR!K1384:U1384,1,5)+INDEX([1]UTCR!K1384:U1384,1,8),INDEX([1]UTCR!AG1384:AQ1384,1,5)+INDEX([1]UTCR!AG1384:AQ1384,1,8)),IF(VLOOKUP([1]Variables!$AN$3,[1]Variables!$AK$3:$AM$14,3)=2,INDEX([1]UTCR!K1384:U1384,1,[1]Variables!$AN$3),INDEX([1]UTCR!AG1384:AQ1384,1,[1]Variables!$AN$3)))</f>
        <v>0</v>
      </c>
      <c r="L1384" s="88">
        <f t="shared" si="75"/>
        <v>0</v>
      </c>
      <c r="M1384" s="88">
        <f>IF([1]Variables!$AN$3=12,INDEX([1]NRO!J1384:T1384,1,5)+INDEX([1]NRO!J1384:T1384,1,8),INDEX([1]NRO!J1384:T1384,1,[1]Variables!$AN$3))</f>
        <v>0</v>
      </c>
      <c r="O1384" s="134"/>
      <c r="P1384" s="134"/>
      <c r="Q1384" s="134"/>
      <c r="R1384" s="134"/>
      <c r="S1384" s="134"/>
      <c r="T1384" s="134"/>
      <c r="U1384" s="134"/>
      <c r="V1384" s="134"/>
      <c r="W1384" s="134"/>
      <c r="X1384" s="134"/>
      <c r="Y1384" s="134"/>
      <c r="Z1384" s="134"/>
      <c r="AA1384" s="134"/>
    </row>
    <row r="1385" spans="1:27" ht="11.65" customHeight="1" x14ac:dyDescent="0.2">
      <c r="A1385" s="138">
        <f t="shared" ca="1" si="71"/>
        <v>1004</v>
      </c>
      <c r="C1385" s="184"/>
      <c r="F1385" s="184" t="str">
        <f>+[1]Function!F1368</f>
        <v>P</v>
      </c>
      <c r="G1385" s="84" t="str">
        <f>[1]UTCR!H1385</f>
        <v>TROJP</v>
      </c>
      <c r="H1385" s="151"/>
      <c r="I1385" s="88">
        <f>IF(VLOOKUP([1]Variables!$AN$3,[1]Variables!$AK$3:$AM$14,3)=2,[1]UTCR!J1385,[1]UTCR!AF1385)</f>
        <v>0</v>
      </c>
      <c r="J1385" s="88">
        <f t="shared" si="74"/>
        <v>0</v>
      </c>
      <c r="K1385" s="185">
        <f>IF([1]Variables!$AN$3=12,IF(VLOOKUP([1]Variables!$AN$3,[1]Variables!$AK$3:$AM$14,3)=2,INDEX([1]UTCR!K1385:U1385,1,5)+INDEX([1]UTCR!K1385:U1385,1,8),INDEX([1]UTCR!AG1385:AQ1385,1,5)+INDEX([1]UTCR!AG1385:AQ1385,1,8)),IF(VLOOKUP([1]Variables!$AN$3,[1]Variables!$AK$3:$AM$14,3)=2,INDEX([1]UTCR!K1385:U1385,1,[1]Variables!$AN$3),INDEX([1]UTCR!AG1385:AQ1385,1,[1]Variables!$AN$3)))</f>
        <v>0</v>
      </c>
      <c r="L1385" s="88">
        <f t="shared" si="75"/>
        <v>0</v>
      </c>
      <c r="M1385" s="88">
        <f>IF([1]Variables!$AN$3=12,INDEX([1]NRO!J1385:T1385,1,5)+INDEX([1]NRO!J1385:T1385,1,8),INDEX([1]NRO!J1385:T1385,1,[1]Variables!$AN$3))</f>
        <v>0</v>
      </c>
      <c r="O1385" s="134"/>
      <c r="P1385" s="134"/>
      <c r="Q1385" s="134"/>
      <c r="R1385" s="134"/>
      <c r="S1385" s="134"/>
      <c r="T1385" s="134"/>
      <c r="U1385" s="134"/>
      <c r="V1385" s="134"/>
      <c r="W1385" s="134"/>
      <c r="X1385" s="134"/>
      <c r="Y1385" s="134"/>
      <c r="Z1385" s="134"/>
      <c r="AA1385" s="134"/>
    </row>
    <row r="1386" spans="1:27" ht="11.65" customHeight="1" x14ac:dyDescent="0.2">
      <c r="A1386" s="138">
        <f t="shared" ca="1" si="71"/>
        <v>1005</v>
      </c>
      <c r="C1386" s="184"/>
      <c r="H1386" s="151" t="s">
        <v>390</v>
      </c>
      <c r="I1386" s="187">
        <f>SUBTOTAL(9,I1376:I1385)</f>
        <v>-212343.29000000004</v>
      </c>
      <c r="J1386" s="187">
        <f>SUBTOTAL(9,J1376:J1385)</f>
        <v>-212343.29000000004</v>
      </c>
      <c r="K1386" s="187">
        <f>SUBTOTAL(9,K1376:K1385)</f>
        <v>0</v>
      </c>
      <c r="L1386" s="187">
        <f>SUBTOTAL(9,L1376:L1385)</f>
        <v>0</v>
      </c>
      <c r="M1386" s="187">
        <f>SUBTOTAL(9,M1376:M1385)</f>
        <v>0</v>
      </c>
      <c r="O1386" s="134"/>
      <c r="P1386" s="134"/>
      <c r="Q1386" s="134"/>
      <c r="R1386" s="134"/>
      <c r="S1386" s="134"/>
      <c r="T1386" s="134"/>
      <c r="U1386" s="134"/>
      <c r="V1386" s="134"/>
      <c r="W1386" s="134"/>
      <c r="X1386" s="134"/>
      <c r="Y1386" s="134"/>
      <c r="Z1386" s="134"/>
      <c r="AA1386" s="134"/>
    </row>
    <row r="1387" spans="1:27" ht="11.65" customHeight="1" x14ac:dyDescent="0.2">
      <c r="A1387" s="138">
        <f t="shared" ca="1" si="71"/>
        <v>1006</v>
      </c>
      <c r="C1387" s="184"/>
      <c r="H1387" s="151"/>
      <c r="I1387" s="88"/>
      <c r="J1387" s="88"/>
      <c r="K1387" s="88"/>
      <c r="L1387" s="88"/>
      <c r="M1387" s="88"/>
      <c r="O1387" s="134"/>
      <c r="P1387" s="134"/>
      <c r="Q1387" s="134"/>
      <c r="R1387" s="134"/>
      <c r="S1387" s="134"/>
      <c r="T1387" s="134"/>
      <c r="U1387" s="134"/>
      <c r="V1387" s="134"/>
      <c r="W1387" s="134"/>
      <c r="X1387" s="134"/>
      <c r="Y1387" s="134"/>
      <c r="Z1387" s="134"/>
      <c r="AA1387" s="134"/>
    </row>
    <row r="1388" spans="1:27" ht="11.65" customHeight="1" thickBot="1" x14ac:dyDescent="0.25">
      <c r="A1388" s="138">
        <f t="shared" ca="1" si="71"/>
        <v>1007</v>
      </c>
      <c r="C1388" s="189" t="s">
        <v>404</v>
      </c>
      <c r="H1388" s="151" t="s">
        <v>390</v>
      </c>
      <c r="I1388" s="191">
        <f>SUBTOTAL(9,I1362:I1386)+I1358</f>
        <v>44693290.899999999</v>
      </c>
      <c r="J1388" s="191">
        <f>SUBTOTAL(9,J1362:J1386)+J1358</f>
        <v>39979005.838080548</v>
      </c>
      <c r="K1388" s="191">
        <f>SUBTOTAL(9,K1362:K1386)+K1358</f>
        <v>4714285.0619194498</v>
      </c>
      <c r="L1388" s="191">
        <f>SUBTOTAL(9,L1362:L1386)+L1358</f>
        <v>-170844.55360814402</v>
      </c>
      <c r="M1388" s="191">
        <f>SUBTOTAL(9,M1362:M1386)+M1358</f>
        <v>4543440.5083113061</v>
      </c>
      <c r="O1388" s="186"/>
      <c r="P1388" s="186"/>
      <c r="Q1388" s="186"/>
      <c r="R1388" s="186"/>
      <c r="S1388" s="186"/>
      <c r="T1388" s="186"/>
      <c r="U1388" s="134"/>
      <c r="V1388" s="186"/>
      <c r="W1388" s="186"/>
      <c r="X1388" s="186"/>
      <c r="Y1388" s="186"/>
      <c r="Z1388" s="186"/>
      <c r="AA1388" s="186"/>
    </row>
    <row r="1389" spans="1:27" ht="11.65" customHeight="1" thickTop="1" x14ac:dyDescent="0.2">
      <c r="A1389" s="138">
        <f t="shared" ca="1" si="71"/>
        <v>1008</v>
      </c>
      <c r="C1389" s="184"/>
      <c r="H1389" s="151"/>
      <c r="I1389" s="88"/>
      <c r="J1389" s="88"/>
      <c r="K1389" s="88"/>
      <c r="L1389" s="88"/>
      <c r="M1389" s="88"/>
      <c r="O1389" s="134"/>
      <c r="P1389" s="134"/>
      <c r="Q1389" s="134"/>
      <c r="R1389" s="134"/>
      <c r="S1389" s="134"/>
      <c r="T1389" s="134"/>
      <c r="U1389" s="134"/>
      <c r="V1389" s="134"/>
      <c r="W1389" s="134"/>
      <c r="X1389" s="134"/>
      <c r="Y1389" s="134"/>
      <c r="Z1389" s="134"/>
      <c r="AA1389" s="134"/>
    </row>
    <row r="1390" spans="1:27" ht="11.65" customHeight="1" x14ac:dyDescent="0.2">
      <c r="A1390" s="138">
        <f t="shared" ca="1" si="71"/>
        <v>1009</v>
      </c>
      <c r="C1390" s="184"/>
      <c r="H1390" s="151"/>
      <c r="I1390" s="88"/>
      <c r="J1390" s="88"/>
      <c r="K1390" s="88"/>
      <c r="L1390" s="88"/>
      <c r="M1390" s="88"/>
      <c r="O1390" s="134"/>
      <c r="P1390" s="134"/>
      <c r="Q1390" s="134"/>
      <c r="R1390" s="134"/>
      <c r="S1390" s="134"/>
      <c r="T1390" s="134"/>
      <c r="U1390" s="134"/>
      <c r="V1390" s="134"/>
      <c r="W1390" s="134"/>
      <c r="X1390" s="134"/>
      <c r="Y1390" s="134"/>
      <c r="Z1390" s="134"/>
      <c r="AA1390" s="134"/>
    </row>
    <row r="1391" spans="1:27" ht="11.65" customHeight="1" x14ac:dyDescent="0.2">
      <c r="A1391" s="138">
        <f t="shared" ca="1" si="71"/>
        <v>1010</v>
      </c>
      <c r="C1391" s="184"/>
      <c r="H1391" s="151"/>
      <c r="I1391" s="88"/>
      <c r="J1391" s="88"/>
      <c r="K1391" s="88"/>
      <c r="L1391" s="88"/>
      <c r="M1391" s="88"/>
      <c r="O1391" s="134"/>
      <c r="P1391" s="134"/>
      <c r="Q1391" s="134"/>
      <c r="R1391" s="134"/>
      <c r="S1391" s="134"/>
      <c r="T1391" s="134"/>
      <c r="U1391" s="134"/>
      <c r="V1391" s="134"/>
      <c r="W1391" s="134"/>
      <c r="X1391" s="134"/>
      <c r="Y1391" s="134"/>
      <c r="Z1391" s="134"/>
      <c r="AA1391" s="134"/>
    </row>
    <row r="1392" spans="1:27" ht="11.65" customHeight="1" x14ac:dyDescent="0.2">
      <c r="A1392" s="138">
        <f t="shared" ca="1" si="71"/>
        <v>1011</v>
      </c>
      <c r="C1392" s="184" t="s">
        <v>405</v>
      </c>
      <c r="H1392" s="151"/>
      <c r="I1392" s="88"/>
      <c r="J1392" s="88"/>
      <c r="K1392" s="88"/>
      <c r="L1392" s="88"/>
      <c r="M1392" s="88"/>
      <c r="O1392" s="134"/>
      <c r="P1392" s="134"/>
      <c r="Q1392" s="134"/>
      <c r="R1392" s="134"/>
      <c r="S1392" s="134"/>
      <c r="T1392" s="134"/>
      <c r="U1392" s="134"/>
      <c r="V1392" s="134"/>
      <c r="W1392" s="134"/>
      <c r="X1392" s="134"/>
      <c r="Y1392" s="134"/>
      <c r="Z1392" s="134"/>
      <c r="AA1392" s="134"/>
    </row>
    <row r="1393" spans="1:27" ht="11.65" customHeight="1" x14ac:dyDescent="0.2">
      <c r="A1393" s="138">
        <f t="shared" ca="1" si="71"/>
        <v>1012</v>
      </c>
      <c r="C1393" s="184"/>
      <c r="E1393" s="84" t="str">
        <f>[1]UTCR!E1393</f>
        <v>S</v>
      </c>
      <c r="H1393" s="151"/>
      <c r="I1393" s="88">
        <f>IF(VLOOKUP([1]Variables!$AN$3,[1]Variables!$AK$3:$AM$14,3)=2,[1]UTCR!J1393,[1]UTCR!AF1393)</f>
        <v>1527497.1708092387</v>
      </c>
      <c r="J1393" s="88">
        <f t="shared" ref="J1393:J1406" si="76">I1393-K1393</f>
        <v>1454460.9208092387</v>
      </c>
      <c r="K1393" s="185">
        <f>IF([1]Variables!$AN$3=12,IF(VLOOKUP([1]Variables!$AN$3,[1]Variables!$AK$3:$AM$14,3)=2,INDEX([1]UTCR!K1393:U1393,1,5)+INDEX([1]UTCR!K1393:U1393,1,8),INDEX([1]UTCR!AG1393:AQ1393,1,5)+INDEX([1]UTCR!AG1393:AQ1393,1,8)),IF(VLOOKUP([1]Variables!$AN$3,[1]Variables!$AK$3:$AM$14,3)=2,INDEX([1]UTCR!K1393:U1393,1,[1]Variables!$AN$3),INDEX([1]UTCR!AG1393:AQ1393,1,[1]Variables!$AN$3)))</f>
        <v>73036.25</v>
      </c>
      <c r="L1393" s="88">
        <f t="shared" ref="L1393:L1406" si="77">M1393-K1393</f>
        <v>0</v>
      </c>
      <c r="M1393" s="88">
        <f>IF([1]Variables!$AN$3=12,INDEX([1]NRO!J1393:T1393,1,5)+INDEX([1]NRO!J1393:T1393,1,8),INDEX([1]NRO!J1393:T1393,1,[1]Variables!$AN$3))</f>
        <v>73036.25</v>
      </c>
      <c r="O1393" s="134"/>
      <c r="P1393" s="134"/>
      <c r="Q1393" s="134"/>
      <c r="R1393" s="134"/>
      <c r="S1393" s="134"/>
      <c r="T1393" s="134"/>
      <c r="U1393" s="134"/>
      <c r="V1393" s="134"/>
      <c r="W1393" s="134"/>
      <c r="X1393" s="134"/>
      <c r="Y1393" s="134"/>
      <c r="Z1393" s="134"/>
      <c r="AA1393" s="134"/>
    </row>
    <row r="1394" spans="1:27" ht="11.65" customHeight="1" x14ac:dyDescent="0.2">
      <c r="A1394" s="138">
        <f t="shared" ca="1" si="71"/>
        <v>1013</v>
      </c>
      <c r="C1394" s="184"/>
      <c r="E1394" s="84" t="str">
        <f>[1]UTCR!E1394</f>
        <v>SE</v>
      </c>
      <c r="H1394" s="151"/>
      <c r="I1394" s="88">
        <f>IF(VLOOKUP([1]Variables!$AN$3,[1]Variables!$AK$3:$AM$14,3)=2,[1]UTCR!J1394,[1]UTCR!AF1394)</f>
        <v>0</v>
      </c>
      <c r="J1394" s="88">
        <f t="shared" si="76"/>
        <v>0</v>
      </c>
      <c r="K1394" s="185">
        <f>IF([1]Variables!$AN$3=12,IF(VLOOKUP([1]Variables!$AN$3,[1]Variables!$AK$3:$AM$14,3)=2,INDEX([1]UTCR!K1394:U1394,1,5)+INDEX([1]UTCR!K1394:U1394,1,8),INDEX([1]UTCR!AG1394:AQ1394,1,5)+INDEX([1]UTCR!AG1394:AQ1394,1,8)),IF(VLOOKUP([1]Variables!$AN$3,[1]Variables!$AK$3:$AM$14,3)=2,INDEX([1]UTCR!K1394:U1394,1,[1]Variables!$AN$3),INDEX([1]UTCR!AG1394:AQ1394,1,[1]Variables!$AN$3)))</f>
        <v>0</v>
      </c>
      <c r="L1394" s="88">
        <f t="shared" si="77"/>
        <v>0</v>
      </c>
      <c r="M1394" s="88">
        <f>IF([1]Variables!$AN$3=12,INDEX([1]NRO!J1394:T1394,1,5)+INDEX([1]NRO!J1394:T1394,1,8),INDEX([1]NRO!J1394:T1394,1,[1]Variables!$AN$3))</f>
        <v>0</v>
      </c>
      <c r="O1394" s="134"/>
      <c r="P1394" s="134"/>
      <c r="Q1394" s="134"/>
      <c r="R1394" s="134"/>
      <c r="S1394" s="134"/>
      <c r="T1394" s="134"/>
      <c r="U1394" s="134"/>
      <c r="V1394" s="134"/>
      <c r="W1394" s="134"/>
      <c r="X1394" s="134"/>
      <c r="Y1394" s="134"/>
      <c r="Z1394" s="134"/>
      <c r="AA1394" s="134"/>
    </row>
    <row r="1395" spans="1:27" ht="11.65" customHeight="1" x14ac:dyDescent="0.2">
      <c r="A1395" s="138">
        <f t="shared" ca="1" si="71"/>
        <v>1014</v>
      </c>
      <c r="C1395" s="184"/>
      <c r="E1395" s="84" t="str">
        <f>[1]UTCR!E1395</f>
        <v>TROJP</v>
      </c>
      <c r="H1395" s="151"/>
      <c r="I1395" s="88">
        <f>IF(VLOOKUP([1]Variables!$AN$3,[1]Variables!$AK$3:$AM$14,3)=2,[1]UTCR!J1395,[1]UTCR!AF1395)</f>
        <v>0</v>
      </c>
      <c r="J1395" s="88">
        <f t="shared" si="76"/>
        <v>0</v>
      </c>
      <c r="K1395" s="185">
        <f>IF([1]Variables!$AN$3=12,IF(VLOOKUP([1]Variables!$AN$3,[1]Variables!$AK$3:$AM$14,3)=2,INDEX([1]UTCR!K1395:U1395,1,5)+INDEX([1]UTCR!K1395:U1395,1,8),INDEX([1]UTCR!AG1395:AQ1395,1,5)+INDEX([1]UTCR!AG1395:AQ1395,1,8)),IF(VLOOKUP([1]Variables!$AN$3,[1]Variables!$AK$3:$AM$14,3)=2,INDEX([1]UTCR!K1395:U1395,1,[1]Variables!$AN$3),INDEX([1]UTCR!AG1395:AQ1395,1,[1]Variables!$AN$3)))</f>
        <v>0</v>
      </c>
      <c r="L1395" s="88">
        <f t="shared" si="77"/>
        <v>0</v>
      </c>
      <c r="M1395" s="88">
        <f>IF([1]Variables!$AN$3=12,INDEX([1]NRO!J1395:T1395,1,5)+INDEX([1]NRO!J1395:T1395,1,8),INDEX([1]NRO!J1395:T1395,1,[1]Variables!$AN$3))</f>
        <v>0</v>
      </c>
      <c r="O1395" s="134"/>
      <c r="P1395" s="134"/>
      <c r="Q1395" s="134"/>
      <c r="R1395" s="134"/>
      <c r="S1395" s="134"/>
      <c r="T1395" s="134"/>
      <c r="U1395" s="134"/>
      <c r="V1395" s="134"/>
      <c r="W1395" s="134"/>
      <c r="X1395" s="134"/>
      <c r="Y1395" s="134"/>
      <c r="Z1395" s="134"/>
      <c r="AA1395" s="134"/>
    </row>
    <row r="1396" spans="1:27" ht="11.65" customHeight="1" x14ac:dyDescent="0.2">
      <c r="A1396" s="138">
        <f t="shared" ca="1" si="71"/>
        <v>1015</v>
      </c>
      <c r="C1396" s="184"/>
      <c r="E1396" s="84" t="str">
        <f>[1]UTCR!E1396</f>
        <v>SG-P</v>
      </c>
      <c r="H1396" s="151"/>
      <c r="I1396" s="88">
        <f>IF(VLOOKUP([1]Variables!$AN$3,[1]Variables!$AK$3:$AM$14,3)=2,[1]UTCR!J1396,[1]UTCR!AF1396)</f>
        <v>0</v>
      </c>
      <c r="J1396" s="88">
        <f t="shared" si="76"/>
        <v>0</v>
      </c>
      <c r="K1396" s="185">
        <f>IF([1]Variables!$AN$3=12,IF(VLOOKUP([1]Variables!$AN$3,[1]Variables!$AK$3:$AM$14,3)=2,INDEX([1]UTCR!K1396:U1396,1,5)+INDEX([1]UTCR!K1396:U1396,1,8),INDEX([1]UTCR!AG1396:AQ1396,1,5)+INDEX([1]UTCR!AG1396:AQ1396,1,8)),IF(VLOOKUP([1]Variables!$AN$3,[1]Variables!$AK$3:$AM$14,3)=2,INDEX([1]UTCR!K1396:U1396,1,[1]Variables!$AN$3),INDEX([1]UTCR!AG1396:AQ1396,1,[1]Variables!$AN$3)))</f>
        <v>0</v>
      </c>
      <c r="L1396" s="88">
        <f t="shared" si="77"/>
        <v>0</v>
      </c>
      <c r="M1396" s="88">
        <f>IF([1]Variables!$AN$3=12,INDEX([1]NRO!J1396:T1396,1,5)+INDEX([1]NRO!J1396:T1396,1,8),INDEX([1]NRO!J1396:T1396,1,[1]Variables!$AN$3))</f>
        <v>0</v>
      </c>
      <c r="O1396" s="134"/>
      <c r="P1396" s="134"/>
      <c r="Q1396" s="134"/>
      <c r="R1396" s="134"/>
      <c r="S1396" s="134"/>
      <c r="T1396" s="134"/>
      <c r="U1396" s="134"/>
      <c r="V1396" s="134"/>
      <c r="W1396" s="134"/>
      <c r="X1396" s="134"/>
      <c r="Y1396" s="134"/>
      <c r="Z1396" s="134"/>
      <c r="AA1396" s="134"/>
    </row>
    <row r="1397" spans="1:27" ht="11.65" customHeight="1" x14ac:dyDescent="0.2">
      <c r="A1397" s="138">
        <f t="shared" ca="1" si="71"/>
        <v>1016</v>
      </c>
      <c r="C1397" s="184"/>
      <c r="E1397" s="84" t="str">
        <f>[1]UTCR!E1397</f>
        <v>DGU</v>
      </c>
      <c r="H1397" s="151"/>
      <c r="I1397" s="88">
        <f>IF(VLOOKUP([1]Variables!$AN$3,[1]Variables!$AK$3:$AM$14,3)=2,[1]UTCR!J1397,[1]UTCR!AF1397)</f>
        <v>0</v>
      </c>
      <c r="J1397" s="88">
        <f t="shared" si="76"/>
        <v>0</v>
      </c>
      <c r="K1397" s="185">
        <f>IF([1]Variables!$AN$3=12,IF(VLOOKUP([1]Variables!$AN$3,[1]Variables!$AK$3:$AM$14,3)=2,INDEX([1]UTCR!K1397:U1397,1,5)+INDEX([1]UTCR!K1397:U1397,1,8),INDEX([1]UTCR!AG1397:AQ1397,1,5)+INDEX([1]UTCR!AG1397:AQ1397,1,8)),IF(VLOOKUP([1]Variables!$AN$3,[1]Variables!$AK$3:$AM$14,3)=2,INDEX([1]UTCR!K1397:U1397,1,[1]Variables!$AN$3),INDEX([1]UTCR!AG1397:AQ1397,1,[1]Variables!$AN$3)))</f>
        <v>0</v>
      </c>
      <c r="L1397" s="88">
        <f t="shared" si="77"/>
        <v>0</v>
      </c>
      <c r="M1397" s="88">
        <f>IF([1]Variables!$AN$3=12,INDEX([1]NRO!J1397:T1397,1,5)+INDEX([1]NRO!J1397:T1397,1,8),INDEX([1]NRO!J1397:T1397,1,[1]Variables!$AN$3))</f>
        <v>0</v>
      </c>
      <c r="O1397" s="134"/>
      <c r="P1397" s="134"/>
      <c r="Q1397" s="134"/>
      <c r="R1397" s="134"/>
      <c r="S1397" s="134"/>
      <c r="T1397" s="134"/>
      <c r="U1397" s="134"/>
      <c r="V1397" s="134"/>
      <c r="W1397" s="134"/>
      <c r="X1397" s="134"/>
      <c r="Y1397" s="134"/>
      <c r="Z1397" s="134"/>
      <c r="AA1397" s="134"/>
    </row>
    <row r="1398" spans="1:27" ht="11.65" customHeight="1" x14ac:dyDescent="0.2">
      <c r="A1398" s="138">
        <f t="shared" ca="1" si="71"/>
        <v>1017</v>
      </c>
      <c r="C1398" s="184"/>
      <c r="E1398" s="84" t="str">
        <f>[1]UTCR!E1398</f>
        <v>SO</v>
      </c>
      <c r="H1398" s="151"/>
      <c r="I1398" s="88">
        <f>IF(VLOOKUP([1]Variables!$AN$3,[1]Variables!$AK$3:$AM$14,3)=2,[1]UTCR!J1398,[1]UTCR!AF1398)</f>
        <v>12356958.869999999</v>
      </c>
      <c r="J1398" s="88">
        <f t="shared" si="76"/>
        <v>11534627.394528907</v>
      </c>
      <c r="K1398" s="185">
        <f>IF([1]Variables!$AN$3=12,IF(VLOOKUP([1]Variables!$AN$3,[1]Variables!$AK$3:$AM$14,3)=2,INDEX([1]UTCR!K1398:U1398,1,5)+INDEX([1]UTCR!K1398:U1398,1,8),INDEX([1]UTCR!AG1398:AQ1398,1,5)+INDEX([1]UTCR!AG1398:AQ1398,1,8)),IF(VLOOKUP([1]Variables!$AN$3,[1]Variables!$AK$3:$AM$14,3)=2,INDEX([1]UTCR!K1398:U1398,1,[1]Variables!$AN$3),INDEX([1]UTCR!AG1398:AQ1398,1,[1]Variables!$AN$3)))</f>
        <v>822331.47547109309</v>
      </c>
      <c r="L1398" s="88">
        <f t="shared" si="77"/>
        <v>-25048.317408031784</v>
      </c>
      <c r="M1398" s="88">
        <f>IF([1]Variables!$AN$3=12,INDEX([1]NRO!J1398:T1398,1,5)+INDEX([1]NRO!J1398:T1398,1,8),INDEX([1]NRO!J1398:T1398,1,[1]Variables!$AN$3))</f>
        <v>797283.1580630613</v>
      </c>
      <c r="O1398" s="134"/>
      <c r="P1398" s="134"/>
      <c r="Q1398" s="134"/>
      <c r="R1398" s="134"/>
      <c r="S1398" s="134"/>
      <c r="T1398" s="134"/>
      <c r="U1398" s="134"/>
      <c r="V1398" s="134"/>
      <c r="W1398" s="134"/>
      <c r="X1398" s="134"/>
      <c r="Y1398" s="134"/>
      <c r="Z1398" s="134"/>
      <c r="AA1398" s="134"/>
    </row>
    <row r="1399" spans="1:27" ht="11.65" customHeight="1" x14ac:dyDescent="0.2">
      <c r="A1399" s="138">
        <f t="shared" ca="1" si="71"/>
        <v>1018</v>
      </c>
      <c r="C1399" s="184"/>
      <c r="E1399" s="84" t="str">
        <f>[1]UTCR!E1399</f>
        <v>JBG</v>
      </c>
      <c r="H1399" s="151"/>
      <c r="I1399" s="88">
        <f>IF(VLOOKUP([1]Variables!$AN$3,[1]Variables!$AK$3:$AM$14,3)=2,[1]UTCR!J1399,[1]UTCR!AF1399)</f>
        <v>276436.03999999998</v>
      </c>
      <c r="J1399" s="88">
        <f>I1399-K1399</f>
        <v>214412.07418261189</v>
      </c>
      <c r="K1399" s="185">
        <f>IF([1]Variables!$AN$3=12,IF(VLOOKUP([1]Variables!$AN$3,[1]Variables!$AK$3:$AM$14,3)=2,INDEX([1]UTCR!K1399:U1399,1,5)+INDEX([1]UTCR!K1399:U1399,1,8),INDEX([1]UTCR!AG1399:AQ1399,1,5)+INDEX([1]UTCR!AG1399:AQ1399,1,8)),IF(VLOOKUP([1]Variables!$AN$3,[1]Variables!$AK$3:$AM$14,3)=2,INDEX([1]UTCR!K1399:U1399,1,[1]Variables!$AN$3),INDEX([1]UTCR!AG1399:AQ1399,1,[1]Variables!$AN$3)))</f>
        <v>62023.965817388082</v>
      </c>
      <c r="L1399" s="88">
        <f>M1399-K1399</f>
        <v>0</v>
      </c>
      <c r="M1399" s="88">
        <f>IF([1]Variables!$AN$3=12,INDEX([1]NRO!J1399:T1399,1,5)+INDEX([1]NRO!J1399:T1399,1,8),INDEX([1]NRO!J1399:T1399,1,[1]Variables!$AN$3))</f>
        <v>62023.965817388082</v>
      </c>
      <c r="O1399" s="134"/>
      <c r="P1399" s="134"/>
      <c r="Q1399" s="134"/>
      <c r="R1399" s="134"/>
      <c r="S1399" s="134"/>
      <c r="T1399" s="134"/>
      <c r="U1399" s="134"/>
      <c r="V1399" s="134"/>
      <c r="W1399" s="134"/>
      <c r="X1399" s="134"/>
      <c r="Y1399" s="134"/>
      <c r="Z1399" s="134"/>
      <c r="AA1399" s="134"/>
    </row>
    <row r="1400" spans="1:27" ht="11.65" customHeight="1" x14ac:dyDescent="0.2">
      <c r="A1400" s="138">
        <f t="shared" ca="1" si="71"/>
        <v>1019</v>
      </c>
      <c r="C1400" s="184"/>
      <c r="E1400" s="84" t="str">
        <f>[1]UTCR!E1400</f>
        <v>SSGCH</v>
      </c>
      <c r="H1400" s="151"/>
      <c r="I1400" s="88">
        <f>IF(VLOOKUP([1]Variables!$AN$3,[1]Variables!$AK$3:$AM$14,3)=2,[1]UTCR!J1400,[1]UTCR!AF1400)</f>
        <v>0</v>
      </c>
      <c r="J1400" s="88">
        <f t="shared" si="76"/>
        <v>0</v>
      </c>
      <c r="K1400" s="185">
        <f>IF([1]Variables!$AN$3=12,IF(VLOOKUP([1]Variables!$AN$3,[1]Variables!$AK$3:$AM$14,3)=2,INDEX([1]UTCR!K1400:U1400,1,5)+INDEX([1]UTCR!K1400:U1400,1,8),INDEX([1]UTCR!AG1400:AQ1400,1,5)+INDEX([1]UTCR!AG1400:AQ1400,1,8)),IF(VLOOKUP([1]Variables!$AN$3,[1]Variables!$AK$3:$AM$14,3)=2,INDEX([1]UTCR!K1400:U1400,1,[1]Variables!$AN$3),INDEX([1]UTCR!AG1400:AQ1400,1,[1]Variables!$AN$3)))</f>
        <v>0</v>
      </c>
      <c r="L1400" s="88">
        <f t="shared" si="77"/>
        <v>0</v>
      </c>
      <c r="M1400" s="88">
        <f>IF([1]Variables!$AN$3=12,INDEX([1]NRO!J1400:T1400,1,5)+INDEX([1]NRO!J1400:T1400,1,8),INDEX([1]NRO!J1400:T1400,1,[1]Variables!$AN$3))</f>
        <v>0</v>
      </c>
      <c r="O1400" s="134"/>
      <c r="P1400" s="134"/>
      <c r="Q1400" s="134"/>
      <c r="R1400" s="134"/>
      <c r="S1400" s="134"/>
      <c r="T1400" s="134"/>
      <c r="U1400" s="134"/>
      <c r="V1400" s="134"/>
      <c r="W1400" s="134"/>
      <c r="X1400" s="134"/>
      <c r="Y1400" s="134"/>
      <c r="Z1400" s="134"/>
      <c r="AA1400" s="134"/>
    </row>
    <row r="1401" spans="1:27" ht="11.65" customHeight="1" x14ac:dyDescent="0.2">
      <c r="A1401" s="138">
        <f t="shared" ca="1" si="71"/>
        <v>1020</v>
      </c>
      <c r="C1401" s="184"/>
      <c r="E1401" s="84" t="str">
        <f>[1]UTCR!E1401</f>
        <v>CN</v>
      </c>
      <c r="H1401" s="151"/>
      <c r="I1401" s="88">
        <f>IF(VLOOKUP([1]Variables!$AN$3,[1]Variables!$AK$3:$AM$14,3)=2,[1]UTCR!J1401,[1]UTCR!AF1401)</f>
        <v>2853676.64</v>
      </c>
      <c r="J1401" s="88">
        <f t="shared" si="76"/>
        <v>2657238.8311801758</v>
      </c>
      <c r="K1401" s="185">
        <f>IF([1]Variables!$AN$3=12,IF(VLOOKUP([1]Variables!$AN$3,[1]Variables!$AK$3:$AM$14,3)=2,INDEX([1]UTCR!K1401:U1401,1,5)+INDEX([1]UTCR!K1401:U1401,1,8),INDEX([1]UTCR!AG1401:AQ1401,1,5)+INDEX([1]UTCR!AG1401:AQ1401,1,8)),IF(VLOOKUP([1]Variables!$AN$3,[1]Variables!$AK$3:$AM$14,3)=2,INDEX([1]UTCR!K1401:U1401,1,[1]Variables!$AN$3),INDEX([1]UTCR!AG1401:AQ1401,1,[1]Variables!$AN$3)))</f>
        <v>196437.80881982425</v>
      </c>
      <c r="L1401" s="88">
        <f t="shared" si="77"/>
        <v>-22711.885645910952</v>
      </c>
      <c r="M1401" s="88">
        <f>IF([1]Variables!$AN$3=12,INDEX([1]NRO!J1401:T1401,1,5)+INDEX([1]NRO!J1401:T1401,1,8),INDEX([1]NRO!J1401:T1401,1,[1]Variables!$AN$3))</f>
        <v>173725.9231739133</v>
      </c>
      <c r="O1401" s="134"/>
      <c r="P1401" s="134"/>
      <c r="Q1401" s="134"/>
      <c r="R1401" s="134"/>
      <c r="S1401" s="134"/>
      <c r="T1401" s="134"/>
      <c r="U1401" s="134"/>
      <c r="V1401" s="134"/>
      <c r="W1401" s="134"/>
      <c r="X1401" s="134"/>
      <c r="Y1401" s="134"/>
      <c r="Z1401" s="134"/>
      <c r="AA1401" s="134"/>
    </row>
    <row r="1402" spans="1:27" ht="11.65" customHeight="1" x14ac:dyDescent="0.2">
      <c r="A1402" s="138">
        <f t="shared" ca="1" si="71"/>
        <v>1021</v>
      </c>
      <c r="C1402" s="184"/>
      <c r="E1402" s="84" t="str">
        <f>[1]UTCR!E1402</f>
        <v>CAGW</v>
      </c>
      <c r="H1402" s="151"/>
      <c r="I1402" s="88">
        <f>IF(VLOOKUP([1]Variables!$AN$3,[1]Variables!$AK$3:$AM$14,3)=2,[1]UTCR!J1402,[1]UTCR!AF1402)</f>
        <v>14035470.499190761</v>
      </c>
      <c r="J1402" s="88">
        <f>I1402-K1402</f>
        <v>10868359.226847308</v>
      </c>
      <c r="K1402" s="185">
        <f>IF([1]Variables!$AN$3=12,IF(VLOOKUP([1]Variables!$AN$3,[1]Variables!$AK$3:$AM$14,3)=2,INDEX([1]UTCR!K1402:U1402,1,5)+INDEX([1]UTCR!K1402:U1402,1,8),INDEX([1]UTCR!AG1402:AQ1402,1,5)+INDEX([1]UTCR!AG1402:AQ1402,1,8)),IF(VLOOKUP([1]Variables!$AN$3,[1]Variables!$AK$3:$AM$14,3)=2,INDEX([1]UTCR!K1402:U1402,1,[1]Variables!$AN$3),INDEX([1]UTCR!AG1402:AQ1402,1,[1]Variables!$AN$3)))</f>
        <v>3167111.272343453</v>
      </c>
      <c r="L1402" s="88">
        <f>M1402-K1402</f>
        <v>-123084.35055420129</v>
      </c>
      <c r="M1402" s="88">
        <f>IF([1]Variables!$AN$3=12,INDEX([1]NRO!J1402:T1402,1,5)+INDEX([1]NRO!J1402:T1402,1,8),INDEX([1]NRO!J1402:T1402,1,[1]Variables!$AN$3))</f>
        <v>3044026.9217892517</v>
      </c>
      <c r="O1402" s="134"/>
      <c r="P1402" s="134"/>
      <c r="Q1402" s="134"/>
      <c r="R1402" s="134"/>
      <c r="S1402" s="134"/>
      <c r="T1402" s="134"/>
      <c r="U1402" s="134"/>
      <c r="V1402" s="134"/>
      <c r="W1402" s="134"/>
      <c r="X1402" s="134"/>
      <c r="Y1402" s="134"/>
      <c r="Z1402" s="134"/>
      <c r="AA1402" s="134"/>
    </row>
    <row r="1403" spans="1:27" ht="11.65" customHeight="1" x14ac:dyDescent="0.2">
      <c r="A1403" s="138">
        <f t="shared" ca="1" si="71"/>
        <v>1022</v>
      </c>
      <c r="C1403" s="184"/>
      <c r="E1403" s="84" t="str">
        <f>[1]UTCR!E1403</f>
        <v>CAGE</v>
      </c>
      <c r="H1403" s="151"/>
      <c r="I1403" s="88">
        <f>IF(VLOOKUP([1]Variables!$AN$3,[1]Variables!$AK$3:$AM$14,3)=2,[1]UTCR!J1403,[1]UTCR!AF1403)</f>
        <v>8814044.9700000007</v>
      </c>
      <c r="J1403" s="88">
        <f>I1403-K1403</f>
        <v>8814044.9700000007</v>
      </c>
      <c r="K1403" s="185">
        <f>IF([1]Variables!$AN$3=12,IF(VLOOKUP([1]Variables!$AN$3,[1]Variables!$AK$3:$AM$14,3)=2,INDEX([1]UTCR!K1403:U1403,1,5)+INDEX([1]UTCR!K1403:U1403,1,8),INDEX([1]UTCR!AG1403:AQ1403,1,5)+INDEX([1]UTCR!AG1403:AQ1403,1,8)),IF(VLOOKUP([1]Variables!$AN$3,[1]Variables!$AK$3:$AM$14,3)=2,INDEX([1]UTCR!K1403:U1403,1,[1]Variables!$AN$3),INDEX([1]UTCR!AG1403:AQ1403,1,[1]Variables!$AN$3)))</f>
        <v>0</v>
      </c>
      <c r="L1403" s="88">
        <f>M1403-K1403</f>
        <v>0</v>
      </c>
      <c r="M1403" s="88">
        <f>IF([1]Variables!$AN$3=12,INDEX([1]NRO!J1403:T1403,1,5)+INDEX([1]NRO!J1403:T1403,1,8),INDEX([1]NRO!J1403:T1403,1,[1]Variables!$AN$3))</f>
        <v>0</v>
      </c>
      <c r="O1403" s="134"/>
      <c r="P1403" s="134"/>
      <c r="Q1403" s="134"/>
      <c r="R1403" s="134"/>
      <c r="S1403" s="134"/>
      <c r="T1403" s="134"/>
      <c r="U1403" s="134"/>
      <c r="V1403" s="134"/>
      <c r="W1403" s="134"/>
      <c r="X1403" s="134"/>
      <c r="Y1403" s="134"/>
      <c r="Z1403" s="134"/>
      <c r="AA1403" s="134"/>
    </row>
    <row r="1404" spans="1:27" ht="11.65" customHeight="1" x14ac:dyDescent="0.2">
      <c r="A1404" s="138">
        <f t="shared" ca="1" si="71"/>
        <v>1023</v>
      </c>
      <c r="C1404" s="184"/>
      <c r="E1404" s="84" t="str">
        <f>[1]UTCR!E1404</f>
        <v>CAEW</v>
      </c>
      <c r="H1404" s="151"/>
      <c r="I1404" s="88">
        <f>IF(VLOOKUP([1]Variables!$AN$3,[1]Variables!$AK$3:$AM$14,3)=2,[1]UTCR!J1404,[1]UTCR!AF1404)</f>
        <v>0</v>
      </c>
      <c r="J1404" s="88">
        <f>I1404-K1404</f>
        <v>0</v>
      </c>
      <c r="K1404" s="185">
        <f>IF([1]Variables!$AN$3=12,IF(VLOOKUP([1]Variables!$AN$3,[1]Variables!$AK$3:$AM$14,3)=2,INDEX([1]UTCR!K1404:U1404,1,5)+INDEX([1]UTCR!K1404:U1404,1,8),INDEX([1]UTCR!AG1404:AQ1404,1,5)+INDEX([1]UTCR!AG1404:AQ1404,1,8)),IF(VLOOKUP([1]Variables!$AN$3,[1]Variables!$AK$3:$AM$14,3)=2,INDEX([1]UTCR!K1404:U1404,1,[1]Variables!$AN$3),INDEX([1]UTCR!AG1404:AQ1404,1,[1]Variables!$AN$3)))</f>
        <v>0</v>
      </c>
      <c r="L1404" s="88">
        <f>M1404-K1404</f>
        <v>0</v>
      </c>
      <c r="M1404" s="88">
        <f>IF([1]Variables!$AN$3=12,INDEX([1]NRO!J1404:T1404,1,5)+INDEX([1]NRO!J1404:T1404,1,8),INDEX([1]NRO!J1404:T1404,1,[1]Variables!$AN$3))</f>
        <v>0</v>
      </c>
      <c r="O1404" s="134"/>
      <c r="P1404" s="134"/>
      <c r="Q1404" s="134"/>
      <c r="R1404" s="134"/>
      <c r="S1404" s="134"/>
      <c r="T1404" s="134"/>
      <c r="U1404" s="134"/>
      <c r="V1404" s="134"/>
      <c r="W1404" s="134"/>
      <c r="X1404" s="134"/>
      <c r="Y1404" s="134"/>
      <c r="Z1404" s="134"/>
      <c r="AA1404" s="134"/>
    </row>
    <row r="1405" spans="1:27" ht="11.65" customHeight="1" x14ac:dyDescent="0.2">
      <c r="A1405" s="138">
        <f t="shared" ca="1" si="71"/>
        <v>1024</v>
      </c>
      <c r="C1405" s="184"/>
      <c r="E1405" s="84" t="str">
        <f>[1]UTCR!E1405</f>
        <v>CAEE</v>
      </c>
      <c r="H1405" s="151"/>
      <c r="I1405" s="88">
        <f>IF(VLOOKUP([1]Variables!$AN$3,[1]Variables!$AK$3:$AM$14,3)=2,[1]UTCR!J1405,[1]UTCR!AF1405)</f>
        <v>48952.66</v>
      </c>
      <c r="J1405" s="88">
        <f>I1405-K1405</f>
        <v>48952.66</v>
      </c>
      <c r="K1405" s="185">
        <f>IF([1]Variables!$AN$3=12,IF(VLOOKUP([1]Variables!$AN$3,[1]Variables!$AK$3:$AM$14,3)=2,INDEX([1]UTCR!K1405:U1405,1,5)+INDEX([1]UTCR!K1405:U1405,1,8),INDEX([1]UTCR!AG1405:AQ1405,1,5)+INDEX([1]UTCR!AG1405:AQ1405,1,8)),IF(VLOOKUP([1]Variables!$AN$3,[1]Variables!$AK$3:$AM$14,3)=2,INDEX([1]UTCR!K1405:U1405,1,[1]Variables!$AN$3),INDEX([1]UTCR!AG1405:AQ1405,1,[1]Variables!$AN$3)))</f>
        <v>0</v>
      </c>
      <c r="L1405" s="88">
        <f>M1405-K1405</f>
        <v>0</v>
      </c>
      <c r="M1405" s="88">
        <f>IF([1]Variables!$AN$3=12,INDEX([1]NRO!J1405:T1405,1,5)+INDEX([1]NRO!J1405:T1405,1,8),INDEX([1]NRO!J1405:T1405,1,[1]Variables!$AN$3))</f>
        <v>0</v>
      </c>
      <c r="O1405" s="134"/>
      <c r="P1405" s="134"/>
      <c r="Q1405" s="134"/>
      <c r="R1405" s="134"/>
      <c r="S1405" s="134"/>
      <c r="T1405" s="134"/>
      <c r="U1405" s="134"/>
      <c r="V1405" s="134"/>
      <c r="W1405" s="134"/>
      <c r="X1405" s="134"/>
      <c r="Y1405" s="134"/>
      <c r="Z1405" s="134"/>
      <c r="AA1405" s="134"/>
    </row>
    <row r="1406" spans="1:27" ht="11.65" customHeight="1" x14ac:dyDescent="0.2">
      <c r="A1406" s="138">
        <f t="shared" ca="1" si="71"/>
        <v>1025</v>
      </c>
      <c r="C1406" s="184"/>
      <c r="E1406" s="84" t="str">
        <f>[1]UTCR!E1406</f>
        <v>SG</v>
      </c>
      <c r="H1406" s="151"/>
      <c r="I1406" s="88">
        <f>IF(VLOOKUP([1]Variables!$AN$3,[1]Variables!$AK$3:$AM$14,3)=2,[1]UTCR!J1406,[1]UTCR!AF1406)</f>
        <v>4780254.05</v>
      </c>
      <c r="J1406" s="88">
        <f t="shared" si="76"/>
        <v>4386909.7605323084</v>
      </c>
      <c r="K1406" s="185">
        <f>IF([1]Variables!$AN$3=12,IF(VLOOKUP([1]Variables!$AN$3,[1]Variables!$AK$3:$AM$14,3)=2,INDEX([1]UTCR!K1406:U1406,1,5)+INDEX([1]UTCR!K1406:U1406,1,8),INDEX([1]UTCR!AG1406:AQ1406,1,5)+INDEX([1]UTCR!AG1406:AQ1406,1,8)),IF(VLOOKUP([1]Variables!$AN$3,[1]Variables!$AK$3:$AM$14,3)=2,INDEX([1]UTCR!K1406:U1406,1,[1]Variables!$AN$3),INDEX([1]UTCR!AG1406:AQ1406,1,[1]Variables!$AN$3)))</f>
        <v>393344.28946769109</v>
      </c>
      <c r="L1406" s="88">
        <f t="shared" si="77"/>
        <v>0</v>
      </c>
      <c r="M1406" s="88">
        <f>IF([1]Variables!$AN$3=12,INDEX([1]NRO!J1406:T1406,1,5)+INDEX([1]NRO!J1406:T1406,1,8),INDEX([1]NRO!J1406:T1406,1,[1]Variables!$AN$3))</f>
        <v>393344.28946769109</v>
      </c>
      <c r="O1406" s="134"/>
      <c r="P1406" s="134"/>
      <c r="Q1406" s="134"/>
      <c r="R1406" s="134"/>
      <c r="S1406" s="134"/>
      <c r="T1406" s="134"/>
      <c r="U1406" s="134"/>
      <c r="V1406" s="134"/>
      <c r="W1406" s="134"/>
      <c r="X1406" s="134"/>
      <c r="Y1406" s="134"/>
      <c r="Z1406" s="134"/>
      <c r="AA1406" s="134"/>
    </row>
    <row r="1407" spans="1:27" ht="11.65" customHeight="1" thickBot="1" x14ac:dyDescent="0.25">
      <c r="A1407" s="138">
        <f t="shared" ca="1" si="71"/>
        <v>1026</v>
      </c>
      <c r="C1407" s="184" t="s">
        <v>406</v>
      </c>
      <c r="H1407" s="151" t="s">
        <v>390</v>
      </c>
      <c r="I1407" s="203">
        <f>SUM(I1393:I1406)</f>
        <v>44693290.899999991</v>
      </c>
      <c r="J1407" s="203">
        <f>SUM(J1393:J1406)</f>
        <v>39979005.83808054</v>
      </c>
      <c r="K1407" s="203">
        <f>SUM(K1393:K1406)</f>
        <v>4714285.0619194498</v>
      </c>
      <c r="L1407" s="203">
        <f>SUM(L1393:L1406)</f>
        <v>-170844.55360814402</v>
      </c>
      <c r="M1407" s="203">
        <f>SUM(M1393:M1406)</f>
        <v>4543440.5083113061</v>
      </c>
      <c r="O1407" s="134"/>
      <c r="P1407" s="134"/>
      <c r="Q1407" s="134"/>
      <c r="R1407" s="134"/>
      <c r="S1407" s="134"/>
      <c r="T1407" s="134"/>
      <c r="U1407" s="134"/>
      <c r="V1407" s="134"/>
      <c r="W1407" s="134"/>
      <c r="X1407" s="134"/>
      <c r="Y1407" s="134"/>
      <c r="Z1407" s="134"/>
      <c r="AA1407" s="134"/>
    </row>
    <row r="1408" spans="1:27" ht="11.65" customHeight="1" thickTop="1" x14ac:dyDescent="0.2">
      <c r="A1408" s="138">
        <f t="shared" ca="1" si="71"/>
        <v>1027</v>
      </c>
      <c r="C1408" s="184">
        <v>408</v>
      </c>
      <c r="D1408" s="84" t="s">
        <v>31</v>
      </c>
      <c r="H1408" s="151"/>
      <c r="I1408" s="88"/>
      <c r="J1408" s="88"/>
      <c r="K1408" s="88"/>
      <c r="L1408" s="88"/>
      <c r="M1408" s="88"/>
      <c r="O1408" s="134"/>
      <c r="P1408" s="134"/>
      <c r="Q1408" s="134"/>
      <c r="R1408" s="134"/>
      <c r="S1408" s="134"/>
      <c r="T1408" s="134"/>
      <c r="U1408" s="134"/>
      <c r="V1408" s="134"/>
      <c r="W1408" s="134"/>
      <c r="X1408" s="134"/>
      <c r="Y1408" s="134"/>
      <c r="Z1408" s="134"/>
      <c r="AA1408" s="134"/>
    </row>
    <row r="1409" spans="1:27" ht="11.65" customHeight="1" x14ac:dyDescent="0.2">
      <c r="A1409" s="138">
        <f t="shared" ca="1" si="71"/>
        <v>1028</v>
      </c>
      <c r="C1409" s="184"/>
      <c r="F1409" s="184" t="str">
        <f>+[1]Function!F1392</f>
        <v>GP</v>
      </c>
      <c r="G1409" s="84" t="str">
        <f>[1]UTCR!H1409</f>
        <v>S</v>
      </c>
      <c r="H1409" s="151"/>
      <c r="I1409" s="88">
        <f>IF(VLOOKUP([1]Variables!$AN$3,[1]Variables!$AK$3:$AM$14,3)=2,[1]UTCR!J1409,[1]UTCR!AF1409)</f>
        <v>45447696.409999996</v>
      </c>
      <c r="J1409" s="88">
        <f t="shared" ref="J1409:J1416" si="78">I1409-K1409</f>
        <v>33030494.579999998</v>
      </c>
      <c r="K1409" s="185">
        <f>IF([1]Variables!$AN$3=12,IF(VLOOKUP([1]Variables!$AN$3,[1]Variables!$AK$3:$AM$14,3)=2,INDEX([1]UTCR!K1409:U1409,1,5)+INDEX([1]UTCR!K1409:U1409,1,8),INDEX([1]UTCR!AG1409:AQ1409,1,5)+INDEX([1]UTCR!AG1409:AQ1409,1,8)),IF(VLOOKUP([1]Variables!$AN$3,[1]Variables!$AK$3:$AM$14,3)=2,INDEX([1]UTCR!K1409:U1409,1,[1]Variables!$AN$3),INDEX([1]UTCR!AG1409:AQ1409,1,[1]Variables!$AN$3)))</f>
        <v>12417201.83</v>
      </c>
      <c r="L1409" s="88">
        <f t="shared" ref="L1409:L1416" si="79">M1409-K1409</f>
        <v>261265.97983868234</v>
      </c>
      <c r="M1409" s="88">
        <f>IF([1]Variables!$AN$3=12,INDEX([1]NRO!J1409:T1409,1,5)+INDEX([1]NRO!J1409:T1409,1,8),INDEX([1]NRO!J1409:T1409,1,[1]Variables!$AN$3))</f>
        <v>12678467.809838682</v>
      </c>
      <c r="O1409" s="134"/>
      <c r="P1409" s="134"/>
      <c r="Q1409" s="134"/>
      <c r="R1409" s="134"/>
      <c r="S1409" s="134"/>
      <c r="T1409" s="134"/>
      <c r="U1409" s="134"/>
      <c r="V1409" s="134"/>
      <c r="W1409" s="134"/>
      <c r="X1409" s="134"/>
      <c r="Y1409" s="134"/>
      <c r="Z1409" s="134"/>
      <c r="AA1409" s="134"/>
    </row>
    <row r="1410" spans="1:27" ht="11.65" customHeight="1" x14ac:dyDescent="0.2">
      <c r="A1410" s="138">
        <f t="shared" ca="1" si="71"/>
        <v>1029</v>
      </c>
      <c r="C1410" s="184"/>
      <c r="F1410" s="184" t="str">
        <f>+[1]Function!F1393</f>
        <v>GP</v>
      </c>
      <c r="G1410" s="84" t="str">
        <f>[1]UTCR!H1410</f>
        <v>GPS</v>
      </c>
      <c r="H1410" s="151"/>
      <c r="I1410" s="88">
        <f>IF(VLOOKUP([1]Variables!$AN$3,[1]Variables!$AK$3:$AM$14,3)=2,[1]UTCR!J1410,[1]UTCR!AF1410)</f>
        <v>133677749.98999999</v>
      </c>
      <c r="J1410" s="88">
        <f t="shared" si="78"/>
        <v>124781756.84610337</v>
      </c>
      <c r="K1410" s="185">
        <f>IF([1]Variables!$AN$3=12,IF(VLOOKUP([1]Variables!$AN$3,[1]Variables!$AK$3:$AM$14,3)=2,INDEX([1]UTCR!K1410:U1410,1,5)+INDEX([1]UTCR!K1410:U1410,1,8),INDEX([1]UTCR!AG1410:AQ1410,1,5)+INDEX([1]UTCR!AG1410:AQ1410,1,8)),IF(VLOOKUP([1]Variables!$AN$3,[1]Variables!$AK$3:$AM$14,3)=2,INDEX([1]UTCR!K1410:U1410,1,[1]Variables!$AN$3),INDEX([1]UTCR!AG1410:AQ1410,1,[1]Variables!$AN$3)))</f>
        <v>8895993.1438966263</v>
      </c>
      <c r="L1410" s="88">
        <f t="shared" si="79"/>
        <v>432431.7456228137</v>
      </c>
      <c r="M1410" s="88">
        <f>IF([1]Variables!$AN$3=12,INDEX([1]NRO!J1410:T1410,1,5)+INDEX([1]NRO!J1410:T1410,1,8),INDEX([1]NRO!J1410:T1410,1,[1]Variables!$AN$3))</f>
        <v>9328424.88951944</v>
      </c>
      <c r="O1410" s="134"/>
      <c r="P1410" s="134"/>
      <c r="Q1410" s="134"/>
      <c r="R1410" s="134"/>
      <c r="S1410" s="134"/>
      <c r="T1410" s="134"/>
      <c r="U1410" s="134"/>
      <c r="V1410" s="134"/>
      <c r="W1410" s="134"/>
      <c r="X1410" s="134"/>
      <c r="Y1410" s="134"/>
      <c r="Z1410" s="134"/>
      <c r="AA1410" s="134"/>
    </row>
    <row r="1411" spans="1:27" ht="11.65" customHeight="1" x14ac:dyDescent="0.2">
      <c r="A1411" s="138">
        <f t="shared" ca="1" si="71"/>
        <v>1030</v>
      </c>
      <c r="C1411" s="184"/>
      <c r="F1411" s="184" t="str">
        <f>+[1]Function!F1394</f>
        <v>GP</v>
      </c>
      <c r="G1411" s="84" t="str">
        <f>[1]UTCR!H1411</f>
        <v>SO</v>
      </c>
      <c r="H1411" s="151"/>
      <c r="I1411" s="88">
        <f>IF(VLOOKUP([1]Variables!$AN$3,[1]Variables!$AK$3:$AM$14,3)=2,[1]UTCR!J1411,[1]UTCR!AF1411)</f>
        <v>-2429181.66</v>
      </c>
      <c r="J1411" s="88">
        <f t="shared" si="78"/>
        <v>-2267524.3655418274</v>
      </c>
      <c r="K1411" s="185">
        <f>IF([1]Variables!$AN$3=12,IF(VLOOKUP([1]Variables!$AN$3,[1]Variables!$AK$3:$AM$14,3)=2,INDEX([1]UTCR!K1411:U1411,1,5)+INDEX([1]UTCR!K1411:U1411,1,8),INDEX([1]UTCR!AG1411:AQ1411,1,5)+INDEX([1]UTCR!AG1411:AQ1411,1,8)),IF(VLOOKUP([1]Variables!$AN$3,[1]Variables!$AK$3:$AM$14,3)=2,INDEX([1]UTCR!K1411:U1411,1,[1]Variables!$AN$3),INDEX([1]UTCR!AG1411:AQ1411,1,[1]Variables!$AN$3)))</f>
        <v>-161657.29445817275</v>
      </c>
      <c r="L1411" s="88">
        <f t="shared" si="79"/>
        <v>0</v>
      </c>
      <c r="M1411" s="88">
        <f>IF([1]Variables!$AN$3=12,INDEX([1]NRO!J1411:T1411,1,5)+INDEX([1]NRO!J1411:T1411,1,8),INDEX([1]NRO!J1411:T1411,1,[1]Variables!$AN$3))</f>
        <v>-161657.29445817275</v>
      </c>
      <c r="O1411" s="134"/>
      <c r="P1411" s="134"/>
      <c r="Q1411" s="134"/>
      <c r="R1411" s="134"/>
      <c r="S1411" s="134"/>
      <c r="T1411" s="134"/>
      <c r="U1411" s="134"/>
      <c r="V1411" s="134"/>
      <c r="W1411" s="134"/>
      <c r="X1411" s="134"/>
      <c r="Y1411" s="134"/>
      <c r="Z1411" s="134"/>
      <c r="AA1411" s="134"/>
    </row>
    <row r="1412" spans="1:27" ht="11.65" customHeight="1" x14ac:dyDescent="0.2">
      <c r="A1412" s="138">
        <f t="shared" ca="1" si="71"/>
        <v>1031</v>
      </c>
      <c r="C1412" s="184"/>
      <c r="F1412" s="184" t="str">
        <f>+[1]Function!F1395</f>
        <v>P</v>
      </c>
      <c r="G1412" s="84" t="str">
        <f>[1]UTCR!H1412</f>
        <v>SE</v>
      </c>
      <c r="H1412" s="151"/>
      <c r="I1412" s="88">
        <f>IF(VLOOKUP([1]Variables!$AN$3,[1]Variables!$AK$3:$AM$14,3)=2,[1]UTCR!J1412,[1]UTCR!AF1412)</f>
        <v>431515</v>
      </c>
      <c r="J1412" s="88">
        <f t="shared" si="78"/>
        <v>398374.40671465988</v>
      </c>
      <c r="K1412" s="185">
        <f>IF([1]Variables!$AN$3=12,IF(VLOOKUP([1]Variables!$AN$3,[1]Variables!$AK$3:$AM$14,3)=2,INDEX([1]UTCR!K1412:U1412,1,5)+INDEX([1]UTCR!K1412:U1412,1,8),INDEX([1]UTCR!AG1412:AQ1412,1,5)+INDEX([1]UTCR!AG1412:AQ1412,1,8)),IF(VLOOKUP([1]Variables!$AN$3,[1]Variables!$AK$3:$AM$14,3)=2,INDEX([1]UTCR!K1412:U1412,1,[1]Variables!$AN$3),INDEX([1]UTCR!AG1412:AQ1412,1,[1]Variables!$AN$3)))</f>
        <v>33140.593285340146</v>
      </c>
      <c r="L1412" s="88">
        <f t="shared" si="79"/>
        <v>0</v>
      </c>
      <c r="M1412" s="88">
        <f>IF([1]Variables!$AN$3=12,INDEX([1]NRO!J1412:T1412,1,5)+INDEX([1]NRO!J1412:T1412,1,8),INDEX([1]NRO!J1412:T1412,1,[1]Variables!$AN$3))</f>
        <v>33140.593285340146</v>
      </c>
      <c r="O1412" s="134"/>
      <c r="P1412" s="134"/>
      <c r="Q1412" s="134"/>
      <c r="R1412" s="134"/>
      <c r="S1412" s="134"/>
      <c r="T1412" s="134"/>
      <c r="U1412" s="134"/>
      <c r="V1412" s="134"/>
      <c r="W1412" s="134"/>
      <c r="X1412" s="134"/>
      <c r="Y1412" s="134"/>
      <c r="Z1412" s="134"/>
      <c r="AA1412" s="134"/>
    </row>
    <row r="1413" spans="1:27" ht="11.65" customHeight="1" x14ac:dyDescent="0.2">
      <c r="A1413" s="138">
        <f t="shared" ca="1" si="71"/>
        <v>1032</v>
      </c>
      <c r="C1413" s="184"/>
      <c r="F1413" s="184" t="str">
        <f>+[1]Function!F1396</f>
        <v>P</v>
      </c>
      <c r="G1413" s="84" t="str">
        <f>[1]UTCR!H1413</f>
        <v>CAGE</v>
      </c>
      <c r="H1413" s="151"/>
      <c r="I1413" s="88">
        <f>IF(VLOOKUP([1]Variables!$AN$3,[1]Variables!$AK$3:$AM$14,3)=2,[1]UTCR!J1413,[1]UTCR!AF1413)</f>
        <v>1772902</v>
      </c>
      <c r="J1413" s="88">
        <f t="shared" si="78"/>
        <v>1772902</v>
      </c>
      <c r="K1413" s="185">
        <f>IF([1]Variables!$AN$3=12,IF(VLOOKUP([1]Variables!$AN$3,[1]Variables!$AK$3:$AM$14,3)=2,INDEX([1]UTCR!K1413:U1413,1,5)+INDEX([1]UTCR!K1413:U1413,1,8),INDEX([1]UTCR!AG1413:AQ1413,1,5)+INDEX([1]UTCR!AG1413:AQ1413,1,8)),IF(VLOOKUP([1]Variables!$AN$3,[1]Variables!$AK$3:$AM$14,3)=2,INDEX([1]UTCR!K1413:U1413,1,[1]Variables!$AN$3),INDEX([1]UTCR!AG1413:AQ1413,1,[1]Variables!$AN$3)))</f>
        <v>0</v>
      </c>
      <c r="L1413" s="88">
        <f t="shared" si="79"/>
        <v>0</v>
      </c>
      <c r="M1413" s="88">
        <f>IF([1]Variables!$AN$3=12,INDEX([1]NRO!J1413:T1413,1,5)+INDEX([1]NRO!J1413:T1413,1,8),INDEX([1]NRO!J1413:T1413,1,[1]Variables!$AN$3))</f>
        <v>0</v>
      </c>
      <c r="O1413" s="134"/>
      <c r="P1413" s="134"/>
      <c r="Q1413" s="134"/>
      <c r="R1413" s="134"/>
      <c r="S1413" s="134"/>
      <c r="T1413" s="134"/>
      <c r="U1413" s="134"/>
      <c r="V1413" s="134"/>
      <c r="W1413" s="134"/>
      <c r="X1413" s="134"/>
      <c r="Y1413" s="134"/>
      <c r="Z1413" s="134"/>
      <c r="AA1413" s="134"/>
    </row>
    <row r="1414" spans="1:27" ht="11.65" customHeight="1" x14ac:dyDescent="0.2">
      <c r="A1414" s="138">
        <f t="shared" ca="1" si="71"/>
        <v>1033</v>
      </c>
      <c r="C1414" s="184"/>
      <c r="F1414" s="184" t="str">
        <f>+[1]Function!F1397</f>
        <v>DMSC</v>
      </c>
      <c r="G1414" s="84" t="str">
        <f>[1]UTCR!H1414</f>
        <v>OPRV-ID</v>
      </c>
      <c r="H1414" s="151"/>
      <c r="I1414" s="88">
        <f>IF(VLOOKUP([1]Variables!$AN$3,[1]Variables!$AK$3:$AM$14,3)=2,[1]UTCR!J1414,[1]UTCR!AF1414)</f>
        <v>0</v>
      </c>
      <c r="J1414" s="88">
        <f t="shared" si="78"/>
        <v>0</v>
      </c>
      <c r="K1414" s="185">
        <f>IF([1]Variables!$AN$3=12,IF(VLOOKUP([1]Variables!$AN$3,[1]Variables!$AK$3:$AM$14,3)=2,INDEX([1]UTCR!K1414:U1414,1,5)+INDEX([1]UTCR!K1414:U1414,1,8),INDEX([1]UTCR!AG1414:AQ1414,1,5)+INDEX([1]UTCR!AG1414:AQ1414,1,8)),IF(VLOOKUP([1]Variables!$AN$3,[1]Variables!$AK$3:$AM$14,3)=2,INDEX([1]UTCR!K1414:U1414,1,[1]Variables!$AN$3),INDEX([1]UTCR!AG1414:AQ1414,1,[1]Variables!$AN$3)))</f>
        <v>0</v>
      </c>
      <c r="L1414" s="88">
        <f t="shared" si="79"/>
        <v>0</v>
      </c>
      <c r="M1414" s="88">
        <f>IF([1]Variables!$AN$3=12,INDEX([1]NRO!J1414:T1414,1,5)+INDEX([1]NRO!J1414:T1414,1,8),INDEX([1]NRO!J1414:T1414,1,[1]Variables!$AN$3))</f>
        <v>0</v>
      </c>
      <c r="O1414" s="134"/>
      <c r="P1414" s="134"/>
      <c r="Q1414" s="134"/>
      <c r="R1414" s="134"/>
      <c r="S1414" s="134"/>
      <c r="T1414" s="134"/>
      <c r="U1414" s="134"/>
      <c r="V1414" s="134"/>
      <c r="W1414" s="134"/>
      <c r="X1414" s="134"/>
      <c r="Y1414" s="134"/>
      <c r="Z1414" s="134"/>
      <c r="AA1414" s="134"/>
    </row>
    <row r="1415" spans="1:27" ht="11.65" customHeight="1" x14ac:dyDescent="0.2">
      <c r="A1415" s="138">
        <f t="shared" ca="1" si="71"/>
        <v>1034</v>
      </c>
      <c r="C1415" s="184"/>
      <c r="F1415" s="184" t="str">
        <f>+[1]Function!F1398</f>
        <v>GP</v>
      </c>
      <c r="G1415" s="84" t="str">
        <f>[1]UTCR!H1415</f>
        <v>EXCTAX</v>
      </c>
      <c r="H1415" s="151"/>
      <c r="I1415" s="88">
        <f>IF(VLOOKUP([1]Variables!$AN$3,[1]Variables!$AK$3:$AM$14,3)=2,[1]UTCR!J1415,[1]UTCR!AF1415)</f>
        <v>0</v>
      </c>
      <c r="J1415" s="88">
        <f t="shared" si="78"/>
        <v>0</v>
      </c>
      <c r="K1415" s="185">
        <f>IF([1]Variables!$AN$3=12,IF(VLOOKUP([1]Variables!$AN$3,[1]Variables!$AK$3:$AM$14,3)=2,INDEX([1]UTCR!K1415:U1415,1,5)+INDEX([1]UTCR!K1415:U1415,1,8),INDEX([1]UTCR!AG1415:AQ1415,1,5)+INDEX([1]UTCR!AG1415:AQ1415,1,8)),IF(VLOOKUP([1]Variables!$AN$3,[1]Variables!$AK$3:$AM$14,3)=2,INDEX([1]UTCR!K1415:U1415,1,[1]Variables!$AN$3),INDEX([1]UTCR!AG1415:AQ1415,1,[1]Variables!$AN$3)))</f>
        <v>0</v>
      </c>
      <c r="L1415" s="88">
        <f t="shared" si="79"/>
        <v>0</v>
      </c>
      <c r="M1415" s="88">
        <f>IF([1]Variables!$AN$3=12,INDEX([1]NRO!J1415:T1415,1,5)+INDEX([1]NRO!J1415:T1415,1,8),INDEX([1]NRO!J1415:T1415,1,[1]Variables!$AN$3))</f>
        <v>0</v>
      </c>
      <c r="O1415" s="134"/>
      <c r="P1415" s="134"/>
      <c r="Q1415" s="134"/>
      <c r="R1415" s="134"/>
      <c r="S1415" s="134"/>
      <c r="T1415" s="134"/>
      <c r="U1415" s="134"/>
      <c r="V1415" s="134"/>
      <c r="W1415" s="134"/>
      <c r="X1415" s="134"/>
      <c r="Y1415" s="134"/>
      <c r="Z1415" s="134"/>
      <c r="AA1415" s="134"/>
    </row>
    <row r="1416" spans="1:27" ht="11.65" customHeight="1" x14ac:dyDescent="0.2">
      <c r="A1416" s="138">
        <f t="shared" ca="1" si="71"/>
        <v>1035</v>
      </c>
      <c r="C1416" s="184"/>
      <c r="F1416" s="184" t="str">
        <f>+[1]Function!F1399</f>
        <v>GP</v>
      </c>
      <c r="G1416" s="84" t="str">
        <f>[1]UTCR!H1416</f>
        <v>DGP</v>
      </c>
      <c r="H1416" s="151"/>
      <c r="I1416" s="88">
        <f>IF(VLOOKUP([1]Variables!$AN$3,[1]Variables!$AK$3:$AM$14,3)=2,[1]UTCR!J1416,[1]UTCR!AF1416)</f>
        <v>0</v>
      </c>
      <c r="J1416" s="88">
        <f t="shared" si="78"/>
        <v>0</v>
      </c>
      <c r="K1416" s="185">
        <f>IF([1]Variables!$AN$3=12,IF(VLOOKUP([1]Variables!$AN$3,[1]Variables!$AK$3:$AM$14,3)=2,INDEX([1]UTCR!K1416:U1416,1,5)+INDEX([1]UTCR!K1416:U1416,1,8),INDEX([1]UTCR!AG1416:AQ1416,1,5)+INDEX([1]UTCR!AG1416:AQ1416,1,8)),IF(VLOOKUP([1]Variables!$AN$3,[1]Variables!$AK$3:$AM$14,3)=2,INDEX([1]UTCR!K1416:U1416,1,[1]Variables!$AN$3),INDEX([1]UTCR!AG1416:AQ1416,1,[1]Variables!$AN$3)))</f>
        <v>0</v>
      </c>
      <c r="L1416" s="88">
        <f t="shared" si="79"/>
        <v>0</v>
      </c>
      <c r="M1416" s="88">
        <f>IF([1]Variables!$AN$3=12,INDEX([1]NRO!J1416:T1416,1,5)+INDEX([1]NRO!J1416:T1416,1,8),INDEX([1]NRO!J1416:T1416,1,[1]Variables!$AN$3))</f>
        <v>0</v>
      </c>
      <c r="O1416" s="134"/>
      <c r="P1416" s="134"/>
      <c r="Q1416" s="134"/>
      <c r="R1416" s="134"/>
      <c r="S1416" s="134"/>
      <c r="T1416" s="134"/>
      <c r="U1416" s="134"/>
      <c r="V1416" s="134"/>
      <c r="W1416" s="134"/>
      <c r="X1416" s="134"/>
      <c r="Y1416" s="134"/>
      <c r="Z1416" s="134"/>
      <c r="AA1416" s="134"/>
    </row>
    <row r="1417" spans="1:27" ht="11.65" customHeight="1" x14ac:dyDescent="0.2">
      <c r="A1417" s="138">
        <f t="shared" ca="1" si="71"/>
        <v>1036</v>
      </c>
      <c r="C1417" s="184"/>
      <c r="F1417" s="184" t="str">
        <f>+[1]Function!F1400</f>
        <v>P</v>
      </c>
      <c r="G1417" s="84" t="str">
        <f>[1]UTCR!H1417</f>
        <v>CAEW</v>
      </c>
      <c r="H1417" s="151"/>
      <c r="I1417" s="88">
        <f>IF(VLOOKUP([1]Variables!$AN$3,[1]Variables!$AK$3:$AM$14,3)=2,[1]UTCR!J1417,[1]UTCR!AF1417)</f>
        <v>0</v>
      </c>
      <c r="J1417" s="88">
        <f>I1417-K1417</f>
        <v>0</v>
      </c>
      <c r="K1417" s="185">
        <f>IF([1]Variables!$AN$3=12,IF(VLOOKUP([1]Variables!$AN$3,[1]Variables!$AK$3:$AM$14,3)=2,INDEX([1]UTCR!K1417:U1417,1,5)+INDEX([1]UTCR!K1417:U1417,1,8),INDEX([1]UTCR!AG1417:AQ1417,1,5)+INDEX([1]UTCR!AG1417:AQ1417,1,8)),IF(VLOOKUP([1]Variables!$AN$3,[1]Variables!$AK$3:$AM$14,3)=2,INDEX([1]UTCR!K1417:U1417,1,[1]Variables!$AN$3),INDEX([1]UTCR!AG1417:AQ1417,1,[1]Variables!$AN$3)))</f>
        <v>0</v>
      </c>
      <c r="L1417" s="88">
        <f>M1417-K1417</f>
        <v>0</v>
      </c>
      <c r="M1417" s="88">
        <f>IF([1]Variables!$AN$3=12,INDEX([1]NRO!J1417:T1417,1,5)+INDEX([1]NRO!J1417:T1417,1,8),INDEX([1]NRO!J1417:T1417,1,[1]Variables!$AN$3))</f>
        <v>0</v>
      </c>
      <c r="O1417" s="134"/>
      <c r="P1417" s="134"/>
      <c r="Q1417" s="134"/>
      <c r="R1417" s="134"/>
      <c r="S1417" s="134"/>
      <c r="T1417" s="134"/>
      <c r="U1417" s="134"/>
      <c r="V1417" s="134"/>
      <c r="W1417" s="134"/>
      <c r="X1417" s="134"/>
      <c r="Y1417" s="134"/>
      <c r="Z1417" s="134"/>
      <c r="AA1417" s="134"/>
    </row>
    <row r="1418" spans="1:27" ht="11.65" customHeight="1" x14ac:dyDescent="0.2">
      <c r="A1418" s="138">
        <f t="shared" ca="1" si="71"/>
        <v>1037</v>
      </c>
      <c r="C1418" s="184"/>
      <c r="F1418" s="184" t="str">
        <f>+[1]Function!F1401</f>
        <v>P</v>
      </c>
      <c r="G1418" s="84" t="str">
        <f>[1]UTCR!H1418</f>
        <v>CAEE</v>
      </c>
      <c r="H1418" s="151"/>
      <c r="I1418" s="88">
        <f>IF(VLOOKUP([1]Variables!$AN$3,[1]Variables!$AK$3:$AM$14,3)=2,[1]UTCR!J1418,[1]UTCR!AF1418)</f>
        <v>432771.63</v>
      </c>
      <c r="J1418" s="88">
        <f>I1418-K1418</f>
        <v>432771.63</v>
      </c>
      <c r="K1418" s="185">
        <f>IF([1]Variables!$AN$3=12,IF(VLOOKUP([1]Variables!$AN$3,[1]Variables!$AK$3:$AM$14,3)=2,INDEX([1]UTCR!K1418:U1418,1,5)+INDEX([1]UTCR!K1418:U1418,1,8),INDEX([1]UTCR!AG1418:AQ1418,1,5)+INDEX([1]UTCR!AG1418:AQ1418,1,8)),IF(VLOOKUP([1]Variables!$AN$3,[1]Variables!$AK$3:$AM$14,3)=2,INDEX([1]UTCR!K1418:U1418,1,[1]Variables!$AN$3),INDEX([1]UTCR!AG1418:AQ1418,1,[1]Variables!$AN$3)))</f>
        <v>0</v>
      </c>
      <c r="L1418" s="88">
        <f>M1418-K1418</f>
        <v>0</v>
      </c>
      <c r="M1418" s="88">
        <f>IF([1]Variables!$AN$3=12,INDEX([1]NRO!J1418:T1418,1,5)+INDEX([1]NRO!J1418:T1418,1,8),INDEX([1]NRO!J1418:T1418,1,[1]Variables!$AN$3))</f>
        <v>0</v>
      </c>
      <c r="O1418" s="134"/>
      <c r="P1418" s="134"/>
      <c r="Q1418" s="134"/>
      <c r="R1418" s="134"/>
      <c r="S1418" s="134"/>
      <c r="T1418" s="134"/>
      <c r="U1418" s="134"/>
      <c r="V1418" s="134"/>
      <c r="W1418" s="134"/>
      <c r="X1418" s="134"/>
      <c r="Y1418" s="134"/>
      <c r="Z1418" s="134"/>
      <c r="AA1418" s="134"/>
    </row>
    <row r="1419" spans="1:27" ht="11.65" customHeight="1" x14ac:dyDescent="0.2">
      <c r="A1419" s="138">
        <f t="shared" ca="1" si="71"/>
        <v>1038</v>
      </c>
      <c r="C1419" s="184"/>
      <c r="H1419" s="151"/>
      <c r="I1419" s="88"/>
      <c r="J1419" s="88"/>
      <c r="K1419" s="88"/>
      <c r="L1419" s="88"/>
      <c r="M1419" s="88"/>
      <c r="O1419" s="134"/>
      <c r="P1419" s="134"/>
      <c r="Q1419" s="134"/>
      <c r="R1419" s="134"/>
      <c r="S1419" s="134"/>
      <c r="T1419" s="134"/>
      <c r="U1419" s="134"/>
      <c r="V1419" s="134"/>
      <c r="W1419" s="134"/>
      <c r="X1419" s="134"/>
      <c r="Y1419" s="134"/>
      <c r="Z1419" s="134"/>
      <c r="AA1419" s="134"/>
    </row>
    <row r="1420" spans="1:27" ht="11.65" customHeight="1" thickBot="1" x14ac:dyDescent="0.25">
      <c r="A1420" s="138">
        <f t="shared" ref="A1420:A1483" ca="1" si="80">OFFSET(A1420,-1,)+1</f>
        <v>1039</v>
      </c>
      <c r="C1420" s="189" t="s">
        <v>407</v>
      </c>
      <c r="H1420" s="151" t="s">
        <v>408</v>
      </c>
      <c r="I1420" s="203">
        <f>SUBTOTAL(9,I1409:I1419)</f>
        <v>179333453.36999997</v>
      </c>
      <c r="J1420" s="203">
        <f>SUBTOTAL(9,J1409:J1419)</f>
        <v>158148775.09727618</v>
      </c>
      <c r="K1420" s="203">
        <f>SUBTOTAL(9,K1409:K1419)</f>
        <v>21184678.272723794</v>
      </c>
      <c r="L1420" s="203">
        <f>SUBTOTAL(9,L1409:L1419)</f>
        <v>693697.72546149604</v>
      </c>
      <c r="M1420" s="203">
        <f>SUBTOTAL(9,M1409:M1419)</f>
        <v>21878375.998185288</v>
      </c>
      <c r="O1420" s="134"/>
      <c r="P1420" s="134"/>
      <c r="Q1420" s="134"/>
      <c r="R1420" s="134"/>
      <c r="S1420" s="134"/>
      <c r="T1420" s="134"/>
      <c r="U1420" s="134"/>
      <c r="V1420" s="134"/>
      <c r="W1420" s="134"/>
      <c r="X1420" s="134"/>
      <c r="Y1420" s="134"/>
      <c r="Z1420" s="134"/>
      <c r="AA1420" s="134"/>
    </row>
    <row r="1421" spans="1:27" ht="11.65" customHeight="1" thickTop="1" x14ac:dyDescent="0.2">
      <c r="A1421" s="138">
        <f t="shared" ca="1" si="80"/>
        <v>1040</v>
      </c>
      <c r="C1421" s="184"/>
      <c r="H1421" s="151"/>
      <c r="I1421" s="88"/>
      <c r="J1421" s="88"/>
      <c r="K1421" s="88"/>
      <c r="L1421" s="88"/>
      <c r="M1421" s="88"/>
      <c r="O1421" s="134"/>
      <c r="P1421" s="134"/>
      <c r="Q1421" s="134"/>
      <c r="R1421" s="134"/>
      <c r="S1421" s="134"/>
      <c r="T1421" s="134"/>
      <c r="U1421" s="134"/>
      <c r="V1421" s="134"/>
      <c r="W1421" s="134"/>
      <c r="X1421" s="134"/>
      <c r="Y1421" s="134"/>
      <c r="Z1421" s="134"/>
      <c r="AA1421" s="134"/>
    </row>
    <row r="1422" spans="1:27" ht="11.65" customHeight="1" x14ac:dyDescent="0.2">
      <c r="A1422" s="138">
        <f t="shared" ca="1" si="80"/>
        <v>1041</v>
      </c>
      <c r="C1422" s="184"/>
      <c r="H1422" s="151"/>
      <c r="I1422" s="88"/>
      <c r="J1422" s="88"/>
      <c r="K1422" s="88"/>
      <c r="L1422" s="88"/>
      <c r="M1422" s="88"/>
      <c r="O1422" s="134"/>
      <c r="P1422" s="134"/>
      <c r="Q1422" s="134"/>
      <c r="R1422" s="134"/>
      <c r="S1422" s="134"/>
      <c r="T1422" s="134"/>
      <c r="U1422" s="134"/>
      <c r="V1422" s="134"/>
      <c r="W1422" s="134"/>
      <c r="X1422" s="134"/>
      <c r="Y1422" s="134"/>
      <c r="Z1422" s="134"/>
      <c r="AA1422" s="134"/>
    </row>
    <row r="1423" spans="1:27" ht="11.65" customHeight="1" x14ac:dyDescent="0.2">
      <c r="A1423" s="138">
        <f t="shared" ca="1" si="80"/>
        <v>1042</v>
      </c>
      <c r="C1423" s="184">
        <v>41140</v>
      </c>
      <c r="D1423" s="84" t="s">
        <v>409</v>
      </c>
      <c r="H1423" s="151"/>
      <c r="I1423" s="88"/>
      <c r="J1423" s="88"/>
      <c r="K1423" s="88"/>
      <c r="L1423" s="88"/>
      <c r="M1423" s="88"/>
      <c r="O1423" s="134"/>
      <c r="P1423" s="134"/>
      <c r="Q1423" s="134"/>
      <c r="R1423" s="134"/>
      <c r="S1423" s="134"/>
      <c r="T1423" s="134"/>
      <c r="U1423" s="134"/>
      <c r="V1423" s="134"/>
      <c r="W1423" s="134"/>
      <c r="X1423" s="134"/>
      <c r="Y1423" s="134"/>
      <c r="Z1423" s="134"/>
      <c r="AA1423" s="134"/>
    </row>
    <row r="1424" spans="1:27" ht="11.65" customHeight="1" x14ac:dyDescent="0.2">
      <c r="A1424" s="138">
        <f t="shared" ca="1" si="80"/>
        <v>1043</v>
      </c>
      <c r="C1424" s="184"/>
      <c r="F1424" s="184" t="str">
        <f>+[1]Function!F1407</f>
        <v>PTD</v>
      </c>
      <c r="G1424" s="84" t="str">
        <f>[1]UTCR!H1424</f>
        <v>CAGE</v>
      </c>
      <c r="H1424" s="151"/>
      <c r="I1424" s="88">
        <f>IF(VLOOKUP([1]Variables!$AN$3,[1]Variables!$AK$3:$AM$14,3)=2,[1]UTCR!J1424,[1]UTCR!AF1424)</f>
        <v>-4839941.72</v>
      </c>
      <c r="J1424" s="88">
        <f>I1424-K1424</f>
        <v>-4839941.72</v>
      </c>
      <c r="K1424" s="185">
        <f>IF([1]Variables!$AN$3=12,IF(VLOOKUP([1]Variables!$AN$3,[1]Variables!$AK$3:$AM$14,3)=2,INDEX([1]UTCR!K1424:U1424,1,5)+INDEX([1]UTCR!K1424:U1424,1,8),INDEX([1]UTCR!AG1424:AQ1424,1,5)+INDEX([1]UTCR!AG1424:AQ1424,1,8)),IF(VLOOKUP([1]Variables!$AN$3,[1]Variables!$AK$3:$AM$14,3)=2,INDEX([1]UTCR!K1424:U1424,1,[1]Variables!$AN$3),INDEX([1]UTCR!AG1424:AQ1424,1,[1]Variables!$AN$3)))</f>
        <v>0</v>
      </c>
      <c r="L1424" s="88">
        <f>M1424-K1424</f>
        <v>0</v>
      </c>
      <c r="M1424" s="88">
        <f>IF([1]Variables!$AN$3=12,INDEX([1]NRO!J1424:T1424,1,5)+INDEX([1]NRO!J1424:T1424,1,8),INDEX([1]NRO!J1424:T1424,1,[1]Variables!$AN$3))</f>
        <v>0</v>
      </c>
      <c r="O1424" s="134"/>
      <c r="P1424" s="134"/>
      <c r="Q1424" s="134"/>
      <c r="R1424" s="134"/>
      <c r="S1424" s="134"/>
      <c r="T1424" s="134"/>
      <c r="U1424" s="134"/>
      <c r="V1424" s="134"/>
      <c r="W1424" s="134"/>
      <c r="X1424" s="134"/>
      <c r="Y1424" s="134"/>
      <c r="Z1424" s="134"/>
      <c r="AA1424" s="134"/>
    </row>
    <row r="1425" spans="1:27" ht="11.65" customHeight="1" x14ac:dyDescent="0.2">
      <c r="A1425" s="138">
        <f t="shared" ca="1" si="80"/>
        <v>1044</v>
      </c>
      <c r="C1425" s="184"/>
      <c r="H1425" s="151"/>
      <c r="I1425" s="88"/>
      <c r="J1425" s="88"/>
      <c r="K1425" s="88"/>
      <c r="L1425" s="88"/>
      <c r="M1425" s="88"/>
      <c r="O1425" s="134"/>
      <c r="P1425" s="134"/>
      <c r="Q1425" s="134"/>
      <c r="R1425" s="134"/>
      <c r="S1425" s="134"/>
      <c r="T1425" s="134"/>
      <c r="U1425" s="134"/>
      <c r="V1425" s="134"/>
      <c r="W1425" s="134"/>
      <c r="X1425" s="134"/>
      <c r="Y1425" s="134"/>
      <c r="Z1425" s="134"/>
      <c r="AA1425" s="134"/>
    </row>
    <row r="1426" spans="1:27" ht="11.65" customHeight="1" x14ac:dyDescent="0.2">
      <c r="A1426" s="138">
        <f t="shared" ca="1" si="80"/>
        <v>1045</v>
      </c>
      <c r="C1426" s="184"/>
      <c r="H1426" s="151" t="s">
        <v>410</v>
      </c>
      <c r="I1426" s="187">
        <f>SUBTOTAL(9,I1424:I1425)</f>
        <v>-4839941.72</v>
      </c>
      <c r="J1426" s="187">
        <f>SUBTOTAL(9,J1424:J1425)</f>
        <v>-4839941.72</v>
      </c>
      <c r="K1426" s="187">
        <f>SUBTOTAL(9,K1424:K1425)</f>
        <v>0</v>
      </c>
      <c r="L1426" s="187">
        <f>SUBTOTAL(9,L1424:L1425)</f>
        <v>0</v>
      </c>
      <c r="M1426" s="187">
        <f>SUBTOTAL(9,M1424:M1425)</f>
        <v>0</v>
      </c>
      <c r="O1426" s="134"/>
      <c r="P1426" s="134"/>
      <c r="Q1426" s="134"/>
      <c r="R1426" s="134"/>
      <c r="S1426" s="134"/>
      <c r="T1426" s="134"/>
      <c r="U1426" s="134"/>
      <c r="V1426" s="134"/>
      <c r="W1426" s="134"/>
      <c r="X1426" s="134"/>
      <c r="Y1426" s="134"/>
      <c r="Z1426" s="134"/>
      <c r="AA1426" s="134"/>
    </row>
    <row r="1427" spans="1:27" ht="11.65" customHeight="1" x14ac:dyDescent="0.2">
      <c r="A1427" s="138">
        <f t="shared" ca="1" si="80"/>
        <v>1046</v>
      </c>
      <c r="C1427" s="184"/>
      <c r="H1427" s="151"/>
      <c r="I1427" s="88"/>
      <c r="J1427" s="88"/>
      <c r="K1427" s="88"/>
      <c r="L1427" s="88"/>
      <c r="M1427" s="88"/>
      <c r="O1427" s="134"/>
      <c r="P1427" s="134"/>
      <c r="Q1427" s="134"/>
      <c r="R1427" s="134"/>
      <c r="S1427" s="134"/>
      <c r="T1427" s="134"/>
      <c r="U1427" s="134"/>
      <c r="V1427" s="134"/>
      <c r="W1427" s="134"/>
      <c r="X1427" s="134"/>
      <c r="Y1427" s="134"/>
      <c r="Z1427" s="134"/>
      <c r="AA1427" s="134"/>
    </row>
    <row r="1428" spans="1:27" ht="11.65" customHeight="1" x14ac:dyDescent="0.2">
      <c r="A1428" s="138">
        <f t="shared" ca="1" si="80"/>
        <v>1047</v>
      </c>
      <c r="C1428" s="184">
        <v>41141</v>
      </c>
      <c r="D1428" s="84" t="s">
        <v>411</v>
      </c>
      <c r="H1428" s="151"/>
      <c r="I1428" s="88"/>
      <c r="J1428" s="88"/>
      <c r="K1428" s="88"/>
      <c r="L1428" s="88"/>
      <c r="M1428" s="88"/>
      <c r="O1428" s="134"/>
      <c r="P1428" s="134"/>
      <c r="Q1428" s="134"/>
      <c r="R1428" s="134"/>
      <c r="S1428" s="134"/>
      <c r="T1428" s="134"/>
      <c r="U1428" s="134"/>
      <c r="V1428" s="134"/>
      <c r="W1428" s="134"/>
      <c r="X1428" s="134"/>
      <c r="Y1428" s="134"/>
      <c r="Z1428" s="134"/>
      <c r="AA1428" s="134"/>
    </row>
    <row r="1429" spans="1:27" ht="11.65" customHeight="1" x14ac:dyDescent="0.2">
      <c r="A1429" s="138">
        <f t="shared" ca="1" si="80"/>
        <v>1048</v>
      </c>
      <c r="C1429" s="184"/>
      <c r="F1429" s="184" t="str">
        <f>+[1]Function!F1412</f>
        <v>PTD</v>
      </c>
      <c r="G1429" s="84" t="str">
        <f>[1]UTCR!H1429</f>
        <v>CAGE</v>
      </c>
      <c r="H1429" s="151"/>
      <c r="I1429" s="88">
        <f>IF(VLOOKUP([1]Variables!$AN$3,[1]Variables!$AK$3:$AM$14,3)=2,[1]UTCR!J1429,[1]UTCR!AF1429)</f>
        <v>0</v>
      </c>
      <c r="J1429" s="88">
        <f>I1429-K1429</f>
        <v>0</v>
      </c>
      <c r="K1429" s="185">
        <f>IF([1]Variables!$AN$3=12,IF(VLOOKUP([1]Variables!$AN$3,[1]Variables!$AK$3:$AM$14,3)=2,INDEX([1]UTCR!K1429:U1429,1,5)+INDEX([1]UTCR!K1429:U1429,1,8),INDEX([1]UTCR!AG1429:AQ1429,1,5)+INDEX([1]UTCR!AG1429:AQ1429,1,8)),IF(VLOOKUP([1]Variables!$AN$3,[1]Variables!$AK$3:$AM$14,3)=2,INDEX([1]UTCR!K1429:U1429,1,[1]Variables!$AN$3),INDEX([1]UTCR!AG1429:AQ1429,1,[1]Variables!$AN$3)))</f>
        <v>0</v>
      </c>
      <c r="L1429" s="88">
        <f>M1429-K1429</f>
        <v>0</v>
      </c>
      <c r="M1429" s="88">
        <f>IF([1]Variables!$AN$3=12,INDEX([1]NRO!J1429:T1429,1,5)+INDEX([1]NRO!J1429:T1429,1,8),INDEX([1]NRO!J1429:T1429,1,[1]Variables!$AN$3))</f>
        <v>0</v>
      </c>
      <c r="O1429" s="134"/>
      <c r="P1429" s="134"/>
      <c r="Q1429" s="134"/>
      <c r="R1429" s="134"/>
      <c r="S1429" s="134"/>
      <c r="T1429" s="134"/>
      <c r="U1429" s="134"/>
      <c r="V1429" s="134"/>
      <c r="W1429" s="134"/>
      <c r="X1429" s="134"/>
      <c r="Y1429" s="134"/>
      <c r="Z1429" s="134"/>
      <c r="AA1429" s="134"/>
    </row>
    <row r="1430" spans="1:27" ht="11.65" customHeight="1" x14ac:dyDescent="0.2">
      <c r="A1430" s="138">
        <f t="shared" ca="1" si="80"/>
        <v>1049</v>
      </c>
      <c r="C1430" s="184"/>
      <c r="H1430" s="151"/>
      <c r="I1430" s="88"/>
      <c r="J1430" s="88"/>
      <c r="K1430" s="88"/>
      <c r="L1430" s="88"/>
      <c r="M1430" s="88"/>
      <c r="O1430" s="134"/>
      <c r="P1430" s="134"/>
      <c r="Q1430" s="134"/>
      <c r="R1430" s="134"/>
      <c r="S1430" s="134"/>
      <c r="T1430" s="134"/>
      <c r="U1430" s="134"/>
      <c r="V1430" s="134"/>
      <c r="W1430" s="134"/>
      <c r="X1430" s="134"/>
      <c r="Y1430" s="134"/>
      <c r="Z1430" s="134"/>
      <c r="AA1430" s="134"/>
    </row>
    <row r="1431" spans="1:27" ht="11.65" customHeight="1" x14ac:dyDescent="0.2">
      <c r="A1431" s="138">
        <f t="shared" ca="1" si="80"/>
        <v>1050</v>
      </c>
      <c r="C1431" s="184"/>
      <c r="H1431" s="151" t="s">
        <v>410</v>
      </c>
      <c r="I1431" s="187">
        <f>SUBTOTAL(9,I1429:I1430)</f>
        <v>0</v>
      </c>
      <c r="J1431" s="187">
        <f>SUBTOTAL(9,J1429:J1430)</f>
        <v>0</v>
      </c>
      <c r="K1431" s="187">
        <f>SUBTOTAL(9,K1429:K1430)</f>
        <v>0</v>
      </c>
      <c r="L1431" s="187">
        <f>SUBTOTAL(9,L1429:L1430)</f>
        <v>0</v>
      </c>
      <c r="M1431" s="187">
        <f>SUBTOTAL(9,M1429:M1430)</f>
        <v>0</v>
      </c>
      <c r="O1431" s="134"/>
      <c r="P1431" s="134"/>
      <c r="Q1431" s="134"/>
      <c r="R1431" s="134"/>
      <c r="S1431" s="134"/>
      <c r="T1431" s="134"/>
      <c r="U1431" s="134"/>
      <c r="V1431" s="134"/>
      <c r="W1431" s="134"/>
      <c r="X1431" s="134"/>
      <c r="Y1431" s="134"/>
      <c r="Z1431" s="134"/>
      <c r="AA1431" s="134"/>
    </row>
    <row r="1432" spans="1:27" ht="11.65" customHeight="1" x14ac:dyDescent="0.2">
      <c r="A1432" s="138">
        <f t="shared" ca="1" si="80"/>
        <v>1051</v>
      </c>
      <c r="C1432" s="184"/>
      <c r="H1432" s="151"/>
      <c r="I1432" s="88"/>
      <c r="J1432" s="88"/>
      <c r="K1432" s="88"/>
      <c r="L1432" s="88"/>
      <c r="M1432" s="88"/>
      <c r="O1432" s="134"/>
      <c r="P1432" s="134"/>
      <c r="Q1432" s="134"/>
      <c r="R1432" s="134"/>
      <c r="S1432" s="134"/>
      <c r="T1432" s="134"/>
      <c r="U1432" s="134"/>
      <c r="V1432" s="134"/>
      <c r="W1432" s="134"/>
      <c r="X1432" s="134"/>
      <c r="Y1432" s="134"/>
      <c r="Z1432" s="134"/>
      <c r="AA1432" s="134"/>
    </row>
    <row r="1433" spans="1:27" ht="11.65" customHeight="1" thickBot="1" x14ac:dyDescent="0.25">
      <c r="A1433" s="138">
        <f t="shared" ca="1" si="80"/>
        <v>1052</v>
      </c>
      <c r="C1433" s="189" t="s">
        <v>412</v>
      </c>
      <c r="H1433" s="151" t="s">
        <v>410</v>
      </c>
      <c r="I1433" s="223">
        <f>SUBTOTAL(9,I1424:I1431)</f>
        <v>-4839941.72</v>
      </c>
      <c r="J1433" s="223">
        <f>SUBTOTAL(9,J1424:J1431)</f>
        <v>-4839941.72</v>
      </c>
      <c r="K1433" s="223">
        <f>SUBTOTAL(9,K1424:K1431)</f>
        <v>0</v>
      </c>
      <c r="L1433" s="223">
        <f>SUBTOTAL(9,L1424:L1431)</f>
        <v>0</v>
      </c>
      <c r="M1433" s="223">
        <f>SUBTOTAL(9,M1424:M1431)</f>
        <v>0</v>
      </c>
      <c r="O1433" s="134"/>
      <c r="P1433" s="134"/>
      <c r="Q1433" s="134"/>
      <c r="R1433" s="134"/>
      <c r="S1433" s="134"/>
      <c r="T1433" s="134"/>
      <c r="U1433" s="134"/>
      <c r="V1433" s="134"/>
      <c r="W1433" s="134"/>
      <c r="X1433" s="134"/>
      <c r="Y1433" s="134"/>
      <c r="Z1433" s="134"/>
      <c r="AA1433" s="134"/>
    </row>
    <row r="1434" spans="1:27" ht="11.65" customHeight="1" thickTop="1" x14ac:dyDescent="0.2">
      <c r="A1434" s="138">
        <f t="shared" ca="1" si="80"/>
        <v>1053</v>
      </c>
      <c r="C1434" s="184"/>
      <c r="H1434" s="151"/>
      <c r="I1434" s="134"/>
      <c r="J1434" s="134"/>
      <c r="K1434" s="134"/>
      <c r="L1434" s="134"/>
      <c r="M1434" s="134"/>
      <c r="O1434" s="134"/>
      <c r="P1434" s="134"/>
      <c r="Q1434" s="134"/>
      <c r="R1434" s="134"/>
      <c r="S1434" s="134"/>
      <c r="T1434" s="134"/>
      <c r="U1434" s="134"/>
      <c r="V1434" s="134"/>
      <c r="W1434" s="134"/>
      <c r="X1434" s="134"/>
      <c r="Y1434" s="134"/>
      <c r="Z1434" s="134"/>
      <c r="AA1434" s="134"/>
    </row>
    <row r="1435" spans="1:27" ht="15" customHeight="1" x14ac:dyDescent="0.2">
      <c r="A1435" s="138">
        <f t="shared" ca="1" si="80"/>
        <v>1054</v>
      </c>
      <c r="C1435" s="184"/>
      <c r="H1435" s="151"/>
      <c r="I1435" s="192"/>
      <c r="J1435" s="88"/>
      <c r="K1435" s="88"/>
      <c r="L1435" s="88"/>
      <c r="M1435" s="88"/>
      <c r="O1435" s="134"/>
      <c r="P1435" s="134"/>
      <c r="Q1435" s="134"/>
      <c r="R1435" s="134"/>
      <c r="S1435" s="134"/>
      <c r="T1435" s="134"/>
      <c r="U1435" s="134"/>
      <c r="V1435" s="134"/>
      <c r="W1435" s="134"/>
      <c r="X1435" s="134"/>
      <c r="Y1435" s="134"/>
      <c r="Z1435" s="134"/>
      <c r="AA1435" s="134"/>
    </row>
    <row r="1436" spans="1:27" ht="11.65" customHeight="1" x14ac:dyDescent="0.2">
      <c r="A1436" s="138">
        <f t="shared" ca="1" si="80"/>
        <v>1055</v>
      </c>
      <c r="C1436" s="184">
        <v>427</v>
      </c>
      <c r="D1436" s="84" t="s">
        <v>413</v>
      </c>
      <c r="H1436" s="151"/>
      <c r="I1436" s="88"/>
      <c r="J1436" s="88"/>
      <c r="K1436" s="88"/>
      <c r="L1436" s="88"/>
      <c r="M1436" s="88"/>
      <c r="O1436" s="134"/>
      <c r="P1436" s="134"/>
      <c r="Q1436" s="134"/>
      <c r="R1436" s="134"/>
      <c r="S1436" s="134"/>
      <c r="T1436" s="134"/>
      <c r="U1436" s="134"/>
      <c r="V1436" s="134"/>
      <c r="W1436" s="134"/>
      <c r="X1436" s="134"/>
      <c r="Y1436" s="134"/>
      <c r="Z1436" s="134"/>
      <c r="AA1436" s="134"/>
    </row>
    <row r="1437" spans="1:27" ht="11.65" customHeight="1" x14ac:dyDescent="0.2">
      <c r="A1437" s="138">
        <f t="shared" ca="1" si="80"/>
        <v>1056</v>
      </c>
      <c r="C1437" s="184"/>
      <c r="F1437" s="184" t="str">
        <f>+[1]Function!F1420</f>
        <v>GP</v>
      </c>
      <c r="G1437" s="84" t="str">
        <f>[1]UTCR!H1437</f>
        <v>S</v>
      </c>
      <c r="H1437" s="151"/>
      <c r="I1437" s="88">
        <f>IF(VLOOKUP([1]Variables!$AN$3,[1]Variables!$AK$3:$AM$14,3)=2,[1]UTCR!J1437,[1]UTCR!AF1437)</f>
        <v>0</v>
      </c>
      <c r="J1437" s="88">
        <f>I1437-K1437</f>
        <v>0</v>
      </c>
      <c r="K1437" s="185">
        <f>IF([1]Variables!$AN$3=12,IF(VLOOKUP([1]Variables!$AN$3,[1]Variables!$AK$3:$AM$14,3)=2,INDEX([1]UTCR!K1437:U1437,1,5)+INDEX([1]UTCR!K1437:U1437,1,8),INDEX([1]UTCR!AG1437:AQ1437,1,5)+INDEX([1]UTCR!AG1437:AQ1437,1,8)),IF(VLOOKUP([1]Variables!$AN$3,[1]Variables!$AK$3:$AM$14,3)=2,INDEX([1]UTCR!K1437:U1437,1,[1]Variables!$AN$3),INDEX([1]UTCR!AG1437:AQ1437,1,[1]Variables!$AN$3)))</f>
        <v>0</v>
      </c>
      <c r="L1437" s="88">
        <f>M1437-K1437</f>
        <v>572197.62102085352</v>
      </c>
      <c r="M1437" s="88">
        <f>IF([1]Variables!$AN$3=12,INDEX([1]NRO!J1437:T1437,1,5)+INDEX([1]NRO!J1437:T1437,1,8),INDEX([1]NRO!J1437:T1437,1,[1]Variables!$AN$3))</f>
        <v>572197.62102085352</v>
      </c>
      <c r="O1437" s="134"/>
      <c r="P1437" s="134"/>
      <c r="Q1437" s="134"/>
      <c r="R1437" s="134"/>
      <c r="S1437" s="134"/>
      <c r="T1437" s="134"/>
      <c r="U1437" s="134"/>
      <c r="V1437" s="134"/>
      <c r="W1437" s="134"/>
      <c r="X1437" s="134"/>
      <c r="Y1437" s="134"/>
      <c r="Z1437" s="134"/>
      <c r="AA1437" s="134"/>
    </row>
    <row r="1438" spans="1:27" ht="11.65" customHeight="1" x14ac:dyDescent="0.2">
      <c r="A1438" s="138">
        <f t="shared" ca="1" si="80"/>
        <v>1057</v>
      </c>
      <c r="C1438" s="184"/>
      <c r="F1438" s="184" t="str">
        <f>+[1]Function!F1421</f>
        <v>GP</v>
      </c>
      <c r="G1438" s="84" t="str">
        <f>[1]UTCR!H1438</f>
        <v>SNP</v>
      </c>
      <c r="H1438" s="151"/>
      <c r="I1438" s="88">
        <f>IF(VLOOKUP([1]Variables!$AN$3,[1]Variables!$AK$3:$AM$14,3)=2,[1]UTCR!J1438,[1]UTCR!AF1438)</f>
        <v>355501278.63999999</v>
      </c>
      <c r="J1438" s="88">
        <f>I1438-K1438</f>
        <v>334211732.23313677</v>
      </c>
      <c r="K1438" s="185">
        <f>IF([1]Variables!$AN$3=12,IF(VLOOKUP([1]Variables!$AN$3,[1]Variables!$AK$3:$AM$14,3)=2,INDEX([1]UTCR!K1438:U1438,1,5)+INDEX([1]UTCR!K1438:U1438,1,8),INDEX([1]UTCR!AG1438:AQ1438,1,5)+INDEX([1]UTCR!AG1438:AQ1438,1,8)),IF(VLOOKUP([1]Variables!$AN$3,[1]Variables!$AK$3:$AM$14,3)=2,INDEX([1]UTCR!K1438:U1438,1,[1]Variables!$AN$3),INDEX([1]UTCR!AG1438:AQ1438,1,[1]Variables!$AN$3)))</f>
        <v>21289546.40686322</v>
      </c>
      <c r="L1438" s="88">
        <f>M1438-K1438</f>
        <v>0</v>
      </c>
      <c r="M1438" s="88">
        <f>IF([1]Variables!$AN$3=12,INDEX([1]NRO!J1438:T1438,1,5)+INDEX([1]NRO!J1438:T1438,1,8),INDEX([1]NRO!J1438:T1438,1,[1]Variables!$AN$3))</f>
        <v>21289546.40686322</v>
      </c>
      <c r="O1438" s="134"/>
      <c r="P1438" s="134"/>
      <c r="Q1438" s="134"/>
      <c r="R1438" s="134"/>
      <c r="S1438" s="134"/>
      <c r="T1438" s="134"/>
      <c r="U1438" s="134"/>
      <c r="V1438" s="134"/>
      <c r="W1438" s="134"/>
      <c r="X1438" s="134"/>
      <c r="Y1438" s="134"/>
      <c r="Z1438" s="134"/>
      <c r="AA1438" s="134"/>
    </row>
    <row r="1439" spans="1:27" ht="11.65" customHeight="1" x14ac:dyDescent="0.2">
      <c r="A1439" s="138">
        <f t="shared" ca="1" si="80"/>
        <v>1058</v>
      </c>
      <c r="C1439" s="184"/>
      <c r="H1439" s="151"/>
      <c r="I1439" s="187">
        <f>SUBTOTAL(9,I1437:I1438)</f>
        <v>355501278.63999999</v>
      </c>
      <c r="J1439" s="187">
        <f>SUBTOTAL(9,J1437:J1438)</f>
        <v>334211732.23313677</v>
      </c>
      <c r="K1439" s="187">
        <f>SUBTOTAL(9,K1437:K1438)</f>
        <v>21289546.40686322</v>
      </c>
      <c r="L1439" s="187">
        <f>SUBTOTAL(9,L1437:L1438)</f>
        <v>572197.62102085352</v>
      </c>
      <c r="M1439" s="187">
        <f>SUBTOTAL(9,M1437:M1438)</f>
        <v>21861744.027884074</v>
      </c>
      <c r="O1439" s="134"/>
      <c r="P1439" s="134"/>
      <c r="Q1439" s="134"/>
      <c r="R1439" s="134"/>
      <c r="S1439" s="134"/>
      <c r="T1439" s="134"/>
      <c r="U1439" s="134"/>
      <c r="V1439" s="134"/>
      <c r="W1439" s="134"/>
      <c r="X1439" s="134"/>
      <c r="Y1439" s="134"/>
      <c r="Z1439" s="134"/>
      <c r="AA1439" s="134"/>
    </row>
    <row r="1440" spans="1:27" ht="11.65" customHeight="1" x14ac:dyDescent="0.2">
      <c r="A1440" s="138">
        <f t="shared" ca="1" si="80"/>
        <v>1059</v>
      </c>
      <c r="C1440" s="184"/>
      <c r="H1440" s="151"/>
      <c r="I1440" s="88"/>
      <c r="J1440" s="88"/>
      <c r="K1440" s="88"/>
      <c r="L1440" s="88"/>
      <c r="M1440" s="88"/>
      <c r="O1440" s="134"/>
      <c r="P1440" s="134"/>
      <c r="Q1440" s="134"/>
      <c r="R1440" s="134"/>
      <c r="S1440" s="134"/>
      <c r="T1440" s="134"/>
      <c r="U1440" s="134"/>
      <c r="V1440" s="134"/>
      <c r="W1440" s="134"/>
      <c r="X1440" s="134"/>
      <c r="Y1440" s="134"/>
      <c r="Z1440" s="134"/>
      <c r="AA1440" s="134"/>
    </row>
    <row r="1441" spans="1:27" ht="11.65" customHeight="1" x14ac:dyDescent="0.2">
      <c r="A1441" s="138">
        <f t="shared" ca="1" si="80"/>
        <v>1060</v>
      </c>
      <c r="C1441" s="184">
        <v>428</v>
      </c>
      <c r="D1441" s="84" t="s">
        <v>414</v>
      </c>
      <c r="H1441" s="151"/>
      <c r="I1441" s="88"/>
      <c r="J1441" s="88"/>
      <c r="K1441" s="88"/>
      <c r="L1441" s="88"/>
      <c r="M1441" s="88"/>
      <c r="O1441" s="134"/>
      <c r="P1441" s="134"/>
      <c r="Q1441" s="134"/>
      <c r="R1441" s="134"/>
      <c r="S1441" s="134"/>
      <c r="T1441" s="134"/>
      <c r="U1441" s="134"/>
      <c r="V1441" s="134"/>
      <c r="W1441" s="134"/>
      <c r="X1441" s="134"/>
      <c r="Y1441" s="134"/>
      <c r="Z1441" s="134"/>
      <c r="AA1441" s="134"/>
    </row>
    <row r="1442" spans="1:27" ht="11.65" customHeight="1" x14ac:dyDescent="0.2">
      <c r="A1442" s="138">
        <f t="shared" ca="1" si="80"/>
        <v>1061</v>
      </c>
      <c r="C1442" s="184"/>
      <c r="F1442" s="184" t="str">
        <f>+[1]Function!F1425</f>
        <v>GP</v>
      </c>
      <c r="G1442" s="84" t="str">
        <f>[1]UTCR!H1442</f>
        <v>SNP</v>
      </c>
      <c r="H1442" s="151"/>
      <c r="I1442" s="88">
        <f>IF(VLOOKUP([1]Variables!$AN$3,[1]Variables!$AK$3:$AM$14,3)=2,[1]UTCR!J1442,[1]UTCR!AF1442)</f>
        <v>4938986.3600000003</v>
      </c>
      <c r="J1442" s="88">
        <f>I1442-K1442</f>
        <v>4643210.2668271717</v>
      </c>
      <c r="K1442" s="185">
        <f>IF([1]Variables!$AN$3=12,IF(VLOOKUP([1]Variables!$AN$3,[1]Variables!$AK$3:$AM$14,3)=2,INDEX([1]UTCR!K1442:U1442,1,5)+INDEX([1]UTCR!K1442:U1442,1,8),INDEX([1]UTCR!AG1442:AQ1442,1,5)+INDEX([1]UTCR!AG1442:AQ1442,1,8)),IF(VLOOKUP([1]Variables!$AN$3,[1]Variables!$AK$3:$AM$14,3)=2,INDEX([1]UTCR!K1442:U1442,1,[1]Variables!$AN$3),INDEX([1]UTCR!AG1442:AQ1442,1,[1]Variables!$AN$3)))</f>
        <v>295776.09317282896</v>
      </c>
      <c r="L1442" s="88">
        <f>M1442-K1442</f>
        <v>0</v>
      </c>
      <c r="M1442" s="88">
        <f>IF([1]Variables!$AN$3=12,INDEX([1]NRO!J1442:T1442,1,5)+INDEX([1]NRO!J1442:T1442,1,8),INDEX([1]NRO!J1442:T1442,1,[1]Variables!$AN$3))</f>
        <v>295776.09317282896</v>
      </c>
      <c r="O1442" s="134"/>
      <c r="P1442" s="134"/>
      <c r="Q1442" s="134"/>
      <c r="R1442" s="134"/>
      <c r="S1442" s="134"/>
      <c r="T1442" s="134"/>
      <c r="U1442" s="134"/>
      <c r="V1442" s="134"/>
      <c r="W1442" s="134"/>
      <c r="X1442" s="134"/>
      <c r="Y1442" s="134"/>
      <c r="Z1442" s="134"/>
      <c r="AA1442" s="134"/>
    </row>
    <row r="1443" spans="1:27" ht="11.65" customHeight="1" x14ac:dyDescent="0.2">
      <c r="A1443" s="138">
        <f t="shared" ca="1" si="80"/>
        <v>1062</v>
      </c>
      <c r="C1443" s="184"/>
      <c r="H1443" s="151"/>
      <c r="I1443" s="187">
        <f>SUBTOTAL(9,I1441:I1442)</f>
        <v>4938986.3600000003</v>
      </c>
      <c r="J1443" s="187">
        <f>SUBTOTAL(9,J1441:J1442)</f>
        <v>4643210.2668271717</v>
      </c>
      <c r="K1443" s="187">
        <f>SUBTOTAL(9,K1441:K1442)</f>
        <v>295776.09317282896</v>
      </c>
      <c r="L1443" s="187">
        <f>SUBTOTAL(9,L1441:L1442)</f>
        <v>0</v>
      </c>
      <c r="M1443" s="187">
        <f>SUBTOTAL(9,M1441:M1442)</f>
        <v>295776.09317282896</v>
      </c>
      <c r="O1443" s="134"/>
      <c r="P1443" s="134"/>
      <c r="Q1443" s="134"/>
      <c r="R1443" s="134"/>
      <c r="S1443" s="134"/>
      <c r="T1443" s="134"/>
      <c r="U1443" s="134"/>
      <c r="V1443" s="134"/>
      <c r="W1443" s="134"/>
      <c r="X1443" s="134"/>
      <c r="Y1443" s="134"/>
      <c r="Z1443" s="134"/>
      <c r="AA1443" s="134"/>
    </row>
    <row r="1444" spans="1:27" ht="11.65" customHeight="1" x14ac:dyDescent="0.2">
      <c r="A1444" s="138">
        <f t="shared" ca="1" si="80"/>
        <v>1063</v>
      </c>
      <c r="C1444" s="184"/>
      <c r="H1444" s="151"/>
      <c r="I1444" s="88"/>
      <c r="J1444" s="88"/>
      <c r="K1444" s="88"/>
      <c r="L1444" s="88"/>
      <c r="M1444" s="88"/>
      <c r="O1444" s="134"/>
      <c r="P1444" s="134"/>
      <c r="Q1444" s="134"/>
      <c r="R1444" s="134"/>
      <c r="S1444" s="134"/>
      <c r="T1444" s="134"/>
      <c r="U1444" s="134"/>
      <c r="V1444" s="134"/>
      <c r="W1444" s="134"/>
      <c r="X1444" s="134"/>
      <c r="Y1444" s="134"/>
      <c r="Z1444" s="134"/>
      <c r="AA1444" s="134"/>
    </row>
    <row r="1445" spans="1:27" ht="11.65" customHeight="1" x14ac:dyDescent="0.2">
      <c r="A1445" s="138">
        <f t="shared" ca="1" si="80"/>
        <v>1064</v>
      </c>
      <c r="C1445" s="184">
        <v>429</v>
      </c>
      <c r="D1445" s="84" t="s">
        <v>415</v>
      </c>
      <c r="H1445" s="151"/>
      <c r="I1445" s="88"/>
      <c r="J1445" s="88"/>
      <c r="K1445" s="88"/>
      <c r="L1445" s="88"/>
      <c r="M1445" s="88"/>
      <c r="O1445" s="134"/>
      <c r="P1445" s="134"/>
      <c r="Q1445" s="134"/>
      <c r="R1445" s="134"/>
      <c r="S1445" s="134"/>
      <c r="T1445" s="134"/>
      <c r="U1445" s="134"/>
      <c r="V1445" s="134"/>
      <c r="W1445" s="134"/>
      <c r="X1445" s="134"/>
      <c r="Y1445" s="134"/>
      <c r="Z1445" s="134"/>
      <c r="AA1445" s="134"/>
    </row>
    <row r="1446" spans="1:27" ht="11.65" customHeight="1" x14ac:dyDescent="0.2">
      <c r="A1446" s="138">
        <f t="shared" ca="1" si="80"/>
        <v>1065</v>
      </c>
      <c r="C1446" s="184"/>
      <c r="F1446" s="184" t="str">
        <f>+[1]Function!F1429</f>
        <v>GP</v>
      </c>
      <c r="G1446" s="84" t="str">
        <f>[1]UTCR!H1446</f>
        <v>SNP</v>
      </c>
      <c r="H1446" s="151"/>
      <c r="I1446" s="88">
        <f>IF(VLOOKUP([1]Variables!$AN$3,[1]Variables!$AK$3:$AM$14,3)=2,[1]UTCR!J1446,[1]UTCR!AF1446)</f>
        <v>-11025.9</v>
      </c>
      <c r="J1446" s="88">
        <f>I1446-K1446</f>
        <v>-10365.60305078666</v>
      </c>
      <c r="K1446" s="185">
        <f>IF([1]Variables!$AN$3=12,IF(VLOOKUP([1]Variables!$AN$3,[1]Variables!$AK$3:$AM$14,3)=2,INDEX([1]UTCR!K1446:U1446,1,5)+INDEX([1]UTCR!K1446:U1446,1,8),INDEX([1]UTCR!AG1446:AQ1446,1,5)+INDEX([1]UTCR!AG1446:AQ1446,1,8)),IF(VLOOKUP([1]Variables!$AN$3,[1]Variables!$AK$3:$AM$14,3)=2,INDEX([1]UTCR!K1446:U1446,1,[1]Variables!$AN$3),INDEX([1]UTCR!AG1446:AQ1446,1,[1]Variables!$AN$3)))</f>
        <v>-660.29694921333908</v>
      </c>
      <c r="L1446" s="88">
        <f>M1446-K1446</f>
        <v>0</v>
      </c>
      <c r="M1446" s="88">
        <f>IF([1]Variables!$AN$3=12,INDEX([1]NRO!J1446:T1446,1,5)+INDEX([1]NRO!J1446:T1446,1,8),INDEX([1]NRO!J1446:T1446,1,[1]Variables!$AN$3))</f>
        <v>-660.29694921333908</v>
      </c>
      <c r="O1446" s="134"/>
      <c r="P1446" s="134"/>
      <c r="Q1446" s="134"/>
      <c r="R1446" s="134"/>
      <c r="S1446" s="134"/>
      <c r="T1446" s="134"/>
      <c r="U1446" s="134"/>
      <c r="V1446" s="134"/>
      <c r="W1446" s="134"/>
      <c r="X1446" s="134"/>
      <c r="Y1446" s="134"/>
      <c r="Z1446" s="134"/>
      <c r="AA1446" s="134"/>
    </row>
    <row r="1447" spans="1:27" ht="11.65" customHeight="1" x14ac:dyDescent="0.2">
      <c r="A1447" s="138">
        <f t="shared" ca="1" si="80"/>
        <v>1066</v>
      </c>
      <c r="C1447" s="184"/>
      <c r="H1447" s="151"/>
      <c r="I1447" s="187">
        <f>SUBTOTAL(9,I1445:I1446)</f>
        <v>-11025.9</v>
      </c>
      <c r="J1447" s="187">
        <f>SUBTOTAL(9,J1445:J1446)</f>
        <v>-10365.60305078666</v>
      </c>
      <c r="K1447" s="187">
        <f>SUBTOTAL(9,K1445:K1446)</f>
        <v>-660.29694921333908</v>
      </c>
      <c r="L1447" s="187">
        <f>SUBTOTAL(9,L1445:L1446)</f>
        <v>0</v>
      </c>
      <c r="M1447" s="187">
        <f>SUBTOTAL(9,M1445:M1446)</f>
        <v>-660.29694921333908</v>
      </c>
      <c r="O1447" s="134"/>
      <c r="P1447" s="134"/>
      <c r="Q1447" s="134"/>
      <c r="R1447" s="134"/>
      <c r="S1447" s="134"/>
      <c r="T1447" s="134"/>
      <c r="U1447" s="134"/>
      <c r="V1447" s="134"/>
      <c r="W1447" s="134"/>
      <c r="X1447" s="134"/>
      <c r="Y1447" s="134"/>
      <c r="Z1447" s="134"/>
      <c r="AA1447" s="134"/>
    </row>
    <row r="1448" spans="1:27" ht="11.65" customHeight="1" x14ac:dyDescent="0.2">
      <c r="A1448" s="138">
        <f t="shared" ca="1" si="80"/>
        <v>1067</v>
      </c>
      <c r="C1448" s="184"/>
      <c r="H1448" s="151"/>
      <c r="I1448" s="88"/>
      <c r="J1448" s="88"/>
      <c r="K1448" s="88"/>
      <c r="L1448" s="88"/>
      <c r="M1448" s="88"/>
      <c r="O1448" s="134"/>
      <c r="P1448" s="134"/>
      <c r="Q1448" s="134"/>
      <c r="R1448" s="134"/>
      <c r="S1448" s="134"/>
      <c r="T1448" s="134"/>
      <c r="U1448" s="134"/>
      <c r="V1448" s="134"/>
      <c r="W1448" s="134"/>
      <c r="X1448" s="134"/>
      <c r="Y1448" s="134"/>
      <c r="Z1448" s="134"/>
      <c r="AA1448" s="134"/>
    </row>
    <row r="1449" spans="1:27" ht="11.65" customHeight="1" x14ac:dyDescent="0.2">
      <c r="A1449" s="138">
        <f t="shared" ca="1" si="80"/>
        <v>1068</v>
      </c>
      <c r="C1449" s="184">
        <v>431</v>
      </c>
      <c r="D1449" s="84" t="s">
        <v>416</v>
      </c>
      <c r="H1449" s="151"/>
      <c r="I1449" s="88"/>
      <c r="J1449" s="88"/>
      <c r="K1449" s="88"/>
      <c r="L1449" s="88"/>
      <c r="M1449" s="88"/>
      <c r="O1449" s="134"/>
      <c r="P1449" s="134"/>
      <c r="Q1449" s="134"/>
      <c r="R1449" s="134"/>
      <c r="S1449" s="134"/>
      <c r="T1449" s="134"/>
      <c r="U1449" s="134"/>
      <c r="V1449" s="134"/>
      <c r="W1449" s="134"/>
      <c r="X1449" s="134"/>
      <c r="Y1449" s="134"/>
      <c r="Z1449" s="134"/>
      <c r="AA1449" s="134"/>
    </row>
    <row r="1450" spans="1:27" ht="11.65" customHeight="1" x14ac:dyDescent="0.2">
      <c r="A1450" s="138">
        <f t="shared" ca="1" si="80"/>
        <v>1069</v>
      </c>
      <c r="C1450" s="184"/>
      <c r="F1450" s="184" t="str">
        <f>+[1]Function!F1433</f>
        <v>NUTIL</v>
      </c>
      <c r="G1450" s="84" t="str">
        <f>[1]UTCR!H1450</f>
        <v>OTH</v>
      </c>
      <c r="H1450" s="151"/>
      <c r="I1450" s="88">
        <f>IF(VLOOKUP([1]Variables!$AN$3,[1]Variables!$AK$3:$AM$14,3)=2,[1]UTCR!J1450,[1]UTCR!AF1450)</f>
        <v>0</v>
      </c>
      <c r="J1450" s="88">
        <f>I1450-K1450</f>
        <v>0</v>
      </c>
      <c r="K1450" s="185">
        <f>IF([1]Variables!$AN$3=12,IF(VLOOKUP([1]Variables!$AN$3,[1]Variables!$AK$3:$AM$14,3)=2,INDEX([1]UTCR!K1450:U1450,1,5)+INDEX([1]UTCR!K1450:U1450,1,8),INDEX([1]UTCR!AG1450:AQ1450,1,5)+INDEX([1]UTCR!AG1450:AQ1450,1,8)),IF(VLOOKUP([1]Variables!$AN$3,[1]Variables!$AK$3:$AM$14,3)=2,INDEX([1]UTCR!K1450:U1450,1,[1]Variables!$AN$3),INDEX([1]UTCR!AG1450:AQ1450,1,[1]Variables!$AN$3)))</f>
        <v>0</v>
      </c>
      <c r="L1450" s="88">
        <f>M1450-K1450</f>
        <v>0</v>
      </c>
      <c r="M1450" s="88">
        <f>IF([1]Variables!$AN$3=12,INDEX([1]NRO!J1450:T1450,1,5)+INDEX([1]NRO!J1450:T1450,1,8),INDEX([1]NRO!J1450:T1450,1,[1]Variables!$AN$3))</f>
        <v>0</v>
      </c>
      <c r="O1450" s="134"/>
      <c r="P1450" s="134"/>
      <c r="Q1450" s="134"/>
      <c r="R1450" s="134"/>
      <c r="S1450" s="134"/>
      <c r="T1450" s="134"/>
      <c r="U1450" s="134"/>
      <c r="V1450" s="134"/>
      <c r="W1450" s="134"/>
      <c r="X1450" s="134"/>
      <c r="Y1450" s="134"/>
      <c r="Z1450" s="134"/>
      <c r="AA1450" s="134"/>
    </row>
    <row r="1451" spans="1:27" ht="11.65" customHeight="1" x14ac:dyDescent="0.2">
      <c r="A1451" s="138">
        <f t="shared" ca="1" si="80"/>
        <v>1070</v>
      </c>
      <c r="C1451" s="184"/>
      <c r="F1451" s="184" t="str">
        <f>+[1]Function!F1434</f>
        <v>GP</v>
      </c>
      <c r="G1451" s="84" t="str">
        <f>[1]UTCR!H1451</f>
        <v>SO</v>
      </c>
      <c r="H1451" s="151"/>
      <c r="I1451" s="88">
        <f>IF(VLOOKUP([1]Variables!$AN$3,[1]Variables!$AK$3:$AM$14,3)=2,[1]UTCR!J1451,[1]UTCR!AF1451)</f>
        <v>0</v>
      </c>
      <c r="J1451" s="88">
        <f>I1451-K1451</f>
        <v>0</v>
      </c>
      <c r="K1451" s="185">
        <f>IF([1]Variables!$AN$3=12,IF(VLOOKUP([1]Variables!$AN$3,[1]Variables!$AK$3:$AM$14,3)=2,INDEX([1]UTCR!K1451:U1451,1,5)+INDEX([1]UTCR!K1451:U1451,1,8),INDEX([1]UTCR!AG1451:AQ1451,1,5)+INDEX([1]UTCR!AG1451:AQ1451,1,8)),IF(VLOOKUP([1]Variables!$AN$3,[1]Variables!$AK$3:$AM$14,3)=2,INDEX([1]UTCR!K1451:U1451,1,[1]Variables!$AN$3),INDEX([1]UTCR!AG1451:AQ1451,1,[1]Variables!$AN$3)))</f>
        <v>0</v>
      </c>
      <c r="L1451" s="88">
        <f>M1451-K1451</f>
        <v>0</v>
      </c>
      <c r="M1451" s="88">
        <f>IF([1]Variables!$AN$3=12,INDEX([1]NRO!J1451:T1451,1,5)+INDEX([1]NRO!J1451:T1451,1,8),INDEX([1]NRO!J1451:T1451,1,[1]Variables!$AN$3))</f>
        <v>0</v>
      </c>
      <c r="O1451" s="134"/>
      <c r="P1451" s="134"/>
      <c r="Q1451" s="134"/>
      <c r="R1451" s="134"/>
      <c r="S1451" s="134"/>
      <c r="T1451" s="134"/>
      <c r="U1451" s="134"/>
      <c r="V1451" s="134"/>
      <c r="W1451" s="134"/>
      <c r="X1451" s="134"/>
      <c r="Y1451" s="134"/>
      <c r="Z1451" s="134"/>
      <c r="AA1451" s="134"/>
    </row>
    <row r="1452" spans="1:27" ht="11.65" customHeight="1" x14ac:dyDescent="0.2">
      <c r="A1452" s="138">
        <f t="shared" ca="1" si="80"/>
        <v>1071</v>
      </c>
      <c r="C1452" s="184"/>
      <c r="F1452" s="184" t="str">
        <f>+[1]Function!F1435</f>
        <v>GP</v>
      </c>
      <c r="G1452" s="84" t="str">
        <f>[1]UTCR!H1452</f>
        <v>SNP</v>
      </c>
      <c r="H1452" s="151"/>
      <c r="I1452" s="88">
        <f>IF(VLOOKUP([1]Variables!$AN$3,[1]Variables!$AK$3:$AM$14,3)=2,[1]UTCR!J1452,[1]UTCR!AF1452)</f>
        <v>14099472.92</v>
      </c>
      <c r="J1452" s="88">
        <f>I1452-K1452</f>
        <v>13255112.010269992</v>
      </c>
      <c r="K1452" s="185">
        <f>IF([1]Variables!$AN$3=12,IF(VLOOKUP([1]Variables!$AN$3,[1]Variables!$AK$3:$AM$14,3)=2,INDEX([1]UTCR!K1452:U1452,1,5)+INDEX([1]UTCR!K1452:U1452,1,8),INDEX([1]UTCR!AG1452:AQ1452,1,5)+INDEX([1]UTCR!AG1452:AQ1452,1,8)),IF(VLOOKUP([1]Variables!$AN$3,[1]Variables!$AK$3:$AM$14,3)=2,INDEX([1]UTCR!K1452:U1452,1,[1]Variables!$AN$3),INDEX([1]UTCR!AG1452:AQ1452,1,[1]Variables!$AN$3)))</f>
        <v>844360.90973000741</v>
      </c>
      <c r="L1452" s="88">
        <f>M1452-K1452</f>
        <v>0</v>
      </c>
      <c r="M1452" s="88">
        <f>IF([1]Variables!$AN$3=12,INDEX([1]NRO!J1452:T1452,1,5)+INDEX([1]NRO!J1452:T1452,1,8),INDEX([1]NRO!J1452:T1452,1,[1]Variables!$AN$3))</f>
        <v>844360.90973000741</v>
      </c>
      <c r="O1452" s="134"/>
      <c r="P1452" s="134"/>
      <c r="Q1452" s="134"/>
      <c r="R1452" s="134"/>
      <c r="S1452" s="134"/>
      <c r="T1452" s="134"/>
      <c r="U1452" s="134"/>
      <c r="V1452" s="134"/>
      <c r="W1452" s="134"/>
      <c r="X1452" s="134"/>
      <c r="Y1452" s="134"/>
      <c r="Z1452" s="134"/>
      <c r="AA1452" s="134"/>
    </row>
    <row r="1453" spans="1:27" ht="11.65" customHeight="1" x14ac:dyDescent="0.2">
      <c r="A1453" s="138">
        <f t="shared" ca="1" si="80"/>
        <v>1072</v>
      </c>
      <c r="C1453" s="184"/>
      <c r="H1453" s="151"/>
      <c r="I1453" s="187">
        <f>SUBTOTAL(9,I1450:I1452)</f>
        <v>14099472.92</v>
      </c>
      <c r="J1453" s="187">
        <f>SUBTOTAL(9,J1450:J1452)</f>
        <v>13255112.010269992</v>
      </c>
      <c r="K1453" s="187">
        <f>SUBTOTAL(9,K1450:K1452)</f>
        <v>844360.90973000741</v>
      </c>
      <c r="L1453" s="187">
        <f>SUBTOTAL(9,L1450:L1452)</f>
        <v>0</v>
      </c>
      <c r="M1453" s="187">
        <f>SUBTOTAL(9,M1450:M1452)</f>
        <v>844360.90973000741</v>
      </c>
      <c r="O1453" s="134"/>
      <c r="P1453" s="134"/>
      <c r="Q1453" s="134"/>
      <c r="R1453" s="134"/>
      <c r="S1453" s="134"/>
      <c r="T1453" s="134"/>
      <c r="U1453" s="134"/>
      <c r="V1453" s="134"/>
      <c r="W1453" s="134"/>
      <c r="X1453" s="134"/>
      <c r="Y1453" s="134"/>
      <c r="Z1453" s="134"/>
      <c r="AA1453" s="134"/>
    </row>
    <row r="1454" spans="1:27" ht="11.65" customHeight="1" x14ac:dyDescent="0.2">
      <c r="A1454" s="138">
        <f t="shared" ca="1" si="80"/>
        <v>1073</v>
      </c>
      <c r="C1454" s="184"/>
      <c r="H1454" s="151"/>
      <c r="I1454" s="88"/>
      <c r="J1454" s="88"/>
      <c r="K1454" s="88"/>
      <c r="L1454" s="88"/>
      <c r="M1454" s="88"/>
      <c r="O1454" s="134"/>
      <c r="P1454" s="134"/>
      <c r="Q1454" s="134"/>
      <c r="R1454" s="134"/>
      <c r="S1454" s="134"/>
      <c r="T1454" s="134"/>
      <c r="U1454" s="134"/>
      <c r="V1454" s="134"/>
      <c r="W1454" s="134"/>
      <c r="X1454" s="134"/>
      <c r="Y1454" s="134"/>
      <c r="Z1454" s="134"/>
      <c r="AA1454" s="134"/>
    </row>
    <row r="1455" spans="1:27" ht="11.65" customHeight="1" x14ac:dyDescent="0.2">
      <c r="A1455" s="138">
        <f t="shared" ca="1" si="80"/>
        <v>1074</v>
      </c>
      <c r="C1455" s="184">
        <v>432</v>
      </c>
      <c r="D1455" s="84" t="s">
        <v>417</v>
      </c>
      <c r="H1455" s="151"/>
      <c r="I1455" s="88"/>
      <c r="J1455" s="88"/>
      <c r="K1455" s="88"/>
      <c r="L1455" s="88"/>
      <c r="M1455" s="88"/>
      <c r="O1455" s="134"/>
      <c r="P1455" s="134"/>
      <c r="Q1455" s="134"/>
      <c r="R1455" s="134"/>
      <c r="S1455" s="134"/>
      <c r="T1455" s="134"/>
      <c r="U1455" s="134"/>
      <c r="V1455" s="134"/>
      <c r="W1455" s="134"/>
      <c r="X1455" s="134"/>
      <c r="Y1455" s="134"/>
      <c r="Z1455" s="134"/>
      <c r="AA1455" s="134"/>
    </row>
    <row r="1456" spans="1:27" ht="11.65" customHeight="1" x14ac:dyDescent="0.2">
      <c r="A1456" s="138">
        <f t="shared" ca="1" si="80"/>
        <v>1075</v>
      </c>
      <c r="C1456" s="184"/>
      <c r="F1456" s="184" t="str">
        <f>+[1]Function!F1439</f>
        <v>GP</v>
      </c>
      <c r="G1456" s="84" t="str">
        <f>[1]UTCR!H1456</f>
        <v>SNP</v>
      </c>
      <c r="H1456" s="151"/>
      <c r="I1456" s="88">
        <f>IF(VLOOKUP([1]Variables!$AN$3,[1]Variables!$AK$3:$AM$14,3)=2,[1]UTCR!J1456,[1]UTCR!AF1456)</f>
        <v>-20519526.66</v>
      </c>
      <c r="J1456" s="88">
        <f>I1456-K1456</f>
        <v>-19290694.469167527</v>
      </c>
      <c r="K1456" s="185">
        <f>IF([1]Variables!$AN$3=12,IF(VLOOKUP([1]Variables!$AN$3,[1]Variables!$AK$3:$AM$14,3)=2,INDEX([1]UTCR!K1456:U1456,1,5)+INDEX([1]UTCR!K1456:U1456,1,8),INDEX([1]UTCR!AG1456:AQ1456,1,5)+INDEX([1]UTCR!AG1456:AQ1456,1,8)),IF(VLOOKUP([1]Variables!$AN$3,[1]Variables!$AK$3:$AM$14,3)=2,INDEX([1]UTCR!K1456:U1456,1,[1]Variables!$AN$3),INDEX([1]UTCR!AG1456:AQ1456,1,[1]Variables!$AN$3)))</f>
        <v>-1228832.1908324743</v>
      </c>
      <c r="L1456" s="88">
        <f>M1456-K1456</f>
        <v>0</v>
      </c>
      <c r="M1456" s="88">
        <f>IF([1]Variables!$AN$3=12,INDEX([1]NRO!J1456:T1456,1,5)+INDEX([1]NRO!J1456:T1456,1,8),INDEX([1]NRO!J1456:T1456,1,[1]Variables!$AN$3))</f>
        <v>-1228832.1908324743</v>
      </c>
      <c r="O1456" s="134"/>
      <c r="P1456" s="134"/>
      <c r="Q1456" s="134"/>
      <c r="R1456" s="134"/>
      <c r="S1456" s="134"/>
      <c r="T1456" s="134"/>
      <c r="U1456" s="134"/>
      <c r="V1456" s="134"/>
      <c r="W1456" s="134"/>
      <c r="X1456" s="134"/>
      <c r="Y1456" s="134"/>
      <c r="Z1456" s="134"/>
      <c r="AA1456" s="134"/>
    </row>
    <row r="1457" spans="1:27" ht="11.65" customHeight="1" x14ac:dyDescent="0.2">
      <c r="A1457" s="138">
        <f t="shared" ca="1" si="80"/>
        <v>1076</v>
      </c>
      <c r="C1457" s="184"/>
      <c r="H1457" s="151"/>
      <c r="I1457" s="187">
        <f>SUBTOTAL(9,I1456)</f>
        <v>-20519526.66</v>
      </c>
      <c r="J1457" s="187">
        <f>SUBTOTAL(9,J1456)</f>
        <v>-19290694.469167527</v>
      </c>
      <c r="K1457" s="187">
        <f>SUBTOTAL(9,K1456)</f>
        <v>-1228832.1908324743</v>
      </c>
      <c r="L1457" s="187">
        <f>SUBTOTAL(9,L1456)</f>
        <v>0</v>
      </c>
      <c r="M1457" s="187">
        <f>SUBTOTAL(9,M1456)</f>
        <v>-1228832.1908324743</v>
      </c>
      <c r="O1457" s="134"/>
      <c r="P1457" s="134"/>
      <c r="Q1457" s="134"/>
      <c r="R1457" s="134"/>
      <c r="S1457" s="134"/>
      <c r="T1457" s="134"/>
      <c r="U1457" s="134"/>
      <c r="V1457" s="134"/>
      <c r="W1457" s="134"/>
      <c r="X1457" s="134"/>
      <c r="Y1457" s="134"/>
      <c r="Z1457" s="134"/>
      <c r="AA1457" s="134"/>
    </row>
    <row r="1458" spans="1:27" ht="11.65" customHeight="1" x14ac:dyDescent="0.2">
      <c r="A1458" s="138">
        <f t="shared" ca="1" si="80"/>
        <v>1077</v>
      </c>
      <c r="C1458" s="184"/>
      <c r="H1458" s="151"/>
      <c r="I1458" s="88"/>
      <c r="J1458" s="88"/>
      <c r="K1458" s="88"/>
      <c r="L1458" s="88"/>
      <c r="M1458" s="88"/>
      <c r="O1458" s="134"/>
      <c r="P1458" s="134"/>
      <c r="Q1458" s="134"/>
      <c r="R1458" s="134"/>
      <c r="S1458" s="134"/>
      <c r="T1458" s="134"/>
      <c r="U1458" s="134"/>
      <c r="V1458" s="134"/>
      <c r="W1458" s="134"/>
      <c r="X1458" s="134"/>
      <c r="Y1458" s="134"/>
      <c r="Z1458" s="134"/>
      <c r="AA1458" s="134"/>
    </row>
    <row r="1459" spans="1:27" ht="11.65" customHeight="1" thickBot="1" x14ac:dyDescent="0.25">
      <c r="A1459" s="138">
        <f t="shared" ca="1" si="80"/>
        <v>1078</v>
      </c>
      <c r="C1459" s="184"/>
      <c r="D1459" s="84" t="s">
        <v>418</v>
      </c>
      <c r="H1459" s="151" t="s">
        <v>419</v>
      </c>
      <c r="I1459" s="223">
        <f>SUBTOTAL(9,I1437:I1457)</f>
        <v>354009185.36000001</v>
      </c>
      <c r="J1459" s="223">
        <f>SUBTOTAL(9,J1437:J1457)</f>
        <v>332808994.43801564</v>
      </c>
      <c r="K1459" s="223">
        <f>SUBTOTAL(9,K1437:K1457)</f>
        <v>21200190.921984371</v>
      </c>
      <c r="L1459" s="223">
        <f>SUBTOTAL(9,L1437:L1457)</f>
        <v>572197.62102085352</v>
      </c>
      <c r="M1459" s="223">
        <f>SUBTOTAL(9,M1437:M1457)</f>
        <v>21772388.543005224</v>
      </c>
      <c r="O1459" s="134"/>
      <c r="P1459" s="134"/>
      <c r="Q1459" s="134"/>
      <c r="R1459" s="134"/>
      <c r="S1459" s="134"/>
      <c r="T1459" s="134"/>
      <c r="U1459" s="134"/>
      <c r="V1459" s="134"/>
      <c r="W1459" s="134"/>
      <c r="X1459" s="134"/>
      <c r="Y1459" s="134"/>
      <c r="Z1459" s="134"/>
      <c r="AA1459" s="134"/>
    </row>
    <row r="1460" spans="1:27" ht="11.65" customHeight="1" thickTop="1" x14ac:dyDescent="0.2">
      <c r="A1460" s="138">
        <f t="shared" ca="1" si="80"/>
        <v>1079</v>
      </c>
      <c r="C1460" s="184"/>
      <c r="H1460" s="151"/>
      <c r="I1460" s="88"/>
      <c r="J1460" s="88"/>
      <c r="K1460" s="88"/>
      <c r="L1460" s="88"/>
      <c r="M1460" s="88"/>
      <c r="O1460" s="134"/>
      <c r="P1460" s="134"/>
      <c r="Q1460" s="134"/>
      <c r="R1460" s="134"/>
      <c r="S1460" s="134"/>
      <c r="T1460" s="134"/>
      <c r="U1460" s="134"/>
      <c r="V1460" s="134"/>
      <c r="W1460" s="134"/>
      <c r="X1460" s="134"/>
      <c r="Y1460" s="134"/>
      <c r="Z1460" s="134"/>
      <c r="AA1460" s="134"/>
    </row>
    <row r="1461" spans="1:27" ht="11.65" customHeight="1" x14ac:dyDescent="0.2">
      <c r="A1461" s="138">
        <f t="shared" ca="1" si="80"/>
        <v>1080</v>
      </c>
      <c r="C1461" s="184"/>
      <c r="D1461" s="84" t="s">
        <v>420</v>
      </c>
      <c r="H1461" s="151"/>
      <c r="I1461" s="88"/>
      <c r="J1461" s="88"/>
      <c r="K1461" s="88"/>
      <c r="L1461" s="88"/>
      <c r="M1461" s="88"/>
      <c r="O1461" s="134"/>
      <c r="P1461" s="134"/>
      <c r="Q1461" s="134"/>
      <c r="R1461" s="134"/>
      <c r="S1461" s="134"/>
      <c r="T1461" s="134"/>
      <c r="U1461" s="134"/>
      <c r="V1461" s="134"/>
      <c r="W1461" s="134"/>
      <c r="X1461" s="134"/>
      <c r="Y1461" s="134"/>
      <c r="Z1461" s="134"/>
      <c r="AA1461" s="134"/>
    </row>
    <row r="1462" spans="1:27" ht="11.65" customHeight="1" x14ac:dyDescent="0.2">
      <c r="A1462" s="138">
        <f t="shared" ca="1" si="80"/>
        <v>1081</v>
      </c>
      <c r="C1462" s="184"/>
      <c r="E1462" s="84">
        <v>427</v>
      </c>
      <c r="F1462" s="184" t="str">
        <f>+[1]Function!F1445</f>
        <v>NUTIL</v>
      </c>
      <c r="G1462" s="84" t="str">
        <f>[1]UTCR!H1462</f>
        <v>NUTIL</v>
      </c>
      <c r="H1462" s="151"/>
      <c r="I1462" s="88">
        <f>IF(VLOOKUP([1]Variables!$AN$3,[1]Variables!$AK$3:$AM$14,3)=2,[1]UTCR!J1462,[1]UTCR!AF1462)</f>
        <v>0</v>
      </c>
      <c r="J1462" s="88">
        <f>I1462-K1462</f>
        <v>0</v>
      </c>
      <c r="K1462" s="185">
        <f>IF([1]Variables!$AN$3=12,IF(VLOOKUP([1]Variables!$AN$3,[1]Variables!$AK$3:$AM$14,3)=2,INDEX([1]UTCR!K1462:U1462,1,5)+INDEX([1]UTCR!K1462:U1462,1,8),INDEX([1]UTCR!AG1462:AQ1462,1,5)+INDEX([1]UTCR!AG1462:AQ1462,1,8)),IF(VLOOKUP([1]Variables!$AN$3,[1]Variables!$AK$3:$AM$14,3)=2,INDEX([1]UTCR!K1462:U1462,1,[1]Variables!$AN$3),INDEX([1]UTCR!AG1462:AQ1462,1,[1]Variables!$AN$3)))</f>
        <v>0</v>
      </c>
      <c r="L1462" s="88">
        <f>M1462-K1462</f>
        <v>0</v>
      </c>
      <c r="M1462" s="88">
        <f>IF([1]Variables!$AN$3=12,INDEX([1]NRO!J1462:T1462,1,5)+INDEX([1]NRO!J1462:T1462,1,8),INDEX([1]NRO!J1462:T1462,1,[1]Variables!$AN$3))</f>
        <v>0</v>
      </c>
      <c r="O1462" s="134"/>
      <c r="P1462" s="134"/>
      <c r="Q1462" s="134"/>
      <c r="R1462" s="134"/>
      <c r="S1462" s="134"/>
      <c r="T1462" s="134"/>
      <c r="U1462" s="134"/>
      <c r="V1462" s="134"/>
      <c r="W1462" s="134"/>
      <c r="X1462" s="134"/>
      <c r="Y1462" s="134"/>
      <c r="Z1462" s="134"/>
      <c r="AA1462" s="134"/>
    </row>
    <row r="1463" spans="1:27" ht="11.65" customHeight="1" x14ac:dyDescent="0.2">
      <c r="A1463" s="138">
        <f t="shared" ca="1" si="80"/>
        <v>1082</v>
      </c>
      <c r="C1463" s="184"/>
      <c r="E1463" s="84">
        <v>428</v>
      </c>
      <c r="F1463" s="184" t="str">
        <f>+[1]Function!F1446</f>
        <v>NUTIL</v>
      </c>
      <c r="G1463" s="84" t="str">
        <f>[1]UTCR!H1463</f>
        <v>NUTIL</v>
      </c>
      <c r="H1463" s="151"/>
      <c r="I1463" s="88">
        <f>IF(VLOOKUP([1]Variables!$AN$3,[1]Variables!$AK$3:$AM$14,3)=2,[1]UTCR!J1463,[1]UTCR!AF1463)</f>
        <v>0</v>
      </c>
      <c r="J1463" s="88">
        <f>I1463-K1463</f>
        <v>0</v>
      </c>
      <c r="K1463" s="185">
        <f>IF([1]Variables!$AN$3=12,IF(VLOOKUP([1]Variables!$AN$3,[1]Variables!$AK$3:$AM$14,3)=2,INDEX([1]UTCR!K1463:U1463,1,5)+INDEX([1]UTCR!K1463:U1463,1,8),INDEX([1]UTCR!AG1463:AQ1463,1,5)+INDEX([1]UTCR!AG1463:AQ1463,1,8)),IF(VLOOKUP([1]Variables!$AN$3,[1]Variables!$AK$3:$AM$14,3)=2,INDEX([1]UTCR!K1463:U1463,1,[1]Variables!$AN$3),INDEX([1]UTCR!AG1463:AQ1463,1,[1]Variables!$AN$3)))</f>
        <v>0</v>
      </c>
      <c r="L1463" s="88">
        <f>M1463-K1463</f>
        <v>0</v>
      </c>
      <c r="M1463" s="88">
        <f>IF([1]Variables!$AN$3=12,INDEX([1]NRO!J1463:T1463,1,5)+INDEX([1]NRO!J1463:T1463,1,8),INDEX([1]NRO!J1463:T1463,1,[1]Variables!$AN$3))</f>
        <v>0</v>
      </c>
      <c r="O1463" s="134"/>
      <c r="P1463" s="134"/>
      <c r="Q1463" s="134"/>
      <c r="R1463" s="134"/>
      <c r="S1463" s="134"/>
      <c r="T1463" s="134"/>
      <c r="U1463" s="134"/>
      <c r="V1463" s="134"/>
      <c r="W1463" s="134"/>
      <c r="X1463" s="134"/>
      <c r="Y1463" s="134"/>
      <c r="Z1463" s="134"/>
      <c r="AA1463" s="134"/>
    </row>
    <row r="1464" spans="1:27" ht="11.65" customHeight="1" x14ac:dyDescent="0.2">
      <c r="A1464" s="138">
        <f t="shared" ca="1" si="80"/>
        <v>1083</v>
      </c>
      <c r="C1464" s="184"/>
      <c r="E1464" s="84">
        <v>429</v>
      </c>
      <c r="F1464" s="184" t="str">
        <f>+[1]Function!F1447</f>
        <v>NUTIL</v>
      </c>
      <c r="G1464" s="84" t="str">
        <f>[1]UTCR!H1464</f>
        <v>NUTIL</v>
      </c>
      <c r="H1464" s="151"/>
      <c r="I1464" s="88">
        <f>IF(VLOOKUP([1]Variables!$AN$3,[1]Variables!$AK$3:$AM$14,3)=2,[1]UTCR!J1464,[1]UTCR!AF1464)</f>
        <v>0</v>
      </c>
      <c r="J1464" s="88">
        <f>I1464-K1464</f>
        <v>0</v>
      </c>
      <c r="K1464" s="185">
        <f>IF([1]Variables!$AN$3=12,IF(VLOOKUP([1]Variables!$AN$3,[1]Variables!$AK$3:$AM$14,3)=2,INDEX([1]UTCR!K1464:U1464,1,5)+INDEX([1]UTCR!K1464:U1464,1,8),INDEX([1]UTCR!AG1464:AQ1464,1,5)+INDEX([1]UTCR!AG1464:AQ1464,1,8)),IF(VLOOKUP([1]Variables!$AN$3,[1]Variables!$AK$3:$AM$14,3)=2,INDEX([1]UTCR!K1464:U1464,1,[1]Variables!$AN$3),INDEX([1]UTCR!AG1464:AQ1464,1,[1]Variables!$AN$3)))</f>
        <v>0</v>
      </c>
      <c r="L1464" s="88">
        <f>M1464-K1464</f>
        <v>0</v>
      </c>
      <c r="M1464" s="88">
        <f>IF([1]Variables!$AN$3=12,INDEX([1]NRO!J1464:T1464,1,5)+INDEX([1]NRO!J1464:T1464,1,8),INDEX([1]NRO!J1464:T1464,1,[1]Variables!$AN$3))</f>
        <v>0</v>
      </c>
      <c r="O1464" s="134"/>
      <c r="P1464" s="134"/>
      <c r="Q1464" s="134"/>
      <c r="R1464" s="134"/>
      <c r="S1464" s="134"/>
      <c r="T1464" s="134"/>
      <c r="U1464" s="134"/>
      <c r="V1464" s="134"/>
      <c r="W1464" s="134"/>
      <c r="X1464" s="134"/>
      <c r="Y1464" s="134"/>
      <c r="Z1464" s="134"/>
      <c r="AA1464" s="134"/>
    </row>
    <row r="1465" spans="1:27" ht="11.65" customHeight="1" x14ac:dyDescent="0.2">
      <c r="A1465" s="138">
        <f t="shared" ca="1" si="80"/>
        <v>1084</v>
      </c>
      <c r="C1465" s="184"/>
      <c r="E1465" s="84">
        <v>431</v>
      </c>
      <c r="F1465" s="184" t="str">
        <f>+[1]Function!F1448</f>
        <v>NUTIL</v>
      </c>
      <c r="G1465" s="84" t="str">
        <f>[1]UTCR!H1465</f>
        <v>NUTIL</v>
      </c>
      <c r="H1465" s="151"/>
      <c r="I1465" s="88">
        <f>IF(VLOOKUP([1]Variables!$AN$3,[1]Variables!$AK$3:$AM$14,3)=2,[1]UTCR!J1465,[1]UTCR!AF1465)</f>
        <v>0</v>
      </c>
      <c r="J1465" s="88">
        <f>I1465-K1465</f>
        <v>0</v>
      </c>
      <c r="K1465" s="185">
        <f>IF([1]Variables!$AN$3=12,IF(VLOOKUP([1]Variables!$AN$3,[1]Variables!$AK$3:$AM$14,3)=2,INDEX([1]UTCR!K1465:U1465,1,5)+INDEX([1]UTCR!K1465:U1465,1,8),INDEX([1]UTCR!AG1465:AQ1465,1,5)+INDEX([1]UTCR!AG1465:AQ1465,1,8)),IF(VLOOKUP([1]Variables!$AN$3,[1]Variables!$AK$3:$AM$14,3)=2,INDEX([1]UTCR!K1465:U1465,1,[1]Variables!$AN$3),INDEX([1]UTCR!AG1465:AQ1465,1,[1]Variables!$AN$3)))</f>
        <v>0</v>
      </c>
      <c r="L1465" s="88">
        <f>M1465-K1465</f>
        <v>0</v>
      </c>
      <c r="M1465" s="88">
        <f>IF([1]Variables!$AN$3=12,INDEX([1]NRO!J1465:T1465,1,5)+INDEX([1]NRO!J1465:T1465,1,8),INDEX([1]NRO!J1465:T1465,1,[1]Variables!$AN$3))</f>
        <v>0</v>
      </c>
      <c r="O1465" s="134"/>
      <c r="P1465" s="134"/>
      <c r="Q1465" s="134"/>
      <c r="R1465" s="134"/>
      <c r="S1465" s="134"/>
      <c r="T1465" s="134"/>
      <c r="U1465" s="134"/>
      <c r="V1465" s="134"/>
      <c r="W1465" s="134"/>
      <c r="X1465" s="134"/>
      <c r="Y1465" s="134"/>
      <c r="Z1465" s="134"/>
      <c r="AA1465" s="134"/>
    </row>
    <row r="1466" spans="1:27" ht="11.65" customHeight="1" x14ac:dyDescent="0.2">
      <c r="A1466" s="138">
        <f t="shared" ca="1" si="80"/>
        <v>1085</v>
      </c>
      <c r="C1466" s="184"/>
      <c r="H1466" s="151"/>
      <c r="I1466" s="88"/>
      <c r="J1466" s="88"/>
      <c r="K1466" s="88"/>
      <c r="L1466" s="88"/>
      <c r="M1466" s="88"/>
      <c r="O1466" s="134"/>
      <c r="P1466" s="134"/>
      <c r="Q1466" s="134"/>
      <c r="R1466" s="134"/>
      <c r="S1466" s="134"/>
      <c r="T1466" s="134"/>
      <c r="U1466" s="134"/>
      <c r="V1466" s="134"/>
      <c r="W1466" s="134"/>
      <c r="X1466" s="134"/>
      <c r="Y1466" s="134"/>
      <c r="Z1466" s="134"/>
      <c r="AA1466" s="134"/>
    </row>
    <row r="1467" spans="1:27" ht="11.65" customHeight="1" x14ac:dyDescent="0.2">
      <c r="A1467" s="138">
        <f t="shared" ca="1" si="80"/>
        <v>1086</v>
      </c>
      <c r="C1467" s="184"/>
      <c r="E1467" s="84" t="s">
        <v>421</v>
      </c>
      <c r="H1467" s="151"/>
      <c r="I1467" s="187">
        <f>SUM(I1462:I1466)</f>
        <v>0</v>
      </c>
      <c r="J1467" s="187">
        <f>SUM(J1462:J1466)</f>
        <v>0</v>
      </c>
      <c r="K1467" s="187">
        <f>SUM(K1462:K1466)</f>
        <v>0</v>
      </c>
      <c r="L1467" s="187">
        <f>SUM(L1462:L1466)</f>
        <v>0</v>
      </c>
      <c r="M1467" s="187">
        <f>SUM(M1462:M1466)</f>
        <v>0</v>
      </c>
      <c r="O1467" s="134"/>
      <c r="P1467" s="134"/>
      <c r="Q1467" s="134"/>
      <c r="R1467" s="134"/>
      <c r="S1467" s="134"/>
      <c r="T1467" s="134"/>
      <c r="U1467" s="134"/>
      <c r="V1467" s="134"/>
      <c r="W1467" s="134"/>
      <c r="X1467" s="134"/>
      <c r="Y1467" s="134"/>
      <c r="Z1467" s="134"/>
      <c r="AA1467" s="134"/>
    </row>
    <row r="1468" spans="1:27" ht="11.65" customHeight="1" x14ac:dyDescent="0.2">
      <c r="A1468" s="138">
        <f t="shared" ca="1" si="80"/>
        <v>1087</v>
      </c>
      <c r="C1468" s="184"/>
      <c r="H1468" s="151"/>
      <c r="I1468" s="88"/>
      <c r="J1468" s="88"/>
      <c r="K1468" s="88"/>
      <c r="L1468" s="88"/>
      <c r="M1468" s="88"/>
      <c r="O1468" s="134"/>
      <c r="P1468" s="134"/>
      <c r="Q1468" s="134"/>
      <c r="R1468" s="134"/>
      <c r="S1468" s="134"/>
      <c r="T1468" s="134"/>
      <c r="U1468" s="134"/>
      <c r="V1468" s="134"/>
      <c r="W1468" s="134"/>
      <c r="X1468" s="134"/>
      <c r="Y1468" s="134"/>
      <c r="Z1468" s="134"/>
      <c r="AA1468" s="134"/>
    </row>
    <row r="1469" spans="1:27" ht="11.65" customHeight="1" thickBot="1" x14ac:dyDescent="0.25">
      <c r="A1469" s="138">
        <f t="shared" ca="1" si="80"/>
        <v>1088</v>
      </c>
      <c r="C1469" s="184"/>
      <c r="D1469" s="84" t="s">
        <v>422</v>
      </c>
      <c r="H1469" s="151"/>
      <c r="I1469" s="223">
        <f>I1467+I1459</f>
        <v>354009185.36000001</v>
      </c>
      <c r="J1469" s="223">
        <f>J1467+J1459</f>
        <v>332808994.43801564</v>
      </c>
      <c r="K1469" s="223">
        <f>K1467+K1459</f>
        <v>21200190.921984371</v>
      </c>
      <c r="L1469" s="223">
        <f>L1467+L1459</f>
        <v>572197.62102085352</v>
      </c>
      <c r="M1469" s="223">
        <f>M1467+M1459</f>
        <v>21772388.543005224</v>
      </c>
      <c r="O1469" s="134"/>
      <c r="P1469" s="134"/>
      <c r="Q1469" s="134"/>
      <c r="R1469" s="134"/>
      <c r="S1469" s="134"/>
      <c r="T1469" s="134"/>
      <c r="U1469" s="134"/>
      <c r="V1469" s="134"/>
      <c r="W1469" s="134"/>
      <c r="X1469" s="134"/>
      <c r="Y1469" s="134"/>
      <c r="Z1469" s="134"/>
      <c r="AA1469" s="134"/>
    </row>
    <row r="1470" spans="1:27" ht="11.65" customHeight="1" thickTop="1" x14ac:dyDescent="0.2">
      <c r="A1470" s="138">
        <f t="shared" ca="1" si="80"/>
        <v>1089</v>
      </c>
      <c r="C1470" s="184"/>
      <c r="H1470" s="151"/>
      <c r="I1470" s="88"/>
      <c r="J1470" s="88"/>
      <c r="K1470" s="88"/>
      <c r="L1470" s="88"/>
      <c r="M1470" s="88"/>
      <c r="O1470" s="134"/>
      <c r="P1470" s="134"/>
      <c r="Q1470" s="134"/>
      <c r="R1470" s="134"/>
      <c r="S1470" s="134"/>
      <c r="T1470" s="134"/>
      <c r="U1470" s="134"/>
      <c r="V1470" s="134"/>
      <c r="W1470" s="134"/>
      <c r="X1470" s="134"/>
      <c r="Y1470" s="134"/>
      <c r="Z1470" s="134"/>
      <c r="AA1470" s="134"/>
    </row>
    <row r="1471" spans="1:27" ht="11.65" customHeight="1" x14ac:dyDescent="0.2">
      <c r="A1471" s="138">
        <f t="shared" ca="1" si="80"/>
        <v>1090</v>
      </c>
      <c r="C1471" s="184"/>
      <c r="H1471" s="151"/>
      <c r="I1471" s="88"/>
      <c r="J1471" s="88"/>
      <c r="K1471" s="88"/>
      <c r="L1471" s="88"/>
      <c r="M1471" s="88"/>
      <c r="O1471" s="134"/>
      <c r="P1471" s="134"/>
      <c r="Q1471" s="134"/>
      <c r="R1471" s="134"/>
      <c r="S1471" s="134"/>
      <c r="T1471" s="134"/>
      <c r="U1471" s="134"/>
      <c r="V1471" s="134"/>
      <c r="W1471" s="134"/>
      <c r="X1471" s="134"/>
      <c r="Y1471" s="134"/>
      <c r="Z1471" s="134"/>
      <c r="AA1471" s="134"/>
    </row>
    <row r="1472" spans="1:27" ht="11.65" customHeight="1" x14ac:dyDescent="0.2">
      <c r="A1472" s="138">
        <f t="shared" ca="1" si="80"/>
        <v>1091</v>
      </c>
      <c r="C1472" s="184">
        <v>419</v>
      </c>
      <c r="D1472" s="84" t="s">
        <v>423</v>
      </c>
      <c r="H1472" s="151"/>
      <c r="I1472" s="88"/>
      <c r="J1472" s="88"/>
      <c r="K1472" s="88"/>
      <c r="L1472" s="88"/>
      <c r="M1472" s="88"/>
      <c r="O1472" s="134"/>
      <c r="P1472" s="134"/>
      <c r="Q1472" s="134"/>
      <c r="R1472" s="134"/>
      <c r="S1472" s="134"/>
      <c r="T1472" s="134"/>
      <c r="U1472" s="134"/>
      <c r="V1472" s="134"/>
      <c r="W1472" s="134"/>
      <c r="X1472" s="134"/>
      <c r="Y1472" s="134"/>
      <c r="Z1472" s="134"/>
      <c r="AA1472" s="134"/>
    </row>
    <row r="1473" spans="1:27" ht="11.65" customHeight="1" x14ac:dyDescent="0.2">
      <c r="A1473" s="138">
        <f t="shared" ca="1" si="80"/>
        <v>1092</v>
      </c>
      <c r="C1473" s="184"/>
      <c r="F1473" s="184" t="str">
        <f>+[1]Function!F1456</f>
        <v>GP</v>
      </c>
      <c r="G1473" s="84" t="str">
        <f>[1]UTCR!H1473</f>
        <v>S</v>
      </c>
      <c r="H1473" s="151"/>
      <c r="I1473" s="88">
        <f>IF(VLOOKUP([1]Variables!$AN$3,[1]Variables!$AK$3:$AM$14,3)=2,[1]UTCR!J1473,[1]UTCR!AF1473)</f>
        <v>0</v>
      </c>
      <c r="J1473" s="88">
        <f>I1473-K1473</f>
        <v>0</v>
      </c>
      <c r="K1473" s="185">
        <f>IF([1]Variables!$AN$3=12,IF(VLOOKUP([1]Variables!$AN$3,[1]Variables!$AK$3:$AM$14,3)=2,INDEX([1]UTCR!K1473:U1473,1,5)+INDEX([1]UTCR!K1473:U1473,1,8),INDEX([1]UTCR!AG1473:AQ1473,1,5)+INDEX([1]UTCR!AG1473:AQ1473,1,8)),IF(VLOOKUP([1]Variables!$AN$3,[1]Variables!$AK$3:$AM$14,3)=2,INDEX([1]UTCR!K1473:U1473,1,[1]Variables!$AN$3),INDEX([1]UTCR!AG1473:AQ1473,1,[1]Variables!$AN$3)))</f>
        <v>0</v>
      </c>
      <c r="L1473" s="88">
        <f>M1473-K1473</f>
        <v>0</v>
      </c>
      <c r="M1473" s="88">
        <f>IF([1]Variables!$AN$3=12,INDEX([1]NRO!J1473:T1473,1,5)+INDEX([1]NRO!J1473:T1473,1,8),INDEX([1]NRO!J1473:T1473,1,[1]Variables!$AN$3))</f>
        <v>0</v>
      </c>
      <c r="O1473" s="134"/>
      <c r="P1473" s="134"/>
      <c r="Q1473" s="134"/>
      <c r="R1473" s="134"/>
      <c r="S1473" s="134"/>
      <c r="T1473" s="134"/>
      <c r="U1473" s="134"/>
      <c r="V1473" s="134"/>
      <c r="W1473" s="134"/>
      <c r="X1473" s="134"/>
      <c r="Y1473" s="134"/>
      <c r="Z1473" s="134"/>
      <c r="AA1473" s="134"/>
    </row>
    <row r="1474" spans="1:27" ht="11.65" customHeight="1" x14ac:dyDescent="0.2">
      <c r="A1474" s="138">
        <f t="shared" ca="1" si="80"/>
        <v>1093</v>
      </c>
      <c r="C1474" s="184"/>
      <c r="F1474" s="184" t="str">
        <f>+[1]Function!F1457</f>
        <v>GP</v>
      </c>
      <c r="G1474" s="84" t="str">
        <f>[1]UTCR!H1474</f>
        <v>SNP</v>
      </c>
      <c r="H1474" s="151"/>
      <c r="I1474" s="88">
        <f>IF(VLOOKUP([1]Variables!$AN$3,[1]Variables!$AK$3:$AM$14,3)=2,[1]UTCR!J1474,[1]UTCR!AF1474)</f>
        <v>-39777005</v>
      </c>
      <c r="J1474" s="88">
        <f>I1474-K1474</f>
        <v>-37394919.632787913</v>
      </c>
      <c r="K1474" s="185">
        <f>IF([1]Variables!$AN$3=12,IF(VLOOKUP([1]Variables!$AN$3,[1]Variables!$AK$3:$AM$14,3)=2,INDEX([1]UTCR!K1474:U1474,1,5)+INDEX([1]UTCR!K1474:U1474,1,8),INDEX([1]UTCR!AG1474:AQ1474,1,5)+INDEX([1]UTCR!AG1474:AQ1474,1,8)),IF(VLOOKUP([1]Variables!$AN$3,[1]Variables!$AK$3:$AM$14,3)=2,INDEX([1]UTCR!K1474:U1474,1,[1]Variables!$AN$3),INDEX([1]UTCR!AG1474:AQ1474,1,[1]Variables!$AN$3)))</f>
        <v>-2382085.3672120855</v>
      </c>
      <c r="L1474" s="88">
        <f>M1474-K1474</f>
        <v>-3867.0810949089937</v>
      </c>
      <c r="M1474" s="88">
        <f>IF([1]Variables!$AN$3=12,INDEX([1]NRO!J1474:T1474,1,5)+INDEX([1]NRO!J1474:T1474,1,8),INDEX([1]NRO!J1474:T1474,1,[1]Variables!$AN$3))</f>
        <v>-2385952.4483069945</v>
      </c>
      <c r="O1474" s="148"/>
      <c r="P1474" s="134"/>
      <c r="Q1474" s="134"/>
      <c r="R1474" s="134"/>
      <c r="S1474" s="134"/>
      <c r="T1474" s="134"/>
      <c r="U1474" s="134"/>
      <c r="V1474" s="134"/>
      <c r="W1474" s="134"/>
      <c r="X1474" s="134"/>
      <c r="Y1474" s="134"/>
      <c r="Z1474" s="134"/>
      <c r="AA1474" s="134"/>
    </row>
    <row r="1475" spans="1:27" ht="11.65" customHeight="1" thickBot="1" x14ac:dyDescent="0.25">
      <c r="A1475" s="138">
        <f t="shared" ca="1" si="80"/>
        <v>1094</v>
      </c>
      <c r="C1475" s="184"/>
      <c r="D1475" s="84" t="s">
        <v>424</v>
      </c>
      <c r="H1475" s="151"/>
      <c r="I1475" s="203">
        <f>SUBTOTAL(9,I1473:I1474)</f>
        <v>-39777005</v>
      </c>
      <c r="J1475" s="203">
        <f>SUBTOTAL(9,J1473:J1474)</f>
        <v>-37394919.632787913</v>
      </c>
      <c r="K1475" s="203">
        <f>SUBTOTAL(9,K1473:K1474)</f>
        <v>-2382085.3672120855</v>
      </c>
      <c r="L1475" s="203">
        <f>SUBTOTAL(9,L1473:L1474)</f>
        <v>-3867.0810949089937</v>
      </c>
      <c r="M1475" s="203">
        <f>SUBTOTAL(9,M1473:M1474)</f>
        <v>-2385952.4483069945</v>
      </c>
      <c r="O1475" s="134"/>
      <c r="P1475" s="134"/>
      <c r="Q1475" s="134"/>
      <c r="R1475" s="134"/>
      <c r="S1475" s="134"/>
      <c r="T1475" s="134"/>
      <c r="U1475" s="134"/>
      <c r="V1475" s="134"/>
      <c r="W1475" s="134"/>
      <c r="X1475" s="134"/>
      <c r="Y1475" s="134"/>
      <c r="Z1475" s="134"/>
      <c r="AA1475" s="134"/>
    </row>
    <row r="1476" spans="1:27" ht="11.65" customHeight="1" thickTop="1" x14ac:dyDescent="0.2">
      <c r="A1476" s="138">
        <f t="shared" ca="1" si="80"/>
        <v>1095</v>
      </c>
      <c r="C1476" s="184"/>
      <c r="H1476" s="151"/>
      <c r="I1476" s="134"/>
      <c r="J1476" s="134"/>
      <c r="K1476" s="134"/>
      <c r="L1476" s="134"/>
      <c r="M1476" s="134"/>
      <c r="O1476" s="134"/>
      <c r="P1476" s="134"/>
      <c r="Q1476" s="134"/>
      <c r="R1476" s="134"/>
      <c r="S1476" s="134"/>
      <c r="T1476" s="134"/>
      <c r="U1476" s="134"/>
      <c r="V1476" s="134"/>
      <c r="W1476" s="134"/>
      <c r="X1476" s="134"/>
      <c r="Y1476" s="134"/>
      <c r="Z1476" s="134"/>
      <c r="AA1476" s="134"/>
    </row>
    <row r="1477" spans="1:27" ht="11.65" customHeight="1" x14ac:dyDescent="0.2">
      <c r="A1477" s="138">
        <f t="shared" ca="1" si="80"/>
        <v>1096</v>
      </c>
      <c r="C1477" s="184"/>
      <c r="H1477" s="151"/>
      <c r="I1477" s="134"/>
      <c r="J1477" s="134"/>
      <c r="K1477" s="134"/>
      <c r="L1477" s="134"/>
      <c r="M1477" s="134"/>
      <c r="O1477" s="134"/>
      <c r="P1477" s="134"/>
      <c r="Q1477" s="134"/>
      <c r="R1477" s="134"/>
      <c r="S1477" s="134"/>
      <c r="T1477" s="134"/>
      <c r="U1477" s="134"/>
      <c r="V1477" s="134"/>
      <c r="W1477" s="134"/>
      <c r="X1477" s="134"/>
      <c r="Y1477" s="134"/>
      <c r="Z1477" s="134"/>
      <c r="AA1477" s="134"/>
    </row>
    <row r="1478" spans="1:27" ht="11.65" customHeight="1" x14ac:dyDescent="0.2">
      <c r="A1478" s="138">
        <f t="shared" ca="1" si="80"/>
        <v>1097</v>
      </c>
      <c r="C1478" s="184">
        <v>41010</v>
      </c>
      <c r="D1478" s="84" t="s">
        <v>425</v>
      </c>
      <c r="H1478" s="151"/>
      <c r="I1478" s="88"/>
      <c r="J1478" s="88"/>
      <c r="K1478" s="88"/>
      <c r="L1478" s="88"/>
      <c r="M1478" s="88"/>
      <c r="O1478" s="134"/>
      <c r="P1478" s="134"/>
      <c r="Q1478" s="134"/>
      <c r="R1478" s="134"/>
      <c r="S1478" s="134"/>
      <c r="T1478" s="134"/>
      <c r="U1478" s="134"/>
      <c r="V1478" s="134"/>
      <c r="W1478" s="134"/>
      <c r="X1478" s="134"/>
      <c r="Y1478" s="134"/>
      <c r="Z1478" s="134"/>
      <c r="AA1478" s="134"/>
    </row>
    <row r="1479" spans="1:27" ht="11.65" customHeight="1" x14ac:dyDescent="0.2">
      <c r="A1479" s="138">
        <f t="shared" ca="1" si="80"/>
        <v>1098</v>
      </c>
      <c r="C1479" s="184"/>
      <c r="F1479" s="184" t="str">
        <f>+[1]Function!F1462</f>
        <v>P</v>
      </c>
      <c r="G1479" s="84" t="str">
        <f>[1]UTCR!H1479</f>
        <v>S</v>
      </c>
      <c r="H1479" s="151"/>
      <c r="I1479" s="88">
        <f>IF(VLOOKUP([1]Variables!$AN$3,[1]Variables!$AK$3:$AM$14,3)=2,[1]UTCR!J1479,[1]UTCR!AF1479)</f>
        <v>-3755595</v>
      </c>
      <c r="J1479" s="88">
        <f t="shared" ref="J1479:J1495" si="81">I1479-K1479</f>
        <v>-3752449</v>
      </c>
      <c r="K1479" s="185">
        <f>IF([1]Variables!$AN$3=12,IF(VLOOKUP([1]Variables!$AN$3,[1]Variables!$AK$3:$AM$14,3)=2,INDEX([1]UTCR!K1479:U1479,1,5)+INDEX([1]UTCR!K1479:U1479,1,8),INDEX([1]UTCR!AG1479:AQ1479,1,5)+INDEX([1]UTCR!AG1479:AQ1479,1,8)),IF(VLOOKUP([1]Variables!$AN$3,[1]Variables!$AK$3:$AM$14,3)=2,INDEX([1]UTCR!K1479:U1479,1,[1]Variables!$AN$3),INDEX([1]UTCR!AG1479:AQ1479,1,[1]Variables!$AN$3)))</f>
        <v>-3146</v>
      </c>
      <c r="L1479" s="88">
        <f t="shared" ref="L1479:L1495" si="82">M1479-K1479</f>
        <v>-89577.919197576135</v>
      </c>
      <c r="M1479" s="88">
        <f>IF([1]Variables!$AN$3=12,INDEX([1]NRO!J1479:T1479,1,5)+INDEX([1]NRO!J1479:T1479,1,8),INDEX([1]NRO!J1479:T1479,1,[1]Variables!$AN$3))</f>
        <v>-92723.919197576135</v>
      </c>
      <c r="O1479" s="134"/>
      <c r="P1479" s="134"/>
      <c r="Q1479" s="134"/>
      <c r="R1479" s="134"/>
      <c r="S1479" s="134"/>
      <c r="T1479" s="134"/>
      <c r="U1479" s="134"/>
      <c r="V1479" s="134"/>
      <c r="W1479" s="134"/>
      <c r="X1479" s="134"/>
      <c r="Y1479" s="134"/>
      <c r="Z1479" s="134"/>
      <c r="AA1479" s="134"/>
    </row>
    <row r="1480" spans="1:27" ht="11.65" customHeight="1" x14ac:dyDescent="0.2">
      <c r="A1480" s="138">
        <f t="shared" ca="1" si="80"/>
        <v>1099</v>
      </c>
      <c r="C1480" s="184"/>
      <c r="F1480" s="184" t="str">
        <f>+[1]Function!F1463</f>
        <v>P</v>
      </c>
      <c r="G1480" s="84" t="str">
        <f>[1]UTCR!H1480</f>
        <v>TROJD</v>
      </c>
      <c r="H1480" s="151"/>
      <c r="I1480" s="88">
        <f>IF(VLOOKUP([1]Variables!$AN$3,[1]Variables!$AK$3:$AM$14,3)=2,[1]UTCR!J1480,[1]UTCR!AF1480)</f>
        <v>0</v>
      </c>
      <c r="J1480" s="88">
        <f t="shared" si="81"/>
        <v>0</v>
      </c>
      <c r="K1480" s="185">
        <f>IF([1]Variables!$AN$3=12,IF(VLOOKUP([1]Variables!$AN$3,[1]Variables!$AK$3:$AM$14,3)=2,INDEX([1]UTCR!K1480:U1480,1,5)+INDEX([1]UTCR!K1480:U1480,1,8),INDEX([1]UTCR!AG1480:AQ1480,1,5)+INDEX([1]UTCR!AG1480:AQ1480,1,8)),IF(VLOOKUP([1]Variables!$AN$3,[1]Variables!$AK$3:$AM$14,3)=2,INDEX([1]UTCR!K1480:U1480,1,[1]Variables!$AN$3),INDEX([1]UTCR!AG1480:AQ1480,1,[1]Variables!$AN$3)))</f>
        <v>0</v>
      </c>
      <c r="L1480" s="88">
        <f t="shared" si="82"/>
        <v>0</v>
      </c>
      <c r="M1480" s="88">
        <f>IF([1]Variables!$AN$3=12,INDEX([1]NRO!J1480:T1480,1,5)+INDEX([1]NRO!J1480:T1480,1,8),INDEX([1]NRO!J1480:T1480,1,[1]Variables!$AN$3))</f>
        <v>0</v>
      </c>
      <c r="O1480" s="134"/>
      <c r="P1480" s="134"/>
      <c r="Q1480" s="134"/>
      <c r="R1480" s="134"/>
      <c r="S1480" s="134"/>
      <c r="T1480" s="134"/>
      <c r="U1480" s="134"/>
      <c r="V1480" s="134"/>
      <c r="W1480" s="134"/>
      <c r="X1480" s="134"/>
      <c r="Y1480" s="134"/>
      <c r="Z1480" s="134"/>
      <c r="AA1480" s="134"/>
    </row>
    <row r="1481" spans="1:27" ht="11.65" customHeight="1" x14ac:dyDescent="0.2">
      <c r="A1481" s="138">
        <f t="shared" ca="1" si="80"/>
        <v>1100</v>
      </c>
      <c r="C1481" s="184"/>
      <c r="F1481" s="184" t="str">
        <f>+[1]Function!F1464</f>
        <v>IBT</v>
      </c>
      <c r="G1481" s="84" t="str">
        <f>[1]UTCR!H1481</f>
        <v>CIAC</v>
      </c>
      <c r="H1481" s="151"/>
      <c r="I1481" s="88">
        <f>IF(VLOOKUP([1]Variables!$AN$3,[1]Variables!$AK$3:$AM$14,3)=2,[1]UTCR!J1481,[1]UTCR!AF1481)</f>
        <v>0</v>
      </c>
      <c r="J1481" s="88">
        <f t="shared" si="81"/>
        <v>0</v>
      </c>
      <c r="K1481" s="185">
        <f>IF([1]Variables!$AN$3=12,IF(VLOOKUP([1]Variables!$AN$3,[1]Variables!$AK$3:$AM$14,3)=2,INDEX([1]UTCR!K1481:U1481,1,5)+INDEX([1]UTCR!K1481:U1481,1,8),INDEX([1]UTCR!AG1481:AQ1481,1,5)+INDEX([1]UTCR!AG1481:AQ1481,1,8)),IF(VLOOKUP([1]Variables!$AN$3,[1]Variables!$AK$3:$AM$14,3)=2,INDEX([1]UTCR!K1481:U1481,1,[1]Variables!$AN$3),INDEX([1]UTCR!AG1481:AQ1481,1,[1]Variables!$AN$3)))</f>
        <v>0</v>
      </c>
      <c r="L1481" s="88">
        <f t="shared" si="82"/>
        <v>0</v>
      </c>
      <c r="M1481" s="88">
        <f>IF([1]Variables!$AN$3=12,INDEX([1]NRO!J1481:T1481,1,5)+INDEX([1]NRO!J1481:T1481,1,8),INDEX([1]NRO!J1481:T1481,1,[1]Variables!$AN$3))</f>
        <v>0</v>
      </c>
      <c r="O1481" s="134"/>
      <c r="P1481" s="134"/>
      <c r="Q1481" s="134"/>
      <c r="R1481" s="134"/>
      <c r="S1481" s="134"/>
      <c r="T1481" s="134"/>
      <c r="U1481" s="134"/>
      <c r="V1481" s="134"/>
      <c r="W1481" s="134"/>
      <c r="X1481" s="134"/>
      <c r="Y1481" s="134"/>
      <c r="Z1481" s="134"/>
      <c r="AA1481" s="134"/>
    </row>
    <row r="1482" spans="1:27" ht="11.65" customHeight="1" x14ac:dyDescent="0.2">
      <c r="A1482" s="138">
        <f t="shared" ca="1" si="80"/>
        <v>1101</v>
      </c>
      <c r="C1482" s="184"/>
      <c r="F1482" s="184" t="str">
        <f>+[1]Function!F1465</f>
        <v>LABOR</v>
      </c>
      <c r="G1482" s="84" t="str">
        <f>[1]UTCR!H1482</f>
        <v>SO</v>
      </c>
      <c r="H1482" s="151"/>
      <c r="I1482" s="88">
        <f>IF(VLOOKUP([1]Variables!$AN$3,[1]Variables!$AK$3:$AM$14,3)=2,[1]UTCR!J1482,[1]UTCR!AF1482)</f>
        <v>3134927</v>
      </c>
      <c r="J1482" s="88">
        <f t="shared" si="81"/>
        <v>2926303.7317245938</v>
      </c>
      <c r="K1482" s="185">
        <f>IF([1]Variables!$AN$3=12,IF(VLOOKUP([1]Variables!$AN$3,[1]Variables!$AK$3:$AM$14,3)=2,INDEX([1]UTCR!K1482:U1482,1,5)+INDEX([1]UTCR!K1482:U1482,1,8),INDEX([1]UTCR!AG1482:AQ1482,1,5)+INDEX([1]UTCR!AG1482:AQ1482,1,8)),IF(VLOOKUP([1]Variables!$AN$3,[1]Variables!$AK$3:$AM$14,3)=2,INDEX([1]UTCR!K1482:U1482,1,[1]Variables!$AN$3),INDEX([1]UTCR!AG1482:AQ1482,1,[1]Variables!$AN$3)))</f>
        <v>208623.26827540601</v>
      </c>
      <c r="L1482" s="88">
        <f t="shared" si="82"/>
        <v>-91303.23054975977</v>
      </c>
      <c r="M1482" s="88">
        <f>IF([1]Variables!$AN$3=12,INDEX([1]NRO!J1482:T1482,1,5)+INDEX([1]NRO!J1482:T1482,1,8),INDEX([1]NRO!J1482:T1482,1,[1]Variables!$AN$3))</f>
        <v>117320.03772564624</v>
      </c>
      <c r="O1482" s="134"/>
      <c r="P1482" s="134"/>
      <c r="Q1482" s="134"/>
      <c r="R1482" s="134"/>
      <c r="S1482" s="134"/>
      <c r="T1482" s="134"/>
      <c r="U1482" s="134"/>
      <c r="V1482" s="134"/>
      <c r="W1482" s="134"/>
      <c r="X1482" s="134"/>
      <c r="Y1482" s="134"/>
      <c r="Z1482" s="134"/>
      <c r="AA1482" s="134"/>
    </row>
    <row r="1483" spans="1:27" ht="11.65" customHeight="1" x14ac:dyDescent="0.2">
      <c r="A1483" s="138">
        <f t="shared" ca="1" si="80"/>
        <v>1102</v>
      </c>
      <c r="C1483" s="184"/>
      <c r="F1483" s="184" t="str">
        <f>+[1]Function!F1466</f>
        <v>GP</v>
      </c>
      <c r="G1483" s="84" t="str">
        <f>[1]UTCR!H1483</f>
        <v>SNP</v>
      </c>
      <c r="H1483" s="151"/>
      <c r="I1483" s="88">
        <f>IF(VLOOKUP([1]Variables!$AN$3,[1]Variables!$AK$3:$AM$14,3)=2,[1]UTCR!J1483,[1]UTCR!AF1483)</f>
        <v>22809733</v>
      </c>
      <c r="J1483" s="88">
        <f t="shared" si="81"/>
        <v>21443749.532684784</v>
      </c>
      <c r="K1483" s="185">
        <f>IF([1]Variables!$AN$3=12,IF(VLOOKUP([1]Variables!$AN$3,[1]Variables!$AK$3:$AM$14,3)=2,INDEX([1]UTCR!K1483:U1483,1,5)+INDEX([1]UTCR!K1483:U1483,1,8),INDEX([1]UTCR!AG1483:AQ1483,1,5)+INDEX([1]UTCR!AG1483:AQ1483,1,8)),IF(VLOOKUP([1]Variables!$AN$3,[1]Variables!$AK$3:$AM$14,3)=2,INDEX([1]UTCR!K1483:U1483,1,[1]Variables!$AN$3),INDEX([1]UTCR!AG1483:AQ1483,1,[1]Variables!$AN$3)))</f>
        <v>1365983.4673152145</v>
      </c>
      <c r="L1483" s="88">
        <f t="shared" si="82"/>
        <v>0</v>
      </c>
      <c r="M1483" s="88">
        <f>IF([1]Variables!$AN$3=12,INDEX([1]NRO!J1483:T1483,1,5)+INDEX([1]NRO!J1483:T1483,1,8),INDEX([1]NRO!J1483:T1483,1,[1]Variables!$AN$3))</f>
        <v>1365983.4673152145</v>
      </c>
      <c r="O1483" s="134"/>
      <c r="P1483" s="134"/>
      <c r="Q1483" s="134"/>
      <c r="R1483" s="134"/>
      <c r="S1483" s="134"/>
      <c r="T1483" s="134"/>
      <c r="U1483" s="134"/>
      <c r="V1483" s="134"/>
      <c r="W1483" s="134"/>
      <c r="X1483" s="134"/>
      <c r="Y1483" s="134"/>
      <c r="Z1483" s="134"/>
      <c r="AA1483" s="134"/>
    </row>
    <row r="1484" spans="1:27" ht="11.65" customHeight="1" x14ac:dyDescent="0.2">
      <c r="A1484" s="138">
        <f t="shared" ref="A1484:A1547" ca="1" si="83">OFFSET(A1484,-1,)+1</f>
        <v>1103</v>
      </c>
      <c r="C1484" s="184"/>
      <c r="F1484" s="184" t="str">
        <f>+[1]Function!F1467</f>
        <v>P</v>
      </c>
      <c r="G1484" s="84" t="str">
        <f>[1]UTCR!H1484</f>
        <v>SE</v>
      </c>
      <c r="H1484" s="151"/>
      <c r="I1484" s="88">
        <f>IF(VLOOKUP([1]Variables!$AN$3,[1]Variables!$AK$3:$AM$14,3)=2,[1]UTCR!J1484,[1]UTCR!AF1484)</f>
        <v>0</v>
      </c>
      <c r="J1484" s="88">
        <f t="shared" si="81"/>
        <v>0</v>
      </c>
      <c r="K1484" s="185">
        <f>IF([1]Variables!$AN$3=12,IF(VLOOKUP([1]Variables!$AN$3,[1]Variables!$AK$3:$AM$14,3)=2,INDEX([1]UTCR!K1484:U1484,1,5)+INDEX([1]UTCR!K1484:U1484,1,8),INDEX([1]UTCR!AG1484:AQ1484,1,5)+INDEX([1]UTCR!AG1484:AQ1484,1,8)),IF(VLOOKUP([1]Variables!$AN$3,[1]Variables!$AK$3:$AM$14,3)=2,INDEX([1]UTCR!K1484:U1484,1,[1]Variables!$AN$3),INDEX([1]UTCR!AG1484:AQ1484,1,[1]Variables!$AN$3)))</f>
        <v>0</v>
      </c>
      <c r="L1484" s="88">
        <f t="shared" si="82"/>
        <v>0</v>
      </c>
      <c r="M1484" s="88">
        <f>IF([1]Variables!$AN$3=12,INDEX([1]NRO!J1484:T1484,1,5)+INDEX([1]NRO!J1484:T1484,1,8),INDEX([1]NRO!J1484:T1484,1,[1]Variables!$AN$3))</f>
        <v>0</v>
      </c>
      <c r="O1484" s="134"/>
      <c r="P1484" s="134"/>
      <c r="Q1484" s="134"/>
      <c r="R1484" s="134"/>
      <c r="S1484" s="134"/>
      <c r="T1484" s="134"/>
      <c r="U1484" s="134"/>
      <c r="V1484" s="134"/>
      <c r="W1484" s="134"/>
      <c r="X1484" s="134"/>
      <c r="Y1484" s="134"/>
      <c r="Z1484" s="134"/>
      <c r="AA1484" s="134"/>
    </row>
    <row r="1485" spans="1:27" ht="11.65" customHeight="1" x14ac:dyDescent="0.2">
      <c r="A1485" s="138">
        <f t="shared" ca="1" si="83"/>
        <v>1104</v>
      </c>
      <c r="C1485" s="184"/>
      <c r="F1485" s="184" t="str">
        <f>+[1]Function!F1468</f>
        <v>PT</v>
      </c>
      <c r="G1485" s="84" t="str">
        <f>[1]UTCR!H1485</f>
        <v>SG</v>
      </c>
      <c r="H1485" s="151"/>
      <c r="I1485" s="88">
        <f>IF(VLOOKUP([1]Variables!$AN$3,[1]Variables!$AK$3:$AM$14,3)=2,[1]UTCR!J1485,[1]UTCR!AF1485)</f>
        <v>59159294</v>
      </c>
      <c r="J1485" s="88">
        <f t="shared" si="81"/>
        <v>54291358.065958954</v>
      </c>
      <c r="K1485" s="185">
        <f>IF([1]Variables!$AN$3=12,IF(VLOOKUP([1]Variables!$AN$3,[1]Variables!$AK$3:$AM$14,3)=2,INDEX([1]UTCR!K1485:U1485,1,5)+INDEX([1]UTCR!K1485:U1485,1,8),INDEX([1]UTCR!AG1485:AQ1485,1,5)+INDEX([1]UTCR!AG1485:AQ1485,1,8)),IF(VLOOKUP([1]Variables!$AN$3,[1]Variables!$AK$3:$AM$14,3)=2,INDEX([1]UTCR!K1485:U1485,1,[1]Variables!$AN$3),INDEX([1]UTCR!AG1485:AQ1485,1,[1]Variables!$AN$3)))</f>
        <v>4867935.9340410456</v>
      </c>
      <c r="L1485" s="88">
        <f t="shared" si="82"/>
        <v>34934.604535287246</v>
      </c>
      <c r="M1485" s="88">
        <f>IF([1]Variables!$AN$3=12,INDEX([1]NRO!J1485:T1485,1,5)+INDEX([1]NRO!J1485:T1485,1,8),INDEX([1]NRO!J1485:T1485,1,[1]Variables!$AN$3))</f>
        <v>4902870.5385763329</v>
      </c>
      <c r="O1485" s="134"/>
      <c r="P1485" s="134"/>
      <c r="Q1485" s="134"/>
      <c r="R1485" s="134"/>
      <c r="S1485" s="134"/>
      <c r="T1485" s="134"/>
      <c r="U1485" s="134"/>
      <c r="V1485" s="134"/>
      <c r="W1485" s="134"/>
      <c r="X1485" s="134"/>
      <c r="Y1485" s="134"/>
      <c r="Z1485" s="134"/>
      <c r="AA1485" s="134"/>
    </row>
    <row r="1486" spans="1:27" ht="11.65" customHeight="1" x14ac:dyDescent="0.2">
      <c r="A1486" s="138">
        <f t="shared" ca="1" si="83"/>
        <v>1105</v>
      </c>
      <c r="C1486" s="184"/>
      <c r="F1486" s="184" t="str">
        <f>+[1]Function!F1469</f>
        <v>GP</v>
      </c>
      <c r="G1486" s="84" t="str">
        <f>[1]UTCR!H1486</f>
        <v>GPS</v>
      </c>
      <c r="H1486" s="151"/>
      <c r="I1486" s="88">
        <f>IF(VLOOKUP([1]Variables!$AN$3,[1]Variables!$AK$3:$AM$14,3)=2,[1]UTCR!J1486,[1]UTCR!AF1486)</f>
        <v>-20693454</v>
      </c>
      <c r="J1486" s="88">
        <f t="shared" si="81"/>
        <v>-19316345.057626933</v>
      </c>
      <c r="K1486" s="185">
        <f>IF([1]Variables!$AN$3=12,IF(VLOOKUP([1]Variables!$AN$3,[1]Variables!$AK$3:$AM$14,3)=2,INDEX([1]UTCR!K1486:U1486,1,5)+INDEX([1]UTCR!K1486:U1486,1,8),INDEX([1]UTCR!AG1486:AQ1486,1,5)+INDEX([1]UTCR!AG1486:AQ1486,1,8)),IF(VLOOKUP([1]Variables!$AN$3,[1]Variables!$AK$3:$AM$14,3)=2,INDEX([1]UTCR!K1486:U1486,1,[1]Variables!$AN$3),INDEX([1]UTCR!AG1486:AQ1486,1,[1]Variables!$AN$3)))</f>
        <v>-1377108.9423730674</v>
      </c>
      <c r="L1486" s="88">
        <f t="shared" si="82"/>
        <v>0</v>
      </c>
      <c r="M1486" s="88">
        <f>IF([1]Variables!$AN$3=12,INDEX([1]NRO!J1486:T1486,1,5)+INDEX([1]NRO!J1486:T1486,1,8),INDEX([1]NRO!J1486:T1486,1,[1]Variables!$AN$3))</f>
        <v>-1377108.9423730674</v>
      </c>
      <c r="O1486" s="134"/>
      <c r="P1486" s="134"/>
      <c r="Q1486" s="134"/>
      <c r="R1486" s="134"/>
      <c r="S1486" s="134"/>
      <c r="T1486" s="134"/>
      <c r="U1486" s="134"/>
      <c r="V1486" s="134"/>
      <c r="W1486" s="134"/>
      <c r="X1486" s="134"/>
      <c r="Y1486" s="134"/>
      <c r="Z1486" s="134"/>
      <c r="AA1486" s="134"/>
    </row>
    <row r="1487" spans="1:27" ht="11.65" customHeight="1" x14ac:dyDescent="0.2">
      <c r="A1487" s="138">
        <f t="shared" ca="1" si="83"/>
        <v>1106</v>
      </c>
      <c r="C1487" s="184"/>
      <c r="F1487" s="184" t="str">
        <f>+[1]Function!F1470</f>
        <v>TAXDEPR</v>
      </c>
      <c r="G1487" s="84" t="str">
        <f>[1]UTCR!H1487</f>
        <v>TAXDEPR</v>
      </c>
      <c r="H1487" s="151"/>
      <c r="I1487" s="88">
        <f>IF(VLOOKUP([1]Variables!$AN$3,[1]Variables!$AK$3:$AM$14,3)=2,[1]UTCR!J1487,[1]UTCR!AF1487)</f>
        <v>451533466</v>
      </c>
      <c r="J1487" s="88">
        <f t="shared" si="81"/>
        <v>431124125.2037937</v>
      </c>
      <c r="K1487" s="185">
        <f>IF([1]Variables!$AN$3=12,IF(VLOOKUP([1]Variables!$AN$3,[1]Variables!$AK$3:$AM$14,3)=2,INDEX([1]UTCR!K1487:U1487,1,5)+INDEX([1]UTCR!K1487:U1487,1,8),INDEX([1]UTCR!AG1487:AQ1487,1,5)+INDEX([1]UTCR!AG1487:AQ1487,1,8)),IF(VLOOKUP([1]Variables!$AN$3,[1]Variables!$AK$3:$AM$14,3)=2,INDEX([1]UTCR!K1487:U1487,1,[1]Variables!$AN$3),INDEX([1]UTCR!AG1487:AQ1487,1,[1]Variables!$AN$3)))</f>
        <v>20409340.796206288</v>
      </c>
      <c r="L1487" s="88">
        <f t="shared" si="82"/>
        <v>0</v>
      </c>
      <c r="M1487" s="88">
        <f>IF([1]Variables!$AN$3=12,INDEX([1]NRO!J1487:T1487,1,5)+INDEX([1]NRO!J1487:T1487,1,8),INDEX([1]NRO!J1487:T1487,1,[1]Variables!$AN$3))</f>
        <v>20409340.796206288</v>
      </c>
      <c r="O1487" s="134"/>
      <c r="P1487" s="134"/>
      <c r="Q1487" s="134"/>
      <c r="R1487" s="134"/>
      <c r="S1487" s="134"/>
      <c r="T1487" s="134"/>
      <c r="U1487" s="134"/>
      <c r="V1487" s="134"/>
      <c r="W1487" s="134"/>
      <c r="X1487" s="134"/>
      <c r="Y1487" s="134"/>
      <c r="Z1487" s="134"/>
      <c r="AA1487" s="134"/>
    </row>
    <row r="1488" spans="1:27" ht="11.65" customHeight="1" x14ac:dyDescent="0.2">
      <c r="A1488" s="138">
        <f t="shared" ca="1" si="83"/>
        <v>1107</v>
      </c>
      <c r="C1488" s="184"/>
      <c r="F1488" s="184" t="str">
        <f>+[1]Function!F1471</f>
        <v>CUST</v>
      </c>
      <c r="G1488" s="84" t="str">
        <f>[1]UTCR!H1488</f>
        <v>CAEW</v>
      </c>
      <c r="H1488" s="151"/>
      <c r="I1488" s="88">
        <f>IF(VLOOKUP([1]Variables!$AN$3,[1]Variables!$AK$3:$AM$14,3)=2,[1]UTCR!J1488,[1]UTCR!AF1488)</f>
        <v>0</v>
      </c>
      <c r="J1488" s="88">
        <f t="shared" si="81"/>
        <v>0</v>
      </c>
      <c r="K1488" s="185">
        <f>IF([1]Variables!$AN$3=12,IF(VLOOKUP([1]Variables!$AN$3,[1]Variables!$AK$3:$AM$14,3)=2,INDEX([1]UTCR!K1488:U1488,1,5)+INDEX([1]UTCR!K1488:U1488,1,8),INDEX([1]UTCR!AG1488:AQ1488,1,5)+INDEX([1]UTCR!AG1488:AQ1488,1,8)),IF(VLOOKUP([1]Variables!$AN$3,[1]Variables!$AK$3:$AM$14,3)=2,INDEX([1]UTCR!K1488:U1488,1,[1]Variables!$AN$3),INDEX([1]UTCR!AG1488:AQ1488,1,[1]Variables!$AN$3)))</f>
        <v>0</v>
      </c>
      <c r="L1488" s="88">
        <f t="shared" si="82"/>
        <v>0</v>
      </c>
      <c r="M1488" s="88">
        <f>IF([1]Variables!$AN$3=12,INDEX([1]NRO!J1488:T1488,1,5)+INDEX([1]NRO!J1488:T1488,1,8),INDEX([1]NRO!J1488:T1488,1,[1]Variables!$AN$3))</f>
        <v>0</v>
      </c>
      <c r="O1488" s="134"/>
      <c r="P1488" s="134"/>
      <c r="Q1488" s="134"/>
      <c r="R1488" s="134"/>
      <c r="S1488" s="134"/>
      <c r="T1488" s="134"/>
      <c r="U1488" s="134"/>
      <c r="V1488" s="134"/>
      <c r="W1488" s="134"/>
      <c r="X1488" s="134"/>
      <c r="Y1488" s="134"/>
      <c r="Z1488" s="134"/>
      <c r="AA1488" s="134"/>
    </row>
    <row r="1489" spans="1:27" ht="11.65" customHeight="1" x14ac:dyDescent="0.2">
      <c r="A1489" s="138">
        <f t="shared" ca="1" si="83"/>
        <v>1108</v>
      </c>
      <c r="C1489" s="184"/>
      <c r="F1489" s="184" t="str">
        <f>+[1]Function!F1472</f>
        <v>CUST</v>
      </c>
      <c r="G1489" s="84" t="str">
        <f>[1]UTCR!H1489</f>
        <v>CN</v>
      </c>
      <c r="H1489" s="151"/>
      <c r="I1489" s="88">
        <f>IF(VLOOKUP([1]Variables!$AN$3,[1]Variables!$AK$3:$AM$14,3)=2,[1]UTCR!J1489,[1]UTCR!AF1489)</f>
        <v>0</v>
      </c>
      <c r="J1489" s="88">
        <f t="shared" si="81"/>
        <v>0</v>
      </c>
      <c r="K1489" s="185">
        <f>IF([1]Variables!$AN$3=12,IF(VLOOKUP([1]Variables!$AN$3,[1]Variables!$AK$3:$AM$14,3)=2,INDEX([1]UTCR!K1489:U1489,1,5)+INDEX([1]UTCR!K1489:U1489,1,8),INDEX([1]UTCR!AG1489:AQ1489,1,5)+INDEX([1]UTCR!AG1489:AQ1489,1,8)),IF(VLOOKUP([1]Variables!$AN$3,[1]Variables!$AK$3:$AM$14,3)=2,INDEX([1]UTCR!K1489:U1489,1,[1]Variables!$AN$3),INDEX([1]UTCR!AG1489:AQ1489,1,[1]Variables!$AN$3)))</f>
        <v>0</v>
      </c>
      <c r="L1489" s="88">
        <f t="shared" si="82"/>
        <v>313.41369621915527</v>
      </c>
      <c r="M1489" s="88">
        <f>IF([1]Variables!$AN$3=12,INDEX([1]NRO!J1489:T1489,1,5)+INDEX([1]NRO!J1489:T1489,1,8),INDEX([1]NRO!J1489:T1489,1,[1]Variables!$AN$3))</f>
        <v>313.41369621915527</v>
      </c>
      <c r="O1489" s="134"/>
      <c r="P1489" s="134"/>
      <c r="Q1489" s="134"/>
      <c r="R1489" s="134"/>
      <c r="S1489" s="134"/>
      <c r="T1489" s="134"/>
      <c r="U1489" s="134"/>
      <c r="V1489" s="134"/>
      <c r="W1489" s="134"/>
      <c r="X1489" s="134"/>
      <c r="Y1489" s="134"/>
      <c r="Z1489" s="134"/>
      <c r="AA1489" s="134"/>
    </row>
    <row r="1490" spans="1:27" ht="11.65" customHeight="1" x14ac:dyDescent="0.2">
      <c r="A1490" s="138">
        <f t="shared" ca="1" si="83"/>
        <v>1109</v>
      </c>
      <c r="C1490" s="184"/>
      <c r="F1490" s="184" t="str">
        <f>+[1]Function!F1473</f>
        <v>P</v>
      </c>
      <c r="G1490" s="84" t="str">
        <f>[1]UTCR!H1490</f>
        <v>JBE</v>
      </c>
      <c r="H1490" s="151"/>
      <c r="I1490" s="88">
        <f>IF(VLOOKUP([1]Variables!$AN$3,[1]Variables!$AK$3:$AM$14,3)=2,[1]UTCR!J1490,[1]UTCR!AF1490)</f>
        <v>6318274</v>
      </c>
      <c r="J1490" s="88">
        <f t="shared" si="81"/>
        <v>4882071.4937793454</v>
      </c>
      <c r="K1490" s="185">
        <f>IF([1]Variables!$AN$3=12,IF(VLOOKUP([1]Variables!$AN$3,[1]Variables!$AK$3:$AM$14,3)=2,INDEX([1]UTCR!K1490:U1490,1,5)+INDEX([1]UTCR!K1490:U1490,1,8),INDEX([1]UTCR!AG1490:AQ1490,1,5)+INDEX([1]UTCR!AG1490:AQ1490,1,8)),IF(VLOOKUP([1]Variables!$AN$3,[1]Variables!$AK$3:$AM$14,3)=2,INDEX([1]UTCR!K1490:U1490,1,[1]Variables!$AN$3),INDEX([1]UTCR!AG1490:AQ1490,1,[1]Variables!$AN$3)))</f>
        <v>1436202.5062206546</v>
      </c>
      <c r="L1490" s="88">
        <f t="shared" si="82"/>
        <v>-376920.43434211356</v>
      </c>
      <c r="M1490" s="88">
        <f>IF([1]Variables!$AN$3=12,INDEX([1]NRO!J1490:T1490,1,5)+INDEX([1]NRO!J1490:T1490,1,8),INDEX([1]NRO!J1490:T1490,1,[1]Variables!$AN$3))</f>
        <v>1059282.071878541</v>
      </c>
      <c r="O1490" s="134"/>
      <c r="P1490" s="134"/>
      <c r="Q1490" s="134"/>
      <c r="R1490" s="134"/>
      <c r="S1490" s="134"/>
      <c r="T1490" s="134"/>
      <c r="U1490" s="134"/>
      <c r="V1490" s="134"/>
      <c r="W1490" s="134"/>
      <c r="X1490" s="134"/>
      <c r="Y1490" s="134"/>
      <c r="Z1490" s="134"/>
      <c r="AA1490" s="134"/>
    </row>
    <row r="1491" spans="1:27" ht="11.65" customHeight="1" x14ac:dyDescent="0.2">
      <c r="A1491" s="138">
        <f t="shared" ca="1" si="83"/>
        <v>1110</v>
      </c>
      <c r="C1491" s="184"/>
      <c r="F1491" s="184" t="str">
        <f>+[1]Function!F1474</f>
        <v>PT</v>
      </c>
      <c r="G1491" s="84" t="str">
        <f>[1]UTCR!H1491</f>
        <v>CAGW</v>
      </c>
      <c r="H1491" s="151"/>
      <c r="I1491" s="88">
        <f>IF(VLOOKUP([1]Variables!$AN$3,[1]Variables!$AK$3:$AM$14,3)=2,[1]UTCR!J1491,[1]UTCR!AF1491)</f>
        <v>716922</v>
      </c>
      <c r="J1491" s="88">
        <f t="shared" si="81"/>
        <v>555148.17505256226</v>
      </c>
      <c r="K1491" s="185">
        <f>IF([1]Variables!$AN$3=12,IF(VLOOKUP([1]Variables!$AN$3,[1]Variables!$AK$3:$AM$14,3)=2,INDEX([1]UTCR!K1491:U1491,1,5)+INDEX([1]UTCR!K1491:U1491,1,8),INDEX([1]UTCR!AG1491:AQ1491,1,5)+INDEX([1]UTCR!AG1491:AQ1491,1,8)),IF(VLOOKUP([1]Variables!$AN$3,[1]Variables!$AK$3:$AM$14,3)=2,INDEX([1]UTCR!K1491:U1491,1,[1]Variables!$AN$3),INDEX([1]UTCR!AG1491:AQ1491,1,[1]Variables!$AN$3)))</f>
        <v>161773.82494743777</v>
      </c>
      <c r="L1491" s="88">
        <f t="shared" si="82"/>
        <v>24147.229547464725</v>
      </c>
      <c r="M1491" s="88">
        <f>IF([1]Variables!$AN$3=12,INDEX([1]NRO!J1491:T1491,1,5)+INDEX([1]NRO!J1491:T1491,1,8),INDEX([1]NRO!J1491:T1491,1,[1]Variables!$AN$3))</f>
        <v>185921.05449490249</v>
      </c>
      <c r="O1491" s="134"/>
      <c r="P1491" s="134"/>
      <c r="Q1491" s="134"/>
      <c r="R1491" s="134"/>
      <c r="S1491" s="134"/>
      <c r="T1491" s="134"/>
      <c r="U1491" s="134"/>
      <c r="V1491" s="134"/>
      <c r="W1491" s="134"/>
      <c r="X1491" s="134"/>
      <c r="Y1491" s="134"/>
      <c r="Z1491" s="134"/>
      <c r="AA1491" s="134"/>
    </row>
    <row r="1492" spans="1:27" ht="11.65" customHeight="1" x14ac:dyDescent="0.2">
      <c r="A1492" s="138">
        <f t="shared" ca="1" si="83"/>
        <v>1111</v>
      </c>
      <c r="C1492" s="184"/>
      <c r="F1492" s="184" t="str">
        <f>+[1]Function!F1475</f>
        <v>PT</v>
      </c>
      <c r="G1492" s="84" t="str">
        <f>[1]UTCR!H1492</f>
        <v>CAGE</v>
      </c>
      <c r="H1492" s="151"/>
      <c r="I1492" s="88">
        <f>IF(VLOOKUP([1]Variables!$AN$3,[1]Variables!$AK$3:$AM$14,3)=2,[1]UTCR!J1492,[1]UTCR!AF1492)</f>
        <v>247089</v>
      </c>
      <c r="J1492" s="88">
        <f t="shared" si="81"/>
        <v>247089</v>
      </c>
      <c r="K1492" s="185">
        <f>IF([1]Variables!$AN$3=12,IF(VLOOKUP([1]Variables!$AN$3,[1]Variables!$AK$3:$AM$14,3)=2,INDEX([1]UTCR!K1492:U1492,1,5)+INDEX([1]UTCR!K1492:U1492,1,8),INDEX([1]UTCR!AG1492:AQ1492,1,5)+INDEX([1]UTCR!AG1492:AQ1492,1,8)),IF(VLOOKUP([1]Variables!$AN$3,[1]Variables!$AK$3:$AM$14,3)=2,INDEX([1]UTCR!K1492:U1492,1,[1]Variables!$AN$3),INDEX([1]UTCR!AG1492:AQ1492,1,[1]Variables!$AN$3)))</f>
        <v>0</v>
      </c>
      <c r="L1492" s="88">
        <f t="shared" si="82"/>
        <v>0</v>
      </c>
      <c r="M1492" s="88">
        <f>IF([1]Variables!$AN$3=12,INDEX([1]NRO!J1492:T1492,1,5)+INDEX([1]NRO!J1492:T1492,1,8),INDEX([1]NRO!J1492:T1492,1,[1]Variables!$AN$3))</f>
        <v>0</v>
      </c>
      <c r="O1492" s="134"/>
      <c r="P1492" s="134"/>
      <c r="Q1492" s="134"/>
      <c r="R1492" s="134"/>
      <c r="S1492" s="134"/>
      <c r="T1492" s="134"/>
      <c r="U1492" s="134"/>
      <c r="V1492" s="134"/>
      <c r="W1492" s="134"/>
      <c r="X1492" s="134"/>
      <c r="Y1492" s="134"/>
      <c r="Z1492" s="134"/>
      <c r="AA1492" s="134"/>
    </row>
    <row r="1493" spans="1:27" ht="11.65" customHeight="1" x14ac:dyDescent="0.2">
      <c r="A1493" s="138">
        <f t="shared" ca="1" si="83"/>
        <v>1112</v>
      </c>
      <c r="C1493" s="184"/>
      <c r="F1493" s="184" t="str">
        <f>+[1]Function!F1476</f>
        <v>P</v>
      </c>
      <c r="G1493" s="84" t="str">
        <f>[1]UTCR!H1493</f>
        <v>JBG</v>
      </c>
      <c r="H1493" s="151"/>
      <c r="I1493" s="88">
        <f>IF(VLOOKUP([1]Variables!$AN$3,[1]Variables!$AK$3:$AM$14,3)=2,[1]UTCR!J1493,[1]UTCR!AF1493)</f>
        <v>0</v>
      </c>
      <c r="J1493" s="88">
        <f t="shared" si="81"/>
        <v>0</v>
      </c>
      <c r="K1493" s="185">
        <f>IF([1]Variables!$AN$3=12,IF(VLOOKUP([1]Variables!$AN$3,[1]Variables!$AK$3:$AM$14,3)=2,INDEX([1]UTCR!K1493:U1493,1,5)+INDEX([1]UTCR!K1493:U1493,1,8),INDEX([1]UTCR!AG1493:AQ1493,1,5)+INDEX([1]UTCR!AG1493:AQ1493,1,8)),IF(VLOOKUP([1]Variables!$AN$3,[1]Variables!$AK$3:$AM$14,3)=2,INDEX([1]UTCR!K1493:U1493,1,[1]Variables!$AN$3),INDEX([1]UTCR!AG1493:AQ1493,1,[1]Variables!$AN$3)))</f>
        <v>0</v>
      </c>
      <c r="L1493" s="88">
        <f t="shared" si="82"/>
        <v>-212053.69698456902</v>
      </c>
      <c r="M1493" s="88">
        <f>IF([1]Variables!$AN$3=12,INDEX([1]NRO!J1493:T1493,1,5)+INDEX([1]NRO!J1493:T1493,1,8),INDEX([1]NRO!J1493:T1493,1,[1]Variables!$AN$3))</f>
        <v>-212053.69698456902</v>
      </c>
      <c r="O1493" s="134"/>
      <c r="P1493" s="134"/>
      <c r="Q1493" s="134"/>
      <c r="R1493" s="134"/>
      <c r="S1493" s="134"/>
      <c r="T1493" s="134"/>
      <c r="U1493" s="134"/>
      <c r="V1493" s="134"/>
      <c r="W1493" s="134"/>
      <c r="X1493" s="134"/>
      <c r="Y1493" s="134"/>
      <c r="Z1493" s="134"/>
      <c r="AA1493" s="134"/>
    </row>
    <row r="1494" spans="1:27" ht="11.65" customHeight="1" x14ac:dyDescent="0.2">
      <c r="A1494" s="138">
        <f t="shared" ca="1" si="83"/>
        <v>1113</v>
      </c>
      <c r="C1494" s="184"/>
      <c r="F1494" s="184" t="str">
        <f>+[1]Function!F1477</f>
        <v>P</v>
      </c>
      <c r="G1494" s="84" t="str">
        <f>[1]UTCR!H1494</f>
        <v>CAEE</v>
      </c>
      <c r="H1494" s="151"/>
      <c r="I1494" s="88">
        <f>IF(VLOOKUP([1]Variables!$AN$3,[1]Variables!$AK$3:$AM$14,3)=2,[1]UTCR!J1494,[1]UTCR!AF1494)</f>
        <v>89740112</v>
      </c>
      <c r="J1494" s="88">
        <f t="shared" si="81"/>
        <v>89740112</v>
      </c>
      <c r="K1494" s="185">
        <f>IF([1]Variables!$AN$3=12,IF(VLOOKUP([1]Variables!$AN$3,[1]Variables!$AK$3:$AM$14,3)=2,INDEX([1]UTCR!K1494:U1494,1,5)+INDEX([1]UTCR!K1494:U1494,1,8),INDEX([1]UTCR!AG1494:AQ1494,1,5)+INDEX([1]UTCR!AG1494:AQ1494,1,8)),IF(VLOOKUP([1]Variables!$AN$3,[1]Variables!$AK$3:$AM$14,3)=2,INDEX([1]UTCR!K1494:U1494,1,[1]Variables!$AN$3),INDEX([1]UTCR!AG1494:AQ1494,1,[1]Variables!$AN$3)))</f>
        <v>0</v>
      </c>
      <c r="L1494" s="88">
        <f t="shared" si="82"/>
        <v>0</v>
      </c>
      <c r="M1494" s="88">
        <f>IF([1]Variables!$AN$3=12,INDEX([1]NRO!J1494:T1494,1,5)+INDEX([1]NRO!J1494:T1494,1,8),INDEX([1]NRO!J1494:T1494,1,[1]Variables!$AN$3))</f>
        <v>0</v>
      </c>
      <c r="O1494" s="134"/>
      <c r="P1494" s="134"/>
      <c r="Q1494" s="134"/>
      <c r="R1494" s="134"/>
      <c r="S1494" s="134"/>
      <c r="T1494" s="134"/>
      <c r="U1494" s="134"/>
      <c r="V1494" s="134"/>
      <c r="W1494" s="134"/>
      <c r="X1494" s="134"/>
      <c r="Y1494" s="134"/>
      <c r="Z1494" s="134"/>
      <c r="AA1494" s="134"/>
    </row>
    <row r="1495" spans="1:27" ht="11.65" customHeight="1" x14ac:dyDescent="0.2">
      <c r="A1495" s="138">
        <f t="shared" ca="1" si="83"/>
        <v>1114</v>
      </c>
      <c r="C1495" s="184"/>
      <c r="F1495" s="184" t="str">
        <f>+[1]Function!F1478</f>
        <v>DPW</v>
      </c>
      <c r="G1495" s="84" t="str">
        <f>[1]UTCR!H1495</f>
        <v>SNPD</v>
      </c>
      <c r="H1495" s="151"/>
      <c r="I1495" s="88">
        <f>IF(VLOOKUP([1]Variables!$AN$3,[1]Variables!$AK$3:$AM$14,3)=2,[1]UTCR!J1495,[1]UTCR!AF1495)</f>
        <v>24019.000024022185</v>
      </c>
      <c r="J1495" s="88">
        <f t="shared" si="81"/>
        <v>22498.384212136563</v>
      </c>
      <c r="K1495" s="88">
        <f>IF([1]Variables!$AN$3=12,IF(VLOOKUP([1]Variables!$AN$3,[1]Variables!$AK$3:$AM$14,3)=2,INDEX([1]UTCR!K1495:U1495,1,5)+INDEX([1]UTCR!K1495:U1495,1,8),INDEX([1]UTCR!AG1495:AQ1495,1,5)+INDEX([1]UTCR!AG1495:AQ1495,1,8)),IF(VLOOKUP([1]Variables!$AN$3,[1]Variables!$AK$3:$AM$14,3)=2,INDEX([1]UTCR!K1495:U1495,1,[1]Variables!$AN$3),INDEX([1]UTCR!AG1495:AQ1495,1,[1]Variables!$AN$3)))</f>
        <v>1520.6158118856235</v>
      </c>
      <c r="L1495" s="88">
        <f t="shared" si="82"/>
        <v>-1520.6791192373803</v>
      </c>
      <c r="M1495" s="88">
        <f>IF([1]Variables!$AN$3=12,INDEX([1]NRO!J1495:T1495,1,5)+INDEX([1]NRO!J1495:T1495,1,8),INDEX([1]NRO!J1495:T1495,1,[1]Variables!$AN$3))</f>
        <v>-6.3307351756748176E-2</v>
      </c>
      <c r="O1495" s="134"/>
      <c r="P1495" s="134"/>
      <c r="Q1495" s="134"/>
      <c r="R1495" s="134"/>
      <c r="S1495" s="134"/>
      <c r="T1495" s="134"/>
      <c r="U1495" s="134"/>
      <c r="V1495" s="134"/>
      <c r="W1495" s="134"/>
      <c r="X1495" s="134"/>
      <c r="Y1495" s="134"/>
      <c r="Z1495" s="134"/>
      <c r="AA1495" s="134"/>
    </row>
    <row r="1496" spans="1:27" ht="11.65" customHeight="1" x14ac:dyDescent="0.2">
      <c r="A1496" s="138">
        <f t="shared" ca="1" si="83"/>
        <v>1115</v>
      </c>
      <c r="C1496" s="184"/>
      <c r="H1496" s="151" t="s">
        <v>410</v>
      </c>
      <c r="I1496" s="187">
        <f>SUBTOTAL(9,I1479:I1495)</f>
        <v>609234787.00002408</v>
      </c>
      <c r="J1496" s="187">
        <f>SUBTOTAL(9,J1479:J1495)</f>
        <v>582163661.52957916</v>
      </c>
      <c r="K1496" s="187">
        <f>SUBTOTAL(9,K1479:K1495)</f>
        <v>27071125.470444866</v>
      </c>
      <c r="L1496" s="187">
        <f>SUBTOTAL(9,L1479:L1495)</f>
        <v>-711980.71241428459</v>
      </c>
      <c r="M1496" s="187">
        <f>SUBTOTAL(9,M1479:M1495)</f>
        <v>26359144.758030578</v>
      </c>
      <c r="O1496" s="134"/>
      <c r="P1496" s="134"/>
      <c r="Q1496" s="134"/>
      <c r="R1496" s="134"/>
      <c r="S1496" s="134"/>
      <c r="T1496" s="134"/>
      <c r="U1496" s="134"/>
      <c r="V1496" s="134"/>
      <c r="W1496" s="134"/>
      <c r="X1496" s="134"/>
      <c r="Y1496" s="134"/>
      <c r="Z1496" s="134"/>
      <c r="AA1496" s="134"/>
    </row>
    <row r="1497" spans="1:27" ht="11.65" customHeight="1" x14ac:dyDescent="0.2">
      <c r="A1497" s="138">
        <f t="shared" ca="1" si="83"/>
        <v>1116</v>
      </c>
      <c r="C1497" s="184"/>
      <c r="H1497" s="151"/>
      <c r="I1497" s="88"/>
      <c r="J1497" s="88"/>
      <c r="K1497" s="88"/>
      <c r="L1497" s="88"/>
      <c r="M1497" s="88"/>
      <c r="O1497" s="134"/>
      <c r="P1497" s="134"/>
      <c r="Q1497" s="134"/>
      <c r="R1497" s="134"/>
      <c r="S1497" s="134"/>
      <c r="T1497" s="134"/>
      <c r="U1497" s="134"/>
      <c r="V1497" s="134"/>
      <c r="W1497" s="134"/>
      <c r="X1497" s="134"/>
      <c r="Y1497" s="134"/>
      <c r="Z1497" s="134"/>
      <c r="AA1497" s="134"/>
    </row>
    <row r="1498" spans="1:27" ht="11.65" customHeight="1" x14ac:dyDescent="0.2">
      <c r="A1498" s="138">
        <f t="shared" ca="1" si="83"/>
        <v>1117</v>
      </c>
      <c r="C1498" s="184"/>
      <c r="E1498" s="142"/>
      <c r="H1498" s="151"/>
      <c r="I1498" s="192"/>
      <c r="J1498" s="192"/>
      <c r="K1498" s="192"/>
      <c r="L1498" s="192"/>
      <c r="M1498" s="192"/>
      <c r="O1498" s="193"/>
      <c r="P1498" s="193"/>
      <c r="Q1498" s="193"/>
      <c r="R1498" s="193"/>
      <c r="S1498" s="193"/>
      <c r="T1498" s="193"/>
      <c r="U1498" s="134"/>
      <c r="V1498" s="193"/>
      <c r="W1498" s="193"/>
      <c r="X1498" s="193"/>
      <c r="Y1498" s="193"/>
      <c r="Z1498" s="193"/>
      <c r="AA1498" s="193"/>
    </row>
    <row r="1499" spans="1:27" ht="11.65" customHeight="1" x14ac:dyDescent="0.2">
      <c r="A1499" s="138">
        <f t="shared" ca="1" si="83"/>
        <v>1118</v>
      </c>
      <c r="C1499" s="194"/>
      <c r="D1499" s="195"/>
      <c r="E1499" s="196"/>
      <c r="G1499" s="195"/>
      <c r="H1499" s="197"/>
      <c r="I1499" s="198"/>
      <c r="J1499" s="198"/>
      <c r="K1499" s="198"/>
      <c r="L1499" s="198"/>
      <c r="M1499" s="198"/>
      <c r="O1499" s="199"/>
      <c r="P1499" s="199"/>
      <c r="Q1499" s="199"/>
      <c r="R1499" s="199"/>
      <c r="S1499" s="199"/>
      <c r="T1499" s="199"/>
      <c r="U1499" s="134"/>
      <c r="V1499" s="199"/>
      <c r="W1499" s="199"/>
      <c r="X1499" s="199"/>
      <c r="Y1499" s="199"/>
      <c r="Z1499" s="199"/>
      <c r="AA1499" s="199"/>
    </row>
    <row r="1500" spans="1:27" ht="11.65" customHeight="1" x14ac:dyDescent="0.2">
      <c r="A1500" s="138">
        <f t="shared" ca="1" si="83"/>
        <v>1119</v>
      </c>
      <c r="C1500" s="142" t="s">
        <v>426</v>
      </c>
      <c r="D1500" s="84" t="s">
        <v>427</v>
      </c>
      <c r="H1500" s="151"/>
      <c r="I1500" s="88"/>
      <c r="J1500" s="88"/>
      <c r="K1500" s="88"/>
      <c r="L1500" s="88"/>
      <c r="M1500" s="88"/>
      <c r="O1500" s="134"/>
      <c r="P1500" s="134"/>
      <c r="Q1500" s="134"/>
      <c r="R1500" s="134"/>
      <c r="S1500" s="134"/>
      <c r="T1500" s="134"/>
      <c r="U1500" s="134"/>
      <c r="V1500" s="134"/>
      <c r="W1500" s="134"/>
      <c r="X1500" s="134"/>
      <c r="Y1500" s="134"/>
      <c r="Z1500" s="134"/>
      <c r="AA1500" s="134"/>
    </row>
    <row r="1501" spans="1:27" ht="11.65" customHeight="1" x14ac:dyDescent="0.2">
      <c r="A1501" s="138">
        <f t="shared" ca="1" si="83"/>
        <v>1120</v>
      </c>
      <c r="C1501" s="184"/>
      <c r="F1501" s="184" t="str">
        <f>+[1]Function!F1484</f>
        <v>GP</v>
      </c>
      <c r="G1501" s="84" t="str">
        <f>[1]UTCR!H1501</f>
        <v>S</v>
      </c>
      <c r="H1501" s="151"/>
      <c r="I1501" s="88">
        <f>IF(VLOOKUP([1]Variables!$AN$3,[1]Variables!$AK$3:$AM$14,3)=2,[1]UTCR!J1501,[1]UTCR!AF1501)</f>
        <v>-4697142</v>
      </c>
      <c r="J1501" s="88">
        <f t="shared" ref="J1501:J1512" si="84">I1501-K1501</f>
        <v>-3164860</v>
      </c>
      <c r="K1501" s="185">
        <f>IF([1]Variables!$AN$3=12,IF(VLOOKUP([1]Variables!$AN$3,[1]Variables!$AK$3:$AM$14,3)=2,INDEX([1]UTCR!K1501:U1501,1,5)+INDEX([1]UTCR!K1501:U1501,1,8),INDEX([1]UTCR!AG1501:AQ1501,1,5)+INDEX([1]UTCR!AG1501:AQ1501,1,8)),IF(VLOOKUP([1]Variables!$AN$3,[1]Variables!$AK$3:$AM$14,3)=2,INDEX([1]UTCR!K1501:U1501,1,[1]Variables!$AN$3),INDEX([1]UTCR!AG1501:AQ1501,1,[1]Variables!$AN$3)))</f>
        <v>-1532282</v>
      </c>
      <c r="L1501" s="88">
        <f t="shared" ref="L1501:L1512" si="85">M1501-K1501</f>
        <v>2777284</v>
      </c>
      <c r="M1501" s="88">
        <f>IF([1]Variables!$AN$3=12,INDEX([1]NRO!J1501:T1501,1,5)+INDEX([1]NRO!J1501:T1501,1,8),INDEX([1]NRO!J1501:T1501,1,[1]Variables!$AN$3))</f>
        <v>1245002</v>
      </c>
      <c r="O1501" s="134"/>
      <c r="P1501" s="134"/>
      <c r="Q1501" s="134"/>
      <c r="R1501" s="134"/>
      <c r="S1501" s="134"/>
      <c r="T1501" s="134"/>
      <c r="U1501" s="134"/>
      <c r="V1501" s="134"/>
      <c r="W1501" s="134"/>
      <c r="X1501" s="134"/>
      <c r="Y1501" s="134"/>
      <c r="Z1501" s="134"/>
      <c r="AA1501" s="134"/>
    </row>
    <row r="1502" spans="1:27" ht="11.65" customHeight="1" x14ac:dyDescent="0.2">
      <c r="A1502" s="138">
        <f t="shared" ca="1" si="83"/>
        <v>1121</v>
      </c>
      <c r="C1502" s="184"/>
      <c r="F1502" s="184" t="str">
        <f>+[1]Function!F1485</f>
        <v>DPW</v>
      </c>
      <c r="G1502" s="84" t="str">
        <f>[1]UTCR!H1502</f>
        <v>CIAC</v>
      </c>
      <c r="H1502" s="151"/>
      <c r="I1502" s="88">
        <f>IF(VLOOKUP([1]Variables!$AN$3,[1]Variables!$AK$3:$AM$14,3)=2,[1]UTCR!J1502,[1]UTCR!AF1502)</f>
        <v>-35345875.035345867</v>
      </c>
      <c r="J1502" s="88">
        <f t="shared" si="84"/>
        <v>-33108167.536702059</v>
      </c>
      <c r="K1502" s="185">
        <f>IF([1]Variables!$AN$3=12,IF(VLOOKUP([1]Variables!$AN$3,[1]Variables!$AK$3:$AM$14,3)=2,INDEX([1]UTCR!K1502:U1502,1,5)+INDEX([1]UTCR!K1502:U1502,1,8),INDEX([1]UTCR!AG1502:AQ1502,1,5)+INDEX([1]UTCR!AG1502:AQ1502,1,8)),IF(VLOOKUP([1]Variables!$AN$3,[1]Variables!$AK$3:$AM$14,3)=2,INDEX([1]UTCR!K1502:U1502,1,[1]Variables!$AN$3),INDEX([1]UTCR!AG1502:AQ1502,1,[1]Variables!$AN$3)))</f>
        <v>-2237707.4986438081</v>
      </c>
      <c r="L1502" s="88">
        <f t="shared" si="85"/>
        <v>0</v>
      </c>
      <c r="M1502" s="88">
        <f>IF([1]Variables!$AN$3=12,INDEX([1]NRO!J1502:T1502,1,5)+INDEX([1]NRO!J1502:T1502,1,8),INDEX([1]NRO!J1502:T1502,1,[1]Variables!$AN$3))</f>
        <v>-2237707.4986438081</v>
      </c>
      <c r="O1502" s="134"/>
      <c r="P1502" s="134"/>
      <c r="Q1502" s="134"/>
      <c r="R1502" s="134"/>
      <c r="S1502" s="134"/>
      <c r="T1502" s="134"/>
      <c r="U1502" s="134"/>
      <c r="V1502" s="134"/>
      <c r="W1502" s="134"/>
      <c r="X1502" s="134"/>
      <c r="Y1502" s="134"/>
      <c r="Z1502" s="134"/>
      <c r="AA1502" s="134"/>
    </row>
    <row r="1503" spans="1:27" ht="11.65" customHeight="1" x14ac:dyDescent="0.2">
      <c r="A1503" s="138">
        <f t="shared" ca="1" si="83"/>
        <v>1122</v>
      </c>
      <c r="C1503" s="184"/>
      <c r="F1503" s="184" t="str">
        <f>+[1]Function!F1486</f>
        <v>GP</v>
      </c>
      <c r="G1503" s="84" t="str">
        <f>[1]UTCR!H1503</f>
        <v>SCHMDEXP</v>
      </c>
      <c r="H1503" s="151"/>
      <c r="I1503" s="88">
        <f>IF(VLOOKUP([1]Variables!$AN$3,[1]Variables!$AK$3:$AM$14,3)=2,[1]UTCR!J1503,[1]UTCR!AF1503)</f>
        <v>-297657185</v>
      </c>
      <c r="J1503" s="88">
        <f t="shared" si="84"/>
        <v>-277916304.71541667</v>
      </c>
      <c r="K1503" s="185">
        <f>IF([1]Variables!$AN$3=12,IF(VLOOKUP([1]Variables!$AN$3,[1]Variables!$AK$3:$AM$14,3)=2,INDEX([1]UTCR!K1503:U1503,1,5)+INDEX([1]UTCR!K1503:U1503,1,8),INDEX([1]UTCR!AG1503:AQ1503,1,5)+INDEX([1]UTCR!AG1503:AQ1503,1,8)),IF(VLOOKUP([1]Variables!$AN$3,[1]Variables!$AK$3:$AM$14,3)=2,INDEX([1]UTCR!K1503:U1503,1,[1]Variables!$AN$3),INDEX([1]UTCR!AG1503:AQ1503,1,[1]Variables!$AN$3)))</f>
        <v>-19740880.28458336</v>
      </c>
      <c r="L1503" s="88">
        <f t="shared" si="85"/>
        <v>0</v>
      </c>
      <c r="M1503" s="88">
        <f>IF([1]Variables!$AN$3=12,INDEX([1]NRO!J1503:T1503,1,5)+INDEX([1]NRO!J1503:T1503,1,8),INDEX([1]NRO!J1503:T1503,1,[1]Variables!$AN$3))</f>
        <v>-19740880.28458336</v>
      </c>
      <c r="O1503" s="134"/>
      <c r="P1503" s="134"/>
      <c r="Q1503" s="134"/>
      <c r="R1503" s="134"/>
      <c r="S1503" s="134"/>
      <c r="T1503" s="134"/>
      <c r="U1503" s="134"/>
      <c r="V1503" s="134"/>
      <c r="W1503" s="134"/>
      <c r="X1503" s="134"/>
      <c r="Y1503" s="134"/>
      <c r="Z1503" s="134"/>
      <c r="AA1503" s="134"/>
    </row>
    <row r="1504" spans="1:27" ht="11.65" customHeight="1" x14ac:dyDescent="0.2">
      <c r="A1504" s="138">
        <f t="shared" ca="1" si="83"/>
        <v>1123</v>
      </c>
      <c r="C1504" s="184"/>
      <c r="F1504" s="184" t="str">
        <f>+[1]Function!F1487</f>
        <v>GP</v>
      </c>
      <c r="G1504" s="84" t="str">
        <f>[1]UTCR!H1504</f>
        <v>SNP</v>
      </c>
      <c r="H1504" s="151"/>
      <c r="I1504" s="88">
        <f>IF(VLOOKUP([1]Variables!$AN$3,[1]Variables!$AK$3:$AM$14,3)=2,[1]UTCR!J1504,[1]UTCR!AF1504)</f>
        <v>-10905486</v>
      </c>
      <c r="J1504" s="88">
        <f t="shared" si="84"/>
        <v>-10252400.162518363</v>
      </c>
      <c r="K1504" s="185">
        <f>IF([1]Variables!$AN$3=12,IF(VLOOKUP([1]Variables!$AN$3,[1]Variables!$AK$3:$AM$14,3)=2,INDEX([1]UTCR!K1504:U1504,1,5)+INDEX([1]UTCR!K1504:U1504,1,8),INDEX([1]UTCR!AG1504:AQ1504,1,5)+INDEX([1]UTCR!AG1504:AQ1504,1,8)),IF(VLOOKUP([1]Variables!$AN$3,[1]Variables!$AK$3:$AM$14,3)=2,INDEX([1]UTCR!K1504:U1504,1,[1]Variables!$AN$3),INDEX([1]UTCR!AG1504:AQ1504,1,[1]Variables!$AN$3)))</f>
        <v>-653085.8374816369</v>
      </c>
      <c r="L1504" s="88">
        <f t="shared" si="85"/>
        <v>20493.781130674295</v>
      </c>
      <c r="M1504" s="88">
        <f>IF([1]Variables!$AN$3=12,INDEX([1]NRO!J1504:T1504,1,5)+INDEX([1]NRO!J1504:T1504,1,8),INDEX([1]NRO!J1504:T1504,1,[1]Variables!$AN$3))</f>
        <v>-632592.05635096261</v>
      </c>
      <c r="O1504" s="134"/>
      <c r="P1504" s="134"/>
      <c r="Q1504" s="134"/>
      <c r="R1504" s="134"/>
      <c r="S1504" s="134"/>
      <c r="T1504" s="134"/>
      <c r="U1504" s="134"/>
      <c r="V1504" s="134"/>
      <c r="W1504" s="134"/>
      <c r="X1504" s="134"/>
      <c r="Y1504" s="134"/>
      <c r="Z1504" s="134"/>
      <c r="AA1504" s="134"/>
    </row>
    <row r="1505" spans="1:27" ht="11.65" customHeight="1" x14ac:dyDescent="0.2">
      <c r="A1505" s="138">
        <f t="shared" ca="1" si="83"/>
        <v>1124</v>
      </c>
      <c r="C1505" s="184"/>
      <c r="F1505" s="184" t="str">
        <f>+[1]Function!F1488</f>
        <v>PT</v>
      </c>
      <c r="G1505" s="84" t="str">
        <f>[1]UTCR!H1505</f>
        <v>SG</v>
      </c>
      <c r="H1505" s="151"/>
      <c r="I1505" s="88">
        <f>IF(VLOOKUP([1]Variables!$AN$3,[1]Variables!$AK$3:$AM$14,3)=2,[1]UTCR!J1505,[1]UTCR!AF1505)</f>
        <v>12661024</v>
      </c>
      <c r="J1505" s="88">
        <f t="shared" si="84"/>
        <v>11619208.766516043</v>
      </c>
      <c r="K1505" s="185">
        <f>IF([1]Variables!$AN$3=12,IF(VLOOKUP([1]Variables!$AN$3,[1]Variables!$AK$3:$AM$14,3)=2,INDEX([1]UTCR!K1505:U1505,1,5)+INDEX([1]UTCR!K1505:U1505,1,8),INDEX([1]UTCR!AG1505:AQ1505,1,5)+INDEX([1]UTCR!AG1505:AQ1505,1,8)),IF(VLOOKUP([1]Variables!$AN$3,[1]Variables!$AK$3:$AM$14,3)=2,INDEX([1]UTCR!K1505:U1505,1,[1]Variables!$AN$3),INDEX([1]UTCR!AG1505:AQ1505,1,[1]Variables!$AN$3)))</f>
        <v>1041815.2334839577</v>
      </c>
      <c r="L1505" s="88">
        <f t="shared" si="85"/>
        <v>-24.438712409464642</v>
      </c>
      <c r="M1505" s="88">
        <f>IF([1]Variables!$AN$3=12,INDEX([1]NRO!J1505:T1505,1,5)+INDEX([1]NRO!J1505:T1505,1,8),INDEX([1]NRO!J1505:T1505,1,[1]Variables!$AN$3))</f>
        <v>1041790.7947715482</v>
      </c>
      <c r="O1505" s="134"/>
      <c r="P1505" s="134"/>
      <c r="Q1505" s="134"/>
      <c r="R1505" s="134"/>
      <c r="S1505" s="134"/>
      <c r="T1505" s="134"/>
      <c r="U1505" s="134"/>
      <c r="V1505" s="134"/>
      <c r="W1505" s="134"/>
      <c r="X1505" s="134"/>
      <c r="Y1505" s="134"/>
      <c r="Z1505" s="134"/>
      <c r="AA1505" s="134"/>
    </row>
    <row r="1506" spans="1:27" ht="11.65" customHeight="1" x14ac:dyDescent="0.2">
      <c r="A1506" s="138">
        <f t="shared" ca="1" si="83"/>
        <v>1125</v>
      </c>
      <c r="C1506" s="184"/>
      <c r="F1506" s="184" t="str">
        <f>+[1]Function!F1489</f>
        <v>PT</v>
      </c>
      <c r="G1506" s="84" t="str">
        <f>[1]UTCR!H1506</f>
        <v>SNPD</v>
      </c>
      <c r="H1506" s="151"/>
      <c r="I1506" s="88">
        <f>IF(VLOOKUP([1]Variables!$AN$3,[1]Variables!$AK$3:$AM$14,3)=2,[1]UTCR!J1506,[1]UTCR!AF1506)</f>
        <v>-713280.00071327994</v>
      </c>
      <c r="J1506" s="88">
        <f t="shared" si="84"/>
        <v>-668123.04803824623</v>
      </c>
      <c r="K1506" s="185">
        <f>IF([1]Variables!$AN$3=12,IF(VLOOKUP([1]Variables!$AN$3,[1]Variables!$AK$3:$AM$14,3)=2,INDEX([1]UTCR!K1506:U1506,1,5)+INDEX([1]UTCR!K1506:U1506,1,8),INDEX([1]UTCR!AG1506:AQ1506,1,5)+INDEX([1]UTCR!AG1506:AQ1506,1,8)),IF(VLOOKUP([1]Variables!$AN$3,[1]Variables!$AK$3:$AM$14,3)=2,INDEX([1]UTCR!K1506:U1506,1,[1]Variables!$AN$3),INDEX([1]UTCR!AG1506:AQ1506,1,[1]Variables!$AN$3)))</f>
        <v>-45156.952675033666</v>
      </c>
      <c r="L1506" s="88">
        <f t="shared" si="85"/>
        <v>0</v>
      </c>
      <c r="M1506" s="88">
        <f>IF([1]Variables!$AN$3=12,INDEX([1]NRO!J1506:T1506,1,5)+INDEX([1]NRO!J1506:T1506,1,8),INDEX([1]NRO!J1506:T1506,1,[1]Variables!$AN$3))</f>
        <v>-45156.952675033666</v>
      </c>
      <c r="O1506" s="134"/>
      <c r="P1506" s="134"/>
      <c r="Q1506" s="134"/>
      <c r="R1506" s="134"/>
      <c r="S1506" s="134"/>
      <c r="T1506" s="134"/>
      <c r="U1506" s="134"/>
      <c r="V1506" s="134"/>
      <c r="W1506" s="134"/>
      <c r="X1506" s="134"/>
      <c r="Y1506" s="134"/>
      <c r="Z1506" s="134"/>
      <c r="AA1506" s="134"/>
    </row>
    <row r="1507" spans="1:27" ht="11.65" customHeight="1" x14ac:dyDescent="0.2">
      <c r="A1507" s="138">
        <f t="shared" ca="1" si="83"/>
        <v>1126</v>
      </c>
      <c r="C1507" s="184"/>
      <c r="F1507" s="184" t="str">
        <f>+[1]Function!F1490</f>
        <v>LABOR</v>
      </c>
      <c r="G1507" s="84" t="str">
        <f>[1]UTCR!H1507</f>
        <v>SO</v>
      </c>
      <c r="H1507" s="151"/>
      <c r="I1507" s="88">
        <f>IF(VLOOKUP([1]Variables!$AN$3,[1]Variables!$AK$3:$AM$14,3)=2,[1]UTCR!J1507,[1]UTCR!AF1507)</f>
        <v>2998361</v>
      </c>
      <c r="J1507" s="88">
        <f t="shared" si="84"/>
        <v>2798825.9322649254</v>
      </c>
      <c r="K1507" s="185">
        <f>IF([1]Variables!$AN$3=12,IF(VLOOKUP([1]Variables!$AN$3,[1]Variables!$AK$3:$AM$14,3)=2,INDEX([1]UTCR!K1507:U1507,1,5)+INDEX([1]UTCR!K1507:U1507,1,8),INDEX([1]UTCR!AG1507:AQ1507,1,5)+INDEX([1]UTCR!AG1507:AQ1507,1,8)),IF(VLOOKUP([1]Variables!$AN$3,[1]Variables!$AK$3:$AM$14,3)=2,INDEX([1]UTCR!K1507:U1507,1,[1]Variables!$AN$3),INDEX([1]UTCR!AG1507:AQ1507,1,[1]Variables!$AN$3)))</f>
        <v>199535.06773507473</v>
      </c>
      <c r="L1507" s="88">
        <f t="shared" si="85"/>
        <v>-120861.02508841106</v>
      </c>
      <c r="M1507" s="88">
        <f>IF([1]Variables!$AN$3=12,INDEX([1]NRO!J1507:T1507,1,5)+INDEX([1]NRO!J1507:T1507,1,8),INDEX([1]NRO!J1507:T1507,1,[1]Variables!$AN$3))</f>
        <v>78674.042646663671</v>
      </c>
      <c r="O1507" s="134"/>
      <c r="P1507" s="134"/>
      <c r="Q1507" s="134"/>
      <c r="R1507" s="134"/>
      <c r="S1507" s="134"/>
      <c r="T1507" s="134"/>
      <c r="U1507" s="134"/>
      <c r="V1507" s="134"/>
      <c r="W1507" s="134"/>
      <c r="X1507" s="134"/>
      <c r="Y1507" s="134"/>
      <c r="Z1507" s="134"/>
      <c r="AA1507" s="134"/>
    </row>
    <row r="1508" spans="1:27" ht="11.65" customHeight="1" x14ac:dyDescent="0.2">
      <c r="A1508" s="138">
        <f t="shared" ca="1" si="83"/>
        <v>1127</v>
      </c>
      <c r="C1508" s="184"/>
      <c r="F1508" s="184" t="str">
        <f>+[1]Function!F1491</f>
        <v>IBT</v>
      </c>
      <c r="G1508" s="84" t="str">
        <f>[1]UTCR!H1508</f>
        <v>TAXDEPR</v>
      </c>
      <c r="H1508" s="151"/>
      <c r="I1508" s="88">
        <f>IF(VLOOKUP([1]Variables!$AN$3,[1]Variables!$AK$3:$AM$14,3)=2,[1]UTCR!J1508,[1]UTCR!AF1508)</f>
        <v>0</v>
      </c>
      <c r="J1508" s="88">
        <f t="shared" si="84"/>
        <v>0</v>
      </c>
      <c r="K1508" s="185">
        <f>IF([1]Variables!$AN$3=12,IF(VLOOKUP([1]Variables!$AN$3,[1]Variables!$AK$3:$AM$14,3)=2,INDEX([1]UTCR!K1508:U1508,1,5)+INDEX([1]UTCR!K1508:U1508,1,8),INDEX([1]UTCR!AG1508:AQ1508,1,5)+INDEX([1]UTCR!AG1508:AQ1508,1,8)),IF(VLOOKUP([1]Variables!$AN$3,[1]Variables!$AK$3:$AM$14,3)=2,INDEX([1]UTCR!K1508:U1508,1,[1]Variables!$AN$3),INDEX([1]UTCR!AG1508:AQ1508,1,[1]Variables!$AN$3)))</f>
        <v>0</v>
      </c>
      <c r="L1508" s="88">
        <f t="shared" si="85"/>
        <v>0</v>
      </c>
      <c r="M1508" s="88">
        <f>IF([1]Variables!$AN$3=12,INDEX([1]NRO!J1508:T1508,1,5)+INDEX([1]NRO!J1508:T1508,1,8),INDEX([1]NRO!J1508:T1508,1,[1]Variables!$AN$3))</f>
        <v>0</v>
      </c>
      <c r="O1508" s="134"/>
      <c r="P1508" s="134"/>
      <c r="Q1508" s="134"/>
      <c r="R1508" s="134"/>
      <c r="S1508" s="134"/>
      <c r="T1508" s="134"/>
      <c r="U1508" s="134"/>
      <c r="V1508" s="134"/>
      <c r="W1508" s="134"/>
      <c r="X1508" s="134"/>
      <c r="Y1508" s="134"/>
      <c r="Z1508" s="134"/>
      <c r="AA1508" s="134"/>
    </row>
    <row r="1509" spans="1:27" ht="11.65" customHeight="1" x14ac:dyDescent="0.2">
      <c r="A1509" s="138">
        <f t="shared" ca="1" si="83"/>
        <v>1128</v>
      </c>
      <c r="C1509" s="184"/>
      <c r="F1509" s="184" t="str">
        <f>+[1]Function!F1492</f>
        <v>CUST</v>
      </c>
      <c r="G1509" s="84" t="str">
        <f>[1]UTCR!H1509</f>
        <v>JBG</v>
      </c>
      <c r="H1509" s="151"/>
      <c r="I1509" s="88">
        <f>IF(VLOOKUP([1]Variables!$AN$3,[1]Variables!$AK$3:$AM$14,3)=2,[1]UTCR!J1509,[1]UTCR!AF1509)</f>
        <v>0</v>
      </c>
      <c r="J1509" s="88">
        <f>I1509-K1509</f>
        <v>0</v>
      </c>
      <c r="K1509" s="185">
        <f>IF([1]Variables!$AN$3=12,IF(VLOOKUP([1]Variables!$AN$3,[1]Variables!$AK$3:$AM$14,3)=2,INDEX([1]UTCR!K1509:U1509,1,5)+INDEX([1]UTCR!K1509:U1509,1,8),INDEX([1]UTCR!AG1509:AQ1509,1,5)+INDEX([1]UTCR!AG1509:AQ1509,1,8)),IF(VLOOKUP([1]Variables!$AN$3,[1]Variables!$AK$3:$AM$14,3)=2,INDEX([1]UTCR!K1509:U1509,1,[1]Variables!$AN$3),INDEX([1]UTCR!AG1509:AQ1509,1,[1]Variables!$AN$3)))</f>
        <v>0</v>
      </c>
      <c r="L1509" s="88">
        <f>M1509-K1509</f>
        <v>-2755329.6279151747</v>
      </c>
      <c r="M1509" s="88">
        <f>IF([1]Variables!$AN$3=12,INDEX([1]NRO!J1509:T1509,1,5)+INDEX([1]NRO!J1509:T1509,1,8),INDEX([1]NRO!J1509:T1509,1,[1]Variables!$AN$3))</f>
        <v>-2755329.6279151747</v>
      </c>
      <c r="O1509" s="134"/>
      <c r="P1509" s="134"/>
      <c r="Q1509" s="134"/>
      <c r="R1509" s="134"/>
      <c r="S1509" s="134"/>
      <c r="T1509" s="134"/>
      <c r="U1509" s="134"/>
      <c r="V1509" s="134"/>
      <c r="W1509" s="134"/>
      <c r="X1509" s="134"/>
      <c r="Y1509" s="134"/>
      <c r="Z1509" s="134"/>
      <c r="AA1509" s="134"/>
    </row>
    <row r="1510" spans="1:27" ht="11.65" customHeight="1" x14ac:dyDescent="0.2">
      <c r="A1510" s="138">
        <f t="shared" ca="1" si="83"/>
        <v>1129</v>
      </c>
      <c r="C1510" s="184"/>
      <c r="F1510" s="184" t="str">
        <f>+[1]Function!F1493</f>
        <v>CUST</v>
      </c>
      <c r="G1510" s="84" t="str">
        <f>[1]UTCR!H1510</f>
        <v>BADDEBT</v>
      </c>
      <c r="H1510" s="151"/>
      <c r="I1510" s="88">
        <f>IF(VLOOKUP([1]Variables!$AN$3,[1]Variables!$AK$3:$AM$14,3)=2,[1]UTCR!J1510,[1]UTCR!AF1510)</f>
        <v>879718</v>
      </c>
      <c r="J1510" s="88">
        <f t="shared" si="84"/>
        <v>755429.13679049746</v>
      </c>
      <c r="K1510" s="185">
        <f>IF([1]Variables!$AN$3=12,IF(VLOOKUP([1]Variables!$AN$3,[1]Variables!$AK$3:$AM$14,3)=2,INDEX([1]UTCR!K1510:U1510,1,5)+INDEX([1]UTCR!K1510:U1510,1,8),INDEX([1]UTCR!AG1510:AQ1510,1,5)+INDEX([1]UTCR!AG1510:AQ1510,1,8)),IF(VLOOKUP([1]Variables!$AN$3,[1]Variables!$AK$3:$AM$14,3)=2,INDEX([1]UTCR!K1510:U1510,1,[1]Variables!$AN$3),INDEX([1]UTCR!AG1510:AQ1510,1,[1]Variables!$AN$3)))</f>
        <v>124288.8632095025</v>
      </c>
      <c r="L1510" s="88">
        <f t="shared" si="85"/>
        <v>-124289.0044921217</v>
      </c>
      <c r="M1510" s="88">
        <f>IF([1]Variables!$AN$3=12,INDEX([1]NRO!J1510:T1510,1,5)+INDEX([1]NRO!J1510:T1510,1,8),INDEX([1]NRO!J1510:T1510,1,[1]Variables!$AN$3))</f>
        <v>-0.1412826192099601</v>
      </c>
      <c r="O1510" s="134"/>
      <c r="P1510" s="134"/>
      <c r="Q1510" s="134"/>
      <c r="R1510" s="134"/>
      <c r="S1510" s="134"/>
      <c r="T1510" s="134"/>
      <c r="U1510" s="134"/>
      <c r="V1510" s="134"/>
      <c r="W1510" s="134"/>
      <c r="X1510" s="134"/>
      <c r="Y1510" s="134"/>
      <c r="Z1510" s="134"/>
      <c r="AA1510" s="134"/>
    </row>
    <row r="1511" spans="1:27" ht="11.65" customHeight="1" x14ac:dyDescent="0.2">
      <c r="A1511" s="138">
        <f t="shared" ca="1" si="83"/>
        <v>1130</v>
      </c>
      <c r="C1511" s="184"/>
      <c r="F1511" s="184" t="str">
        <f>+[1]Function!F1494</f>
        <v>GP</v>
      </c>
      <c r="G1511" s="84" t="str">
        <f>[1]UTCR!H1511</f>
        <v>GPS</v>
      </c>
      <c r="H1511" s="151"/>
      <c r="I1511" s="88">
        <f>IF(VLOOKUP([1]Variables!$AN$3,[1]Variables!$AK$3:$AM$14,3)=2,[1]UTCR!J1511,[1]UTCR!AF1511)</f>
        <v>95070</v>
      </c>
      <c r="J1511" s="88">
        <f t="shared" si="84"/>
        <v>88743.277203921229</v>
      </c>
      <c r="K1511" s="185">
        <f>IF([1]Variables!$AN$3=12,IF(VLOOKUP([1]Variables!$AN$3,[1]Variables!$AK$3:$AM$14,3)=2,INDEX([1]UTCR!K1511:U1511,1,5)+INDEX([1]UTCR!K1511:U1511,1,8),INDEX([1]UTCR!AG1511:AQ1511,1,5)+INDEX([1]UTCR!AG1511:AQ1511,1,8)),IF(VLOOKUP([1]Variables!$AN$3,[1]Variables!$AK$3:$AM$14,3)=2,INDEX([1]UTCR!K1511:U1511,1,[1]Variables!$AN$3),INDEX([1]UTCR!AG1511:AQ1511,1,[1]Variables!$AN$3)))</f>
        <v>6326.7227960787759</v>
      </c>
      <c r="L1511" s="88">
        <f t="shared" si="85"/>
        <v>-6326.659124266007</v>
      </c>
      <c r="M1511" s="88">
        <f>IF([1]Variables!$AN$3=12,INDEX([1]NRO!J1511:T1511,1,5)+INDEX([1]NRO!J1511:T1511,1,8),INDEX([1]NRO!J1511:T1511,1,[1]Variables!$AN$3))</f>
        <v>6.3671812768916425E-2</v>
      </c>
      <c r="O1511" s="134"/>
      <c r="P1511" s="134"/>
      <c r="Q1511" s="134"/>
      <c r="R1511" s="134"/>
      <c r="S1511" s="134"/>
      <c r="T1511" s="134"/>
      <c r="U1511" s="134"/>
      <c r="V1511" s="134"/>
      <c r="W1511" s="134"/>
      <c r="X1511" s="134"/>
      <c r="Y1511" s="134"/>
      <c r="Z1511" s="134"/>
      <c r="AA1511" s="134"/>
    </row>
    <row r="1512" spans="1:27" ht="11.65" customHeight="1" x14ac:dyDescent="0.2">
      <c r="A1512" s="138">
        <f t="shared" ca="1" si="83"/>
        <v>1131</v>
      </c>
      <c r="C1512" s="184"/>
      <c r="F1512" s="184" t="str">
        <f>+[1]Function!F1495</f>
        <v>P</v>
      </c>
      <c r="G1512" s="84" t="str">
        <f>[1]UTCR!H1512</f>
        <v>SGCT</v>
      </c>
      <c r="H1512" s="151"/>
      <c r="I1512" s="88">
        <f>IF(VLOOKUP([1]Variables!$AN$3,[1]Variables!$AK$3:$AM$14,3)=2,[1]UTCR!J1512,[1]UTCR!AF1512)</f>
        <v>0</v>
      </c>
      <c r="J1512" s="88">
        <f t="shared" si="84"/>
        <v>0</v>
      </c>
      <c r="K1512" s="185">
        <f>IF([1]Variables!$AN$3=12,IF(VLOOKUP([1]Variables!$AN$3,[1]Variables!$AK$3:$AM$14,3)=2,INDEX([1]UTCR!K1512:U1512,1,5)+INDEX([1]UTCR!K1512:U1512,1,8),INDEX([1]UTCR!AG1512:AQ1512,1,5)+INDEX([1]UTCR!AG1512:AQ1512,1,8)),IF(VLOOKUP([1]Variables!$AN$3,[1]Variables!$AK$3:$AM$14,3)=2,INDEX([1]UTCR!K1512:U1512,1,[1]Variables!$AN$3),INDEX([1]UTCR!AG1512:AQ1512,1,[1]Variables!$AN$3)))</f>
        <v>0</v>
      </c>
      <c r="L1512" s="88">
        <f t="shared" si="85"/>
        <v>0</v>
      </c>
      <c r="M1512" s="88">
        <f>IF([1]Variables!$AN$3=12,INDEX([1]NRO!J1512:T1512,1,5)+INDEX([1]NRO!J1512:T1512,1,8),INDEX([1]NRO!J1512:T1512,1,[1]Variables!$AN$3))</f>
        <v>0</v>
      </c>
      <c r="O1512" s="134"/>
      <c r="P1512" s="134"/>
      <c r="Q1512" s="134"/>
      <c r="R1512" s="134"/>
      <c r="S1512" s="134"/>
      <c r="T1512" s="134"/>
      <c r="U1512" s="134"/>
      <c r="V1512" s="134"/>
      <c r="W1512" s="134"/>
      <c r="X1512" s="134"/>
      <c r="Y1512" s="134"/>
      <c r="Z1512" s="134"/>
      <c r="AA1512" s="134"/>
    </row>
    <row r="1513" spans="1:27" ht="11.65" customHeight="1" x14ac:dyDescent="0.2">
      <c r="A1513" s="138">
        <f t="shared" ca="1" si="83"/>
        <v>1132</v>
      </c>
      <c r="C1513" s="184"/>
      <c r="F1513" s="184" t="str">
        <f>+[1]Function!F1496</f>
        <v>P</v>
      </c>
      <c r="G1513" s="84" t="str">
        <f>[1]UTCR!H1513</f>
        <v>JBE</v>
      </c>
      <c r="H1513" s="151"/>
      <c r="I1513" s="88">
        <f>IF(VLOOKUP([1]Variables!$AN$3,[1]Variables!$AK$3:$AM$14,3)=2,[1]UTCR!J1513,[1]UTCR!AF1513)</f>
        <v>-6615812</v>
      </c>
      <c r="J1513" s="88">
        <f>I1513-K1513</f>
        <v>-5111976.3361644838</v>
      </c>
      <c r="K1513" s="185">
        <f>IF([1]Variables!$AN$3=12,IF(VLOOKUP([1]Variables!$AN$3,[1]Variables!$AK$3:$AM$14,3)=2,INDEX([1]UTCR!K1513:U1513,1,5)+INDEX([1]UTCR!K1513:U1513,1,8),INDEX([1]UTCR!AG1513:AQ1513,1,5)+INDEX([1]UTCR!AG1513:AQ1513,1,8)),IF(VLOOKUP([1]Variables!$AN$3,[1]Variables!$AK$3:$AM$14,3)=2,INDEX([1]UTCR!K1513:U1513,1,[1]Variables!$AN$3),INDEX([1]UTCR!AG1513:AQ1513,1,[1]Variables!$AN$3)))</f>
        <v>-1503835.663835516</v>
      </c>
      <c r="L1513" s="88">
        <f>M1513-K1513</f>
        <v>-83468.888037183788</v>
      </c>
      <c r="M1513" s="88">
        <f>IF([1]Variables!$AN$3=12,INDEX([1]NRO!J1513:T1513,1,5)+INDEX([1]NRO!J1513:T1513,1,8),INDEX([1]NRO!J1513:T1513,1,[1]Variables!$AN$3))</f>
        <v>-1587304.5518726998</v>
      </c>
      <c r="O1513" s="134"/>
      <c r="P1513" s="134"/>
      <c r="Q1513" s="134"/>
      <c r="R1513" s="134"/>
      <c r="S1513" s="134"/>
      <c r="T1513" s="134"/>
      <c r="U1513" s="134"/>
      <c r="V1513" s="134"/>
      <c r="W1513" s="134"/>
      <c r="X1513" s="134"/>
      <c r="Y1513" s="134"/>
      <c r="Z1513" s="134"/>
      <c r="AA1513" s="134"/>
    </row>
    <row r="1514" spans="1:27" ht="11.65" customHeight="1" x14ac:dyDescent="0.2">
      <c r="A1514" s="138">
        <f t="shared" ca="1" si="83"/>
        <v>1133</v>
      </c>
      <c r="C1514" s="184"/>
      <c r="F1514" s="184" t="str">
        <f>+[1]Function!F1497</f>
        <v>PT</v>
      </c>
      <c r="G1514" s="84" t="str">
        <f>[1]UTCR!H1514</f>
        <v>CAGW</v>
      </c>
      <c r="H1514" s="151"/>
      <c r="I1514" s="88">
        <f>IF(VLOOKUP([1]Variables!$AN$3,[1]Variables!$AK$3:$AM$14,3)=2,[1]UTCR!J1514,[1]UTCR!AF1514)</f>
        <v>-558395</v>
      </c>
      <c r="J1514" s="88">
        <f>I1514-K1514</f>
        <v>-432392.8756663563</v>
      </c>
      <c r="K1514" s="185">
        <f>IF([1]Variables!$AN$3=12,IF(VLOOKUP([1]Variables!$AN$3,[1]Variables!$AK$3:$AM$14,3)=2,INDEX([1]UTCR!K1514:U1514,1,5)+INDEX([1]UTCR!K1514:U1514,1,8),INDEX([1]UTCR!AG1514:AQ1514,1,5)+INDEX([1]UTCR!AG1514:AQ1514,1,8)),IF(VLOOKUP([1]Variables!$AN$3,[1]Variables!$AK$3:$AM$14,3)=2,INDEX([1]UTCR!K1514:U1514,1,[1]Variables!$AN$3),INDEX([1]UTCR!AG1514:AQ1514,1,[1]Variables!$AN$3)))</f>
        <v>-126002.1243336437</v>
      </c>
      <c r="L1514" s="88">
        <f>M1514-K1514</f>
        <v>50210.851992272612</v>
      </c>
      <c r="M1514" s="88">
        <f>IF([1]Variables!$AN$3=12,INDEX([1]NRO!J1514:T1514,1,5)+INDEX([1]NRO!J1514:T1514,1,8),INDEX([1]NRO!J1514:T1514,1,[1]Variables!$AN$3))</f>
        <v>-75791.272341371092</v>
      </c>
      <c r="O1514" s="134"/>
      <c r="P1514" s="134"/>
      <c r="Q1514" s="134"/>
      <c r="R1514" s="134"/>
      <c r="S1514" s="134"/>
      <c r="T1514" s="134"/>
      <c r="U1514" s="134"/>
      <c r="V1514" s="134"/>
      <c r="W1514" s="134"/>
      <c r="X1514" s="134"/>
      <c r="Y1514" s="134"/>
      <c r="Z1514" s="134"/>
      <c r="AA1514" s="134"/>
    </row>
    <row r="1515" spans="1:27" ht="11.65" customHeight="1" x14ac:dyDescent="0.2">
      <c r="A1515" s="138">
        <f t="shared" ca="1" si="83"/>
        <v>1134</v>
      </c>
      <c r="C1515" s="184"/>
      <c r="F1515" s="184" t="str">
        <f>+[1]Function!F1498</f>
        <v>PT</v>
      </c>
      <c r="G1515" s="84" t="str">
        <f>[1]UTCR!H1515</f>
        <v>CAGE</v>
      </c>
      <c r="H1515" s="151"/>
      <c r="I1515" s="88">
        <f>IF(VLOOKUP([1]Variables!$AN$3,[1]Variables!$AK$3:$AM$14,3)=2,[1]UTCR!J1515,[1]UTCR!AF1515)</f>
        <v>-944836</v>
      </c>
      <c r="J1515" s="88">
        <f>I1515-K1515</f>
        <v>-944836</v>
      </c>
      <c r="K1515" s="185">
        <f>IF([1]Variables!$AN$3=12,IF(VLOOKUP([1]Variables!$AN$3,[1]Variables!$AK$3:$AM$14,3)=2,INDEX([1]UTCR!K1515:U1515,1,5)+INDEX([1]UTCR!K1515:U1515,1,8),INDEX([1]UTCR!AG1515:AQ1515,1,5)+INDEX([1]UTCR!AG1515:AQ1515,1,8)),IF(VLOOKUP([1]Variables!$AN$3,[1]Variables!$AK$3:$AM$14,3)=2,INDEX([1]UTCR!K1515:U1515,1,[1]Variables!$AN$3),INDEX([1]UTCR!AG1515:AQ1515,1,[1]Variables!$AN$3)))</f>
        <v>0</v>
      </c>
      <c r="L1515" s="88">
        <f>M1515-K1515</f>
        <v>0</v>
      </c>
      <c r="M1515" s="88">
        <f>IF([1]Variables!$AN$3=12,INDEX([1]NRO!J1515:T1515,1,5)+INDEX([1]NRO!J1515:T1515,1,8),INDEX([1]NRO!J1515:T1515,1,[1]Variables!$AN$3))</f>
        <v>0</v>
      </c>
      <c r="O1515" s="134"/>
      <c r="P1515" s="134"/>
      <c r="Q1515" s="134"/>
      <c r="R1515" s="134"/>
      <c r="S1515" s="134"/>
      <c r="T1515" s="134"/>
      <c r="U1515" s="134"/>
      <c r="V1515" s="134"/>
      <c r="W1515" s="134"/>
      <c r="X1515" s="134"/>
      <c r="Y1515" s="134"/>
      <c r="Z1515" s="134"/>
      <c r="AA1515" s="134"/>
    </row>
    <row r="1516" spans="1:27" ht="11.65" customHeight="1" x14ac:dyDescent="0.2">
      <c r="A1516" s="138">
        <f t="shared" ca="1" si="83"/>
        <v>1135</v>
      </c>
      <c r="C1516" s="184"/>
      <c r="F1516" s="184" t="str">
        <f>+[1]Function!F1499</f>
        <v>P</v>
      </c>
      <c r="G1516" s="84" t="str">
        <f>[1]UTCR!H1516</f>
        <v>SE</v>
      </c>
      <c r="H1516" s="151"/>
      <c r="I1516" s="88">
        <f>IF(VLOOKUP([1]Variables!$AN$3,[1]Variables!$AK$3:$AM$14,3)=2,[1]UTCR!J1516,[1]UTCR!AF1516)</f>
        <v>0</v>
      </c>
      <c r="J1516" s="88">
        <f>I1516-K1516</f>
        <v>0</v>
      </c>
      <c r="K1516" s="185">
        <f>IF([1]Variables!$AN$3=12,IF(VLOOKUP([1]Variables!$AN$3,[1]Variables!$AK$3:$AM$14,3)=2,INDEX([1]UTCR!K1516:U1516,1,5)+INDEX([1]UTCR!K1516:U1516,1,8),INDEX([1]UTCR!AG1516:AQ1516,1,5)+INDEX([1]UTCR!AG1516:AQ1516,1,8)),IF(VLOOKUP([1]Variables!$AN$3,[1]Variables!$AK$3:$AM$14,3)=2,INDEX([1]UTCR!K1516:U1516,1,[1]Variables!$AN$3),INDEX([1]UTCR!AG1516:AQ1516,1,[1]Variables!$AN$3)))</f>
        <v>0</v>
      </c>
      <c r="L1516" s="88">
        <f>M1516-K1516</f>
        <v>0</v>
      </c>
      <c r="M1516" s="88">
        <f>IF([1]Variables!$AN$3=12,INDEX([1]NRO!J1516:T1516,1,5)+INDEX([1]NRO!J1516:T1516,1,8),INDEX([1]NRO!J1516:T1516,1,[1]Variables!$AN$3))</f>
        <v>0</v>
      </c>
      <c r="O1516" s="134"/>
      <c r="P1516" s="134"/>
      <c r="Q1516" s="134"/>
      <c r="R1516" s="134"/>
      <c r="S1516" s="134"/>
      <c r="T1516" s="134"/>
      <c r="U1516" s="134"/>
      <c r="V1516" s="134"/>
      <c r="W1516" s="134"/>
      <c r="X1516" s="134"/>
      <c r="Y1516" s="134"/>
      <c r="Z1516" s="134"/>
      <c r="AA1516" s="134"/>
    </row>
    <row r="1517" spans="1:27" ht="11.65" customHeight="1" x14ac:dyDescent="0.2">
      <c r="A1517" s="138">
        <f t="shared" ca="1" si="83"/>
        <v>1136</v>
      </c>
      <c r="C1517" s="184"/>
      <c r="F1517" s="184" t="str">
        <f>+[1]Function!F1500</f>
        <v>P</v>
      </c>
      <c r="G1517" s="84" t="str">
        <f>[1]UTCR!H1517</f>
        <v>CAEE</v>
      </c>
      <c r="H1517" s="151"/>
      <c r="I1517" s="88">
        <f>IF(VLOOKUP([1]Variables!$AN$3,[1]Variables!$AK$3:$AM$14,3)=2,[1]UTCR!J1517,[1]UTCR!AF1517)</f>
        <v>-51554786</v>
      </c>
      <c r="J1517" s="88">
        <f>I1517-K1517</f>
        <v>-51554786</v>
      </c>
      <c r="K1517" s="185">
        <f>IF([1]Variables!$AN$3=12,IF(VLOOKUP([1]Variables!$AN$3,[1]Variables!$AK$3:$AM$14,3)=2,INDEX([1]UTCR!K1517:U1517,1,5)+INDEX([1]UTCR!K1517:U1517,1,8),INDEX([1]UTCR!AG1517:AQ1517,1,5)+INDEX([1]UTCR!AG1517:AQ1517,1,8)),IF(VLOOKUP([1]Variables!$AN$3,[1]Variables!$AK$3:$AM$14,3)=2,INDEX([1]UTCR!K1517:U1517,1,[1]Variables!$AN$3),INDEX([1]UTCR!AG1517:AQ1517,1,[1]Variables!$AN$3)))</f>
        <v>0</v>
      </c>
      <c r="L1517" s="88">
        <f>M1517-K1517</f>
        <v>0</v>
      </c>
      <c r="M1517" s="88">
        <f>IF([1]Variables!$AN$3=12,INDEX([1]NRO!J1517:T1517,1,5)+INDEX([1]NRO!J1517:T1517,1,8),INDEX([1]NRO!J1517:T1517,1,[1]Variables!$AN$3))</f>
        <v>0</v>
      </c>
      <c r="O1517" s="134"/>
      <c r="P1517" s="134"/>
      <c r="Q1517" s="134"/>
      <c r="R1517" s="134"/>
      <c r="S1517" s="134"/>
      <c r="T1517" s="134"/>
      <c r="U1517" s="134"/>
      <c r="V1517" s="134"/>
      <c r="W1517" s="134"/>
      <c r="X1517" s="134"/>
      <c r="Y1517" s="134"/>
      <c r="Z1517" s="134"/>
      <c r="AA1517" s="134"/>
    </row>
    <row r="1518" spans="1:27" ht="11.65" customHeight="1" x14ac:dyDescent="0.2">
      <c r="A1518" s="138">
        <f t="shared" ca="1" si="83"/>
        <v>1137</v>
      </c>
      <c r="C1518" s="184"/>
      <c r="H1518" s="151" t="s">
        <v>410</v>
      </c>
      <c r="I1518" s="187">
        <f>SUBTOTAL(9,I1501:I1517)</f>
        <v>-392358624.03605914</v>
      </c>
      <c r="J1518" s="187">
        <f>SUBTOTAL(9,J1501:J1517)</f>
        <v>-367891639.5617308</v>
      </c>
      <c r="K1518" s="187">
        <f>SUBTOTAL(9,K1501:K1517)</f>
        <v>-24466984.47432838</v>
      </c>
      <c r="L1518" s="187">
        <f>SUBTOTAL(9,L1501:L1517)</f>
        <v>-242311.01024661982</v>
      </c>
      <c r="M1518" s="187">
        <f>SUBTOTAL(9,M1501:M1517)</f>
        <v>-24709295.484575</v>
      </c>
      <c r="O1518" s="134"/>
      <c r="P1518" s="134"/>
      <c r="Q1518" s="134"/>
      <c r="R1518" s="134"/>
      <c r="S1518" s="134"/>
      <c r="T1518" s="134"/>
      <c r="U1518" s="134"/>
      <c r="V1518" s="134"/>
      <c r="W1518" s="134"/>
      <c r="X1518" s="134"/>
      <c r="Y1518" s="134"/>
      <c r="Z1518" s="134"/>
      <c r="AA1518" s="134"/>
    </row>
    <row r="1519" spans="1:27" ht="11.65" customHeight="1" x14ac:dyDescent="0.2">
      <c r="A1519" s="138">
        <f t="shared" ca="1" si="83"/>
        <v>1138</v>
      </c>
      <c r="C1519" s="184"/>
      <c r="H1519" s="151"/>
      <c r="I1519" s="88"/>
      <c r="J1519" s="88"/>
      <c r="K1519" s="88"/>
      <c r="L1519" s="88"/>
      <c r="M1519" s="88"/>
      <c r="O1519" s="134"/>
      <c r="P1519" s="134"/>
      <c r="Q1519" s="134"/>
      <c r="R1519" s="134"/>
      <c r="S1519" s="134"/>
      <c r="T1519" s="134"/>
      <c r="U1519" s="134"/>
      <c r="V1519" s="134"/>
      <c r="W1519" s="134"/>
      <c r="X1519" s="134"/>
      <c r="Y1519" s="134"/>
      <c r="Z1519" s="134"/>
      <c r="AA1519" s="134"/>
    </row>
    <row r="1520" spans="1:27" ht="11.65" customHeight="1" thickBot="1" x14ac:dyDescent="0.25">
      <c r="A1520" s="138">
        <f t="shared" ca="1" si="83"/>
        <v>1139</v>
      </c>
      <c r="C1520" s="189" t="s">
        <v>428</v>
      </c>
      <c r="H1520" s="151" t="s">
        <v>410</v>
      </c>
      <c r="I1520" s="223">
        <f>SUBTOTAL(9,I1479:I1519)</f>
        <v>216876162.96396488</v>
      </c>
      <c r="J1520" s="223">
        <f>SUBTOTAL(9,J1479:J1519)</f>
        <v>214272021.96784845</v>
      </c>
      <c r="K1520" s="223">
        <f>SUBTOTAL(9,K1479:K1519)</f>
        <v>2604140.9961164803</v>
      </c>
      <c r="L1520" s="223">
        <f>SUBTOTAL(9,L1479:L1519)</f>
        <v>-954291.72266090452</v>
      </c>
      <c r="M1520" s="223">
        <f>SUBTOTAL(9,M1479:M1519)</f>
        <v>1649849.2734555749</v>
      </c>
      <c r="O1520" s="134"/>
      <c r="P1520" s="134"/>
      <c r="Q1520" s="134"/>
      <c r="R1520" s="134"/>
      <c r="S1520" s="134"/>
      <c r="T1520" s="134"/>
      <c r="U1520" s="134"/>
      <c r="V1520" s="134"/>
      <c r="W1520" s="134"/>
      <c r="X1520" s="134"/>
      <c r="Y1520" s="134"/>
      <c r="Z1520" s="134"/>
      <c r="AA1520" s="134"/>
    </row>
    <row r="1521" spans="1:27" ht="11.65" customHeight="1" thickTop="1" x14ac:dyDescent="0.2">
      <c r="A1521" s="138">
        <f t="shared" ca="1" si="83"/>
        <v>1140</v>
      </c>
      <c r="C1521" s="184" t="s">
        <v>429</v>
      </c>
      <c r="D1521" s="84" t="s">
        <v>430</v>
      </c>
      <c r="H1521" s="151"/>
      <c r="I1521" s="88"/>
      <c r="J1521" s="88"/>
      <c r="K1521" s="88"/>
      <c r="L1521" s="88"/>
      <c r="M1521" s="88"/>
      <c r="O1521" s="134"/>
      <c r="P1521" s="134"/>
      <c r="Q1521" s="134"/>
      <c r="R1521" s="134"/>
      <c r="S1521" s="134"/>
      <c r="T1521" s="134"/>
      <c r="U1521" s="134"/>
      <c r="V1521" s="134"/>
      <c r="W1521" s="134"/>
      <c r="X1521" s="134"/>
      <c r="Y1521" s="134"/>
      <c r="Z1521" s="134"/>
      <c r="AA1521" s="134"/>
    </row>
    <row r="1522" spans="1:27" ht="11.65" customHeight="1" x14ac:dyDescent="0.2">
      <c r="A1522" s="138">
        <f t="shared" ca="1" si="83"/>
        <v>1141</v>
      </c>
      <c r="C1522" s="184"/>
      <c r="F1522" s="184" t="str">
        <f>+[1]Function!F1505</f>
        <v>SCHMAF</v>
      </c>
      <c r="G1522" s="84" t="str">
        <f>[1]UTCR!H1522</f>
        <v>S</v>
      </c>
      <c r="H1522" s="151"/>
      <c r="I1522" s="88">
        <f>IF(VLOOKUP([1]Variables!$AN$3,[1]Variables!$AK$3:$AM$14,3)=2,[1]UTCR!J1522,[1]UTCR!AF1522)</f>
        <v>0</v>
      </c>
      <c r="J1522" s="88">
        <f t="shared" ref="J1522:J1527" si="86">I1522-K1522</f>
        <v>0</v>
      </c>
      <c r="K1522" s="185">
        <f>IF([1]Variables!$AN$3=12,IF(VLOOKUP([1]Variables!$AN$3,[1]Variables!$AK$3:$AM$14,3)=2,INDEX([1]UTCR!K1522:U1522,1,5)+INDEX([1]UTCR!K1522:U1522,1,8),INDEX([1]UTCR!AG1522:AQ1522,1,5)+INDEX([1]UTCR!AG1522:AQ1522,1,8)),IF(VLOOKUP([1]Variables!$AN$3,[1]Variables!$AK$3:$AM$14,3)=2,INDEX([1]UTCR!K1522:U1522,1,[1]Variables!$AN$3),INDEX([1]UTCR!AG1522:AQ1522,1,[1]Variables!$AN$3)))</f>
        <v>0</v>
      </c>
      <c r="L1522" s="88">
        <f t="shared" ref="L1522:L1527" si="87">M1522-K1522</f>
        <v>0</v>
      </c>
      <c r="M1522" s="88">
        <f>IF([1]Variables!$AN$3=12,INDEX([1]NRO!J1522:T1522,1,5)+INDEX([1]NRO!J1522:T1522,1,8),INDEX([1]NRO!J1522:T1522,1,[1]Variables!$AN$3))</f>
        <v>0</v>
      </c>
      <c r="O1522" s="134"/>
      <c r="P1522" s="134"/>
      <c r="Q1522" s="134"/>
      <c r="R1522" s="134"/>
      <c r="S1522" s="134"/>
      <c r="T1522" s="134"/>
      <c r="U1522" s="134"/>
      <c r="V1522" s="134"/>
      <c r="W1522" s="134"/>
      <c r="X1522" s="134"/>
      <c r="Y1522" s="134"/>
      <c r="Z1522" s="134"/>
      <c r="AA1522" s="134"/>
    </row>
    <row r="1523" spans="1:27" ht="11.65" customHeight="1" x14ac:dyDescent="0.2">
      <c r="A1523" s="138">
        <f t="shared" ca="1" si="83"/>
        <v>1142</v>
      </c>
      <c r="C1523" s="184"/>
      <c r="F1523" s="184" t="str">
        <f>+[1]Function!F1506</f>
        <v>SCHMAF</v>
      </c>
      <c r="G1523" s="84" t="str">
        <f>[1]UTCR!H1523</f>
        <v>SNP</v>
      </c>
      <c r="H1523" s="151"/>
      <c r="I1523" s="88">
        <f>IF(VLOOKUP([1]Variables!$AN$3,[1]Variables!$AK$3:$AM$14,3)=2,[1]UTCR!J1523,[1]UTCR!AF1523)</f>
        <v>0</v>
      </c>
      <c r="J1523" s="88">
        <f t="shared" si="86"/>
        <v>0</v>
      </c>
      <c r="K1523" s="185">
        <f>IF([1]Variables!$AN$3=12,IF(VLOOKUP([1]Variables!$AN$3,[1]Variables!$AK$3:$AM$14,3)=2,INDEX([1]UTCR!K1523:U1523,1,5)+INDEX([1]UTCR!K1523:U1523,1,8),INDEX([1]UTCR!AG1523:AQ1523,1,5)+INDEX([1]UTCR!AG1523:AQ1523,1,8)),IF(VLOOKUP([1]Variables!$AN$3,[1]Variables!$AK$3:$AM$14,3)=2,INDEX([1]UTCR!K1523:U1523,1,[1]Variables!$AN$3),INDEX([1]UTCR!AG1523:AQ1523,1,[1]Variables!$AN$3)))</f>
        <v>0</v>
      </c>
      <c r="L1523" s="88">
        <f t="shared" si="87"/>
        <v>0</v>
      </c>
      <c r="M1523" s="88">
        <f>IF([1]Variables!$AN$3=12,INDEX([1]NRO!J1523:T1523,1,5)+INDEX([1]NRO!J1523:T1523,1,8),INDEX([1]NRO!J1523:T1523,1,[1]Variables!$AN$3))</f>
        <v>0</v>
      </c>
      <c r="O1523" s="134"/>
      <c r="P1523" s="134"/>
      <c r="Q1523" s="134"/>
      <c r="R1523" s="134"/>
      <c r="S1523" s="134"/>
      <c r="T1523" s="134"/>
      <c r="U1523" s="134"/>
      <c r="V1523" s="134"/>
      <c r="W1523" s="134"/>
      <c r="X1523" s="134"/>
      <c r="Y1523" s="134"/>
      <c r="Z1523" s="134"/>
      <c r="AA1523" s="134"/>
    </row>
    <row r="1524" spans="1:27" ht="11.65" customHeight="1" x14ac:dyDescent="0.2">
      <c r="A1524" s="138">
        <f t="shared" ca="1" si="83"/>
        <v>1143</v>
      </c>
      <c r="C1524" s="184"/>
      <c r="F1524" s="184" t="str">
        <f>+[1]Function!F1507</f>
        <v>SCHMAF</v>
      </c>
      <c r="G1524" s="84" t="str">
        <f>[1]UTCR!H1524</f>
        <v>SO</v>
      </c>
      <c r="H1524" s="151"/>
      <c r="I1524" s="88">
        <f>IF(VLOOKUP([1]Variables!$AN$3,[1]Variables!$AK$3:$AM$14,3)=2,[1]UTCR!J1524,[1]UTCR!AF1524)</f>
        <v>0</v>
      </c>
      <c r="J1524" s="88">
        <f t="shared" si="86"/>
        <v>0</v>
      </c>
      <c r="K1524" s="185">
        <f>IF([1]Variables!$AN$3=12,IF(VLOOKUP([1]Variables!$AN$3,[1]Variables!$AK$3:$AM$14,3)=2,INDEX([1]UTCR!K1524:U1524,1,5)+INDEX([1]UTCR!K1524:U1524,1,8),INDEX([1]UTCR!AG1524:AQ1524,1,5)+INDEX([1]UTCR!AG1524:AQ1524,1,8)),IF(VLOOKUP([1]Variables!$AN$3,[1]Variables!$AK$3:$AM$14,3)=2,INDEX([1]UTCR!K1524:U1524,1,[1]Variables!$AN$3),INDEX([1]UTCR!AG1524:AQ1524,1,[1]Variables!$AN$3)))</f>
        <v>0</v>
      </c>
      <c r="L1524" s="88">
        <f t="shared" si="87"/>
        <v>0</v>
      </c>
      <c r="M1524" s="88">
        <f>IF([1]Variables!$AN$3=12,INDEX([1]NRO!J1524:T1524,1,5)+INDEX([1]NRO!J1524:T1524,1,8),INDEX([1]NRO!J1524:T1524,1,[1]Variables!$AN$3))</f>
        <v>0</v>
      </c>
      <c r="O1524" s="134"/>
      <c r="P1524" s="134"/>
      <c r="Q1524" s="134"/>
      <c r="R1524" s="134"/>
      <c r="S1524" s="134"/>
      <c r="T1524" s="134"/>
      <c r="U1524" s="134"/>
      <c r="V1524" s="134"/>
      <c r="W1524" s="134"/>
      <c r="X1524" s="134"/>
      <c r="Y1524" s="134"/>
      <c r="Z1524" s="134"/>
      <c r="AA1524" s="134"/>
    </row>
    <row r="1525" spans="1:27" ht="11.65" customHeight="1" x14ac:dyDescent="0.2">
      <c r="A1525" s="138">
        <f t="shared" ca="1" si="83"/>
        <v>1144</v>
      </c>
      <c r="C1525" s="184"/>
      <c r="F1525" s="184" t="str">
        <f>+[1]Function!F1508</f>
        <v>SCHMAF</v>
      </c>
      <c r="G1525" s="84" t="str">
        <f>[1]UTCR!H1525</f>
        <v>SE</v>
      </c>
      <c r="H1525" s="151"/>
      <c r="I1525" s="88">
        <f>IF(VLOOKUP([1]Variables!$AN$3,[1]Variables!$AK$3:$AM$14,3)=2,[1]UTCR!J1525,[1]UTCR!AF1525)</f>
        <v>0</v>
      </c>
      <c r="J1525" s="88">
        <f t="shared" si="86"/>
        <v>0</v>
      </c>
      <c r="K1525" s="185">
        <f>IF([1]Variables!$AN$3=12,IF(VLOOKUP([1]Variables!$AN$3,[1]Variables!$AK$3:$AM$14,3)=2,INDEX([1]UTCR!K1525:U1525,1,5)+INDEX([1]UTCR!K1525:U1525,1,8),INDEX([1]UTCR!AG1525:AQ1525,1,5)+INDEX([1]UTCR!AG1525:AQ1525,1,8)),IF(VLOOKUP([1]Variables!$AN$3,[1]Variables!$AK$3:$AM$14,3)=2,INDEX([1]UTCR!K1525:U1525,1,[1]Variables!$AN$3),INDEX([1]UTCR!AG1525:AQ1525,1,[1]Variables!$AN$3)))</f>
        <v>0</v>
      </c>
      <c r="L1525" s="88">
        <f t="shared" si="87"/>
        <v>0</v>
      </c>
      <c r="M1525" s="88">
        <f>IF([1]Variables!$AN$3=12,INDEX([1]NRO!J1525:T1525,1,5)+INDEX([1]NRO!J1525:T1525,1,8),INDEX([1]NRO!J1525:T1525,1,[1]Variables!$AN$3))</f>
        <v>0</v>
      </c>
      <c r="O1525" s="134"/>
      <c r="P1525" s="134"/>
      <c r="Q1525" s="134"/>
      <c r="R1525" s="134"/>
      <c r="S1525" s="134"/>
      <c r="T1525" s="134"/>
      <c r="U1525" s="134"/>
      <c r="V1525" s="134"/>
      <c r="W1525" s="134"/>
      <c r="X1525" s="134"/>
      <c r="Y1525" s="134"/>
      <c r="Z1525" s="134"/>
      <c r="AA1525" s="134"/>
    </row>
    <row r="1526" spans="1:27" ht="11.65" customHeight="1" x14ac:dyDescent="0.2">
      <c r="A1526" s="138">
        <f t="shared" ca="1" si="83"/>
        <v>1145</v>
      </c>
      <c r="C1526" s="184"/>
      <c r="F1526" s="184" t="str">
        <f>+[1]Function!F1509</f>
        <v>SCHMAF</v>
      </c>
      <c r="G1526" s="84" t="str">
        <f>[1]UTCR!H1526</f>
        <v>TROJP</v>
      </c>
      <c r="H1526" s="151"/>
      <c r="I1526" s="88">
        <f>IF(VLOOKUP([1]Variables!$AN$3,[1]Variables!$AK$3:$AM$14,3)=2,[1]UTCR!J1526,[1]UTCR!AF1526)</f>
        <v>0</v>
      </c>
      <c r="J1526" s="88">
        <f t="shared" si="86"/>
        <v>0</v>
      </c>
      <c r="K1526" s="185">
        <f>IF([1]Variables!$AN$3=12,IF(VLOOKUP([1]Variables!$AN$3,[1]Variables!$AK$3:$AM$14,3)=2,INDEX([1]UTCR!K1526:U1526,1,5)+INDEX([1]UTCR!K1526:U1526,1,8),INDEX([1]UTCR!AG1526:AQ1526,1,5)+INDEX([1]UTCR!AG1526:AQ1526,1,8)),IF(VLOOKUP([1]Variables!$AN$3,[1]Variables!$AK$3:$AM$14,3)=2,INDEX([1]UTCR!K1526:U1526,1,[1]Variables!$AN$3),INDEX([1]UTCR!AG1526:AQ1526,1,[1]Variables!$AN$3)))</f>
        <v>0</v>
      </c>
      <c r="L1526" s="88">
        <f t="shared" si="87"/>
        <v>0</v>
      </c>
      <c r="M1526" s="88">
        <f>IF([1]Variables!$AN$3=12,INDEX([1]NRO!J1526:T1526,1,5)+INDEX([1]NRO!J1526:T1526,1,8),INDEX([1]NRO!J1526:T1526,1,[1]Variables!$AN$3))</f>
        <v>0</v>
      </c>
      <c r="O1526" s="134"/>
      <c r="P1526" s="134"/>
      <c r="Q1526" s="134"/>
      <c r="R1526" s="134"/>
      <c r="S1526" s="134"/>
      <c r="T1526" s="134"/>
      <c r="U1526" s="134"/>
      <c r="V1526" s="134"/>
      <c r="W1526" s="134"/>
      <c r="X1526" s="134"/>
      <c r="Y1526" s="134"/>
      <c r="Z1526" s="134"/>
      <c r="AA1526" s="134"/>
    </row>
    <row r="1527" spans="1:27" ht="11.65" customHeight="1" x14ac:dyDescent="0.2">
      <c r="A1527" s="138">
        <f t="shared" ca="1" si="83"/>
        <v>1146</v>
      </c>
      <c r="C1527" s="184"/>
      <c r="F1527" s="184" t="str">
        <f>+[1]Function!F1510</f>
        <v>SCHMAF</v>
      </c>
      <c r="G1527" s="84" t="str">
        <f>[1]UTCR!H1527</f>
        <v>DGP</v>
      </c>
      <c r="H1527" s="151"/>
      <c r="I1527" s="88">
        <f>IF(VLOOKUP([1]Variables!$AN$3,[1]Variables!$AK$3:$AM$14,3)=2,[1]UTCR!J1527,[1]UTCR!AF1527)</f>
        <v>0</v>
      </c>
      <c r="J1527" s="88">
        <f t="shared" si="86"/>
        <v>0</v>
      </c>
      <c r="K1527" s="185">
        <f>IF([1]Variables!$AN$3=12,IF(VLOOKUP([1]Variables!$AN$3,[1]Variables!$AK$3:$AM$14,3)=2,INDEX([1]UTCR!K1527:U1527,1,5)+INDEX([1]UTCR!K1527:U1527,1,8),INDEX([1]UTCR!AG1527:AQ1527,1,5)+INDEX([1]UTCR!AG1527:AQ1527,1,8)),IF(VLOOKUP([1]Variables!$AN$3,[1]Variables!$AK$3:$AM$14,3)=2,INDEX([1]UTCR!K1527:U1527,1,[1]Variables!$AN$3),INDEX([1]UTCR!AG1527:AQ1527,1,[1]Variables!$AN$3)))</f>
        <v>0</v>
      </c>
      <c r="L1527" s="88">
        <f t="shared" si="87"/>
        <v>0</v>
      </c>
      <c r="M1527" s="88">
        <f>IF([1]Variables!$AN$3=12,INDEX([1]NRO!J1527:T1527,1,5)+INDEX([1]NRO!J1527:T1527,1,8),INDEX([1]NRO!J1527:T1527,1,[1]Variables!$AN$3))</f>
        <v>0</v>
      </c>
      <c r="O1527" s="134"/>
      <c r="P1527" s="134"/>
      <c r="Q1527" s="134"/>
      <c r="R1527" s="134"/>
      <c r="S1527" s="134"/>
      <c r="T1527" s="134"/>
      <c r="U1527" s="134"/>
      <c r="V1527" s="134"/>
      <c r="W1527" s="134"/>
      <c r="X1527" s="134"/>
      <c r="Y1527" s="134"/>
      <c r="Z1527" s="134"/>
      <c r="AA1527" s="134"/>
    </row>
    <row r="1528" spans="1:27" ht="11.65" customHeight="1" x14ac:dyDescent="0.2">
      <c r="A1528" s="138">
        <f t="shared" ca="1" si="83"/>
        <v>1147</v>
      </c>
      <c r="C1528" s="184"/>
      <c r="H1528" s="151" t="s">
        <v>419</v>
      </c>
      <c r="I1528" s="187">
        <f>SUBTOTAL(9,I1522:I1527)</f>
        <v>0</v>
      </c>
      <c r="J1528" s="187">
        <f>SUBTOTAL(9,J1522:J1527)</f>
        <v>0</v>
      </c>
      <c r="K1528" s="187">
        <f>SUBTOTAL(9,K1522:K1527)</f>
        <v>0</v>
      </c>
      <c r="L1528" s="187">
        <f>SUBTOTAL(9,L1522:L1527)</f>
        <v>0</v>
      </c>
      <c r="M1528" s="187">
        <f>SUBTOTAL(9,M1522:M1527)</f>
        <v>0</v>
      </c>
      <c r="O1528" s="134"/>
      <c r="P1528" s="134"/>
      <c r="Q1528" s="134"/>
      <c r="R1528" s="134"/>
      <c r="S1528" s="134"/>
      <c r="T1528" s="134"/>
      <c r="U1528" s="134"/>
      <c r="V1528" s="134"/>
      <c r="W1528" s="134"/>
      <c r="X1528" s="134"/>
      <c r="Y1528" s="134"/>
      <c r="Z1528" s="134"/>
      <c r="AA1528" s="134"/>
    </row>
    <row r="1529" spans="1:27" ht="11.65" customHeight="1" x14ac:dyDescent="0.2">
      <c r="A1529" s="138">
        <f t="shared" ca="1" si="83"/>
        <v>1148</v>
      </c>
      <c r="C1529" s="184"/>
      <c r="H1529" s="151"/>
      <c r="I1529" s="88"/>
      <c r="J1529" s="88"/>
      <c r="K1529" s="88"/>
      <c r="L1529" s="88"/>
      <c r="M1529" s="88"/>
      <c r="O1529" s="134"/>
      <c r="P1529" s="134"/>
      <c r="Q1529" s="134"/>
      <c r="R1529" s="134"/>
      <c r="S1529" s="134"/>
      <c r="T1529" s="134"/>
      <c r="U1529" s="134"/>
      <c r="V1529" s="134"/>
      <c r="W1529" s="134"/>
      <c r="X1529" s="134"/>
      <c r="Y1529" s="134"/>
      <c r="Z1529" s="134"/>
      <c r="AA1529" s="134"/>
    </row>
    <row r="1530" spans="1:27" ht="11.65" customHeight="1" x14ac:dyDescent="0.2">
      <c r="A1530" s="138">
        <f t="shared" ca="1" si="83"/>
        <v>1149</v>
      </c>
      <c r="C1530" s="184" t="s">
        <v>431</v>
      </c>
      <c r="D1530" s="84" t="s">
        <v>432</v>
      </c>
      <c r="H1530" s="151"/>
      <c r="I1530" s="88"/>
      <c r="J1530" s="88"/>
      <c r="K1530" s="88"/>
      <c r="L1530" s="88"/>
      <c r="M1530" s="88"/>
      <c r="O1530" s="134"/>
      <c r="P1530" s="134"/>
      <c r="Q1530" s="134"/>
      <c r="R1530" s="134"/>
      <c r="S1530" s="134"/>
      <c r="T1530" s="134"/>
      <c r="U1530" s="134"/>
      <c r="V1530" s="134"/>
      <c r="W1530" s="134"/>
      <c r="X1530" s="134"/>
      <c r="Y1530" s="134"/>
      <c r="Z1530" s="134"/>
      <c r="AA1530" s="134"/>
    </row>
    <row r="1531" spans="1:27" ht="11.65" customHeight="1" x14ac:dyDescent="0.2">
      <c r="A1531" s="138">
        <f t="shared" ca="1" si="83"/>
        <v>1150</v>
      </c>
      <c r="C1531" s="184"/>
      <c r="F1531" s="184" t="str">
        <f>+[1]Function!F1514</f>
        <v>P</v>
      </c>
      <c r="G1531" s="84" t="str">
        <f>[1]UTCR!H1531</f>
        <v>S</v>
      </c>
      <c r="H1531" s="151"/>
      <c r="I1531" s="88">
        <f>IF(VLOOKUP([1]Variables!$AN$3,[1]Variables!$AK$3:$AM$14,3)=2,[1]UTCR!J1531,[1]UTCR!AF1531)</f>
        <v>0</v>
      </c>
      <c r="J1531" s="88">
        <f t="shared" ref="J1531:J1539" si="88">I1531-K1531</f>
        <v>0</v>
      </c>
      <c r="K1531" s="185">
        <f>IF([1]Variables!$AN$3=12,IF(VLOOKUP([1]Variables!$AN$3,[1]Variables!$AK$3:$AM$14,3)=2,INDEX([1]UTCR!K1531:U1531,1,5)+INDEX([1]UTCR!K1531:U1531,1,8),INDEX([1]UTCR!AG1531:AQ1531,1,5)+INDEX([1]UTCR!AG1531:AQ1531,1,8)),IF(VLOOKUP([1]Variables!$AN$3,[1]Variables!$AK$3:$AM$14,3)=2,INDEX([1]UTCR!K1531:U1531,1,[1]Variables!$AN$3),INDEX([1]UTCR!AG1531:AQ1531,1,[1]Variables!$AN$3)))</f>
        <v>0</v>
      </c>
      <c r="L1531" s="88">
        <f t="shared" ref="L1531:L1539" si="89">M1531-K1531</f>
        <v>0</v>
      </c>
      <c r="M1531" s="88">
        <f>IF([1]Variables!$AN$3=12,INDEX([1]NRO!J1531:T1531,1,5)+INDEX([1]NRO!J1531:T1531,1,8),INDEX([1]NRO!J1531:T1531,1,[1]Variables!$AN$3))</f>
        <v>0</v>
      </c>
      <c r="O1531" s="134"/>
      <c r="P1531" s="134"/>
      <c r="Q1531" s="134"/>
      <c r="R1531" s="134"/>
      <c r="S1531" s="134"/>
      <c r="T1531" s="134"/>
      <c r="U1531" s="134"/>
      <c r="V1531" s="134"/>
      <c r="W1531" s="134"/>
      <c r="X1531" s="134"/>
      <c r="Y1531" s="134"/>
      <c r="Z1531" s="134"/>
      <c r="AA1531" s="134"/>
    </row>
    <row r="1532" spans="1:27" ht="11.65" customHeight="1" x14ac:dyDescent="0.2">
      <c r="A1532" s="138">
        <f t="shared" ca="1" si="83"/>
        <v>1151</v>
      </c>
      <c r="C1532" s="184"/>
      <c r="F1532" s="184" t="str">
        <f>+[1]Function!F1515</f>
        <v>P</v>
      </c>
      <c r="G1532" s="84" t="str">
        <f>[1]UTCR!H1532</f>
        <v>BADDEBT</v>
      </c>
      <c r="H1532" s="151"/>
      <c r="I1532" s="88">
        <f>IF(VLOOKUP([1]Variables!$AN$3,[1]Variables!$AK$3:$AM$14,3)=2,[1]UTCR!J1532,[1]UTCR!AF1532)</f>
        <v>0</v>
      </c>
      <c r="J1532" s="88">
        <f t="shared" si="88"/>
        <v>0</v>
      </c>
      <c r="K1532" s="185">
        <f>IF([1]Variables!$AN$3=12,IF(VLOOKUP([1]Variables!$AN$3,[1]Variables!$AK$3:$AM$14,3)=2,INDEX([1]UTCR!K1532:U1532,1,5)+INDEX([1]UTCR!K1532:U1532,1,8),INDEX([1]UTCR!AG1532:AQ1532,1,5)+INDEX([1]UTCR!AG1532:AQ1532,1,8)),IF(VLOOKUP([1]Variables!$AN$3,[1]Variables!$AK$3:$AM$14,3)=2,INDEX([1]UTCR!K1532:U1532,1,[1]Variables!$AN$3),INDEX([1]UTCR!AG1532:AQ1532,1,[1]Variables!$AN$3)))</f>
        <v>0</v>
      </c>
      <c r="L1532" s="88">
        <f t="shared" si="89"/>
        <v>0</v>
      </c>
      <c r="M1532" s="88">
        <f>IF([1]Variables!$AN$3=12,INDEX([1]NRO!J1532:T1532,1,5)+INDEX([1]NRO!J1532:T1532,1,8),INDEX([1]NRO!J1532:T1532,1,[1]Variables!$AN$3))</f>
        <v>0</v>
      </c>
      <c r="O1532" s="134"/>
      <c r="P1532" s="134"/>
      <c r="Q1532" s="134"/>
      <c r="R1532" s="134"/>
      <c r="S1532" s="134"/>
      <c r="T1532" s="134"/>
      <c r="U1532" s="134"/>
      <c r="V1532" s="134"/>
      <c r="W1532" s="134"/>
      <c r="X1532" s="134"/>
      <c r="Y1532" s="134"/>
      <c r="Z1532" s="134"/>
      <c r="AA1532" s="134"/>
    </row>
    <row r="1533" spans="1:27" ht="11.65" customHeight="1" x14ac:dyDescent="0.2">
      <c r="A1533" s="138">
        <f t="shared" ca="1" si="83"/>
        <v>1152</v>
      </c>
      <c r="C1533" s="184"/>
      <c r="F1533" s="184" t="str">
        <f>+[1]Function!F1516</f>
        <v>P</v>
      </c>
      <c r="G1533" s="84" t="str">
        <f>[1]UTCR!H1533</f>
        <v>JBE</v>
      </c>
      <c r="H1533" s="151"/>
      <c r="I1533" s="88">
        <f>IF(VLOOKUP([1]Variables!$AN$3,[1]Variables!$AK$3:$AM$14,3)=2,[1]UTCR!J1533,[1]UTCR!AF1533)</f>
        <v>53516</v>
      </c>
      <c r="J1533" s="88">
        <f t="shared" si="88"/>
        <v>41351.314941564022</v>
      </c>
      <c r="K1533" s="185">
        <f>IF([1]Variables!$AN$3=12,IF(VLOOKUP([1]Variables!$AN$3,[1]Variables!$AK$3:$AM$14,3)=2,INDEX([1]UTCR!K1533:U1533,1,5)+INDEX([1]UTCR!K1533:U1533,1,8),INDEX([1]UTCR!AG1533:AQ1533,1,5)+INDEX([1]UTCR!AG1533:AQ1533,1,8)),IF(VLOOKUP([1]Variables!$AN$3,[1]Variables!$AK$3:$AM$14,3)=2,INDEX([1]UTCR!K1533:U1533,1,[1]Variables!$AN$3),INDEX([1]UTCR!AG1533:AQ1533,1,[1]Variables!$AN$3)))</f>
        <v>12164.685058435982</v>
      </c>
      <c r="L1533" s="88">
        <f t="shared" si="89"/>
        <v>0</v>
      </c>
      <c r="M1533" s="88">
        <f>IF([1]Variables!$AN$3=12,INDEX([1]NRO!J1533:T1533,1,5)+INDEX([1]NRO!J1533:T1533,1,8),INDEX([1]NRO!J1533:T1533,1,[1]Variables!$AN$3))</f>
        <v>12164.685058435982</v>
      </c>
      <c r="O1533" s="134"/>
      <c r="P1533" s="134"/>
      <c r="Q1533" s="134"/>
      <c r="R1533" s="134"/>
      <c r="S1533" s="134"/>
      <c r="T1533" s="134"/>
      <c r="U1533" s="134"/>
      <c r="V1533" s="134"/>
      <c r="W1533" s="134"/>
      <c r="X1533" s="134"/>
      <c r="Y1533" s="134"/>
      <c r="Z1533" s="134"/>
      <c r="AA1533" s="134"/>
    </row>
    <row r="1534" spans="1:27" ht="11.65" customHeight="1" x14ac:dyDescent="0.2">
      <c r="A1534" s="138">
        <f t="shared" ca="1" si="83"/>
        <v>1153</v>
      </c>
      <c r="C1534" s="184"/>
      <c r="F1534" s="184" t="str">
        <f>+[1]Function!F1517</f>
        <v>P</v>
      </c>
      <c r="G1534" s="84" t="str">
        <f>[1]UTCR!H1534</f>
        <v>SCHMDEXP</v>
      </c>
      <c r="H1534" s="151"/>
      <c r="I1534" s="88">
        <f>IF(VLOOKUP([1]Variables!$AN$3,[1]Variables!$AK$3:$AM$14,3)=2,[1]UTCR!J1534,[1]UTCR!AF1534)</f>
        <v>56931.5</v>
      </c>
      <c r="J1534" s="88">
        <f t="shared" si="88"/>
        <v>53155.753999036649</v>
      </c>
      <c r="K1534" s="185">
        <f>IF([1]Variables!$AN$3=12,IF(VLOOKUP([1]Variables!$AN$3,[1]Variables!$AK$3:$AM$14,3)=2,INDEX([1]UTCR!K1534:U1534,1,5)+INDEX([1]UTCR!K1534:U1534,1,8),INDEX([1]UTCR!AG1534:AQ1534,1,5)+INDEX([1]UTCR!AG1534:AQ1534,1,8)),IF(VLOOKUP([1]Variables!$AN$3,[1]Variables!$AK$3:$AM$14,3)=2,INDEX([1]UTCR!K1534:U1534,1,[1]Variables!$AN$3),INDEX([1]UTCR!AG1534:AQ1534,1,[1]Variables!$AN$3)))</f>
        <v>3775.7460009633483</v>
      </c>
      <c r="L1534" s="88">
        <f t="shared" si="89"/>
        <v>0</v>
      </c>
      <c r="M1534" s="88">
        <f>IF([1]Variables!$AN$3=12,INDEX([1]NRO!J1534:T1534,1,5)+INDEX([1]NRO!J1534:T1534,1,8),INDEX([1]NRO!J1534:T1534,1,[1]Variables!$AN$3))</f>
        <v>3775.7460009633483</v>
      </c>
      <c r="O1534" s="134"/>
      <c r="P1534" s="134"/>
      <c r="Q1534" s="134"/>
      <c r="R1534" s="134"/>
      <c r="S1534" s="134"/>
      <c r="T1534" s="134"/>
      <c r="U1534" s="134"/>
      <c r="V1534" s="134"/>
      <c r="W1534" s="134"/>
      <c r="X1534" s="134"/>
      <c r="Y1534" s="134"/>
      <c r="Z1534" s="134"/>
      <c r="AA1534" s="134"/>
    </row>
    <row r="1535" spans="1:27" ht="11.65" customHeight="1" x14ac:dyDescent="0.2">
      <c r="A1535" s="138">
        <f t="shared" ca="1" si="83"/>
        <v>1154</v>
      </c>
      <c r="C1535" s="184"/>
      <c r="F1535" s="184" t="str">
        <f>+[1]Function!F1518</f>
        <v>P</v>
      </c>
      <c r="G1535" s="84" t="str">
        <f>[1]UTCR!H1535</f>
        <v>CAEE</v>
      </c>
      <c r="H1535" s="151"/>
      <c r="I1535" s="88">
        <f>IF(VLOOKUP([1]Variables!$AN$3,[1]Variables!$AK$3:$AM$14,3)=2,[1]UTCR!J1535,[1]UTCR!AF1535)</f>
        <v>-4871152</v>
      </c>
      <c r="J1535" s="88">
        <f t="shared" si="88"/>
        <v>-4871152</v>
      </c>
      <c r="K1535" s="185">
        <f>IF([1]Variables!$AN$3=12,IF(VLOOKUP([1]Variables!$AN$3,[1]Variables!$AK$3:$AM$14,3)=2,INDEX([1]UTCR!K1535:U1535,1,5)+INDEX([1]UTCR!K1535:U1535,1,8),INDEX([1]UTCR!AG1535:AQ1535,1,5)+INDEX([1]UTCR!AG1535:AQ1535,1,8)),IF(VLOOKUP([1]Variables!$AN$3,[1]Variables!$AK$3:$AM$14,3)=2,INDEX([1]UTCR!K1535:U1535,1,[1]Variables!$AN$3),INDEX([1]UTCR!AG1535:AQ1535,1,[1]Variables!$AN$3)))</f>
        <v>0</v>
      </c>
      <c r="L1535" s="88">
        <f t="shared" si="89"/>
        <v>0</v>
      </c>
      <c r="M1535" s="88">
        <f>IF([1]Variables!$AN$3=12,INDEX([1]NRO!J1535:T1535,1,5)+INDEX([1]NRO!J1535:T1535,1,8),INDEX([1]NRO!J1535:T1535,1,[1]Variables!$AN$3))</f>
        <v>0</v>
      </c>
      <c r="O1535" s="134"/>
      <c r="P1535" s="134"/>
      <c r="Q1535" s="134"/>
      <c r="R1535" s="134"/>
      <c r="S1535" s="134"/>
      <c r="T1535" s="134"/>
      <c r="U1535" s="134"/>
      <c r="V1535" s="134"/>
      <c r="W1535" s="134"/>
      <c r="X1535" s="134"/>
      <c r="Y1535" s="134"/>
      <c r="Z1535" s="134"/>
      <c r="AA1535" s="134"/>
    </row>
    <row r="1536" spans="1:27" ht="11.65" customHeight="1" x14ac:dyDescent="0.2">
      <c r="A1536" s="138">
        <f t="shared" ca="1" si="83"/>
        <v>1155</v>
      </c>
      <c r="C1536" s="184"/>
      <c r="F1536" s="184" t="str">
        <f>+[1]Function!F1519</f>
        <v>P</v>
      </c>
      <c r="G1536" s="84" t="str">
        <f>[1]UTCR!H1536</f>
        <v>CAGW</v>
      </c>
      <c r="H1536" s="151"/>
      <c r="I1536" s="88">
        <f>IF(VLOOKUP([1]Variables!$AN$3,[1]Variables!$AK$3:$AM$14,3)=2,[1]UTCR!J1536,[1]UTCR!AF1536)</f>
        <v>0</v>
      </c>
      <c r="J1536" s="88">
        <f t="shared" si="88"/>
        <v>0</v>
      </c>
      <c r="K1536" s="185">
        <f>IF([1]Variables!$AN$3=12,IF(VLOOKUP([1]Variables!$AN$3,[1]Variables!$AK$3:$AM$14,3)=2,INDEX([1]UTCR!K1536:U1536,1,5)+INDEX([1]UTCR!K1536:U1536,1,8),INDEX([1]UTCR!AG1536:AQ1536,1,5)+INDEX([1]UTCR!AG1536:AQ1536,1,8)),IF(VLOOKUP([1]Variables!$AN$3,[1]Variables!$AK$3:$AM$14,3)=2,INDEX([1]UTCR!K1536:U1536,1,[1]Variables!$AN$3),INDEX([1]UTCR!AG1536:AQ1536,1,[1]Variables!$AN$3)))</f>
        <v>0</v>
      </c>
      <c r="L1536" s="88">
        <f t="shared" si="89"/>
        <v>0</v>
      </c>
      <c r="M1536" s="88">
        <f>IF([1]Variables!$AN$3=12,INDEX([1]NRO!J1536:T1536,1,5)+INDEX([1]NRO!J1536:T1536,1,8),INDEX([1]NRO!J1536:T1536,1,[1]Variables!$AN$3))</f>
        <v>0</v>
      </c>
      <c r="O1536" s="134"/>
      <c r="P1536" s="134"/>
      <c r="Q1536" s="134"/>
      <c r="R1536" s="134"/>
      <c r="S1536" s="134"/>
      <c r="T1536" s="134"/>
      <c r="U1536" s="134"/>
      <c r="V1536" s="134"/>
      <c r="W1536" s="134"/>
      <c r="X1536" s="134"/>
      <c r="Y1536" s="134"/>
      <c r="Z1536" s="134"/>
      <c r="AA1536" s="134"/>
    </row>
    <row r="1537" spans="1:27" ht="11.65" customHeight="1" x14ac:dyDescent="0.2">
      <c r="A1537" s="138">
        <f t="shared" ca="1" si="83"/>
        <v>1156</v>
      </c>
      <c r="C1537" s="184"/>
      <c r="F1537" s="184" t="str">
        <f>+[1]Function!F1520</f>
        <v>P</v>
      </c>
      <c r="G1537" s="84" t="str">
        <f>[1]UTCR!H1537</f>
        <v>CAGE</v>
      </c>
      <c r="H1537" s="151"/>
      <c r="I1537" s="88">
        <f>IF(VLOOKUP([1]Variables!$AN$3,[1]Variables!$AK$3:$AM$14,3)=2,[1]UTCR!J1537,[1]UTCR!AF1537)</f>
        <v>0</v>
      </c>
      <c r="J1537" s="88">
        <f t="shared" si="88"/>
        <v>0</v>
      </c>
      <c r="K1537" s="185">
        <f>IF([1]Variables!$AN$3=12,IF(VLOOKUP([1]Variables!$AN$3,[1]Variables!$AK$3:$AM$14,3)=2,INDEX([1]UTCR!K1537:U1537,1,5)+INDEX([1]UTCR!K1537:U1537,1,8),INDEX([1]UTCR!AG1537:AQ1537,1,5)+INDEX([1]UTCR!AG1537:AQ1537,1,8)),IF(VLOOKUP([1]Variables!$AN$3,[1]Variables!$AK$3:$AM$14,3)=2,INDEX([1]UTCR!K1537:U1537,1,[1]Variables!$AN$3),INDEX([1]UTCR!AG1537:AQ1537,1,[1]Variables!$AN$3)))</f>
        <v>0</v>
      </c>
      <c r="L1537" s="88">
        <f t="shared" si="89"/>
        <v>0</v>
      </c>
      <c r="M1537" s="88">
        <f>IF([1]Variables!$AN$3=12,INDEX([1]NRO!J1537:T1537,1,5)+INDEX([1]NRO!J1537:T1537,1,8),INDEX([1]NRO!J1537:T1537,1,[1]Variables!$AN$3))</f>
        <v>0</v>
      </c>
      <c r="O1537" s="134"/>
      <c r="P1537" s="134"/>
      <c r="Q1537" s="134"/>
      <c r="R1537" s="134"/>
      <c r="S1537" s="134"/>
      <c r="T1537" s="134"/>
      <c r="U1537" s="134"/>
      <c r="V1537" s="134"/>
      <c r="W1537" s="134"/>
      <c r="X1537" s="134"/>
      <c r="Y1537" s="134"/>
      <c r="Z1537" s="134"/>
      <c r="AA1537" s="134"/>
    </row>
    <row r="1538" spans="1:27" ht="11.65" customHeight="1" x14ac:dyDescent="0.2">
      <c r="A1538" s="138">
        <f t="shared" ca="1" si="83"/>
        <v>1157</v>
      </c>
      <c r="C1538" s="184"/>
      <c r="F1538" s="184" t="str">
        <f>+[1]Function!F1521</f>
        <v>LABOR</v>
      </c>
      <c r="G1538" s="84" t="str">
        <f>[1]UTCR!H1538</f>
        <v>SNP</v>
      </c>
      <c r="H1538" s="151"/>
      <c r="I1538" s="88">
        <f>IF(VLOOKUP([1]Variables!$AN$3,[1]Variables!$AK$3:$AM$14,3)=2,[1]UTCR!J1538,[1]UTCR!AF1538)</f>
        <v>0</v>
      </c>
      <c r="J1538" s="88">
        <f t="shared" si="88"/>
        <v>0</v>
      </c>
      <c r="K1538" s="185">
        <f>IF([1]Variables!$AN$3=12,IF(VLOOKUP([1]Variables!$AN$3,[1]Variables!$AK$3:$AM$14,3)=2,INDEX([1]UTCR!K1538:U1538,1,5)+INDEX([1]UTCR!K1538:U1538,1,8),INDEX([1]UTCR!AG1538:AQ1538,1,5)+INDEX([1]UTCR!AG1538:AQ1538,1,8)),IF(VLOOKUP([1]Variables!$AN$3,[1]Variables!$AK$3:$AM$14,3)=2,INDEX([1]UTCR!K1538:U1538,1,[1]Variables!$AN$3),INDEX([1]UTCR!AG1538:AQ1538,1,[1]Variables!$AN$3)))</f>
        <v>0</v>
      </c>
      <c r="L1538" s="88">
        <f t="shared" si="89"/>
        <v>0</v>
      </c>
      <c r="M1538" s="88">
        <f>IF([1]Variables!$AN$3=12,INDEX([1]NRO!J1538:T1538,1,5)+INDEX([1]NRO!J1538:T1538,1,8),INDEX([1]NRO!J1538:T1538,1,[1]Variables!$AN$3))</f>
        <v>0</v>
      </c>
      <c r="O1538" s="134"/>
      <c r="P1538" s="134"/>
      <c r="Q1538" s="134"/>
      <c r="R1538" s="134"/>
      <c r="S1538" s="134"/>
      <c r="T1538" s="134"/>
      <c r="U1538" s="134"/>
      <c r="V1538" s="134"/>
      <c r="W1538" s="134"/>
      <c r="X1538" s="134"/>
      <c r="Y1538" s="134"/>
      <c r="Z1538" s="134"/>
      <c r="AA1538" s="134"/>
    </row>
    <row r="1539" spans="1:27" ht="11.65" customHeight="1" x14ac:dyDescent="0.2">
      <c r="A1539" s="138">
        <f t="shared" ca="1" si="83"/>
        <v>1158</v>
      </c>
      <c r="C1539" s="184"/>
      <c r="F1539" s="184" t="str">
        <f>+[1]Function!F1522</f>
        <v>SCHMAP-SO</v>
      </c>
      <c r="G1539" s="84" t="str">
        <f>[1]UTCR!H1539</f>
        <v>SO</v>
      </c>
      <c r="H1539" s="151"/>
      <c r="I1539" s="88">
        <f>IF(VLOOKUP([1]Variables!$AN$3,[1]Variables!$AK$3:$AM$14,3)=2,[1]UTCR!J1539,[1]UTCR!AF1539)</f>
        <v>877382.16</v>
      </c>
      <c r="J1539" s="88">
        <f t="shared" si="88"/>
        <v>818994.09107662947</v>
      </c>
      <c r="K1539" s="185">
        <f>IF([1]Variables!$AN$3=12,IF(VLOOKUP([1]Variables!$AN$3,[1]Variables!$AK$3:$AM$14,3)=2,INDEX([1]UTCR!K1539:U1539,1,5)+INDEX([1]UTCR!K1539:U1539,1,8),INDEX([1]UTCR!AG1539:AQ1539,1,5)+INDEX([1]UTCR!AG1539:AQ1539,1,8)),IF(VLOOKUP([1]Variables!$AN$3,[1]Variables!$AK$3:$AM$14,3)=2,INDEX([1]UTCR!K1539:U1539,1,[1]Variables!$AN$3),INDEX([1]UTCR!AG1539:AQ1539,1,[1]Variables!$AN$3)))</f>
        <v>58388.068923370527</v>
      </c>
      <c r="L1539" s="88">
        <f t="shared" si="89"/>
        <v>0</v>
      </c>
      <c r="M1539" s="88">
        <f>IF([1]Variables!$AN$3=12,INDEX([1]NRO!J1539:T1539,1,5)+INDEX([1]NRO!J1539:T1539,1,8),INDEX([1]NRO!J1539:T1539,1,[1]Variables!$AN$3))</f>
        <v>58388.068923370527</v>
      </c>
      <c r="O1539" s="134"/>
      <c r="P1539" s="134"/>
      <c r="Q1539" s="134"/>
      <c r="R1539" s="134"/>
      <c r="S1539" s="134"/>
      <c r="T1539" s="134"/>
      <c r="U1539" s="134"/>
      <c r="V1539" s="134"/>
      <c r="W1539" s="134"/>
      <c r="X1539" s="134"/>
      <c r="Y1539" s="134"/>
      <c r="Z1539" s="134"/>
      <c r="AA1539" s="134"/>
    </row>
    <row r="1540" spans="1:27" ht="11.65" customHeight="1" x14ac:dyDescent="0.2">
      <c r="A1540" s="138">
        <f t="shared" ca="1" si="83"/>
        <v>1159</v>
      </c>
      <c r="C1540" s="184"/>
      <c r="H1540" s="151"/>
      <c r="I1540" s="188"/>
      <c r="J1540" s="88"/>
      <c r="K1540" s="88"/>
      <c r="L1540" s="88"/>
      <c r="M1540" s="88"/>
      <c r="O1540" s="134"/>
      <c r="P1540" s="134"/>
      <c r="Q1540" s="134"/>
      <c r="R1540" s="134"/>
      <c r="S1540" s="134"/>
      <c r="T1540" s="134"/>
      <c r="U1540" s="134"/>
      <c r="V1540" s="134"/>
      <c r="W1540" s="134"/>
      <c r="X1540" s="134"/>
      <c r="Y1540" s="134"/>
      <c r="Z1540" s="134"/>
      <c r="AA1540" s="134"/>
    </row>
    <row r="1541" spans="1:27" ht="11.65" customHeight="1" x14ac:dyDescent="0.2">
      <c r="A1541" s="138">
        <f t="shared" ca="1" si="83"/>
        <v>1160</v>
      </c>
      <c r="C1541" s="184"/>
      <c r="H1541" s="151" t="s">
        <v>419</v>
      </c>
      <c r="I1541" s="187">
        <f>SUBTOTAL(9,I1531:I1540)</f>
        <v>-3883322.34</v>
      </c>
      <c r="J1541" s="187">
        <f>SUBTOTAL(9,J1531:J1540)</f>
        <v>-3957650.8399827704</v>
      </c>
      <c r="K1541" s="187">
        <f>SUBTOTAL(9,K1531:K1540)</f>
        <v>74328.499982769863</v>
      </c>
      <c r="L1541" s="187">
        <f>SUBTOTAL(9,L1531:L1540)</f>
        <v>0</v>
      </c>
      <c r="M1541" s="187">
        <f>SUBTOTAL(9,M1531:M1540)</f>
        <v>74328.499982769863</v>
      </c>
      <c r="O1541" s="134"/>
      <c r="P1541" s="134"/>
      <c r="Q1541" s="134"/>
      <c r="R1541" s="134"/>
      <c r="S1541" s="134"/>
      <c r="T1541" s="134"/>
      <c r="U1541" s="134"/>
      <c r="V1541" s="134"/>
      <c r="W1541" s="134"/>
      <c r="X1541" s="134"/>
      <c r="Y1541" s="134"/>
      <c r="Z1541" s="134"/>
      <c r="AA1541" s="134"/>
    </row>
    <row r="1542" spans="1:27" ht="11.65" customHeight="1" x14ac:dyDescent="0.2">
      <c r="A1542" s="138">
        <f t="shared" ca="1" si="83"/>
        <v>1161</v>
      </c>
      <c r="C1542" s="184"/>
      <c r="H1542" s="151"/>
      <c r="I1542" s="88"/>
      <c r="J1542" s="88"/>
      <c r="K1542" s="88"/>
      <c r="L1542" s="88"/>
      <c r="M1542" s="88"/>
      <c r="O1542" s="134"/>
      <c r="P1542" s="134"/>
      <c r="Q1542" s="134"/>
      <c r="R1542" s="134"/>
      <c r="S1542" s="134"/>
      <c r="T1542" s="134"/>
      <c r="U1542" s="134"/>
      <c r="V1542" s="134"/>
      <c r="W1542" s="134"/>
      <c r="X1542" s="134"/>
      <c r="Y1542" s="134"/>
      <c r="Z1542" s="134"/>
      <c r="AA1542" s="134"/>
    </row>
    <row r="1543" spans="1:27" ht="11.65" customHeight="1" x14ac:dyDescent="0.2">
      <c r="A1543" s="138">
        <f t="shared" ca="1" si="83"/>
        <v>1162</v>
      </c>
      <c r="C1543" s="184" t="s">
        <v>433</v>
      </c>
      <c r="D1543" s="84" t="s">
        <v>434</v>
      </c>
      <c r="H1543" s="151"/>
      <c r="I1543" s="88"/>
      <c r="J1543" s="88"/>
      <c r="K1543" s="88"/>
      <c r="L1543" s="88"/>
      <c r="M1543" s="88"/>
      <c r="O1543" s="134"/>
      <c r="P1543" s="134"/>
      <c r="Q1543" s="134"/>
      <c r="R1543" s="134"/>
      <c r="S1543" s="134"/>
      <c r="T1543" s="134"/>
      <c r="U1543" s="134"/>
      <c r="V1543" s="134"/>
      <c r="W1543" s="134"/>
      <c r="X1543" s="134"/>
      <c r="Y1543" s="134"/>
      <c r="Z1543" s="134"/>
      <c r="AA1543" s="134"/>
    </row>
    <row r="1544" spans="1:27" ht="11.65" customHeight="1" x14ac:dyDescent="0.2">
      <c r="A1544" s="138">
        <f t="shared" ca="1" si="83"/>
        <v>1163</v>
      </c>
      <c r="C1544" s="184"/>
      <c r="F1544" s="184" t="str">
        <f>+[1]Function!F1527</f>
        <v>SCHMAT-SITUS</v>
      </c>
      <c r="G1544" s="84" t="str">
        <f>[1]UTCR!H1544</f>
        <v>S</v>
      </c>
      <c r="H1544" s="151"/>
      <c r="I1544" s="88">
        <f>IF(VLOOKUP([1]Variables!$AN$3,[1]Variables!$AK$3:$AM$14,3)=2,[1]UTCR!J1544,[1]UTCR!AF1544)</f>
        <v>32280532.719999991</v>
      </c>
      <c r="J1544" s="88">
        <f t="shared" ref="J1544:J1561" si="90">I1544-K1544</f>
        <v>28331672.929999992</v>
      </c>
      <c r="K1544" s="185">
        <f>IF([1]Variables!$AN$3=12,IF(VLOOKUP([1]Variables!$AN$3,[1]Variables!$AK$3:$AM$14,3)=2,INDEX([1]UTCR!K1544:U1544,1,5)+INDEX([1]UTCR!K1544:U1544,1,8),INDEX([1]UTCR!AG1544:AQ1544,1,5)+INDEX([1]UTCR!AG1544:AQ1544,1,8)),IF(VLOOKUP([1]Variables!$AN$3,[1]Variables!$AK$3:$AM$14,3)=2,INDEX([1]UTCR!K1544:U1544,1,[1]Variables!$AN$3),INDEX([1]UTCR!AG1544:AQ1544,1,[1]Variables!$AN$3)))</f>
        <v>3948859.79</v>
      </c>
      <c r="L1544" s="88">
        <f t="shared" ref="L1544:L1561" si="91">M1544-K1544</f>
        <v>-161317.76328700781</v>
      </c>
      <c r="M1544" s="88">
        <f>IF([1]Variables!$AN$3=12,INDEX([1]NRO!J1544:T1544,1,5)+INDEX([1]NRO!J1544:T1544,1,8),INDEX([1]NRO!J1544:T1544,1,[1]Variables!$AN$3))</f>
        <v>3787542.0267129922</v>
      </c>
      <c r="O1544" s="134"/>
      <c r="P1544" s="134"/>
      <c r="Q1544" s="134"/>
      <c r="R1544" s="134"/>
      <c r="S1544" s="134"/>
      <c r="T1544" s="134"/>
      <c r="U1544" s="134"/>
      <c r="V1544" s="134"/>
      <c r="W1544" s="134"/>
      <c r="X1544" s="134"/>
      <c r="Y1544" s="134"/>
      <c r="Z1544" s="134"/>
      <c r="AA1544" s="134"/>
    </row>
    <row r="1545" spans="1:27" ht="11.65" customHeight="1" x14ac:dyDescent="0.2">
      <c r="A1545" s="138">
        <f t="shared" ca="1" si="83"/>
        <v>1164</v>
      </c>
      <c r="C1545" s="184"/>
      <c r="F1545" s="184" t="str">
        <f>+[1]Function!F1528</f>
        <v>P</v>
      </c>
      <c r="G1545" s="84" t="str">
        <f>[1]UTCR!H1545</f>
        <v>JBE</v>
      </c>
      <c r="H1545" s="151"/>
      <c r="I1545" s="88">
        <f>IF(VLOOKUP([1]Variables!$AN$3,[1]Variables!$AK$3:$AM$14,3)=2,[1]UTCR!J1545,[1]UTCR!AF1545)</f>
        <v>17432509.940000001</v>
      </c>
      <c r="J1545" s="88">
        <f t="shared" si="90"/>
        <v>13469938.125997558</v>
      </c>
      <c r="K1545" s="185">
        <f>IF([1]Variables!$AN$3=12,IF(VLOOKUP([1]Variables!$AN$3,[1]Variables!$AK$3:$AM$14,3)=2,INDEX([1]UTCR!K1545:U1545,1,5)+INDEX([1]UTCR!K1545:U1545,1,8),INDEX([1]UTCR!AG1545:AQ1545,1,5)+INDEX([1]UTCR!AG1545:AQ1545,1,8)),IF(VLOOKUP([1]Variables!$AN$3,[1]Variables!$AK$3:$AM$14,3)=2,INDEX([1]UTCR!K1545:U1545,1,[1]Variables!$AN$3),INDEX([1]UTCR!AG1545:AQ1545,1,[1]Variables!$AN$3)))</f>
        <v>3962571.8140024436</v>
      </c>
      <c r="L1545" s="88">
        <f t="shared" si="91"/>
        <v>0</v>
      </c>
      <c r="M1545" s="88">
        <f>IF([1]Variables!$AN$3=12,INDEX([1]NRO!J1545:T1545,1,5)+INDEX([1]NRO!J1545:T1545,1,8),INDEX([1]NRO!J1545:T1545,1,[1]Variables!$AN$3))</f>
        <v>3962571.8140024436</v>
      </c>
      <c r="O1545" s="134"/>
      <c r="P1545" s="134"/>
      <c r="Q1545" s="134"/>
      <c r="R1545" s="134"/>
      <c r="S1545" s="134"/>
      <c r="T1545" s="134"/>
      <c r="U1545" s="134"/>
      <c r="V1545" s="134"/>
      <c r="W1545" s="134"/>
      <c r="X1545" s="134"/>
      <c r="Y1545" s="134"/>
      <c r="Z1545" s="134"/>
      <c r="AA1545" s="134"/>
    </row>
    <row r="1546" spans="1:27" ht="11.65" customHeight="1" x14ac:dyDescent="0.2">
      <c r="A1546" s="138">
        <f t="shared" ca="1" si="83"/>
        <v>1165</v>
      </c>
      <c r="C1546" s="184"/>
      <c r="F1546" s="184" t="str">
        <f>+[1]Function!F1529</f>
        <v>DPW</v>
      </c>
      <c r="G1546" s="84" t="str">
        <f>[1]UTCR!H1546</f>
        <v>CIAC</v>
      </c>
      <c r="H1546" s="151"/>
      <c r="I1546" s="88">
        <f>IF(VLOOKUP([1]Variables!$AN$3,[1]Variables!$AK$3:$AM$14,3)=2,[1]UTCR!J1546,[1]UTCR!AF1546)</f>
        <v>93135560.093135595</v>
      </c>
      <c r="J1546" s="88">
        <f t="shared" si="90"/>
        <v>87239252.787052765</v>
      </c>
      <c r="K1546" s="185">
        <f>IF([1]Variables!$AN$3=12,IF(VLOOKUP([1]Variables!$AN$3,[1]Variables!$AK$3:$AM$14,3)=2,INDEX([1]UTCR!K1546:U1546,1,5)+INDEX([1]UTCR!K1546:U1546,1,8),INDEX([1]UTCR!AG1546:AQ1546,1,5)+INDEX([1]UTCR!AG1546:AQ1546,1,8)),IF(VLOOKUP([1]Variables!$AN$3,[1]Variables!$AK$3:$AM$14,3)=2,INDEX([1]UTCR!K1546:U1546,1,[1]Variables!$AN$3),INDEX([1]UTCR!AG1546:AQ1546,1,[1]Variables!$AN$3)))</f>
        <v>5896307.3060828289</v>
      </c>
      <c r="L1546" s="88">
        <f t="shared" si="91"/>
        <v>0</v>
      </c>
      <c r="M1546" s="88">
        <f>IF([1]Variables!$AN$3=12,INDEX([1]NRO!J1546:T1546,1,5)+INDEX([1]NRO!J1546:T1546,1,8),INDEX([1]NRO!J1546:T1546,1,[1]Variables!$AN$3))</f>
        <v>5896307.3060828289</v>
      </c>
      <c r="O1546" s="134"/>
      <c r="P1546" s="134"/>
      <c r="Q1546" s="134"/>
      <c r="R1546" s="134"/>
      <c r="S1546" s="134"/>
      <c r="T1546" s="134"/>
      <c r="U1546" s="134"/>
      <c r="V1546" s="134"/>
      <c r="W1546" s="134"/>
      <c r="X1546" s="134"/>
      <c r="Y1546" s="134"/>
      <c r="Z1546" s="134"/>
      <c r="AA1546" s="134"/>
    </row>
    <row r="1547" spans="1:27" ht="11.65" customHeight="1" x14ac:dyDescent="0.2">
      <c r="A1547" s="138">
        <f t="shared" ca="1" si="83"/>
        <v>1166</v>
      </c>
      <c r="C1547" s="184"/>
      <c r="F1547" s="184" t="str">
        <f>+[1]Function!F1530</f>
        <v>SCHMAT-SNP</v>
      </c>
      <c r="G1547" s="84" t="str">
        <f>[1]UTCR!H1547</f>
        <v>SNP</v>
      </c>
      <c r="H1547" s="151"/>
      <c r="I1547" s="88">
        <f>IF(VLOOKUP([1]Variables!$AN$3,[1]Variables!$AK$3:$AM$14,3)=2,[1]UTCR!J1547,[1]UTCR!AF1547)</f>
        <v>28735702.48</v>
      </c>
      <c r="J1547" s="88">
        <f t="shared" si="90"/>
        <v>27014836.457176812</v>
      </c>
      <c r="K1547" s="185">
        <f>IF([1]Variables!$AN$3=12,IF(VLOOKUP([1]Variables!$AN$3,[1]Variables!$AK$3:$AM$14,3)=2,INDEX([1]UTCR!K1547:U1547,1,5)+INDEX([1]UTCR!K1547:U1547,1,8),INDEX([1]UTCR!AG1547:AQ1547,1,5)+INDEX([1]UTCR!AG1547:AQ1547,1,8)),IF(VLOOKUP([1]Variables!$AN$3,[1]Variables!$AK$3:$AM$14,3)=2,INDEX([1]UTCR!K1547:U1547,1,[1]Variables!$AN$3),INDEX([1]UTCR!AG1547:AQ1547,1,[1]Variables!$AN$3)))</f>
        <v>1720866.0228231873</v>
      </c>
      <c r="L1547" s="88">
        <f t="shared" si="91"/>
        <v>0</v>
      </c>
      <c r="M1547" s="88">
        <f>IF([1]Variables!$AN$3=12,INDEX([1]NRO!J1547:T1547,1,5)+INDEX([1]NRO!J1547:T1547,1,8),INDEX([1]NRO!J1547:T1547,1,[1]Variables!$AN$3))</f>
        <v>1720866.0228231873</v>
      </c>
      <c r="O1547" s="134"/>
      <c r="P1547" s="134"/>
      <c r="Q1547" s="134"/>
      <c r="R1547" s="134"/>
      <c r="S1547" s="134"/>
      <c r="T1547" s="134"/>
      <c r="U1547" s="134"/>
      <c r="V1547" s="134"/>
      <c r="W1547" s="134"/>
      <c r="X1547" s="134"/>
      <c r="Y1547" s="134"/>
      <c r="Z1547" s="134"/>
      <c r="AA1547" s="134"/>
    </row>
    <row r="1548" spans="1:27" ht="11.65" customHeight="1" x14ac:dyDescent="0.2">
      <c r="A1548" s="138">
        <f t="shared" ref="A1548:A1611" ca="1" si="92">OFFSET(A1548,-1,)+1</f>
        <v>1167</v>
      </c>
      <c r="C1548" s="184"/>
      <c r="F1548" s="184" t="str">
        <f>+[1]Function!F1531</f>
        <v>P</v>
      </c>
      <c r="G1548" s="84" t="str">
        <f>[1]UTCR!H1548</f>
        <v>TROJD</v>
      </c>
      <c r="H1548" s="151"/>
      <c r="I1548" s="88">
        <f>IF(VLOOKUP([1]Variables!$AN$3,[1]Variables!$AK$3:$AM$14,3)=2,[1]UTCR!J1548,[1]UTCR!AF1548)</f>
        <v>0</v>
      </c>
      <c r="J1548" s="88">
        <f t="shared" si="90"/>
        <v>0</v>
      </c>
      <c r="K1548" s="185">
        <f>IF([1]Variables!$AN$3=12,IF(VLOOKUP([1]Variables!$AN$3,[1]Variables!$AK$3:$AM$14,3)=2,INDEX([1]UTCR!K1548:U1548,1,5)+INDEX([1]UTCR!K1548:U1548,1,8),INDEX([1]UTCR!AG1548:AQ1548,1,5)+INDEX([1]UTCR!AG1548:AQ1548,1,8)),IF(VLOOKUP([1]Variables!$AN$3,[1]Variables!$AK$3:$AM$14,3)=2,INDEX([1]UTCR!K1548:U1548,1,[1]Variables!$AN$3),INDEX([1]UTCR!AG1548:AQ1548,1,[1]Variables!$AN$3)))</f>
        <v>0</v>
      </c>
      <c r="L1548" s="88">
        <f t="shared" si="91"/>
        <v>0</v>
      </c>
      <c r="M1548" s="88">
        <f>IF([1]Variables!$AN$3=12,INDEX([1]NRO!J1548:T1548,1,5)+INDEX([1]NRO!J1548:T1548,1,8),INDEX([1]NRO!J1548:T1548,1,[1]Variables!$AN$3))</f>
        <v>0</v>
      </c>
      <c r="O1548" s="134"/>
      <c r="P1548" s="134"/>
      <c r="Q1548" s="134"/>
      <c r="R1548" s="134"/>
      <c r="S1548" s="134"/>
      <c r="T1548" s="134"/>
      <c r="U1548" s="134"/>
      <c r="V1548" s="134"/>
      <c r="W1548" s="134"/>
      <c r="X1548" s="134"/>
      <c r="Y1548" s="134"/>
      <c r="Z1548" s="134"/>
      <c r="AA1548" s="134"/>
    </row>
    <row r="1549" spans="1:27" ht="11.65" customHeight="1" x14ac:dyDescent="0.2">
      <c r="A1549" s="138">
        <f t="shared" ca="1" si="92"/>
        <v>1168</v>
      </c>
      <c r="C1549" s="184"/>
      <c r="F1549" s="184" t="str">
        <f>+[1]Function!F1532</f>
        <v>P</v>
      </c>
      <c r="G1549" s="84" t="str">
        <f>[1]UTCR!H1549</f>
        <v>CN</v>
      </c>
      <c r="H1549" s="151"/>
      <c r="I1549" s="88">
        <f>IF(VLOOKUP([1]Variables!$AN$3,[1]Variables!$AK$3:$AM$14,3)=2,[1]UTCR!J1549,[1]UTCR!AF1549)</f>
        <v>0</v>
      </c>
      <c r="J1549" s="88">
        <f t="shared" si="90"/>
        <v>0</v>
      </c>
      <c r="K1549" s="185">
        <f>IF([1]Variables!$AN$3=12,IF(VLOOKUP([1]Variables!$AN$3,[1]Variables!$AK$3:$AM$14,3)=2,INDEX([1]UTCR!K1549:U1549,1,5)+INDEX([1]UTCR!K1549:U1549,1,8),INDEX([1]UTCR!AG1549:AQ1549,1,5)+INDEX([1]UTCR!AG1549:AQ1549,1,8)),IF(VLOOKUP([1]Variables!$AN$3,[1]Variables!$AK$3:$AM$14,3)=2,INDEX([1]UTCR!K1549:U1549,1,[1]Variables!$AN$3),INDEX([1]UTCR!AG1549:AQ1549,1,[1]Variables!$AN$3)))</f>
        <v>0</v>
      </c>
      <c r="L1549" s="88">
        <f t="shared" si="91"/>
        <v>-825.89538600732726</v>
      </c>
      <c r="M1549" s="88">
        <f>IF([1]Variables!$AN$3=12,INDEX([1]NRO!J1549:T1549,1,5)+INDEX([1]NRO!J1549:T1549,1,8),INDEX([1]NRO!J1549:T1549,1,[1]Variables!$AN$3))</f>
        <v>-825.89538600732726</v>
      </c>
      <c r="O1549" s="134"/>
      <c r="P1549" s="134"/>
      <c r="Q1549" s="134"/>
      <c r="R1549" s="134"/>
      <c r="S1549" s="134"/>
      <c r="T1549" s="134"/>
      <c r="U1549" s="134"/>
      <c r="V1549" s="134"/>
      <c r="W1549" s="134"/>
      <c r="X1549" s="134"/>
      <c r="Y1549" s="134"/>
      <c r="Z1549" s="134"/>
      <c r="AA1549" s="134"/>
    </row>
    <row r="1550" spans="1:27" ht="11.65" customHeight="1" x14ac:dyDescent="0.2">
      <c r="A1550" s="138">
        <f t="shared" ca="1" si="92"/>
        <v>1169</v>
      </c>
      <c r="C1550" s="184"/>
      <c r="F1550" s="184" t="str">
        <f>+[1]Function!F1533</f>
        <v>SCHMAT-SE</v>
      </c>
      <c r="G1550" s="84" t="str">
        <f>[1]UTCR!H1550</f>
        <v>SE</v>
      </c>
      <c r="H1550" s="151"/>
      <c r="I1550" s="88">
        <f>IF(VLOOKUP([1]Variables!$AN$3,[1]Variables!$AK$3:$AM$14,3)=2,[1]UTCR!J1550,[1]UTCR!AF1550)</f>
        <v>0</v>
      </c>
      <c r="J1550" s="88">
        <f t="shared" si="90"/>
        <v>0</v>
      </c>
      <c r="K1550" s="185">
        <f>IF([1]Variables!$AN$3=12,IF(VLOOKUP([1]Variables!$AN$3,[1]Variables!$AK$3:$AM$14,3)=2,INDEX([1]UTCR!K1550:U1550,1,5)+INDEX([1]UTCR!K1550:U1550,1,8),INDEX([1]UTCR!AG1550:AQ1550,1,5)+INDEX([1]UTCR!AG1550:AQ1550,1,8)),IF(VLOOKUP([1]Variables!$AN$3,[1]Variables!$AK$3:$AM$14,3)=2,INDEX([1]UTCR!K1550:U1550,1,[1]Variables!$AN$3),INDEX([1]UTCR!AG1550:AQ1550,1,[1]Variables!$AN$3)))</f>
        <v>0</v>
      </c>
      <c r="L1550" s="88">
        <f t="shared" si="91"/>
        <v>0</v>
      </c>
      <c r="M1550" s="88">
        <f>IF([1]Variables!$AN$3=12,INDEX([1]NRO!J1550:T1550,1,5)+INDEX([1]NRO!J1550:T1550,1,8),INDEX([1]NRO!J1550:T1550,1,[1]Variables!$AN$3))</f>
        <v>0</v>
      </c>
      <c r="O1550" s="134"/>
      <c r="P1550" s="134"/>
      <c r="Q1550" s="134"/>
      <c r="R1550" s="134"/>
      <c r="S1550" s="134"/>
      <c r="T1550" s="134"/>
      <c r="U1550" s="134"/>
      <c r="V1550" s="134"/>
      <c r="W1550" s="134"/>
      <c r="X1550" s="134"/>
      <c r="Y1550" s="134"/>
      <c r="Z1550" s="134"/>
      <c r="AA1550" s="134"/>
    </row>
    <row r="1551" spans="1:27" ht="11.65" customHeight="1" x14ac:dyDescent="0.2">
      <c r="A1551" s="138">
        <f t="shared" ca="1" si="92"/>
        <v>1170</v>
      </c>
      <c r="C1551" s="184"/>
      <c r="F1551" s="184" t="str">
        <f>+[1]Function!F1534</f>
        <v>P</v>
      </c>
      <c r="G1551" s="84" t="str">
        <f>[1]UTCR!H1551</f>
        <v>SG</v>
      </c>
      <c r="H1551" s="151"/>
      <c r="I1551" s="88">
        <f>IF(VLOOKUP([1]Variables!$AN$3,[1]Variables!$AK$3:$AM$14,3)=2,[1]UTCR!J1551,[1]UTCR!AF1551)</f>
        <v>-33361501</v>
      </c>
      <c r="J1551" s="88">
        <f t="shared" si="90"/>
        <v>-30616342.318230636</v>
      </c>
      <c r="K1551" s="185">
        <f>IF([1]Variables!$AN$3=12,IF(VLOOKUP([1]Variables!$AN$3,[1]Variables!$AK$3:$AM$14,3)=2,INDEX([1]UTCR!K1551:U1551,1,5)+INDEX([1]UTCR!K1551:U1551,1,8),INDEX([1]UTCR!AG1551:AQ1551,1,5)+INDEX([1]UTCR!AG1551:AQ1551,1,8)),IF(VLOOKUP([1]Variables!$AN$3,[1]Variables!$AK$3:$AM$14,3)=2,INDEX([1]UTCR!K1551:U1551,1,[1]Variables!$AN$3),INDEX([1]UTCR!AG1551:AQ1551,1,[1]Variables!$AN$3)))</f>
        <v>-2745158.6817693645</v>
      </c>
      <c r="L1551" s="88">
        <f t="shared" si="91"/>
        <v>0.12046177731826901</v>
      </c>
      <c r="M1551" s="88">
        <f>IF([1]Variables!$AN$3=12,INDEX([1]NRO!J1551:T1551,1,5)+INDEX([1]NRO!J1551:T1551,1,8),INDEX([1]NRO!J1551:T1551,1,[1]Variables!$AN$3))</f>
        <v>-2745158.5613075872</v>
      </c>
      <c r="O1551" s="134"/>
      <c r="P1551" s="134"/>
      <c r="Q1551" s="134"/>
      <c r="R1551" s="134"/>
      <c r="S1551" s="134"/>
      <c r="T1551" s="134"/>
      <c r="U1551" s="134"/>
      <c r="V1551" s="134"/>
      <c r="W1551" s="134"/>
      <c r="X1551" s="134"/>
      <c r="Y1551" s="134"/>
      <c r="Z1551" s="134"/>
      <c r="AA1551" s="134"/>
    </row>
    <row r="1552" spans="1:27" ht="11.65" customHeight="1" x14ac:dyDescent="0.2">
      <c r="A1552" s="138">
        <f t="shared" ca="1" si="92"/>
        <v>1171</v>
      </c>
      <c r="C1552" s="184"/>
      <c r="F1552" s="184" t="str">
        <f>+[1]Function!F1535</f>
        <v>SCHMAT</v>
      </c>
      <c r="G1552" s="84" t="str">
        <f>[1]UTCR!H1552</f>
        <v>GPS</v>
      </c>
      <c r="H1552" s="151"/>
      <c r="I1552" s="88">
        <f>IF(VLOOKUP([1]Variables!$AN$3,[1]Variables!$AK$3:$AM$14,3)=2,[1]UTCR!J1552,[1]UTCR!AF1552)</f>
        <v>-250505.39</v>
      </c>
      <c r="J1552" s="88">
        <f t="shared" si="90"/>
        <v>-233834.74561740187</v>
      </c>
      <c r="K1552" s="185">
        <f>IF([1]Variables!$AN$3=12,IF(VLOOKUP([1]Variables!$AN$3,[1]Variables!$AK$3:$AM$14,3)=2,INDEX([1]UTCR!K1552:U1552,1,5)+INDEX([1]UTCR!K1552:U1552,1,8),INDEX([1]UTCR!AG1552:AQ1552,1,5)+INDEX([1]UTCR!AG1552:AQ1552,1,8)),IF(VLOOKUP([1]Variables!$AN$3,[1]Variables!$AK$3:$AM$14,3)=2,INDEX([1]UTCR!K1552:U1552,1,[1]Variables!$AN$3),INDEX([1]UTCR!AG1552:AQ1552,1,[1]Variables!$AN$3)))</f>
        <v>-16670.64438259813</v>
      </c>
      <c r="L1552" s="88">
        <f t="shared" si="91"/>
        <v>0</v>
      </c>
      <c r="M1552" s="88">
        <f>IF([1]Variables!$AN$3=12,INDEX([1]NRO!J1552:T1552,1,5)+INDEX([1]NRO!J1552:T1552,1,8),INDEX([1]NRO!J1552:T1552,1,[1]Variables!$AN$3))</f>
        <v>-16670.64438259813</v>
      </c>
      <c r="O1552" s="134"/>
      <c r="P1552" s="134"/>
      <c r="Q1552" s="134"/>
      <c r="R1552" s="134"/>
      <c r="S1552" s="134"/>
      <c r="T1552" s="134"/>
      <c r="U1552" s="134"/>
      <c r="V1552" s="134"/>
      <c r="W1552" s="134"/>
      <c r="X1552" s="134"/>
      <c r="Y1552" s="134"/>
      <c r="Z1552" s="134"/>
      <c r="AA1552" s="134"/>
    </row>
    <row r="1553" spans="1:27" ht="11.65" customHeight="1" x14ac:dyDescent="0.2">
      <c r="A1553" s="138">
        <f t="shared" ca="1" si="92"/>
        <v>1172</v>
      </c>
      <c r="C1553" s="184"/>
      <c r="F1553" s="184" t="str">
        <f>+[1]Function!F1536</f>
        <v>SCHMAT-SO</v>
      </c>
      <c r="G1553" s="84" t="str">
        <f>[1]UTCR!H1553</f>
        <v>SO</v>
      </c>
      <c r="H1553" s="151"/>
      <c r="I1553" s="88">
        <f>IF(VLOOKUP([1]Variables!$AN$3,[1]Variables!$AK$3:$AM$14,3)=2,[1]UTCR!J1553,[1]UTCR!AF1553)</f>
        <v>-7900608.2700000014</v>
      </c>
      <c r="J1553" s="88">
        <f t="shared" si="90"/>
        <v>-7374838.2221963042</v>
      </c>
      <c r="K1553" s="185">
        <f>IF([1]Variables!$AN$3=12,IF(VLOOKUP([1]Variables!$AN$3,[1]Variables!$AK$3:$AM$14,3)=2,INDEX([1]UTCR!K1553:U1553,1,5)+INDEX([1]UTCR!K1553:U1553,1,8),INDEX([1]UTCR!AG1553:AQ1553,1,5)+INDEX([1]UTCR!AG1553:AQ1553,1,8)),IF(VLOOKUP([1]Variables!$AN$3,[1]Variables!$AK$3:$AM$14,3)=2,INDEX([1]UTCR!K1553:U1553,1,[1]Variables!$AN$3),INDEX([1]UTCR!AG1553:AQ1553,1,[1]Variables!$AN$3)))</f>
        <v>-525770.04780369741</v>
      </c>
      <c r="L1553" s="88">
        <f t="shared" si="91"/>
        <v>-109155.8241792284</v>
      </c>
      <c r="M1553" s="88">
        <f>IF([1]Variables!$AN$3=12,INDEX([1]NRO!J1553:T1553,1,5)+INDEX([1]NRO!J1553:T1553,1,8),INDEX([1]NRO!J1553:T1553,1,[1]Variables!$AN$3))</f>
        <v>-634925.8719829258</v>
      </c>
      <c r="O1553" s="134"/>
      <c r="P1553" s="134"/>
      <c r="Q1553" s="134"/>
      <c r="R1553" s="134"/>
      <c r="S1553" s="134"/>
      <c r="T1553" s="134"/>
      <c r="U1553" s="134"/>
      <c r="V1553" s="134"/>
      <c r="W1553" s="134"/>
      <c r="X1553" s="134"/>
      <c r="Y1553" s="134"/>
      <c r="Z1553" s="134"/>
      <c r="AA1553" s="134"/>
    </row>
    <row r="1554" spans="1:27" ht="11.65" customHeight="1" x14ac:dyDescent="0.2">
      <c r="A1554" s="138">
        <f t="shared" ca="1" si="92"/>
        <v>1173</v>
      </c>
      <c r="C1554" s="184"/>
      <c r="F1554" s="184" t="str">
        <f>+[1]Function!F1537</f>
        <v>SCHMAT-SNP</v>
      </c>
      <c r="G1554" s="84" t="str">
        <f>[1]UTCR!H1554</f>
        <v>SNPD</v>
      </c>
      <c r="H1554" s="151"/>
      <c r="I1554" s="88">
        <f>IF(VLOOKUP([1]Variables!$AN$3,[1]Variables!$AK$3:$AM$14,3)=2,[1]UTCR!J1554,[1]UTCR!AF1554)</f>
        <v>1879476.00187948</v>
      </c>
      <c r="J1554" s="88">
        <f>I1554-K1554</f>
        <v>1760488.4951698263</v>
      </c>
      <c r="K1554" s="185">
        <f>IF([1]Variables!$AN$3=12,IF(VLOOKUP([1]Variables!$AN$3,[1]Variables!$AK$3:$AM$14,3)=2,INDEX([1]UTCR!K1554:U1554,1,5)+INDEX([1]UTCR!K1554:U1554,1,8),INDEX([1]UTCR!AG1554:AQ1554,1,5)+INDEX([1]UTCR!AG1554:AQ1554,1,8)),IF(VLOOKUP([1]Variables!$AN$3,[1]Variables!$AK$3:$AM$14,3)=2,INDEX([1]UTCR!K1554:U1554,1,[1]Variables!$AN$3),INDEX([1]UTCR!AG1554:AQ1554,1,[1]Variables!$AN$3)))</f>
        <v>118987.50670965365</v>
      </c>
      <c r="L1554" s="88">
        <f>M1554-K1554</f>
        <v>0</v>
      </c>
      <c r="M1554" s="88">
        <f>IF([1]Variables!$AN$3=12,INDEX([1]NRO!J1554:T1554,1,5)+INDEX([1]NRO!J1554:T1554,1,8),INDEX([1]NRO!J1554:T1554,1,[1]Variables!$AN$3))</f>
        <v>118987.50670965365</v>
      </c>
      <c r="O1554" s="134"/>
      <c r="P1554" s="134"/>
      <c r="Q1554" s="134"/>
      <c r="R1554" s="134"/>
      <c r="S1554" s="134"/>
      <c r="T1554" s="134"/>
      <c r="U1554" s="134"/>
      <c r="V1554" s="134"/>
      <c r="W1554" s="134"/>
      <c r="X1554" s="134"/>
      <c r="Y1554" s="134"/>
      <c r="Z1554" s="134"/>
      <c r="AA1554" s="134"/>
    </row>
    <row r="1555" spans="1:27" ht="11.65" customHeight="1" x14ac:dyDescent="0.2">
      <c r="A1555" s="138">
        <f t="shared" ca="1" si="92"/>
        <v>1174</v>
      </c>
      <c r="C1555" s="184"/>
      <c r="F1555" s="184" t="str">
        <f>+[1]Function!F1538</f>
        <v>P</v>
      </c>
      <c r="G1555" s="84" t="str">
        <f>[1]UTCR!H1555</f>
        <v>JBG</v>
      </c>
      <c r="H1555" s="151"/>
      <c r="I1555" s="88">
        <f>IF(VLOOKUP([1]Variables!$AN$3,[1]Variables!$AK$3:$AM$14,3)=2,[1]UTCR!J1555,[1]UTCR!AF1555)</f>
        <v>0</v>
      </c>
      <c r="J1555" s="88">
        <f>I1555-K1555</f>
        <v>0</v>
      </c>
      <c r="K1555" s="185">
        <f>IF([1]Variables!$AN$3=12,IF(VLOOKUP([1]Variables!$AN$3,[1]Variables!$AK$3:$AM$14,3)=2,INDEX([1]UTCR!K1555:U1555,1,5)+INDEX([1]UTCR!K1555:U1555,1,8),INDEX([1]UTCR!AG1555:AQ1555,1,5)+INDEX([1]UTCR!AG1555:AQ1555,1,8)),IF(VLOOKUP([1]Variables!$AN$3,[1]Variables!$AK$3:$AM$14,3)=2,INDEX([1]UTCR!K1555:U1555,1,[1]Variables!$AN$3),INDEX([1]UTCR!AG1555:AQ1555,1,[1]Variables!$AN$3)))</f>
        <v>0</v>
      </c>
      <c r="L1555" s="88">
        <f>M1555-K1555</f>
        <v>10024354.605268169</v>
      </c>
      <c r="M1555" s="88">
        <f>IF([1]Variables!$AN$3=12,INDEX([1]NRO!J1555:T1555,1,5)+INDEX([1]NRO!J1555:T1555,1,8),INDEX([1]NRO!J1555:T1555,1,[1]Variables!$AN$3))</f>
        <v>10024354.605268169</v>
      </c>
      <c r="O1555" s="134"/>
      <c r="P1555" s="134"/>
      <c r="Q1555" s="134"/>
      <c r="R1555" s="134"/>
      <c r="S1555" s="134"/>
      <c r="T1555" s="134"/>
      <c r="U1555" s="134"/>
      <c r="V1555" s="134"/>
      <c r="W1555" s="134"/>
      <c r="X1555" s="134"/>
      <c r="Y1555" s="134"/>
      <c r="Z1555" s="134"/>
      <c r="AA1555" s="134"/>
    </row>
    <row r="1556" spans="1:27" ht="11.65" customHeight="1" x14ac:dyDescent="0.2">
      <c r="A1556" s="138">
        <f t="shared" ca="1" si="92"/>
        <v>1175</v>
      </c>
      <c r="C1556" s="184"/>
      <c r="F1556" s="184" t="str">
        <f>+[1]Function!F1539</f>
        <v>CUST</v>
      </c>
      <c r="G1556" s="84" t="str">
        <f>[1]UTCR!H1556</f>
        <v>BADDEBT</v>
      </c>
      <c r="H1556" s="151"/>
      <c r="I1556" s="88">
        <f>IF(VLOOKUP([1]Variables!$AN$3,[1]Variables!$AK$3:$AM$14,3)=2,[1]UTCR!J1556,[1]UTCR!AF1556)</f>
        <v>-2318038.33</v>
      </c>
      <c r="J1556" s="88">
        <f t="shared" si="90"/>
        <v>-1990539.8032996785</v>
      </c>
      <c r="K1556" s="185">
        <f>IF([1]Variables!$AN$3=12,IF(VLOOKUP([1]Variables!$AN$3,[1]Variables!$AK$3:$AM$14,3)=2,INDEX([1]UTCR!K1556:U1556,1,5)+INDEX([1]UTCR!K1556:U1556,1,8),INDEX([1]UTCR!AG1556:AQ1556,1,5)+INDEX([1]UTCR!AG1556:AQ1556,1,8)),IF(VLOOKUP([1]Variables!$AN$3,[1]Variables!$AK$3:$AM$14,3)=2,INDEX([1]UTCR!K1556:U1556,1,[1]Variables!$AN$3),INDEX([1]UTCR!AG1556:AQ1556,1,[1]Variables!$AN$3)))</f>
        <v>-327498.5267003217</v>
      </c>
      <c r="L1556" s="88">
        <f t="shared" si="91"/>
        <v>0</v>
      </c>
      <c r="M1556" s="88">
        <f>IF([1]Variables!$AN$3=12,INDEX([1]NRO!J1556:T1556,1,5)+INDEX([1]NRO!J1556:T1556,1,8),INDEX([1]NRO!J1556:T1556,1,[1]Variables!$AN$3))</f>
        <v>-327498.5267003217</v>
      </c>
      <c r="O1556" s="134"/>
      <c r="P1556" s="134"/>
      <c r="Q1556" s="134"/>
      <c r="R1556" s="134"/>
      <c r="S1556" s="134"/>
      <c r="T1556" s="134"/>
      <c r="U1556" s="134"/>
      <c r="V1556" s="134"/>
      <c r="W1556" s="134"/>
      <c r="X1556" s="134"/>
      <c r="Y1556" s="134"/>
      <c r="Z1556" s="134"/>
      <c r="AA1556" s="134"/>
    </row>
    <row r="1557" spans="1:27" ht="11.65" customHeight="1" x14ac:dyDescent="0.2">
      <c r="A1557" s="138">
        <f t="shared" ca="1" si="92"/>
        <v>1176</v>
      </c>
      <c r="C1557" s="184"/>
      <c r="F1557" s="184" t="str">
        <f>+[1]Function!F1540</f>
        <v>P</v>
      </c>
      <c r="G1557" s="84" t="str">
        <f>[1]UTCR!H1557</f>
        <v>CAGW</v>
      </c>
      <c r="H1557" s="151"/>
      <c r="I1557" s="88">
        <f>IF(VLOOKUP([1]Variables!$AN$3,[1]Variables!$AK$3:$AM$14,3)=2,[1]UTCR!J1557,[1]UTCR!AF1557)</f>
        <v>1648153.2300000002</v>
      </c>
      <c r="J1557" s="88">
        <f>I1557-K1557</f>
        <v>1276246.5900634741</v>
      </c>
      <c r="K1557" s="185">
        <f>IF([1]Variables!$AN$3=12,IF(VLOOKUP([1]Variables!$AN$3,[1]Variables!$AK$3:$AM$14,3)=2,INDEX([1]UTCR!K1557:U1557,1,5)+INDEX([1]UTCR!K1557:U1557,1,8),INDEX([1]UTCR!AG1557:AQ1557,1,5)+INDEX([1]UTCR!AG1557:AQ1557,1,8)),IF(VLOOKUP([1]Variables!$AN$3,[1]Variables!$AK$3:$AM$14,3)=2,INDEX([1]UTCR!K1557:U1557,1,[1]Variables!$AN$3),INDEX([1]UTCR!AG1557:AQ1557,1,[1]Variables!$AN$3)))</f>
        <v>371906.63993652613</v>
      </c>
      <c r="L1557" s="88">
        <f>M1557-K1557</f>
        <v>448195.42409693467</v>
      </c>
      <c r="M1557" s="88">
        <f>IF([1]Variables!$AN$3=12,INDEX([1]NRO!J1557:T1557,1,5)+INDEX([1]NRO!J1557:T1557,1,8),INDEX([1]NRO!J1557:T1557,1,[1]Variables!$AN$3))</f>
        <v>820102.0640334608</v>
      </c>
      <c r="O1557" s="134"/>
      <c r="P1557" s="134"/>
      <c r="Q1557" s="134"/>
      <c r="R1557" s="134"/>
      <c r="S1557" s="134"/>
      <c r="T1557" s="134"/>
      <c r="U1557" s="134"/>
      <c r="V1557" s="134"/>
      <c r="W1557" s="134"/>
      <c r="X1557" s="134"/>
      <c r="Y1557" s="134"/>
      <c r="Z1557" s="134"/>
      <c r="AA1557" s="134"/>
    </row>
    <row r="1558" spans="1:27" ht="11.65" customHeight="1" x14ac:dyDescent="0.2">
      <c r="A1558" s="138">
        <f t="shared" ca="1" si="92"/>
        <v>1177</v>
      </c>
      <c r="C1558" s="184"/>
      <c r="F1558" s="184" t="str">
        <f>+[1]Function!F1541</f>
        <v>P</v>
      </c>
      <c r="G1558" s="84" t="str">
        <f>[1]UTCR!H1558</f>
        <v>CAGE</v>
      </c>
      <c r="H1558" s="151"/>
      <c r="I1558" s="88">
        <f>IF(VLOOKUP([1]Variables!$AN$3,[1]Variables!$AK$3:$AM$14,3)=2,[1]UTCR!J1558,[1]UTCR!AF1558)</f>
        <v>1137898.28</v>
      </c>
      <c r="J1558" s="88">
        <f>I1558-K1558</f>
        <v>1137898.28</v>
      </c>
      <c r="K1558" s="185">
        <f>IF([1]Variables!$AN$3=12,IF(VLOOKUP([1]Variables!$AN$3,[1]Variables!$AK$3:$AM$14,3)=2,INDEX([1]UTCR!K1558:U1558,1,5)+INDEX([1]UTCR!K1558:U1558,1,8),INDEX([1]UTCR!AG1558:AQ1558,1,5)+INDEX([1]UTCR!AG1558:AQ1558,1,8)),IF(VLOOKUP([1]Variables!$AN$3,[1]Variables!$AK$3:$AM$14,3)=2,INDEX([1]UTCR!K1558:U1558,1,[1]Variables!$AN$3),INDEX([1]UTCR!AG1558:AQ1558,1,[1]Variables!$AN$3)))</f>
        <v>0</v>
      </c>
      <c r="L1558" s="88">
        <f>M1558-K1558</f>
        <v>0</v>
      </c>
      <c r="M1558" s="88">
        <f>IF([1]Variables!$AN$3=12,INDEX([1]NRO!J1558:T1558,1,5)+INDEX([1]NRO!J1558:T1558,1,8),INDEX([1]NRO!J1558:T1558,1,[1]Variables!$AN$3))</f>
        <v>0</v>
      </c>
      <c r="O1558" s="134"/>
      <c r="P1558" s="134"/>
      <c r="Q1558" s="134"/>
      <c r="R1558" s="134"/>
      <c r="S1558" s="134"/>
      <c r="T1558" s="134"/>
      <c r="U1558" s="134"/>
      <c r="V1558" s="134"/>
      <c r="W1558" s="134"/>
      <c r="X1558" s="134"/>
      <c r="Y1558" s="134"/>
      <c r="Z1558" s="134"/>
      <c r="AA1558" s="134"/>
    </row>
    <row r="1559" spans="1:27" ht="11.65" customHeight="1" x14ac:dyDescent="0.2">
      <c r="A1559" s="138">
        <f t="shared" ca="1" si="92"/>
        <v>1178</v>
      </c>
      <c r="C1559" s="184"/>
      <c r="F1559" s="184" t="str">
        <f>+[1]Function!F1542</f>
        <v>SCHMAT-SE</v>
      </c>
      <c r="G1559" s="84" t="str">
        <f>[1]UTCR!H1559</f>
        <v>CAEW</v>
      </c>
      <c r="H1559" s="151"/>
      <c r="I1559" s="88">
        <f>IF(VLOOKUP([1]Variables!$AN$3,[1]Variables!$AK$3:$AM$14,3)=2,[1]UTCR!J1559,[1]UTCR!AF1559)</f>
        <v>0</v>
      </c>
      <c r="J1559" s="88">
        <f>I1559-K1559</f>
        <v>0</v>
      </c>
      <c r="K1559" s="185">
        <f>IF([1]Variables!$AN$3=12,IF(VLOOKUP([1]Variables!$AN$3,[1]Variables!$AK$3:$AM$14,3)=2,INDEX([1]UTCR!K1559:U1559,1,5)+INDEX([1]UTCR!K1559:U1559,1,8),INDEX([1]UTCR!AG1559:AQ1559,1,5)+INDEX([1]UTCR!AG1559:AQ1559,1,8)),IF(VLOOKUP([1]Variables!$AN$3,[1]Variables!$AK$3:$AM$14,3)=2,INDEX([1]UTCR!K1559:U1559,1,[1]Variables!$AN$3),INDEX([1]UTCR!AG1559:AQ1559,1,[1]Variables!$AN$3)))</f>
        <v>0</v>
      </c>
      <c r="L1559" s="88">
        <f>M1559-K1559</f>
        <v>0</v>
      </c>
      <c r="M1559" s="88">
        <f>IF([1]Variables!$AN$3=12,INDEX([1]NRO!J1559:T1559,1,5)+INDEX([1]NRO!J1559:T1559,1,8),INDEX([1]NRO!J1559:T1559,1,[1]Variables!$AN$3))</f>
        <v>0</v>
      </c>
      <c r="O1559" s="134"/>
      <c r="P1559" s="134"/>
      <c r="Q1559" s="134"/>
      <c r="R1559" s="134"/>
      <c r="S1559" s="134"/>
      <c r="T1559" s="134"/>
      <c r="U1559" s="134"/>
      <c r="V1559" s="134"/>
      <c r="W1559" s="134"/>
      <c r="X1559" s="134"/>
      <c r="Y1559" s="134"/>
      <c r="Z1559" s="134"/>
      <c r="AA1559" s="134"/>
    </row>
    <row r="1560" spans="1:27" ht="11.65" customHeight="1" x14ac:dyDescent="0.2">
      <c r="A1560" s="138">
        <f t="shared" ca="1" si="92"/>
        <v>1179</v>
      </c>
      <c r="C1560" s="184"/>
      <c r="F1560" s="184" t="str">
        <f>+[1]Function!F1543</f>
        <v>SCHMAT-SE</v>
      </c>
      <c r="G1560" s="84" t="str">
        <f>[1]UTCR!H1560</f>
        <v>CAEE</v>
      </c>
      <c r="H1560" s="151"/>
      <c r="I1560" s="88">
        <f>IF(VLOOKUP([1]Variables!$AN$3,[1]Variables!$AK$3:$AM$14,3)=2,[1]UTCR!J1560,[1]UTCR!AF1560)</f>
        <v>135845658.61000001</v>
      </c>
      <c r="J1560" s="88">
        <f>I1560-K1560</f>
        <v>135845658.61000001</v>
      </c>
      <c r="K1560" s="185">
        <f>IF([1]Variables!$AN$3=12,IF(VLOOKUP([1]Variables!$AN$3,[1]Variables!$AK$3:$AM$14,3)=2,INDEX([1]UTCR!K1560:U1560,1,5)+INDEX([1]UTCR!K1560:U1560,1,8),INDEX([1]UTCR!AG1560:AQ1560,1,5)+INDEX([1]UTCR!AG1560:AQ1560,1,8)),IF(VLOOKUP([1]Variables!$AN$3,[1]Variables!$AK$3:$AM$14,3)=2,INDEX([1]UTCR!K1560:U1560,1,[1]Variables!$AN$3),INDEX([1]UTCR!AG1560:AQ1560,1,[1]Variables!$AN$3)))</f>
        <v>0</v>
      </c>
      <c r="L1560" s="88">
        <f>M1560-K1560</f>
        <v>0</v>
      </c>
      <c r="M1560" s="88">
        <f>IF([1]Variables!$AN$3=12,INDEX([1]NRO!J1560:T1560,1,5)+INDEX([1]NRO!J1560:T1560,1,8),INDEX([1]NRO!J1560:T1560,1,[1]Variables!$AN$3))</f>
        <v>0</v>
      </c>
      <c r="O1560" s="134"/>
      <c r="P1560" s="134"/>
      <c r="Q1560" s="134"/>
      <c r="R1560" s="134"/>
      <c r="S1560" s="134"/>
      <c r="T1560" s="134"/>
      <c r="U1560" s="134"/>
      <c r="V1560" s="134"/>
      <c r="W1560" s="134"/>
      <c r="X1560" s="134"/>
      <c r="Y1560" s="134"/>
      <c r="Z1560" s="134"/>
      <c r="AA1560" s="134"/>
    </row>
    <row r="1561" spans="1:27" ht="11.65" customHeight="1" x14ac:dyDescent="0.2">
      <c r="A1561" s="138">
        <f t="shared" ca="1" si="92"/>
        <v>1180</v>
      </c>
      <c r="C1561" s="184"/>
      <c r="F1561" s="184" t="str">
        <f>+[1]Function!F1544</f>
        <v>BOOKDEPR</v>
      </c>
      <c r="G1561" s="84" t="str">
        <f>[1]UTCR!H1561</f>
        <v>SCHMDEXP</v>
      </c>
      <c r="H1561" s="151"/>
      <c r="I1561" s="88">
        <f>IF(VLOOKUP([1]Variables!$AN$3,[1]Variables!$AK$3:$AM$14,3)=2,[1]UTCR!J1561,[1]UTCR!AF1561)</f>
        <v>784319741</v>
      </c>
      <c r="J1561" s="88">
        <f t="shared" si="90"/>
        <v>732302981.81470966</v>
      </c>
      <c r="K1561" s="185">
        <f>IF([1]Variables!$AN$3=12,IF(VLOOKUP([1]Variables!$AN$3,[1]Variables!$AK$3:$AM$14,3)=2,INDEX([1]UTCR!K1561:U1561,1,5)+INDEX([1]UTCR!K1561:U1561,1,8),INDEX([1]UTCR!AG1561:AQ1561,1,5)+INDEX([1]UTCR!AG1561:AQ1561,1,8)),IF(VLOOKUP([1]Variables!$AN$3,[1]Variables!$AK$3:$AM$14,3)=2,INDEX([1]UTCR!K1561:U1561,1,[1]Variables!$AN$3),INDEX([1]UTCR!AG1561:AQ1561,1,[1]Variables!$AN$3)))</f>
        <v>52016759.185290374</v>
      </c>
      <c r="L1561" s="88">
        <f t="shared" si="91"/>
        <v>0</v>
      </c>
      <c r="M1561" s="88">
        <f>IF([1]Variables!$AN$3=12,INDEX([1]NRO!J1561:T1561,1,5)+INDEX([1]NRO!J1561:T1561,1,8),INDEX([1]NRO!J1561:T1561,1,[1]Variables!$AN$3))</f>
        <v>52016759.185290374</v>
      </c>
      <c r="O1561" s="134"/>
      <c r="P1561" s="134"/>
      <c r="Q1561" s="134"/>
      <c r="R1561" s="134"/>
      <c r="S1561" s="134"/>
      <c r="T1561" s="134"/>
      <c r="U1561" s="134"/>
      <c r="V1561" s="134"/>
      <c r="W1561" s="134"/>
      <c r="X1561" s="134"/>
      <c r="Y1561" s="134"/>
      <c r="Z1561" s="134"/>
      <c r="AA1561" s="134"/>
    </row>
    <row r="1562" spans="1:27" ht="11.65" customHeight="1" x14ac:dyDescent="0.2">
      <c r="A1562" s="138">
        <f t="shared" ca="1" si="92"/>
        <v>1181</v>
      </c>
      <c r="C1562" s="184"/>
      <c r="H1562" s="151" t="s">
        <v>419</v>
      </c>
      <c r="I1562" s="187">
        <f>SUBTOTAL(9,I1544:I1561)</f>
        <v>1052584579.365015</v>
      </c>
      <c r="J1562" s="187">
        <f>SUBTOTAL(9,J1544:J1561)</f>
        <v>988163419.00082612</v>
      </c>
      <c r="K1562" s="187">
        <f>SUBTOTAL(9,K1544:K1561)</f>
        <v>64421160.364189029</v>
      </c>
      <c r="L1562" s="187">
        <f>SUBTOTAL(9,L1544:L1561)</f>
        <v>10201250.666974638</v>
      </c>
      <c r="M1562" s="187">
        <f>SUBTOTAL(9,M1544:M1561)</f>
        <v>74622411.031163663</v>
      </c>
      <c r="O1562" s="134"/>
      <c r="P1562" s="134"/>
      <c r="Q1562" s="134"/>
      <c r="R1562" s="134"/>
      <c r="S1562" s="134"/>
      <c r="T1562" s="134"/>
      <c r="U1562" s="134"/>
      <c r="V1562" s="134"/>
      <c r="W1562" s="134"/>
      <c r="X1562" s="134"/>
      <c r="Y1562" s="134"/>
      <c r="Z1562" s="134"/>
      <c r="AA1562" s="134"/>
    </row>
    <row r="1563" spans="1:27" ht="11.65" customHeight="1" x14ac:dyDescent="0.2">
      <c r="A1563" s="138">
        <f t="shared" ca="1" si="92"/>
        <v>1182</v>
      </c>
      <c r="C1563" s="184"/>
      <c r="H1563" s="151"/>
      <c r="I1563" s="88"/>
      <c r="J1563" s="88"/>
      <c r="K1563" s="88"/>
      <c r="L1563" s="88"/>
      <c r="M1563" s="88"/>
      <c r="O1563" s="134"/>
      <c r="P1563" s="134"/>
      <c r="Q1563" s="134"/>
      <c r="R1563" s="134"/>
      <c r="S1563" s="134"/>
      <c r="T1563" s="134"/>
      <c r="U1563" s="134"/>
      <c r="V1563" s="134"/>
      <c r="W1563" s="134"/>
      <c r="X1563" s="134"/>
      <c r="Y1563" s="134"/>
      <c r="Z1563" s="134"/>
      <c r="AA1563" s="134"/>
    </row>
    <row r="1564" spans="1:27" ht="11.65" customHeight="1" x14ac:dyDescent="0.2">
      <c r="A1564" s="138">
        <f t="shared" ca="1" si="92"/>
        <v>1183</v>
      </c>
      <c r="C1564" s="184" t="s">
        <v>435</v>
      </c>
      <c r="H1564" s="151" t="s">
        <v>419</v>
      </c>
      <c r="I1564" s="187">
        <f>SUBTOTAL(9,I1521:I1561)</f>
        <v>1048701257.0250151</v>
      </c>
      <c r="J1564" s="187">
        <f>SUBTOTAL(9,J1521:J1561)</f>
        <v>984205768.16084337</v>
      </c>
      <c r="K1564" s="187">
        <f>SUBTOTAL(9,K1521:K1561)</f>
        <v>64495488.864171803</v>
      </c>
      <c r="L1564" s="187">
        <f>SUBTOTAL(9,L1521:L1561)</f>
        <v>10201250.666974638</v>
      </c>
      <c r="M1564" s="187">
        <f>SUBTOTAL(9,M1521:M1561)</f>
        <v>74696739.531146437</v>
      </c>
      <c r="O1564" s="134"/>
      <c r="P1564" s="134"/>
      <c r="Q1564" s="134"/>
      <c r="R1564" s="134"/>
      <c r="S1564" s="134"/>
      <c r="T1564" s="134"/>
      <c r="U1564" s="134"/>
      <c r="V1564" s="134"/>
      <c r="W1564" s="134"/>
      <c r="X1564" s="134"/>
      <c r="Y1564" s="134"/>
      <c r="Z1564" s="134"/>
      <c r="AA1564" s="134"/>
    </row>
    <row r="1565" spans="1:27" ht="11.65" customHeight="1" x14ac:dyDescent="0.2">
      <c r="A1565" s="138">
        <f t="shared" ca="1" si="92"/>
        <v>1184</v>
      </c>
      <c r="C1565" s="184"/>
      <c r="H1565" s="151"/>
      <c r="I1565" s="88"/>
      <c r="J1565" s="88"/>
      <c r="K1565" s="88"/>
      <c r="L1565" s="88"/>
      <c r="M1565" s="88"/>
      <c r="O1565" s="134"/>
      <c r="P1565" s="134"/>
      <c r="Q1565" s="134"/>
      <c r="R1565" s="134"/>
      <c r="S1565" s="134"/>
      <c r="T1565" s="134"/>
      <c r="U1565" s="134"/>
      <c r="V1565" s="134"/>
      <c r="W1565" s="134"/>
      <c r="X1565" s="134"/>
      <c r="Y1565" s="134"/>
      <c r="Z1565" s="134"/>
      <c r="AA1565" s="134"/>
    </row>
    <row r="1566" spans="1:27" ht="11.65" customHeight="1" x14ac:dyDescent="0.2">
      <c r="A1566" s="138">
        <f t="shared" ca="1" si="92"/>
        <v>1185</v>
      </c>
      <c r="C1566" s="184" t="s">
        <v>436</v>
      </c>
      <c r="D1566" s="84" t="s">
        <v>437</v>
      </c>
      <c r="H1566" s="151"/>
      <c r="I1566" s="88"/>
      <c r="J1566" s="88"/>
      <c r="K1566" s="88"/>
      <c r="L1566" s="88"/>
      <c r="M1566" s="88"/>
      <c r="O1566" s="134"/>
      <c r="P1566" s="134"/>
      <c r="Q1566" s="134"/>
      <c r="R1566" s="134"/>
      <c r="S1566" s="134"/>
      <c r="T1566" s="134"/>
      <c r="U1566" s="134"/>
      <c r="V1566" s="134"/>
      <c r="W1566" s="134"/>
      <c r="X1566" s="134"/>
      <c r="Y1566" s="134"/>
      <c r="Z1566" s="134"/>
      <c r="AA1566" s="134"/>
    </row>
    <row r="1567" spans="1:27" ht="11.65" customHeight="1" x14ac:dyDescent="0.2">
      <c r="A1567" s="138">
        <f t="shared" ca="1" si="92"/>
        <v>1186</v>
      </c>
      <c r="C1567" s="184"/>
      <c r="F1567" s="184" t="str">
        <f>+[1]Function!F1550</f>
        <v>SCHMDF</v>
      </c>
      <c r="G1567" s="84" t="str">
        <f>[1]UTCR!H1567</f>
        <v>S</v>
      </c>
      <c r="H1567" s="151"/>
      <c r="I1567" s="88">
        <f>IF(VLOOKUP([1]Variables!$AN$3,[1]Variables!$AK$3:$AM$14,3)=2,[1]UTCR!J1567,[1]UTCR!AF1567)</f>
        <v>0</v>
      </c>
      <c r="J1567" s="88">
        <f>I1567-K1567</f>
        <v>0</v>
      </c>
      <c r="K1567" s="185">
        <f>IF([1]Variables!$AN$3=12,IF(VLOOKUP([1]Variables!$AN$3,[1]Variables!$AK$3:$AM$14,3)=2,INDEX([1]UTCR!K1567:U1567,1,5)+INDEX([1]UTCR!K1567:U1567,1,8),INDEX([1]UTCR!AG1567:AQ1567,1,5)+INDEX([1]UTCR!AG1567:AQ1567,1,8)),IF(VLOOKUP([1]Variables!$AN$3,[1]Variables!$AK$3:$AM$14,3)=2,INDEX([1]UTCR!K1567:U1567,1,[1]Variables!$AN$3),INDEX([1]UTCR!AG1567:AQ1567,1,[1]Variables!$AN$3)))</f>
        <v>0</v>
      </c>
      <c r="L1567" s="88">
        <f>M1567-K1567</f>
        <v>0</v>
      </c>
      <c r="M1567" s="88">
        <f>IF([1]Variables!$AN$3=12,INDEX([1]NRO!J1567:T1567,1,5)+INDEX([1]NRO!J1567:T1567,1,8),INDEX([1]NRO!J1567:T1567,1,[1]Variables!$AN$3))</f>
        <v>0</v>
      </c>
      <c r="O1567" s="134"/>
      <c r="P1567" s="134"/>
      <c r="Q1567" s="134"/>
      <c r="R1567" s="134"/>
      <c r="S1567" s="134"/>
      <c r="T1567" s="134"/>
      <c r="U1567" s="134"/>
      <c r="V1567" s="134"/>
      <c r="W1567" s="134"/>
      <c r="X1567" s="134"/>
      <c r="Y1567" s="134"/>
      <c r="Z1567" s="134"/>
      <c r="AA1567" s="134"/>
    </row>
    <row r="1568" spans="1:27" ht="11.65" customHeight="1" x14ac:dyDescent="0.2">
      <c r="A1568" s="138">
        <f t="shared" ca="1" si="92"/>
        <v>1187</v>
      </c>
      <c r="C1568" s="184"/>
      <c r="F1568" s="184" t="str">
        <f>+[1]Function!F1551</f>
        <v>SCHMDF</v>
      </c>
      <c r="G1568" s="84" t="str">
        <f>[1]UTCR!H1568</f>
        <v>CAGW</v>
      </c>
      <c r="H1568" s="151"/>
      <c r="I1568" s="88">
        <f>IF(VLOOKUP([1]Variables!$AN$3,[1]Variables!$AK$3:$AM$14,3)=2,[1]UTCR!J1568,[1]UTCR!AF1568)</f>
        <v>0</v>
      </c>
      <c r="J1568" s="88">
        <f>I1568-K1568</f>
        <v>0</v>
      </c>
      <c r="K1568" s="185">
        <f>IF([1]Variables!$AN$3=12,IF(VLOOKUP([1]Variables!$AN$3,[1]Variables!$AK$3:$AM$14,3)=2,INDEX([1]UTCR!K1568:U1568,1,5)+INDEX([1]UTCR!K1568:U1568,1,8),INDEX([1]UTCR!AG1568:AQ1568,1,5)+INDEX([1]UTCR!AG1568:AQ1568,1,8)),IF(VLOOKUP([1]Variables!$AN$3,[1]Variables!$AK$3:$AM$14,3)=2,INDEX([1]UTCR!K1568:U1568,1,[1]Variables!$AN$3),INDEX([1]UTCR!AG1568:AQ1568,1,[1]Variables!$AN$3)))</f>
        <v>0</v>
      </c>
      <c r="L1568" s="88">
        <f>M1568-K1568</f>
        <v>0</v>
      </c>
      <c r="M1568" s="88">
        <f>IF([1]Variables!$AN$3=12,INDEX([1]NRO!J1568:T1568,1,5)+INDEX([1]NRO!J1568:T1568,1,8),INDEX([1]NRO!J1568:T1568,1,[1]Variables!$AN$3))</f>
        <v>0</v>
      </c>
      <c r="O1568" s="134"/>
      <c r="P1568" s="134"/>
      <c r="Q1568" s="134"/>
      <c r="R1568" s="134"/>
      <c r="S1568" s="134"/>
      <c r="T1568" s="134"/>
      <c r="U1568" s="134"/>
      <c r="V1568" s="134"/>
      <c r="W1568" s="134"/>
      <c r="X1568" s="134"/>
      <c r="Y1568" s="134"/>
      <c r="Z1568" s="134"/>
      <c r="AA1568" s="134"/>
    </row>
    <row r="1569" spans="1:27" ht="11.65" customHeight="1" x14ac:dyDescent="0.2">
      <c r="A1569" s="138">
        <f t="shared" ca="1" si="92"/>
        <v>1188</v>
      </c>
      <c r="C1569" s="184"/>
      <c r="F1569" s="184" t="str">
        <f>+[1]Function!F1552</f>
        <v>SCHMDF</v>
      </c>
      <c r="G1569" s="84" t="str">
        <f>[1]UTCR!H1569</f>
        <v>CAGE</v>
      </c>
      <c r="H1569" s="151"/>
      <c r="I1569" s="88">
        <f>IF(VLOOKUP([1]Variables!$AN$3,[1]Variables!$AK$3:$AM$14,3)=2,[1]UTCR!J1569,[1]UTCR!AF1569)</f>
        <v>0</v>
      </c>
      <c r="J1569" s="88">
        <f>I1569-K1569</f>
        <v>0</v>
      </c>
      <c r="K1569" s="185">
        <f>IF([1]Variables!$AN$3=12,IF(VLOOKUP([1]Variables!$AN$3,[1]Variables!$AK$3:$AM$14,3)=2,INDEX([1]UTCR!K1569:U1569,1,5)+INDEX([1]UTCR!K1569:U1569,1,8),INDEX([1]UTCR!AG1569:AQ1569,1,5)+INDEX([1]UTCR!AG1569:AQ1569,1,8)),IF(VLOOKUP([1]Variables!$AN$3,[1]Variables!$AK$3:$AM$14,3)=2,INDEX([1]UTCR!K1569:U1569,1,[1]Variables!$AN$3),INDEX([1]UTCR!AG1569:AQ1569,1,[1]Variables!$AN$3)))</f>
        <v>0</v>
      </c>
      <c r="L1569" s="88">
        <f>M1569-K1569</f>
        <v>0</v>
      </c>
      <c r="M1569" s="88">
        <f>IF([1]Variables!$AN$3=12,INDEX([1]NRO!J1569:T1569,1,5)+INDEX([1]NRO!J1569:T1569,1,8),INDEX([1]NRO!J1569:T1569,1,[1]Variables!$AN$3))</f>
        <v>0</v>
      </c>
      <c r="O1569" s="134"/>
      <c r="P1569" s="134"/>
      <c r="Q1569" s="134"/>
      <c r="R1569" s="134"/>
      <c r="S1569" s="134"/>
      <c r="T1569" s="134"/>
      <c r="U1569" s="134"/>
      <c r="V1569" s="134"/>
      <c r="W1569" s="134"/>
      <c r="X1569" s="134"/>
      <c r="Y1569" s="134"/>
      <c r="Z1569" s="134"/>
      <c r="AA1569" s="134"/>
    </row>
    <row r="1570" spans="1:27" ht="11.65" customHeight="1" x14ac:dyDescent="0.2">
      <c r="A1570" s="138">
        <f t="shared" ca="1" si="92"/>
        <v>1189</v>
      </c>
      <c r="C1570" s="184"/>
      <c r="F1570" s="184" t="str">
        <f>+[1]Function!F1553</f>
        <v>SCHMDF</v>
      </c>
      <c r="G1570" s="84" t="str">
        <f>[1]UTCR!H1570</f>
        <v>DGP</v>
      </c>
      <c r="H1570" s="151"/>
      <c r="I1570" s="88">
        <f>IF(VLOOKUP([1]Variables!$AN$3,[1]Variables!$AK$3:$AM$14,3)=2,[1]UTCR!J1570,[1]UTCR!AF1570)</f>
        <v>0</v>
      </c>
      <c r="J1570" s="88">
        <f>I1570-K1570</f>
        <v>0</v>
      </c>
      <c r="K1570" s="185">
        <f>IF([1]Variables!$AN$3=12,IF(VLOOKUP([1]Variables!$AN$3,[1]Variables!$AK$3:$AM$14,3)=2,INDEX([1]UTCR!K1570:U1570,1,5)+INDEX([1]UTCR!K1570:U1570,1,8),INDEX([1]UTCR!AG1570:AQ1570,1,5)+INDEX([1]UTCR!AG1570:AQ1570,1,8)),IF(VLOOKUP([1]Variables!$AN$3,[1]Variables!$AK$3:$AM$14,3)=2,INDEX([1]UTCR!K1570:U1570,1,[1]Variables!$AN$3),INDEX([1]UTCR!AG1570:AQ1570,1,[1]Variables!$AN$3)))</f>
        <v>0</v>
      </c>
      <c r="L1570" s="88">
        <f>M1570-K1570</f>
        <v>0</v>
      </c>
      <c r="M1570" s="88">
        <f>IF([1]Variables!$AN$3=12,INDEX([1]NRO!J1570:T1570,1,5)+INDEX([1]NRO!J1570:T1570,1,8),INDEX([1]NRO!J1570:T1570,1,[1]Variables!$AN$3))</f>
        <v>0</v>
      </c>
      <c r="O1570" s="134"/>
      <c r="P1570" s="134"/>
      <c r="Q1570" s="134"/>
      <c r="R1570" s="134"/>
      <c r="S1570" s="134"/>
      <c r="T1570" s="134"/>
      <c r="U1570" s="134"/>
      <c r="V1570" s="134"/>
      <c r="W1570" s="134"/>
      <c r="X1570" s="134"/>
      <c r="Y1570" s="134"/>
      <c r="Z1570" s="134"/>
      <c r="AA1570" s="134"/>
    </row>
    <row r="1571" spans="1:27" ht="11.65" customHeight="1" x14ac:dyDescent="0.2">
      <c r="A1571" s="138">
        <f t="shared" ca="1" si="92"/>
        <v>1190</v>
      </c>
      <c r="C1571" s="184"/>
      <c r="F1571" s="184" t="str">
        <f>+[1]Function!F1554</f>
        <v>SCHMDF</v>
      </c>
      <c r="G1571" s="84" t="str">
        <f>[1]UTCR!H1571</f>
        <v>DGU</v>
      </c>
      <c r="H1571" s="151"/>
      <c r="I1571" s="88">
        <f>IF(VLOOKUP([1]Variables!$AN$3,[1]Variables!$AK$3:$AM$14,3)=2,[1]UTCR!J1571,[1]UTCR!AF1571)</f>
        <v>0</v>
      </c>
      <c r="J1571" s="88">
        <f>I1571-K1571</f>
        <v>0</v>
      </c>
      <c r="K1571" s="185">
        <f>IF([1]Variables!$AN$3=12,IF(VLOOKUP([1]Variables!$AN$3,[1]Variables!$AK$3:$AM$14,3)=2,INDEX([1]UTCR!K1571:U1571,1,5)+INDEX([1]UTCR!K1571:U1571,1,8),INDEX([1]UTCR!AG1571:AQ1571,1,5)+INDEX([1]UTCR!AG1571:AQ1571,1,8)),IF(VLOOKUP([1]Variables!$AN$3,[1]Variables!$AK$3:$AM$14,3)=2,INDEX([1]UTCR!K1571:U1571,1,[1]Variables!$AN$3),INDEX([1]UTCR!AG1571:AQ1571,1,[1]Variables!$AN$3)))</f>
        <v>0</v>
      </c>
      <c r="L1571" s="88">
        <f>M1571-K1571</f>
        <v>0</v>
      </c>
      <c r="M1571" s="88">
        <f>IF([1]Variables!$AN$3=12,INDEX([1]NRO!J1571:T1571,1,5)+INDEX([1]NRO!J1571:T1571,1,8),INDEX([1]NRO!J1571:T1571,1,[1]Variables!$AN$3))</f>
        <v>0</v>
      </c>
      <c r="O1571" s="134"/>
      <c r="P1571" s="134"/>
      <c r="Q1571" s="134"/>
      <c r="R1571" s="134"/>
      <c r="S1571" s="134"/>
      <c r="T1571" s="134"/>
      <c r="U1571" s="134"/>
      <c r="V1571" s="134"/>
      <c r="W1571" s="134"/>
      <c r="X1571" s="134"/>
      <c r="Y1571" s="134"/>
      <c r="Z1571" s="134"/>
      <c r="AA1571" s="134"/>
    </row>
    <row r="1572" spans="1:27" ht="11.65" customHeight="1" x14ac:dyDescent="0.2">
      <c r="A1572" s="138">
        <f t="shared" ca="1" si="92"/>
        <v>1191</v>
      </c>
      <c r="C1572" s="184"/>
      <c r="H1572" s="151" t="s">
        <v>419</v>
      </c>
      <c r="I1572" s="187">
        <f>SUBTOTAL(9,I1567:I1571)</f>
        <v>0</v>
      </c>
      <c r="J1572" s="187">
        <f>SUBTOTAL(9,J1567:J1571)</f>
        <v>0</v>
      </c>
      <c r="K1572" s="187">
        <f>SUBTOTAL(9,K1567:K1571)</f>
        <v>0</v>
      </c>
      <c r="L1572" s="187">
        <f>SUBTOTAL(9,L1567:L1571)</f>
        <v>0</v>
      </c>
      <c r="M1572" s="187">
        <f>SUBTOTAL(9,M1567:M1571)</f>
        <v>0</v>
      </c>
      <c r="O1572" s="134"/>
      <c r="P1572" s="134"/>
      <c r="Q1572" s="134"/>
      <c r="R1572" s="134"/>
      <c r="S1572" s="134"/>
      <c r="T1572" s="134"/>
      <c r="U1572" s="134"/>
      <c r="V1572" s="134"/>
      <c r="W1572" s="134"/>
      <c r="X1572" s="134"/>
      <c r="Y1572" s="134"/>
      <c r="Z1572" s="134"/>
      <c r="AA1572" s="134"/>
    </row>
    <row r="1573" spans="1:27" ht="11.65" customHeight="1" x14ac:dyDescent="0.2">
      <c r="A1573" s="138">
        <f t="shared" ca="1" si="92"/>
        <v>1192</v>
      </c>
      <c r="C1573" s="184" t="s">
        <v>438</v>
      </c>
      <c r="D1573" s="84" t="s">
        <v>439</v>
      </c>
      <c r="H1573" s="151"/>
      <c r="I1573" s="88"/>
      <c r="J1573" s="88"/>
      <c r="K1573" s="185"/>
      <c r="L1573" s="88"/>
      <c r="M1573" s="88"/>
      <c r="O1573" s="134"/>
      <c r="P1573" s="134"/>
      <c r="Q1573" s="134"/>
      <c r="R1573" s="134"/>
      <c r="S1573" s="134"/>
      <c r="T1573" s="134"/>
      <c r="U1573" s="134"/>
      <c r="V1573" s="134"/>
      <c r="W1573" s="134"/>
      <c r="X1573" s="134"/>
      <c r="Y1573" s="134"/>
      <c r="Z1573" s="134"/>
      <c r="AA1573" s="134"/>
    </row>
    <row r="1574" spans="1:27" ht="11.65" customHeight="1" x14ac:dyDescent="0.2">
      <c r="A1574" s="138">
        <f t="shared" ca="1" si="92"/>
        <v>1193</v>
      </c>
      <c r="C1574" s="184"/>
      <c r="F1574" s="184" t="str">
        <f>+[1]Function!F1557</f>
        <v>SCHMDP</v>
      </c>
      <c r="G1574" s="84" t="str">
        <f>[1]UTCR!H1574</f>
        <v>S</v>
      </c>
      <c r="H1574" s="151"/>
      <c r="I1574" s="88">
        <f>IF(VLOOKUP([1]Variables!$AN$3,[1]Variables!$AK$3:$AM$14,3)=2,[1]UTCR!J1574,[1]UTCR!AF1574)</f>
        <v>0</v>
      </c>
      <c r="J1574" s="88">
        <f t="shared" ref="J1574:J1581" si="93">I1574-K1574</f>
        <v>0</v>
      </c>
      <c r="K1574" s="185">
        <f>IF([1]Variables!$AN$3=12,IF(VLOOKUP([1]Variables!$AN$3,[1]Variables!$AK$3:$AM$14,3)=2,INDEX([1]UTCR!K1574:U1574,1,5)+INDEX([1]UTCR!K1574:U1574,1,8),INDEX([1]UTCR!AG1574:AQ1574,1,5)+INDEX([1]UTCR!AG1574:AQ1574,1,8)),IF(VLOOKUP([1]Variables!$AN$3,[1]Variables!$AK$3:$AM$14,3)=2,INDEX([1]UTCR!K1574:U1574,1,[1]Variables!$AN$3),INDEX([1]UTCR!AG1574:AQ1574,1,[1]Variables!$AN$3)))</f>
        <v>0</v>
      </c>
      <c r="L1574" s="88">
        <f t="shared" ref="L1574:L1581" si="94">M1574-K1574</f>
        <v>0</v>
      </c>
      <c r="M1574" s="88">
        <f>IF([1]Variables!$AN$3=12,INDEX([1]NRO!J1574:T1574,1,5)+INDEX([1]NRO!J1574:T1574,1,8),INDEX([1]NRO!J1574:T1574,1,[1]Variables!$AN$3))</f>
        <v>0</v>
      </c>
      <c r="O1574" s="134"/>
      <c r="P1574" s="134"/>
      <c r="Q1574" s="134"/>
      <c r="R1574" s="134"/>
      <c r="S1574" s="134"/>
      <c r="T1574" s="134"/>
      <c r="U1574" s="134"/>
      <c r="V1574" s="134"/>
      <c r="W1574" s="134"/>
      <c r="X1574" s="134"/>
      <c r="Y1574" s="134"/>
      <c r="Z1574" s="134"/>
      <c r="AA1574" s="134"/>
    </row>
    <row r="1575" spans="1:27" ht="11.65" customHeight="1" x14ac:dyDescent="0.2">
      <c r="A1575" s="138">
        <f t="shared" ca="1" si="92"/>
        <v>1194</v>
      </c>
      <c r="C1575" s="184"/>
      <c r="F1575" s="184" t="str">
        <f>+[1]Function!F1558</f>
        <v>P</v>
      </c>
      <c r="G1575" s="84" t="str">
        <f>[1]UTCR!H1575</f>
        <v>SE</v>
      </c>
      <c r="H1575" s="151"/>
      <c r="I1575" s="88">
        <f>IF(VLOOKUP([1]Variables!$AN$3,[1]Variables!$AK$3:$AM$14,3)=2,[1]UTCR!J1575,[1]UTCR!AF1575)</f>
        <v>0</v>
      </c>
      <c r="J1575" s="88">
        <f t="shared" si="93"/>
        <v>0</v>
      </c>
      <c r="K1575" s="185">
        <f>IF([1]Variables!$AN$3=12,IF(VLOOKUP([1]Variables!$AN$3,[1]Variables!$AK$3:$AM$14,3)=2,INDEX([1]UTCR!K1575:U1575,1,5)+INDEX([1]UTCR!K1575:U1575,1,8),INDEX([1]UTCR!AG1575:AQ1575,1,5)+INDEX([1]UTCR!AG1575:AQ1575,1,8)),IF(VLOOKUP([1]Variables!$AN$3,[1]Variables!$AK$3:$AM$14,3)=2,INDEX([1]UTCR!K1575:U1575,1,[1]Variables!$AN$3),INDEX([1]UTCR!AG1575:AQ1575,1,[1]Variables!$AN$3)))</f>
        <v>0</v>
      </c>
      <c r="L1575" s="88">
        <f t="shared" si="94"/>
        <v>0</v>
      </c>
      <c r="M1575" s="88">
        <f>IF([1]Variables!$AN$3=12,INDEX([1]NRO!J1575:T1575,1,5)+INDEX([1]NRO!J1575:T1575,1,8),INDEX([1]NRO!J1575:T1575,1,[1]Variables!$AN$3))</f>
        <v>0</v>
      </c>
      <c r="O1575" s="134"/>
      <c r="P1575" s="134"/>
      <c r="Q1575" s="134"/>
      <c r="R1575" s="134"/>
      <c r="S1575" s="134"/>
      <c r="T1575" s="134"/>
      <c r="U1575" s="134"/>
      <c r="V1575" s="134"/>
      <c r="W1575" s="134"/>
      <c r="X1575" s="134"/>
      <c r="Y1575" s="134"/>
      <c r="Z1575" s="134"/>
      <c r="AA1575" s="134"/>
    </row>
    <row r="1576" spans="1:27" ht="11.65" customHeight="1" x14ac:dyDescent="0.2">
      <c r="A1576" s="138">
        <f t="shared" ca="1" si="92"/>
        <v>1195</v>
      </c>
      <c r="C1576" s="184"/>
      <c r="F1576" s="184" t="str">
        <f>+[1]Function!F1559</f>
        <v>P</v>
      </c>
      <c r="G1576" s="84" t="str">
        <f>[1]UTCR!H1576</f>
        <v>CAEW</v>
      </c>
      <c r="H1576" s="151"/>
      <c r="I1576" s="88">
        <f>IF(VLOOKUP([1]Variables!$AN$3,[1]Variables!$AK$3:$AM$14,3)=2,[1]UTCR!J1576,[1]UTCR!AF1576)</f>
        <v>0</v>
      </c>
      <c r="J1576" s="88">
        <f>I1576-K1576</f>
        <v>0</v>
      </c>
      <c r="K1576" s="185">
        <f>IF([1]Variables!$AN$3=12,IF(VLOOKUP([1]Variables!$AN$3,[1]Variables!$AK$3:$AM$14,3)=2,INDEX([1]UTCR!K1576:U1576,1,5)+INDEX([1]UTCR!K1576:U1576,1,8),INDEX([1]UTCR!AG1576:AQ1576,1,5)+INDEX([1]UTCR!AG1576:AQ1576,1,8)),IF(VLOOKUP([1]Variables!$AN$3,[1]Variables!$AK$3:$AM$14,3)=2,INDEX([1]UTCR!K1576:U1576,1,[1]Variables!$AN$3),INDEX([1]UTCR!AG1576:AQ1576,1,[1]Variables!$AN$3)))</f>
        <v>0</v>
      </c>
      <c r="L1576" s="88">
        <f>M1576-K1576</f>
        <v>0</v>
      </c>
      <c r="M1576" s="88">
        <f>IF([1]Variables!$AN$3=12,INDEX([1]NRO!J1576:T1576,1,5)+INDEX([1]NRO!J1576:T1576,1,8),INDEX([1]NRO!J1576:T1576,1,[1]Variables!$AN$3))</f>
        <v>0</v>
      </c>
      <c r="O1576" s="134"/>
      <c r="P1576" s="134"/>
      <c r="Q1576" s="134"/>
      <c r="R1576" s="134"/>
      <c r="S1576" s="134"/>
      <c r="T1576" s="134"/>
      <c r="U1576" s="134"/>
      <c r="V1576" s="134"/>
      <c r="W1576" s="134"/>
      <c r="X1576" s="134"/>
      <c r="Y1576" s="134"/>
      <c r="Z1576" s="134"/>
      <c r="AA1576" s="134"/>
    </row>
    <row r="1577" spans="1:27" ht="11.65" customHeight="1" x14ac:dyDescent="0.2">
      <c r="A1577" s="138">
        <f t="shared" ca="1" si="92"/>
        <v>1196</v>
      </c>
      <c r="C1577" s="184"/>
      <c r="F1577" s="184" t="str">
        <f>+[1]Function!F1560</f>
        <v>P</v>
      </c>
      <c r="G1577" s="84" t="str">
        <f>[1]UTCR!H1577</f>
        <v>CAEE</v>
      </c>
      <c r="H1577" s="151"/>
      <c r="I1577" s="88">
        <f>IF(VLOOKUP([1]Variables!$AN$3,[1]Variables!$AK$3:$AM$14,3)=2,[1]UTCR!J1577,[1]UTCR!AF1577)</f>
        <v>471815</v>
      </c>
      <c r="J1577" s="88">
        <f>I1577-K1577</f>
        <v>471815</v>
      </c>
      <c r="K1577" s="185">
        <f>IF([1]Variables!$AN$3=12,IF(VLOOKUP([1]Variables!$AN$3,[1]Variables!$AK$3:$AM$14,3)=2,INDEX([1]UTCR!K1577:U1577,1,5)+INDEX([1]UTCR!K1577:U1577,1,8),INDEX([1]UTCR!AG1577:AQ1577,1,5)+INDEX([1]UTCR!AG1577:AQ1577,1,8)),IF(VLOOKUP([1]Variables!$AN$3,[1]Variables!$AK$3:$AM$14,3)=2,INDEX([1]UTCR!K1577:U1577,1,[1]Variables!$AN$3),INDEX([1]UTCR!AG1577:AQ1577,1,[1]Variables!$AN$3)))</f>
        <v>0</v>
      </c>
      <c r="L1577" s="88">
        <f>M1577-K1577</f>
        <v>0</v>
      </c>
      <c r="M1577" s="88">
        <f>IF([1]Variables!$AN$3=12,INDEX([1]NRO!J1577:T1577,1,5)+INDEX([1]NRO!J1577:T1577,1,8),INDEX([1]NRO!J1577:T1577,1,[1]Variables!$AN$3))</f>
        <v>0</v>
      </c>
      <c r="O1577" s="134"/>
      <c r="P1577" s="134"/>
      <c r="Q1577" s="134"/>
      <c r="R1577" s="134"/>
      <c r="S1577" s="134"/>
      <c r="T1577" s="134"/>
      <c r="U1577" s="134"/>
      <c r="V1577" s="134"/>
      <c r="W1577" s="134"/>
      <c r="X1577" s="134"/>
      <c r="Y1577" s="134"/>
      <c r="Z1577" s="134"/>
      <c r="AA1577" s="134"/>
    </row>
    <row r="1578" spans="1:27" ht="11.65" customHeight="1" x14ac:dyDescent="0.2">
      <c r="A1578" s="138">
        <f t="shared" ca="1" si="92"/>
        <v>1197</v>
      </c>
      <c r="C1578" s="184"/>
      <c r="F1578" s="184" t="str">
        <f>+[1]Function!F1561</f>
        <v>PTD</v>
      </c>
      <c r="G1578" s="84" t="str">
        <f>[1]UTCR!H1578</f>
        <v>SNP</v>
      </c>
      <c r="H1578" s="151"/>
      <c r="I1578" s="88">
        <f>IF(VLOOKUP([1]Variables!$AN$3,[1]Variables!$AK$3:$AM$14,3)=2,[1]UTCR!J1578,[1]UTCR!AF1578)</f>
        <v>61707.199999999997</v>
      </c>
      <c r="J1578" s="88">
        <f t="shared" si="93"/>
        <v>58011.803170308332</v>
      </c>
      <c r="K1578" s="185">
        <f>IF([1]Variables!$AN$3=12,IF(VLOOKUP([1]Variables!$AN$3,[1]Variables!$AK$3:$AM$14,3)=2,INDEX([1]UTCR!K1578:U1578,1,5)+INDEX([1]UTCR!K1578:U1578,1,8),INDEX([1]UTCR!AG1578:AQ1578,1,5)+INDEX([1]UTCR!AG1578:AQ1578,1,8)),IF(VLOOKUP([1]Variables!$AN$3,[1]Variables!$AK$3:$AM$14,3)=2,INDEX([1]UTCR!K1578:U1578,1,[1]Variables!$AN$3),INDEX([1]UTCR!AG1578:AQ1578,1,[1]Variables!$AN$3)))</f>
        <v>3695.3968296916673</v>
      </c>
      <c r="L1578" s="88">
        <f t="shared" si="94"/>
        <v>0</v>
      </c>
      <c r="M1578" s="88">
        <f>IF([1]Variables!$AN$3=12,INDEX([1]NRO!J1578:T1578,1,5)+INDEX([1]NRO!J1578:T1578,1,8),INDEX([1]NRO!J1578:T1578,1,[1]Variables!$AN$3))</f>
        <v>3695.3968296916673</v>
      </c>
      <c r="O1578" s="134"/>
      <c r="P1578" s="134"/>
      <c r="Q1578" s="134"/>
      <c r="R1578" s="134"/>
      <c r="S1578" s="134"/>
      <c r="T1578" s="134"/>
      <c r="U1578" s="134"/>
      <c r="V1578" s="134"/>
      <c r="W1578" s="134"/>
      <c r="X1578" s="134"/>
      <c r="Y1578" s="134"/>
      <c r="Z1578" s="134"/>
      <c r="AA1578" s="134"/>
    </row>
    <row r="1579" spans="1:27" ht="11.65" customHeight="1" x14ac:dyDescent="0.2">
      <c r="A1579" s="138">
        <f t="shared" ca="1" si="92"/>
        <v>1198</v>
      </c>
      <c r="C1579" s="184"/>
      <c r="F1579" s="184" t="str">
        <f>+[1]Function!F1562</f>
        <v>SCHMDP</v>
      </c>
      <c r="G1579" s="84" t="str">
        <f>[1]UTCR!H1579</f>
        <v>SG</v>
      </c>
      <c r="H1579" s="151"/>
      <c r="I1579" s="88">
        <f>IF(VLOOKUP([1]Variables!$AN$3,[1]Variables!$AK$3:$AM$14,3)=2,[1]UTCR!J1579,[1]UTCR!AF1579)</f>
        <v>11907723.73</v>
      </c>
      <c r="J1579" s="88">
        <f>I1579-K1579</f>
        <v>10927893.980207849</v>
      </c>
      <c r="K1579" s="185">
        <f>IF([1]Variables!$AN$3=12,IF(VLOOKUP([1]Variables!$AN$3,[1]Variables!$AK$3:$AM$14,3)=2,INDEX([1]UTCR!K1579:U1579,1,5)+INDEX([1]UTCR!K1579:U1579,1,8),INDEX([1]UTCR!AG1579:AQ1579,1,5)+INDEX([1]UTCR!AG1579:AQ1579,1,8)),IF(VLOOKUP([1]Variables!$AN$3,[1]Variables!$AK$3:$AM$14,3)=2,INDEX([1]UTCR!K1579:U1579,1,[1]Variables!$AN$3),INDEX([1]UTCR!AG1579:AQ1579,1,[1]Variables!$AN$3)))</f>
        <v>979829.74979215069</v>
      </c>
      <c r="L1579" s="88">
        <f t="shared" si="94"/>
        <v>0</v>
      </c>
      <c r="M1579" s="88">
        <f>IF([1]Variables!$AN$3=12,INDEX([1]NRO!J1579:T1579,1,5)+INDEX([1]NRO!J1579:T1579,1,8),INDEX([1]NRO!J1579:T1579,1,[1]Variables!$AN$3))</f>
        <v>979829.74979215069</v>
      </c>
      <c r="O1579" s="134"/>
      <c r="P1579" s="134"/>
      <c r="Q1579" s="134"/>
      <c r="R1579" s="134"/>
      <c r="S1579" s="134"/>
      <c r="T1579" s="134"/>
      <c r="U1579" s="134"/>
      <c r="V1579" s="134"/>
      <c r="W1579" s="134"/>
      <c r="X1579" s="134"/>
      <c r="Y1579" s="134"/>
      <c r="Z1579" s="134"/>
      <c r="AA1579" s="134"/>
    </row>
    <row r="1580" spans="1:27" ht="11.65" customHeight="1" x14ac:dyDescent="0.2">
      <c r="A1580" s="138">
        <f t="shared" ca="1" si="92"/>
        <v>1199</v>
      </c>
      <c r="C1580" s="184"/>
      <c r="F1580" s="184" t="str">
        <f>+[1]Function!F1563</f>
        <v>P</v>
      </c>
      <c r="G1580" s="84" t="str">
        <f>[1]UTCR!H1580</f>
        <v>SCHMDEXP</v>
      </c>
      <c r="H1580" s="151"/>
      <c r="I1580" s="88">
        <f>IF(VLOOKUP([1]Variables!$AN$3,[1]Variables!$AK$3:$AM$14,3)=2,[1]UTCR!J1580,[1]UTCR!AF1580)</f>
        <v>-10910</v>
      </c>
      <c r="J1580" s="88">
        <f>I1580-K1580</f>
        <v>-10186.439425089622</v>
      </c>
      <c r="K1580" s="185">
        <f>IF([1]Variables!$AN$3=12,IF(VLOOKUP([1]Variables!$AN$3,[1]Variables!$AK$3:$AM$14,3)=2,INDEX([1]UTCR!K1580:U1580,1,5)+INDEX([1]UTCR!K1580:U1580,1,8),INDEX([1]UTCR!AG1580:AQ1580,1,5)+INDEX([1]UTCR!AG1580:AQ1580,1,8)),IF(VLOOKUP([1]Variables!$AN$3,[1]Variables!$AK$3:$AM$14,3)=2,INDEX([1]UTCR!K1580:U1580,1,[1]Variables!$AN$3),INDEX([1]UTCR!AG1580:AQ1580,1,[1]Variables!$AN$3)))</f>
        <v>-723.560574910377</v>
      </c>
      <c r="L1580" s="88">
        <f>M1580-K1580</f>
        <v>0</v>
      </c>
      <c r="M1580" s="88">
        <f>IF([1]Variables!$AN$3=12,INDEX([1]NRO!J1580:T1580,1,5)+INDEX([1]NRO!J1580:T1580,1,8),INDEX([1]NRO!J1580:T1580,1,[1]Variables!$AN$3))</f>
        <v>-723.560574910377</v>
      </c>
      <c r="O1580" s="134"/>
      <c r="P1580" s="134"/>
      <c r="Q1580" s="134"/>
      <c r="R1580" s="134"/>
      <c r="S1580" s="134"/>
      <c r="T1580" s="134"/>
      <c r="U1580" s="134"/>
      <c r="V1580" s="134"/>
      <c r="W1580" s="134"/>
      <c r="X1580" s="134"/>
      <c r="Y1580" s="134"/>
      <c r="Z1580" s="134"/>
      <c r="AA1580" s="134"/>
    </row>
    <row r="1581" spans="1:27" ht="11.65" customHeight="1" x14ac:dyDescent="0.2">
      <c r="A1581" s="138">
        <f t="shared" ca="1" si="92"/>
        <v>1200</v>
      </c>
      <c r="C1581" s="184"/>
      <c r="F1581" s="184" t="str">
        <f>+[1]Function!F1564</f>
        <v>SCHMDP-SO</v>
      </c>
      <c r="G1581" s="84" t="str">
        <f>[1]UTCR!H1581</f>
        <v>SO</v>
      </c>
      <c r="H1581" s="151"/>
      <c r="I1581" s="88">
        <f>IF(VLOOKUP([1]Variables!$AN$3,[1]Variables!$AK$3:$AM$14,3)=2,[1]UTCR!J1581,[1]UTCR!AF1581)</f>
        <v>46485.24</v>
      </c>
      <c r="J1581" s="88">
        <f t="shared" si="93"/>
        <v>43391.738079423652</v>
      </c>
      <c r="K1581" s="185">
        <f>IF([1]Variables!$AN$3=12,IF(VLOOKUP([1]Variables!$AN$3,[1]Variables!$AK$3:$AM$14,3)=2,INDEX([1]UTCR!K1581:U1581,1,5)+INDEX([1]UTCR!K1581:U1581,1,8),INDEX([1]UTCR!AG1581:AQ1581,1,5)+INDEX([1]UTCR!AG1581:AQ1581,1,8)),IF(VLOOKUP([1]Variables!$AN$3,[1]Variables!$AK$3:$AM$14,3)=2,INDEX([1]UTCR!K1581:U1581,1,[1]Variables!$AN$3),INDEX([1]UTCR!AG1581:AQ1581,1,[1]Variables!$AN$3)))</f>
        <v>3093.5019205763429</v>
      </c>
      <c r="L1581" s="88">
        <f t="shared" si="94"/>
        <v>0</v>
      </c>
      <c r="M1581" s="88">
        <f>IF([1]Variables!$AN$3=12,INDEX([1]NRO!J1581:T1581,1,5)+INDEX([1]NRO!J1581:T1581,1,8),INDEX([1]NRO!J1581:T1581,1,[1]Variables!$AN$3))</f>
        <v>3093.5019205763429</v>
      </c>
      <c r="O1581" s="134"/>
      <c r="P1581" s="134"/>
      <c r="Q1581" s="134"/>
      <c r="R1581" s="134"/>
      <c r="S1581" s="134"/>
      <c r="T1581" s="134"/>
      <c r="U1581" s="134"/>
      <c r="V1581" s="134"/>
      <c r="W1581" s="134"/>
      <c r="X1581" s="134"/>
      <c r="Y1581" s="134"/>
      <c r="Z1581" s="134"/>
      <c r="AA1581" s="134"/>
    </row>
    <row r="1582" spans="1:27" ht="11.65" customHeight="1" x14ac:dyDescent="0.2">
      <c r="A1582" s="138">
        <f t="shared" ca="1" si="92"/>
        <v>1201</v>
      </c>
      <c r="C1582" s="184"/>
      <c r="H1582" s="151" t="s">
        <v>419</v>
      </c>
      <c r="I1582" s="187">
        <f>SUBTOTAL(9,I1574:I1581)</f>
        <v>12476821.17</v>
      </c>
      <c r="J1582" s="187">
        <f>SUBTOTAL(9,J1574:J1581)</f>
        <v>11490926.082032491</v>
      </c>
      <c r="K1582" s="187">
        <f>SUBTOTAL(9,K1574:K1581)</f>
        <v>985895.08796750836</v>
      </c>
      <c r="L1582" s="187">
        <f>SUBTOTAL(9,L1574:L1581)</f>
        <v>0</v>
      </c>
      <c r="M1582" s="187">
        <f>SUBTOTAL(9,M1574:M1581)</f>
        <v>985895.08796750836</v>
      </c>
      <c r="O1582" s="134"/>
      <c r="P1582" s="134"/>
      <c r="Q1582" s="134"/>
      <c r="R1582" s="134"/>
      <c r="S1582" s="134"/>
      <c r="T1582" s="134"/>
      <c r="U1582" s="134"/>
      <c r="V1582" s="134"/>
      <c r="W1582" s="134"/>
      <c r="X1582" s="134"/>
      <c r="Y1582" s="134"/>
      <c r="Z1582" s="134"/>
      <c r="AA1582" s="134"/>
    </row>
    <row r="1583" spans="1:27" ht="11.65" customHeight="1" x14ac:dyDescent="0.2">
      <c r="A1583" s="138">
        <f t="shared" ca="1" si="92"/>
        <v>1202</v>
      </c>
      <c r="C1583" s="184"/>
      <c r="H1583" s="151"/>
      <c r="I1583" s="88"/>
      <c r="J1583" s="88"/>
      <c r="K1583" s="88"/>
      <c r="L1583" s="88"/>
      <c r="M1583" s="88"/>
      <c r="O1583" s="134"/>
      <c r="P1583" s="134"/>
      <c r="Q1583" s="134"/>
      <c r="R1583" s="134"/>
      <c r="S1583" s="134"/>
      <c r="T1583" s="134"/>
      <c r="U1583" s="134"/>
      <c r="V1583" s="134"/>
      <c r="W1583" s="134"/>
      <c r="X1583" s="134"/>
      <c r="Y1583" s="134"/>
      <c r="Z1583" s="134"/>
      <c r="AA1583" s="134"/>
    </row>
    <row r="1584" spans="1:27" ht="11.65" customHeight="1" x14ac:dyDescent="0.2">
      <c r="A1584" s="138">
        <f t="shared" ca="1" si="92"/>
        <v>1203</v>
      </c>
      <c r="C1584" s="184" t="s">
        <v>440</v>
      </c>
      <c r="D1584" s="84" t="s">
        <v>441</v>
      </c>
      <c r="H1584" s="151"/>
      <c r="I1584" s="88"/>
      <c r="J1584" s="88"/>
      <c r="K1584" s="88"/>
      <c r="L1584" s="88"/>
      <c r="M1584" s="88"/>
      <c r="O1584" s="134"/>
      <c r="P1584" s="134"/>
      <c r="Q1584" s="134"/>
      <c r="R1584" s="134"/>
      <c r="S1584" s="134"/>
      <c r="T1584" s="134"/>
      <c r="U1584" s="134"/>
      <c r="V1584" s="134"/>
      <c r="W1584" s="134"/>
      <c r="X1584" s="134"/>
      <c r="Y1584" s="134"/>
      <c r="Z1584" s="134"/>
      <c r="AA1584" s="134"/>
    </row>
    <row r="1585" spans="1:27" ht="11.65" customHeight="1" x14ac:dyDescent="0.2">
      <c r="A1585" s="138">
        <f t="shared" ca="1" si="92"/>
        <v>1204</v>
      </c>
      <c r="C1585" s="184"/>
      <c r="F1585" s="184" t="str">
        <f>+[1]Function!F1568</f>
        <v>GP</v>
      </c>
      <c r="G1585" s="84" t="str">
        <f>[1]UTCR!H1585</f>
        <v>S</v>
      </c>
      <c r="H1585" s="151"/>
      <c r="I1585" s="88">
        <f>IF(VLOOKUP([1]Variables!$AN$3,[1]Variables!$AK$3:$AM$14,3)=2,[1]UTCR!J1585,[1]UTCR!AF1585)</f>
        <v>-9895890.0199999958</v>
      </c>
      <c r="J1585" s="88">
        <f t="shared" ref="J1585:J1600" si="95">I1585-K1585</f>
        <v>-9887600.9399999958</v>
      </c>
      <c r="K1585" s="185">
        <f>IF([1]Variables!$AN$3=12,IF(VLOOKUP([1]Variables!$AN$3,[1]Variables!$AK$3:$AM$14,3)=2,INDEX([1]UTCR!K1585:U1585,1,5)+INDEX([1]UTCR!K1585:U1585,1,8),INDEX([1]UTCR!AG1585:AQ1585,1,5)+INDEX([1]UTCR!AG1585:AQ1585,1,8)),IF(VLOOKUP([1]Variables!$AN$3,[1]Variables!$AK$3:$AM$14,3)=2,INDEX([1]UTCR!K1585:U1585,1,[1]Variables!$AN$3),INDEX([1]UTCR!AG1585:AQ1585,1,[1]Variables!$AN$3)))</f>
        <v>-8289.08</v>
      </c>
      <c r="L1585" s="88">
        <f t="shared" ref="L1585:L1600" si="96">M1585-K1585</f>
        <v>29294.162129716991</v>
      </c>
      <c r="M1585" s="88">
        <f>IF([1]Variables!$AN$3=12,INDEX([1]NRO!J1585:T1585,1,5)+INDEX([1]NRO!J1585:T1585,1,8),INDEX([1]NRO!J1585:T1585,1,[1]Variables!$AN$3))</f>
        <v>21005.08212971699</v>
      </c>
      <c r="O1585" s="134"/>
      <c r="P1585" s="134"/>
      <c r="Q1585" s="134"/>
      <c r="R1585" s="134"/>
      <c r="S1585" s="134"/>
      <c r="T1585" s="134"/>
      <c r="U1585" s="134"/>
      <c r="V1585" s="134"/>
      <c r="W1585" s="134"/>
      <c r="X1585" s="134"/>
      <c r="Y1585" s="134"/>
      <c r="Z1585" s="134"/>
      <c r="AA1585" s="134"/>
    </row>
    <row r="1586" spans="1:27" ht="11.65" customHeight="1" x14ac:dyDescent="0.2">
      <c r="A1586" s="138">
        <f t="shared" ca="1" si="92"/>
        <v>1205</v>
      </c>
      <c r="C1586" s="184"/>
      <c r="F1586" s="184" t="str">
        <f>+[1]Function!F1569</f>
        <v>CUST</v>
      </c>
      <c r="G1586" s="84" t="str">
        <f>[1]UTCR!H1586</f>
        <v>BADDEBT</v>
      </c>
      <c r="H1586" s="151"/>
      <c r="I1586" s="88">
        <f>IF(VLOOKUP([1]Variables!$AN$3,[1]Variables!$AK$3:$AM$14,3)=2,[1]UTCR!J1586,[1]UTCR!AF1586)</f>
        <v>0</v>
      </c>
      <c r="J1586" s="88">
        <f t="shared" si="95"/>
        <v>0</v>
      </c>
      <c r="K1586" s="185">
        <f>IF([1]Variables!$AN$3=12,IF(VLOOKUP([1]Variables!$AN$3,[1]Variables!$AK$3:$AM$14,3)=2,INDEX([1]UTCR!K1586:U1586,1,5)+INDEX([1]UTCR!K1586:U1586,1,8),INDEX([1]UTCR!AG1586:AQ1586,1,5)+INDEX([1]UTCR!AG1586:AQ1586,1,8)),IF(VLOOKUP([1]Variables!$AN$3,[1]Variables!$AK$3:$AM$14,3)=2,INDEX([1]UTCR!K1586:U1586,1,[1]Variables!$AN$3),INDEX([1]UTCR!AG1586:AQ1586,1,[1]Variables!$AN$3)))</f>
        <v>0</v>
      </c>
      <c r="L1586" s="88">
        <f t="shared" si="96"/>
        <v>0</v>
      </c>
      <c r="M1586" s="88">
        <f>IF([1]Variables!$AN$3=12,INDEX([1]NRO!J1586:T1586,1,5)+INDEX([1]NRO!J1586:T1586,1,8),INDEX([1]NRO!J1586:T1586,1,[1]Variables!$AN$3))</f>
        <v>0</v>
      </c>
      <c r="O1586" s="134"/>
      <c r="P1586" s="134"/>
      <c r="Q1586" s="134"/>
      <c r="R1586" s="134"/>
      <c r="S1586" s="134"/>
      <c r="T1586" s="134"/>
      <c r="U1586" s="134"/>
      <c r="V1586" s="134"/>
      <c r="W1586" s="134"/>
      <c r="X1586" s="134"/>
      <c r="Y1586" s="134"/>
      <c r="Z1586" s="134"/>
      <c r="AA1586" s="134"/>
    </row>
    <row r="1587" spans="1:27" ht="11.65" customHeight="1" x14ac:dyDescent="0.2">
      <c r="A1587" s="138">
        <f t="shared" ca="1" si="92"/>
        <v>1206</v>
      </c>
      <c r="C1587" s="184"/>
      <c r="F1587" s="184" t="str">
        <f>+[1]Function!F1570</f>
        <v>CUST</v>
      </c>
      <c r="G1587" s="84" t="str">
        <f>[1]UTCR!H1587</f>
        <v>CN</v>
      </c>
      <c r="H1587" s="151"/>
      <c r="I1587" s="88">
        <f>IF(VLOOKUP([1]Variables!$AN$3,[1]Variables!$AK$3:$AM$14,3)=2,[1]UTCR!J1587,[1]UTCR!AF1587)</f>
        <v>0</v>
      </c>
      <c r="J1587" s="88">
        <f>I1587-K1587</f>
        <v>0</v>
      </c>
      <c r="K1587" s="185">
        <f>IF([1]Variables!$AN$3=12,IF(VLOOKUP([1]Variables!$AN$3,[1]Variables!$AK$3:$AM$14,3)=2,INDEX([1]UTCR!K1587:U1587,1,5)+INDEX([1]UTCR!K1587:U1587,1,8),INDEX([1]UTCR!AG1587:AQ1587,1,5)+INDEX([1]UTCR!AG1587:AQ1587,1,8)),IF(VLOOKUP([1]Variables!$AN$3,[1]Variables!$AK$3:$AM$14,3)=2,INDEX([1]UTCR!K1587:U1587,1,[1]Variables!$AN$3),INDEX([1]UTCR!AG1587:AQ1587,1,[1]Variables!$AN$3)))</f>
        <v>0</v>
      </c>
      <c r="L1587" s="88">
        <f>M1587-K1587</f>
        <v>0</v>
      </c>
      <c r="M1587" s="88">
        <f>IF([1]Variables!$AN$3=12,INDEX([1]NRO!J1587:T1587,1,5)+INDEX([1]NRO!J1587:T1587,1,8),INDEX([1]NRO!J1587:T1587,1,[1]Variables!$AN$3))</f>
        <v>0</v>
      </c>
      <c r="O1587" s="134"/>
      <c r="P1587" s="134"/>
      <c r="Q1587" s="134"/>
      <c r="R1587" s="134"/>
      <c r="S1587" s="134"/>
      <c r="T1587" s="134"/>
      <c r="U1587" s="134"/>
      <c r="V1587" s="134"/>
      <c r="W1587" s="134"/>
      <c r="X1587" s="134"/>
      <c r="Y1587" s="134"/>
      <c r="Z1587" s="134"/>
      <c r="AA1587" s="134"/>
    </row>
    <row r="1588" spans="1:27" ht="11.65" customHeight="1" x14ac:dyDescent="0.2">
      <c r="A1588" s="138">
        <f t="shared" ca="1" si="92"/>
        <v>1207</v>
      </c>
      <c r="C1588" s="184"/>
      <c r="F1588" s="184" t="str">
        <f>+[1]Function!F1571</f>
        <v>SCHMDT-SNP</v>
      </c>
      <c r="G1588" s="84" t="str">
        <f>[1]UTCR!H1588</f>
        <v>SNP</v>
      </c>
      <c r="H1588" s="151"/>
      <c r="I1588" s="88">
        <f>IF(VLOOKUP([1]Variables!$AN$3,[1]Variables!$AK$3:$AM$14,3)=2,[1]UTCR!J1588,[1]UTCR!AF1588)</f>
        <v>60103111</v>
      </c>
      <c r="J1588" s="88">
        <f t="shared" si="95"/>
        <v>56503776.629877768</v>
      </c>
      <c r="K1588" s="185">
        <f>IF([1]Variables!$AN$3=12,IF(VLOOKUP([1]Variables!$AN$3,[1]Variables!$AK$3:$AM$14,3)=2,INDEX([1]UTCR!K1588:U1588,1,5)+INDEX([1]UTCR!K1588:U1588,1,8),INDEX([1]UTCR!AG1588:AQ1588,1,5)+INDEX([1]UTCR!AG1588:AQ1588,1,8)),IF(VLOOKUP([1]Variables!$AN$3,[1]Variables!$AK$3:$AM$14,3)=2,INDEX([1]UTCR!K1588:U1588,1,[1]Variables!$AN$3),INDEX([1]UTCR!AG1588:AQ1588,1,[1]Variables!$AN$3)))</f>
        <v>3599334.3701222287</v>
      </c>
      <c r="L1588" s="88">
        <f t="shared" si="96"/>
        <v>0</v>
      </c>
      <c r="M1588" s="88">
        <f>IF([1]Variables!$AN$3=12,INDEX([1]NRO!J1588:T1588,1,5)+INDEX([1]NRO!J1588:T1588,1,8),INDEX([1]NRO!J1588:T1588,1,[1]Variables!$AN$3))</f>
        <v>3599334.3701222287</v>
      </c>
      <c r="O1588" s="134"/>
      <c r="P1588" s="134"/>
      <c r="Q1588" s="134"/>
      <c r="R1588" s="134"/>
      <c r="S1588" s="134"/>
      <c r="T1588" s="134"/>
      <c r="U1588" s="134"/>
      <c r="V1588" s="134"/>
      <c r="W1588" s="134"/>
      <c r="X1588" s="134"/>
      <c r="Y1588" s="134"/>
      <c r="Z1588" s="134"/>
      <c r="AA1588" s="134"/>
    </row>
    <row r="1589" spans="1:27" ht="11.65" customHeight="1" x14ac:dyDescent="0.2">
      <c r="A1589" s="138">
        <f t="shared" ca="1" si="92"/>
        <v>1208</v>
      </c>
      <c r="C1589" s="184"/>
      <c r="F1589" s="184" t="str">
        <f>+[1]Function!F1572</f>
        <v>DPW</v>
      </c>
      <c r="G1589" s="84" t="str">
        <f>[1]UTCR!H1589</f>
        <v>SNPD</v>
      </c>
      <c r="H1589" s="151"/>
      <c r="I1589" s="88">
        <f>IF(VLOOKUP([1]Variables!$AN$3,[1]Variables!$AK$3:$AM$14,3)=2,[1]UTCR!J1589,[1]UTCR!AF1589)</f>
        <v>63291.430063291999</v>
      </c>
      <c r="J1589" s="88">
        <f>I1589-K1589</f>
        <v>59284.520982362723</v>
      </c>
      <c r="K1589" s="185">
        <f>IF([1]Variables!$AN$3=12,IF(VLOOKUP([1]Variables!$AN$3,[1]Variables!$AK$3:$AM$14,3)=2,INDEX([1]UTCR!K1589:U1589,1,5)+INDEX([1]UTCR!K1589:U1589,1,8),INDEX([1]UTCR!AG1589:AQ1589,1,5)+INDEX([1]UTCR!AG1589:AQ1589,1,8)),IF(VLOOKUP([1]Variables!$AN$3,[1]Variables!$AK$3:$AM$14,3)=2,INDEX([1]UTCR!K1589:U1589,1,[1]Variables!$AN$3),INDEX([1]UTCR!AG1589:AQ1589,1,[1]Variables!$AN$3)))</f>
        <v>4006.9090809292729</v>
      </c>
      <c r="L1589" s="88">
        <f>M1589-K1589</f>
        <v>0</v>
      </c>
      <c r="M1589" s="88">
        <f>IF([1]Variables!$AN$3=12,INDEX([1]NRO!J1589:T1589,1,5)+INDEX([1]NRO!J1589:T1589,1,8),INDEX([1]NRO!J1589:T1589,1,[1]Variables!$AN$3))</f>
        <v>4006.9090809292729</v>
      </c>
      <c r="O1589" s="134"/>
      <c r="P1589" s="134"/>
      <c r="Q1589" s="134"/>
      <c r="R1589" s="134"/>
      <c r="S1589" s="134"/>
      <c r="T1589" s="134"/>
      <c r="U1589" s="134"/>
      <c r="V1589" s="134"/>
      <c r="W1589" s="134"/>
      <c r="X1589" s="134"/>
      <c r="Y1589" s="134"/>
      <c r="Z1589" s="134"/>
      <c r="AA1589" s="134"/>
    </row>
    <row r="1590" spans="1:27" ht="11.65" customHeight="1" x14ac:dyDescent="0.2">
      <c r="A1590" s="138">
        <f t="shared" ca="1" si="92"/>
        <v>1209</v>
      </c>
      <c r="C1590" s="184"/>
      <c r="F1590" s="184" t="str">
        <f>+[1]Function!F1573</f>
        <v>P</v>
      </c>
      <c r="G1590" s="84" t="str">
        <f>[1]UTCR!H1590</f>
        <v>JBE</v>
      </c>
      <c r="H1590" s="151"/>
      <c r="I1590" s="88">
        <f>IF(VLOOKUP([1]Variables!$AN$3,[1]Variables!$AK$3:$AM$14,3)=2,[1]UTCR!J1590,[1]UTCR!AF1590)</f>
        <v>16648500</v>
      </c>
      <c r="J1590" s="88">
        <f t="shared" si="95"/>
        <v>12864140.944850672</v>
      </c>
      <c r="K1590" s="185">
        <f>IF([1]Variables!$AN$3=12,IF(VLOOKUP([1]Variables!$AN$3,[1]Variables!$AK$3:$AM$14,3)=2,INDEX([1]UTCR!K1590:U1590,1,5)+INDEX([1]UTCR!K1590:U1590,1,8),INDEX([1]UTCR!AG1590:AQ1590,1,5)+INDEX([1]UTCR!AG1590:AQ1590,1,8)),IF(VLOOKUP([1]Variables!$AN$3,[1]Variables!$AK$3:$AM$14,3)=2,INDEX([1]UTCR!K1590:U1590,1,[1]Variables!$AN$3),INDEX([1]UTCR!AG1590:AQ1590,1,[1]Variables!$AN$3)))</f>
        <v>3784359.0551493284</v>
      </c>
      <c r="L1590" s="88">
        <f t="shared" si="96"/>
        <v>0</v>
      </c>
      <c r="M1590" s="88">
        <f>IF([1]Variables!$AN$3=12,INDEX([1]NRO!J1590:T1590,1,5)+INDEX([1]NRO!J1590:T1590,1,8),INDEX([1]NRO!J1590:T1590,1,[1]Variables!$AN$3))</f>
        <v>3784359.0551493284</v>
      </c>
      <c r="O1590" s="134"/>
      <c r="P1590" s="134"/>
      <c r="Q1590" s="134"/>
      <c r="R1590" s="134"/>
      <c r="S1590" s="134"/>
      <c r="T1590" s="134"/>
      <c r="U1590" s="134"/>
      <c r="V1590" s="134"/>
      <c r="W1590" s="134"/>
      <c r="X1590" s="134"/>
      <c r="Y1590" s="134"/>
      <c r="Z1590" s="134"/>
      <c r="AA1590" s="134"/>
    </row>
    <row r="1591" spans="1:27" ht="11.65" customHeight="1" x14ac:dyDescent="0.2">
      <c r="A1591" s="138">
        <f t="shared" ca="1" si="92"/>
        <v>1210</v>
      </c>
      <c r="C1591" s="184"/>
      <c r="F1591" s="184" t="str">
        <f>+[1]Function!F1574</f>
        <v>P</v>
      </c>
      <c r="G1591" s="84" t="str">
        <f>[1]UTCR!H1591</f>
        <v>SE</v>
      </c>
      <c r="H1591" s="151"/>
      <c r="I1591" s="88">
        <f>IF(VLOOKUP([1]Variables!$AN$3,[1]Variables!$AK$3:$AM$14,3)=2,[1]UTCR!J1591,[1]UTCR!AF1591)</f>
        <v>0</v>
      </c>
      <c r="J1591" s="88">
        <f t="shared" si="95"/>
        <v>0</v>
      </c>
      <c r="K1591" s="185">
        <f>IF([1]Variables!$AN$3=12,IF(VLOOKUP([1]Variables!$AN$3,[1]Variables!$AK$3:$AM$14,3)=2,INDEX([1]UTCR!K1591:U1591,1,5)+INDEX([1]UTCR!K1591:U1591,1,8),INDEX([1]UTCR!AG1591:AQ1591,1,5)+INDEX([1]UTCR!AG1591:AQ1591,1,8)),IF(VLOOKUP([1]Variables!$AN$3,[1]Variables!$AK$3:$AM$14,3)=2,INDEX([1]UTCR!K1591:U1591,1,[1]Variables!$AN$3),INDEX([1]UTCR!AG1591:AQ1591,1,[1]Variables!$AN$3)))</f>
        <v>0</v>
      </c>
      <c r="L1591" s="88">
        <f t="shared" si="96"/>
        <v>0</v>
      </c>
      <c r="M1591" s="88">
        <f>IF([1]Variables!$AN$3=12,INDEX([1]NRO!J1591:T1591,1,5)+INDEX([1]NRO!J1591:T1591,1,8),INDEX([1]NRO!J1591:T1591,1,[1]Variables!$AN$3))</f>
        <v>0</v>
      </c>
      <c r="O1591" s="134"/>
      <c r="P1591" s="134"/>
      <c r="Q1591" s="134"/>
      <c r="R1591" s="134"/>
      <c r="S1591" s="134"/>
      <c r="T1591" s="134"/>
      <c r="U1591" s="134"/>
      <c r="V1591" s="134"/>
      <c r="W1591" s="134"/>
      <c r="X1591" s="134"/>
      <c r="Y1591" s="134"/>
      <c r="Z1591" s="134"/>
      <c r="AA1591" s="134"/>
    </row>
    <row r="1592" spans="1:27" ht="11.65" customHeight="1" x14ac:dyDescent="0.2">
      <c r="A1592" s="138">
        <f t="shared" ca="1" si="92"/>
        <v>1211</v>
      </c>
      <c r="C1592" s="184"/>
      <c r="F1592" s="184" t="str">
        <f>+[1]Function!F1575</f>
        <v>SCHMDT-SG</v>
      </c>
      <c r="G1592" s="84" t="str">
        <f>[1]UTCR!H1592</f>
        <v>SG</v>
      </c>
      <c r="H1592" s="151"/>
      <c r="I1592" s="88">
        <f>IF(VLOOKUP([1]Variables!$AN$3,[1]Variables!$AK$3:$AM$14,3)=2,[1]UTCR!J1592,[1]UTCR!AF1592)</f>
        <v>155883359.91</v>
      </c>
      <c r="J1592" s="88">
        <f t="shared" si="95"/>
        <v>143056462.2593123</v>
      </c>
      <c r="K1592" s="185">
        <f>IF([1]Variables!$AN$3=12,IF(VLOOKUP([1]Variables!$AN$3,[1]Variables!$AK$3:$AM$14,3)=2,INDEX([1]UTCR!K1592:U1592,1,5)+INDEX([1]UTCR!K1592:U1592,1,8),INDEX([1]UTCR!AG1592:AQ1592,1,5)+INDEX([1]UTCR!AG1592:AQ1592,1,8)),IF(VLOOKUP([1]Variables!$AN$3,[1]Variables!$AK$3:$AM$14,3)=2,INDEX([1]UTCR!K1592:U1592,1,[1]Variables!$AN$3),INDEX([1]UTCR!AG1592:AQ1592,1,[1]Variables!$AN$3)))</f>
        <v>12826897.650687691</v>
      </c>
      <c r="L1592" s="88">
        <f t="shared" si="96"/>
        <v>0</v>
      </c>
      <c r="M1592" s="88">
        <f>IF([1]Variables!$AN$3=12,INDEX([1]NRO!J1592:T1592,1,5)+INDEX([1]NRO!J1592:T1592,1,8),INDEX([1]NRO!J1592:T1592,1,[1]Variables!$AN$3))</f>
        <v>12826897.650687691</v>
      </c>
      <c r="O1592" s="134"/>
      <c r="P1592" s="134"/>
      <c r="Q1592" s="134"/>
      <c r="R1592" s="134"/>
      <c r="S1592" s="134"/>
      <c r="T1592" s="134"/>
      <c r="U1592" s="134"/>
      <c r="V1592" s="134"/>
      <c r="W1592" s="134"/>
      <c r="X1592" s="134"/>
      <c r="Y1592" s="134"/>
      <c r="Z1592" s="134"/>
      <c r="AA1592" s="134"/>
    </row>
    <row r="1593" spans="1:27" ht="11.65" customHeight="1" x14ac:dyDescent="0.2">
      <c r="A1593" s="138">
        <f t="shared" ca="1" si="92"/>
        <v>1212</v>
      </c>
      <c r="C1593" s="184"/>
      <c r="F1593" s="184" t="str">
        <f>+[1]Function!F1576</f>
        <v>SCHMDT-GPS</v>
      </c>
      <c r="G1593" s="84" t="str">
        <f>[1]UTCR!H1593</f>
        <v>GPS</v>
      </c>
      <c r="H1593" s="151"/>
      <c r="I1593" s="88">
        <f>IF(VLOOKUP([1]Variables!$AN$3,[1]Variables!$AK$3:$AM$14,3)=2,[1]UTCR!J1593,[1]UTCR!AF1593)</f>
        <v>-54526770.5</v>
      </c>
      <c r="J1593" s="88">
        <f t="shared" si="95"/>
        <v>-50898120.432482325</v>
      </c>
      <c r="K1593" s="185">
        <f>IF([1]Variables!$AN$3=12,IF(VLOOKUP([1]Variables!$AN$3,[1]Variables!$AK$3:$AM$14,3)=2,INDEX([1]UTCR!K1593:U1593,1,5)+INDEX([1]UTCR!K1593:U1593,1,8),INDEX([1]UTCR!AG1593:AQ1593,1,5)+INDEX([1]UTCR!AG1593:AQ1593,1,8)),IF(VLOOKUP([1]Variables!$AN$3,[1]Variables!$AK$3:$AM$14,3)=2,INDEX([1]UTCR!K1593:U1593,1,[1]Variables!$AN$3),INDEX([1]UTCR!AG1593:AQ1593,1,[1]Variables!$AN$3)))</f>
        <v>-3628650.0675176787</v>
      </c>
      <c r="L1593" s="88">
        <f t="shared" si="96"/>
        <v>0</v>
      </c>
      <c r="M1593" s="88">
        <f>IF([1]Variables!$AN$3=12,INDEX([1]NRO!J1593:T1593,1,5)+INDEX([1]NRO!J1593:T1593,1,8),INDEX([1]NRO!J1593:T1593,1,[1]Variables!$AN$3))</f>
        <v>-3628650.0675176787</v>
      </c>
      <c r="O1593" s="134"/>
      <c r="P1593" s="134"/>
      <c r="Q1593" s="134"/>
      <c r="R1593" s="134"/>
      <c r="S1593" s="134"/>
      <c r="T1593" s="134"/>
      <c r="U1593" s="134"/>
      <c r="V1593" s="134"/>
      <c r="W1593" s="134"/>
      <c r="X1593" s="134"/>
      <c r="Y1593" s="134"/>
      <c r="Z1593" s="134"/>
      <c r="AA1593" s="134"/>
    </row>
    <row r="1594" spans="1:27" ht="11.65" customHeight="1" x14ac:dyDescent="0.2">
      <c r="A1594" s="138">
        <f t="shared" ca="1" si="92"/>
        <v>1213</v>
      </c>
      <c r="C1594" s="184"/>
      <c r="F1594" s="184" t="str">
        <f>+[1]Function!F1577</f>
        <v>SCHMDT-SO</v>
      </c>
      <c r="G1594" s="84" t="str">
        <f>[1]UTCR!H1594</f>
        <v>SO</v>
      </c>
      <c r="H1594" s="151"/>
      <c r="I1594" s="88">
        <f>IF(VLOOKUP([1]Variables!$AN$3,[1]Variables!$AK$3:$AM$14,3)=2,[1]UTCR!J1594,[1]UTCR!AF1594)</f>
        <v>8260474.4600000009</v>
      </c>
      <c r="J1594" s="88">
        <f t="shared" si="95"/>
        <v>7710756.0201924015</v>
      </c>
      <c r="K1594" s="185">
        <f>IF([1]Variables!$AN$3=12,IF(VLOOKUP([1]Variables!$AN$3,[1]Variables!$AK$3:$AM$14,3)=2,INDEX([1]UTCR!K1594:U1594,1,5)+INDEX([1]UTCR!K1594:U1594,1,8),INDEX([1]UTCR!AG1594:AQ1594,1,5)+INDEX([1]UTCR!AG1594:AQ1594,1,8)),IF(VLOOKUP([1]Variables!$AN$3,[1]Variables!$AK$3:$AM$14,3)=2,INDEX([1]UTCR!K1594:U1594,1,[1]Variables!$AN$3),INDEX([1]UTCR!AG1594:AQ1594,1,[1]Variables!$AN$3)))</f>
        <v>549718.43980759988</v>
      </c>
      <c r="L1594" s="88">
        <f t="shared" si="96"/>
        <v>-496016.96212187677</v>
      </c>
      <c r="M1594" s="88">
        <f>IF([1]Variables!$AN$3=12,INDEX([1]NRO!J1594:T1594,1,5)+INDEX([1]NRO!J1594:T1594,1,8),INDEX([1]NRO!J1594:T1594,1,[1]Variables!$AN$3))</f>
        <v>53701.477685723105</v>
      </c>
      <c r="O1594" s="134"/>
      <c r="P1594" s="134"/>
      <c r="Q1594" s="134"/>
      <c r="R1594" s="134"/>
      <c r="S1594" s="134"/>
      <c r="T1594" s="134"/>
      <c r="U1594" s="134"/>
      <c r="V1594" s="134"/>
      <c r="W1594" s="134"/>
      <c r="X1594" s="134"/>
      <c r="Y1594" s="134"/>
      <c r="Z1594" s="134"/>
      <c r="AA1594" s="134"/>
    </row>
    <row r="1595" spans="1:27" ht="11.65" customHeight="1" x14ac:dyDescent="0.2">
      <c r="A1595" s="138">
        <f t="shared" ca="1" si="92"/>
        <v>1214</v>
      </c>
      <c r="C1595" s="184"/>
      <c r="F1595" s="184" t="str">
        <f>+[1]Function!F1578</f>
        <v>TAXDEPR</v>
      </c>
      <c r="G1595" s="84" t="str">
        <f>[1]UTCR!H1595</f>
        <v>TAXDEPR</v>
      </c>
      <c r="H1595" s="151"/>
      <c r="I1595" s="88">
        <f>IF(VLOOKUP([1]Variables!$AN$3,[1]Variables!$AK$3:$AM$14,3)=2,[1]UTCR!J1595,[1]UTCR!AF1595)</f>
        <v>1189780153</v>
      </c>
      <c r="J1595" s="88">
        <f>I1595-K1595</f>
        <v>1136002015.9545846</v>
      </c>
      <c r="K1595" s="185">
        <f>IF([1]Variables!$AN$3=12,IF(VLOOKUP([1]Variables!$AN$3,[1]Variables!$AK$3:$AM$14,3)=2,INDEX([1]UTCR!K1595:U1595,1,5)+INDEX([1]UTCR!K1595:U1595,1,8),INDEX([1]UTCR!AG1595:AQ1595,1,5)+INDEX([1]UTCR!AG1595:AQ1595,1,8)),IF(VLOOKUP([1]Variables!$AN$3,[1]Variables!$AK$3:$AM$14,3)=2,INDEX([1]UTCR!K1595:U1595,1,[1]Variables!$AN$3),INDEX([1]UTCR!AG1595:AQ1595,1,[1]Variables!$AN$3)))</f>
        <v>53778137.045415498</v>
      </c>
      <c r="L1595" s="88">
        <f t="shared" si="96"/>
        <v>0</v>
      </c>
      <c r="M1595" s="88">
        <f>IF([1]Variables!$AN$3=12,INDEX([1]NRO!J1595:T1595,1,5)+INDEX([1]NRO!J1595:T1595,1,8),INDEX([1]NRO!J1595:T1595,1,[1]Variables!$AN$3))</f>
        <v>53778137.045415498</v>
      </c>
      <c r="O1595" s="134"/>
      <c r="P1595" s="134"/>
      <c r="Q1595" s="134"/>
      <c r="R1595" s="134"/>
      <c r="S1595" s="134"/>
      <c r="T1595" s="134"/>
      <c r="U1595" s="134"/>
      <c r="V1595" s="134"/>
      <c r="W1595" s="134"/>
      <c r="X1595" s="134"/>
      <c r="Y1595" s="134"/>
      <c r="Z1595" s="134"/>
      <c r="AA1595" s="134"/>
    </row>
    <row r="1596" spans="1:27" ht="11.65" customHeight="1" x14ac:dyDescent="0.2">
      <c r="A1596" s="138">
        <f t="shared" ca="1" si="92"/>
        <v>1215</v>
      </c>
      <c r="C1596" s="184"/>
      <c r="F1596" s="184" t="str">
        <f>+[1]Function!F1579</f>
        <v>SCHMDT-SG</v>
      </c>
      <c r="G1596" s="84" t="str">
        <f>[1]UTCR!H1596</f>
        <v>CAGW</v>
      </c>
      <c r="H1596" s="151"/>
      <c r="I1596" s="88">
        <f>IF(VLOOKUP([1]Variables!$AN$3,[1]Variables!$AK$3:$AM$14,3)=2,[1]UTCR!J1596,[1]UTCR!AF1596)</f>
        <v>1889075</v>
      </c>
      <c r="J1596" s="88">
        <f>I1596-K1596</f>
        <v>1462804.2364265835</v>
      </c>
      <c r="K1596" s="185">
        <f>IF([1]Variables!$AN$3=12,IF(VLOOKUP([1]Variables!$AN$3,[1]Variables!$AK$3:$AM$14,3)=2,INDEX([1]UTCR!K1596:U1596,1,5)+INDEX([1]UTCR!K1596:U1596,1,8),INDEX([1]UTCR!AG1596:AQ1596,1,5)+INDEX([1]UTCR!AG1596:AQ1596,1,8)),IF(VLOOKUP([1]Variables!$AN$3,[1]Variables!$AK$3:$AM$14,3)=2,INDEX([1]UTCR!K1596:U1596,1,[1]Variables!$AN$3),INDEX([1]UTCR!AG1596:AQ1596,1,[1]Variables!$AN$3)))</f>
        <v>426270.76357341663</v>
      </c>
      <c r="L1596" s="88">
        <f>M1596-K1596</f>
        <v>395953.39176106546</v>
      </c>
      <c r="M1596" s="88">
        <f>IF([1]Variables!$AN$3=12,INDEX([1]NRO!J1596:T1596,1,5)+INDEX([1]NRO!J1596:T1596,1,8),INDEX([1]NRO!J1596:T1596,1,[1]Variables!$AN$3))</f>
        <v>822224.15533448209</v>
      </c>
      <c r="O1596" s="134"/>
      <c r="P1596" s="134"/>
      <c r="Q1596" s="134"/>
      <c r="R1596" s="134"/>
      <c r="S1596" s="134"/>
      <c r="T1596" s="134"/>
      <c r="U1596" s="134"/>
      <c r="V1596" s="134"/>
      <c r="W1596" s="134"/>
      <c r="X1596" s="134"/>
      <c r="Y1596" s="134"/>
      <c r="Z1596" s="134"/>
      <c r="AA1596" s="134"/>
    </row>
    <row r="1597" spans="1:27" ht="11.65" customHeight="1" x14ac:dyDescent="0.2">
      <c r="A1597" s="138">
        <f t="shared" ca="1" si="92"/>
        <v>1216</v>
      </c>
      <c r="C1597" s="184"/>
      <c r="F1597" s="184" t="str">
        <f>+[1]Function!F1580</f>
        <v>SCHMDT-SG</v>
      </c>
      <c r="G1597" s="84" t="str">
        <f>[1]UTCR!H1597</f>
        <v>CAGE</v>
      </c>
      <c r="H1597" s="151"/>
      <c r="I1597" s="88">
        <f>IF(VLOOKUP([1]Variables!$AN$3,[1]Variables!$AK$3:$AM$14,3)=2,[1]UTCR!J1597,[1]UTCR!AF1597)</f>
        <v>651074.85</v>
      </c>
      <c r="J1597" s="88">
        <f>I1597-K1597</f>
        <v>651074.85</v>
      </c>
      <c r="K1597" s="185">
        <f>IF([1]Variables!$AN$3=12,IF(VLOOKUP([1]Variables!$AN$3,[1]Variables!$AK$3:$AM$14,3)=2,INDEX([1]UTCR!K1597:U1597,1,5)+INDEX([1]UTCR!K1597:U1597,1,8),INDEX([1]UTCR!AG1597:AQ1597,1,5)+INDEX([1]UTCR!AG1597:AQ1597,1,8)),IF(VLOOKUP([1]Variables!$AN$3,[1]Variables!$AK$3:$AM$14,3)=2,INDEX([1]UTCR!K1597:U1597,1,[1]Variables!$AN$3),INDEX([1]UTCR!AG1597:AQ1597,1,[1]Variables!$AN$3)))</f>
        <v>0</v>
      </c>
      <c r="L1597" s="88">
        <f>M1597-K1597</f>
        <v>0</v>
      </c>
      <c r="M1597" s="88">
        <f>IF([1]Variables!$AN$3=12,INDEX([1]NRO!J1597:T1597,1,5)+INDEX([1]NRO!J1597:T1597,1,8),INDEX([1]NRO!J1597:T1597,1,[1]Variables!$AN$3))</f>
        <v>0</v>
      </c>
      <c r="O1597" s="134"/>
      <c r="P1597" s="134"/>
      <c r="Q1597" s="134"/>
      <c r="R1597" s="134"/>
      <c r="S1597" s="134"/>
      <c r="T1597" s="134"/>
      <c r="U1597" s="134"/>
      <c r="V1597" s="134"/>
      <c r="W1597" s="134"/>
      <c r="X1597" s="134"/>
      <c r="Y1597" s="134"/>
      <c r="Z1597" s="134"/>
      <c r="AA1597" s="134"/>
    </row>
    <row r="1598" spans="1:27" ht="11.65" customHeight="1" x14ac:dyDescent="0.2">
      <c r="A1598" s="138">
        <f t="shared" ca="1" si="92"/>
        <v>1217</v>
      </c>
      <c r="C1598" s="184"/>
      <c r="F1598" s="184" t="str">
        <f>+[1]Function!F1581</f>
        <v>P</v>
      </c>
      <c r="G1598" s="84" t="str">
        <f>[1]UTCR!H1598</f>
        <v>JBG</v>
      </c>
      <c r="H1598" s="151"/>
      <c r="I1598" s="88">
        <f>IF(VLOOKUP([1]Variables!$AN$3,[1]Variables!$AK$3:$AM$14,3)=2,[1]UTCR!J1598,[1]UTCR!AF1598)</f>
        <v>0</v>
      </c>
      <c r="J1598" s="88">
        <f>I1598-K1598</f>
        <v>0</v>
      </c>
      <c r="K1598" s="185">
        <f>IF([1]Variables!$AN$3=12,IF(VLOOKUP([1]Variables!$AN$3,[1]Variables!$AK$3:$AM$14,3)=2,INDEX([1]UTCR!K1598:U1598,1,5)+INDEX([1]UTCR!K1598:U1598,1,8),INDEX([1]UTCR!AG1598:AQ1598,1,5)+INDEX([1]UTCR!AG1598:AQ1598,1,8)),IF(VLOOKUP([1]Variables!$AN$3,[1]Variables!$AK$3:$AM$14,3)=2,INDEX([1]UTCR!K1598:U1598,1,[1]Variables!$AN$3),INDEX([1]UTCR!AG1598:AQ1598,1,[1]Variables!$AN$3)))</f>
        <v>0</v>
      </c>
      <c r="L1598" s="88">
        <f>M1598-K1598</f>
        <v>1409344.5176229281</v>
      </c>
      <c r="M1598" s="88">
        <f>IF([1]Variables!$AN$3=12,INDEX([1]NRO!J1598:T1598,1,5)+INDEX([1]NRO!J1598:T1598,1,8),INDEX([1]NRO!J1598:T1598,1,[1]Variables!$AN$3))</f>
        <v>1409344.5176229281</v>
      </c>
      <c r="O1598" s="134"/>
      <c r="P1598" s="134"/>
      <c r="Q1598" s="134"/>
      <c r="R1598" s="134"/>
      <c r="S1598" s="134"/>
      <c r="T1598" s="134"/>
      <c r="U1598" s="134"/>
      <c r="V1598" s="134"/>
      <c r="W1598" s="134"/>
      <c r="X1598" s="134"/>
      <c r="Y1598" s="134"/>
      <c r="Z1598" s="134"/>
      <c r="AA1598" s="134"/>
    </row>
    <row r="1599" spans="1:27" ht="11.65" customHeight="1" x14ac:dyDescent="0.2">
      <c r="A1599" s="138">
        <f t="shared" ca="1" si="92"/>
        <v>1218</v>
      </c>
      <c r="C1599" s="184"/>
      <c r="F1599" s="184" t="str">
        <f>+[1]Function!F1582</f>
        <v>P</v>
      </c>
      <c r="G1599" s="84" t="str">
        <f>[1]UTCR!H1599</f>
        <v>CAEE</v>
      </c>
      <c r="H1599" s="151"/>
      <c r="I1599" s="88">
        <f>IF(VLOOKUP([1]Variables!$AN$3,[1]Variables!$AK$3:$AM$14,3)=2,[1]UTCR!J1599,[1]UTCR!AF1599)</f>
        <v>236463100.72999999</v>
      </c>
      <c r="J1599" s="88">
        <f>I1599-K1599</f>
        <v>236463100.72999999</v>
      </c>
      <c r="K1599" s="185">
        <f>IF([1]Variables!$AN$3=12,IF(VLOOKUP([1]Variables!$AN$3,[1]Variables!$AK$3:$AM$14,3)=2,INDEX([1]UTCR!K1599:U1599,1,5)+INDEX([1]UTCR!K1599:U1599,1,8),INDEX([1]UTCR!AG1599:AQ1599,1,5)+INDEX([1]UTCR!AG1599:AQ1599,1,8)),IF(VLOOKUP([1]Variables!$AN$3,[1]Variables!$AK$3:$AM$14,3)=2,INDEX([1]UTCR!K1599:U1599,1,[1]Variables!$AN$3),INDEX([1]UTCR!AG1599:AQ1599,1,[1]Variables!$AN$3)))</f>
        <v>0</v>
      </c>
      <c r="L1599" s="88">
        <f>M1599-K1599</f>
        <v>0</v>
      </c>
      <c r="M1599" s="88">
        <f>IF([1]Variables!$AN$3=12,INDEX([1]NRO!J1599:T1599,1,5)+INDEX([1]NRO!J1599:T1599,1,8),INDEX([1]NRO!J1599:T1599,1,[1]Variables!$AN$3))</f>
        <v>0</v>
      </c>
      <c r="O1599" s="134"/>
      <c r="P1599" s="134"/>
      <c r="Q1599" s="134"/>
      <c r="R1599" s="134"/>
      <c r="S1599" s="134"/>
      <c r="T1599" s="134"/>
      <c r="U1599" s="134"/>
      <c r="V1599" s="134"/>
      <c r="W1599" s="134"/>
      <c r="X1599" s="134"/>
      <c r="Y1599" s="134"/>
      <c r="Z1599" s="134"/>
      <c r="AA1599" s="134"/>
    </row>
    <row r="1600" spans="1:27" ht="11.65" customHeight="1" x14ac:dyDescent="0.2">
      <c r="A1600" s="138">
        <f t="shared" ca="1" si="92"/>
        <v>1219</v>
      </c>
      <c r="C1600" s="184"/>
      <c r="F1600" s="184" t="str">
        <f>+[1]Function!F1583</f>
        <v>P</v>
      </c>
      <c r="G1600" s="84" t="str">
        <f>[1]UTCR!H1600</f>
        <v>TROJD</v>
      </c>
      <c r="H1600" s="151"/>
      <c r="I1600" s="88">
        <f>IF(VLOOKUP([1]Variables!$AN$3,[1]Variables!$AK$3:$AM$14,3)=2,[1]UTCR!J1600,[1]UTCR!AF1600)</f>
        <v>0</v>
      </c>
      <c r="J1600" s="88">
        <f t="shared" si="95"/>
        <v>0</v>
      </c>
      <c r="K1600" s="185">
        <f>IF([1]Variables!$AN$3=12,IF(VLOOKUP([1]Variables!$AN$3,[1]Variables!$AK$3:$AM$14,3)=2,INDEX([1]UTCR!K1600:U1600,1,5)+INDEX([1]UTCR!K1600:U1600,1,8),INDEX([1]UTCR!AG1600:AQ1600,1,5)+INDEX([1]UTCR!AG1600:AQ1600,1,8)),IF(VLOOKUP([1]Variables!$AN$3,[1]Variables!$AK$3:$AM$14,3)=2,INDEX([1]UTCR!K1600:U1600,1,[1]Variables!$AN$3),INDEX([1]UTCR!AG1600:AQ1600,1,[1]Variables!$AN$3)))</f>
        <v>0</v>
      </c>
      <c r="L1600" s="88">
        <f t="shared" si="96"/>
        <v>0</v>
      </c>
      <c r="M1600" s="88">
        <f>IF([1]Variables!$AN$3=12,INDEX([1]NRO!J1600:T1600,1,5)+INDEX([1]NRO!J1600:T1600,1,8),INDEX([1]NRO!J1600:T1600,1,[1]Variables!$AN$3))</f>
        <v>0</v>
      </c>
      <c r="O1600" s="134"/>
      <c r="P1600" s="134"/>
      <c r="Q1600" s="134"/>
      <c r="R1600" s="134"/>
      <c r="S1600" s="134"/>
      <c r="T1600" s="134"/>
      <c r="U1600" s="134"/>
      <c r="V1600" s="134"/>
      <c r="W1600" s="134"/>
      <c r="X1600" s="134"/>
      <c r="Y1600" s="134"/>
      <c r="Z1600" s="134"/>
      <c r="AA1600" s="134"/>
    </row>
    <row r="1601" spans="1:27" ht="11.65" customHeight="1" x14ac:dyDescent="0.2">
      <c r="A1601" s="138">
        <f t="shared" ca="1" si="92"/>
        <v>1220</v>
      </c>
      <c r="C1601" s="184"/>
      <c r="H1601" s="151" t="s">
        <v>419</v>
      </c>
      <c r="I1601" s="187">
        <f>SUBTOTAL(9,I1585:I1600)</f>
        <v>1605319479.8600633</v>
      </c>
      <c r="J1601" s="187">
        <f>SUBTOTAL(9,J1585:J1600)</f>
        <v>1533987694.7737443</v>
      </c>
      <c r="K1601" s="187">
        <f>SUBTOTAL(9,K1585:K1600)</f>
        <v>71331785.086319014</v>
      </c>
      <c r="L1601" s="187">
        <f>SUBTOTAL(9,L1585:L1600)</f>
        <v>1338575.1093918339</v>
      </c>
      <c r="M1601" s="187">
        <f>SUBTOTAL(9,M1585:M1600)</f>
        <v>72670360.195710853</v>
      </c>
      <c r="O1601" s="134"/>
      <c r="P1601" s="134"/>
      <c r="Q1601" s="134"/>
      <c r="R1601" s="134"/>
      <c r="S1601" s="134"/>
      <c r="T1601" s="134"/>
      <c r="U1601" s="134"/>
      <c r="V1601" s="134"/>
      <c r="W1601" s="134"/>
      <c r="X1601" s="134"/>
      <c r="Y1601" s="134"/>
      <c r="Z1601" s="134"/>
      <c r="AA1601" s="134"/>
    </row>
    <row r="1602" spans="1:27" ht="11.65" customHeight="1" x14ac:dyDescent="0.2">
      <c r="A1602" s="138">
        <f t="shared" ca="1" si="92"/>
        <v>1221</v>
      </c>
      <c r="C1602" s="184"/>
      <c r="H1602" s="151"/>
      <c r="I1602" s="88"/>
      <c r="J1602" s="88"/>
      <c r="K1602" s="88"/>
      <c r="L1602" s="88"/>
      <c r="M1602" s="88"/>
      <c r="O1602" s="134"/>
      <c r="P1602" s="134"/>
      <c r="Q1602" s="134"/>
      <c r="R1602" s="134"/>
      <c r="S1602" s="134"/>
      <c r="T1602" s="134"/>
      <c r="U1602" s="134"/>
      <c r="V1602" s="134"/>
      <c r="W1602" s="134"/>
      <c r="X1602" s="134"/>
      <c r="Y1602" s="134"/>
      <c r="Z1602" s="134"/>
      <c r="AA1602" s="134"/>
    </row>
    <row r="1603" spans="1:27" ht="11.65" customHeight="1" x14ac:dyDescent="0.2">
      <c r="A1603" s="138">
        <f t="shared" ca="1" si="92"/>
        <v>1222</v>
      </c>
      <c r="C1603" s="184" t="s">
        <v>442</v>
      </c>
      <c r="H1603" s="151" t="s">
        <v>419</v>
      </c>
      <c r="I1603" s="187">
        <f>SUBTOTAL(9,I1567:I1600)</f>
        <v>1617796301.0300632</v>
      </c>
      <c r="J1603" s="187">
        <f>SUBTOTAL(9,J1567:J1600)</f>
        <v>1545478620.8557768</v>
      </c>
      <c r="K1603" s="187">
        <f>SUBTOTAL(9,K1567:K1600)</f>
        <v>72317680.174286529</v>
      </c>
      <c r="L1603" s="187">
        <f>SUBTOTAL(9,L1567:L1600)</f>
        <v>1338575.1093918339</v>
      </c>
      <c r="M1603" s="187">
        <f>SUBTOTAL(9,M1567:M1600)</f>
        <v>73656255.283678368</v>
      </c>
      <c r="O1603" s="134"/>
      <c r="P1603" s="134"/>
      <c r="Q1603" s="134"/>
      <c r="R1603" s="134"/>
      <c r="S1603" s="134"/>
      <c r="T1603" s="134"/>
      <c r="U1603" s="134"/>
      <c r="V1603" s="134"/>
      <c r="W1603" s="134"/>
      <c r="X1603" s="134"/>
      <c r="Y1603" s="134"/>
      <c r="Z1603" s="134"/>
      <c r="AA1603" s="134"/>
    </row>
    <row r="1604" spans="1:27" ht="11.65" customHeight="1" x14ac:dyDescent="0.2">
      <c r="A1604" s="138">
        <f t="shared" ca="1" si="92"/>
        <v>1223</v>
      </c>
      <c r="C1604" s="184"/>
      <c r="H1604" s="151"/>
      <c r="I1604" s="88"/>
      <c r="J1604" s="88"/>
      <c r="K1604" s="88"/>
      <c r="L1604" s="88"/>
      <c r="M1604" s="88"/>
      <c r="O1604" s="134"/>
      <c r="P1604" s="134"/>
      <c r="Q1604" s="134"/>
      <c r="R1604" s="134"/>
      <c r="S1604" s="134"/>
      <c r="T1604" s="134"/>
      <c r="U1604" s="134"/>
      <c r="V1604" s="134"/>
      <c r="W1604" s="134"/>
      <c r="X1604" s="134"/>
      <c r="Y1604" s="134"/>
      <c r="Z1604" s="134"/>
      <c r="AA1604" s="134"/>
    </row>
    <row r="1605" spans="1:27" ht="11.65" customHeight="1" thickBot="1" x14ac:dyDescent="0.25">
      <c r="A1605" s="138">
        <f t="shared" ca="1" si="92"/>
        <v>1224</v>
      </c>
      <c r="C1605" s="184" t="s">
        <v>443</v>
      </c>
      <c r="H1605" s="151" t="s">
        <v>419</v>
      </c>
      <c r="I1605" s="223">
        <f>I1564-I1603</f>
        <v>-569095044.00504804</v>
      </c>
      <c r="J1605" s="223">
        <f>J1564-J1603</f>
        <v>-561272852.69493341</v>
      </c>
      <c r="K1605" s="223">
        <f>K1564-K1603</f>
        <v>-7822191.3101147264</v>
      </c>
      <c r="L1605" s="223">
        <f>L1564-L1603</f>
        <v>8862675.5575828031</v>
      </c>
      <c r="M1605" s="223">
        <f>M1564-M1603</f>
        <v>1040484.2474680692</v>
      </c>
      <c r="N1605" s="224"/>
      <c r="O1605" s="134"/>
      <c r="P1605" s="134"/>
      <c r="Q1605" s="134"/>
      <c r="R1605" s="134"/>
      <c r="S1605" s="134"/>
      <c r="T1605" s="134"/>
      <c r="U1605" s="134"/>
      <c r="V1605" s="134"/>
      <c r="W1605" s="134"/>
      <c r="X1605" s="134"/>
      <c r="Y1605" s="134"/>
      <c r="Z1605" s="134"/>
      <c r="AA1605" s="134"/>
    </row>
    <row r="1606" spans="1:27" ht="11.65" customHeight="1" thickTop="1" x14ac:dyDescent="0.2">
      <c r="A1606" s="138">
        <f t="shared" ca="1" si="92"/>
        <v>1225</v>
      </c>
      <c r="C1606" s="184"/>
      <c r="H1606" s="151"/>
      <c r="I1606" s="88"/>
      <c r="J1606" s="88"/>
      <c r="K1606" s="88"/>
      <c r="L1606" s="88"/>
      <c r="M1606" s="88"/>
      <c r="O1606" s="134"/>
      <c r="P1606" s="134"/>
      <c r="Q1606" s="134"/>
      <c r="R1606" s="134"/>
      <c r="S1606" s="134"/>
      <c r="T1606" s="134"/>
      <c r="U1606" s="134"/>
      <c r="V1606" s="134"/>
      <c r="W1606" s="134"/>
      <c r="X1606" s="134"/>
      <c r="Y1606" s="134"/>
      <c r="Z1606" s="134"/>
      <c r="AA1606" s="134"/>
    </row>
    <row r="1607" spans="1:27" ht="11.65" customHeight="1" x14ac:dyDescent="0.2">
      <c r="A1607" s="138">
        <f t="shared" ca="1" si="92"/>
        <v>1226</v>
      </c>
      <c r="C1607" s="184"/>
      <c r="D1607" s="142"/>
      <c r="H1607" s="151"/>
      <c r="I1607" s="88"/>
      <c r="J1607" s="88"/>
      <c r="K1607" s="88"/>
      <c r="L1607" s="88"/>
      <c r="M1607" s="88"/>
      <c r="O1607" s="134"/>
      <c r="P1607" s="134"/>
      <c r="Q1607" s="134"/>
      <c r="R1607" s="134"/>
      <c r="S1607" s="134"/>
      <c r="T1607" s="134"/>
      <c r="U1607" s="134"/>
      <c r="V1607" s="134"/>
      <c r="W1607" s="134"/>
      <c r="X1607" s="134"/>
      <c r="Y1607" s="134"/>
      <c r="Z1607" s="134"/>
      <c r="AA1607" s="134"/>
    </row>
    <row r="1608" spans="1:27" ht="11.65" customHeight="1" x14ac:dyDescent="0.2">
      <c r="A1608" s="138">
        <f t="shared" ca="1" si="92"/>
        <v>1227</v>
      </c>
      <c r="C1608" s="184">
        <v>40911</v>
      </c>
      <c r="D1608" s="84" t="s">
        <v>72</v>
      </c>
      <c r="H1608" s="151"/>
      <c r="I1608" s="88"/>
      <c r="J1608" s="88"/>
      <c r="K1608" s="88"/>
      <c r="L1608" s="88"/>
      <c r="M1608" s="88"/>
      <c r="O1608" s="134"/>
      <c r="P1608" s="134"/>
      <c r="Q1608" s="134"/>
      <c r="R1608" s="134"/>
      <c r="S1608" s="134"/>
      <c r="T1608" s="134"/>
      <c r="U1608" s="134"/>
      <c r="V1608" s="134"/>
      <c r="W1608" s="134"/>
      <c r="X1608" s="134"/>
      <c r="Y1608" s="134"/>
      <c r="Z1608" s="134"/>
      <c r="AA1608" s="134"/>
    </row>
    <row r="1609" spans="1:27" ht="11.65" customHeight="1" x14ac:dyDescent="0.2">
      <c r="A1609" s="138">
        <f t="shared" ca="1" si="92"/>
        <v>1228</v>
      </c>
      <c r="C1609" s="184"/>
      <c r="F1609" s="184" t="str">
        <f>+[1]Function!F1592</f>
        <v>IBT</v>
      </c>
      <c r="G1609" s="84" t="str">
        <f>[1]UTCR!H1609</f>
        <v>IBT</v>
      </c>
      <c r="H1609" s="151"/>
      <c r="I1609" s="88">
        <f>IF(VLOOKUP([1]Variables!$AN$3,[1]Variables!$AK$3:$AM$14,3)=2,[1]UTCR!J1609,[1]UTCR!AF1609)</f>
        <v>64167382.823254749</v>
      </c>
      <c r="J1609" s="88">
        <f>I1609-K1609</f>
        <v>64167382.823254749</v>
      </c>
      <c r="K1609" s="185">
        <f>IF([1]Variables!$AN$3=12,IF(VLOOKUP([1]Variables!$AN$3,[1]Variables!$AK$3:$AM$14,3)=2,INDEX([1]UTCR!K1609:U1609,1,5)+INDEX([1]UTCR!K1609:U1609,1,8),INDEX([1]UTCR!AG1609:AQ1609,1,5)+INDEX([1]UTCR!AG1609:AQ1609,1,8)),IF(VLOOKUP([1]Variables!$AN$3,[1]Variables!$AK$3:$AM$14,3)=2,INDEX([1]UTCR!K1609:U1609,1,[1]Variables!$AN$3),INDEX([1]UTCR!AG1609:AQ1609,1,[1]Variables!$AN$3)))</f>
        <v>0</v>
      </c>
      <c r="L1609" s="88">
        <f>M1609-K1609</f>
        <v>0</v>
      </c>
      <c r="M1609" s="88">
        <f>IF([1]Variables!$AN$3=12,INDEX([1]NRO!J1609:T1609,1,5)+INDEX([1]NRO!J1609:T1609,1,8),INDEX([1]NRO!J1609:T1609,1,[1]Variables!$AN$3))</f>
        <v>0</v>
      </c>
      <c r="O1609" s="134"/>
      <c r="P1609" s="134"/>
      <c r="Q1609" s="134"/>
      <c r="R1609" s="134"/>
      <c r="S1609" s="134"/>
      <c r="T1609" s="134"/>
      <c r="U1609" s="134"/>
      <c r="V1609" s="134"/>
      <c r="W1609" s="134"/>
      <c r="X1609" s="134"/>
      <c r="Y1609" s="134"/>
      <c r="Z1609" s="134"/>
      <c r="AA1609" s="134"/>
    </row>
    <row r="1610" spans="1:27" ht="11.65" customHeight="1" x14ac:dyDescent="0.2">
      <c r="A1610" s="138">
        <f t="shared" ca="1" si="92"/>
        <v>1229</v>
      </c>
      <c r="C1610" s="184"/>
      <c r="E1610" s="84" t="s">
        <v>444</v>
      </c>
      <c r="F1610" s="184" t="str">
        <f>+[1]Function!F1593</f>
        <v>IBT</v>
      </c>
      <c r="G1610" s="84" t="str">
        <f>[1]UTCR!H1610</f>
        <v>IBT</v>
      </c>
      <c r="H1610" s="151"/>
      <c r="I1610" s="88">
        <f>IF(VLOOKUP([1]Variables!$AN$3,[1]Variables!$AK$3:$AM$14,3)=2,[1]UTCR!J1610,[1]UTCR!AF1610)</f>
        <v>0</v>
      </c>
      <c r="J1610" s="88">
        <f>I1610-K1610</f>
        <v>0</v>
      </c>
      <c r="K1610" s="185">
        <f>IF([1]Variables!$AN$3=12,IF(VLOOKUP([1]Variables!$AN$3,[1]Variables!$AK$3:$AM$14,3)=2,INDEX([1]UTCR!K1610:U1610,1,5)+INDEX([1]UTCR!K1610:U1610,1,8),INDEX([1]UTCR!AG1610:AQ1610,1,5)+INDEX([1]UTCR!AG1610:AQ1610,1,8)),IF(VLOOKUP([1]Variables!$AN$3,[1]Variables!$AK$3:$AM$14,3)=2,INDEX([1]UTCR!K1610:U1610,1,[1]Variables!$AN$3),INDEX([1]UTCR!AG1610:AQ1610,1,[1]Variables!$AN$3)))</f>
        <v>0</v>
      </c>
      <c r="L1610" s="88">
        <f>M1610-K1610</f>
        <v>0</v>
      </c>
      <c r="M1610" s="88">
        <f>IF([1]Variables!$AN$3=12,INDEX([1]NRO!J1610:T1610,1,5)+INDEX([1]NRO!J1610:T1610,1,8),INDEX([1]NRO!J1610:T1610,1,[1]Variables!$AN$3))</f>
        <v>0</v>
      </c>
      <c r="O1610" s="134"/>
      <c r="P1610" s="134"/>
      <c r="Q1610" s="134"/>
      <c r="R1610" s="134"/>
      <c r="S1610" s="134"/>
      <c r="T1610" s="134"/>
      <c r="U1610" s="134"/>
      <c r="V1610" s="134"/>
      <c r="W1610" s="134"/>
      <c r="X1610" s="134"/>
      <c r="Y1610" s="134"/>
      <c r="Z1610" s="134"/>
      <c r="AA1610" s="134"/>
    </row>
    <row r="1611" spans="1:27" ht="11.65" customHeight="1" x14ac:dyDescent="0.2">
      <c r="A1611" s="138">
        <f t="shared" ca="1" si="92"/>
        <v>1230</v>
      </c>
      <c r="C1611" s="184"/>
      <c r="F1611" s="184"/>
      <c r="G1611" s="84" t="str">
        <f>[1]UTCR!H1611</f>
        <v>CAGE</v>
      </c>
      <c r="H1611" s="151"/>
      <c r="I1611" s="88">
        <f>IF(VLOOKUP([1]Variables!$AN$3,[1]Variables!$AK$3:$AM$14,3)=2,[1]UTCR!J1611,[1]UTCR!AF1611)</f>
        <v>0</v>
      </c>
      <c r="J1611" s="88">
        <f>I1611-K1611</f>
        <v>0</v>
      </c>
      <c r="K1611" s="185">
        <f>IF([1]Variables!$AN$3=12,IF(VLOOKUP([1]Variables!$AN$3,[1]Variables!$AK$3:$AM$14,3)=2,INDEX([1]UTCR!K1611:U1611,1,5)+INDEX([1]UTCR!K1611:U1611,1,8),INDEX([1]UTCR!AG1611:AQ1611,1,5)+INDEX([1]UTCR!AG1611:AQ1611,1,8)),IF(VLOOKUP([1]Variables!$AN$3,[1]Variables!$AK$3:$AM$14,3)=2,INDEX([1]UTCR!K1611:U1611,1,[1]Variables!$AN$3),INDEX([1]UTCR!AG1611:AQ1611,1,[1]Variables!$AN$3)))</f>
        <v>0</v>
      </c>
      <c r="L1611" s="88">
        <f>M1611-K1611</f>
        <v>0</v>
      </c>
      <c r="M1611" s="88">
        <f>IF([1]Variables!$AN$3=12,INDEX([1]NRO!J1611:T1611,1,5)+INDEX([1]NRO!J1611:T1611,1,8),INDEX([1]NRO!J1611:T1611,1,[1]Variables!$AN$3))</f>
        <v>0</v>
      </c>
      <c r="O1611" s="134"/>
      <c r="P1611" s="134"/>
      <c r="Q1611" s="134"/>
      <c r="R1611" s="134"/>
      <c r="S1611" s="134"/>
      <c r="T1611" s="134"/>
      <c r="U1611" s="134"/>
      <c r="V1611" s="134"/>
      <c r="W1611" s="134"/>
      <c r="X1611" s="134"/>
      <c r="Y1611" s="134"/>
      <c r="Z1611" s="134"/>
      <c r="AA1611" s="134"/>
    </row>
    <row r="1612" spans="1:27" ht="11.65" customHeight="1" x14ac:dyDescent="0.2">
      <c r="A1612" s="138">
        <f t="shared" ref="A1612:A1675" ca="1" si="97">OFFSET(A1612,-1,)+1</f>
        <v>1231</v>
      </c>
      <c r="C1612" s="184"/>
      <c r="F1612" s="184" t="str">
        <f>+[1]Function!F1595</f>
        <v>IBT</v>
      </c>
      <c r="G1612" s="84" t="str">
        <f>[1]UTCR!H1612</f>
        <v>IBT</v>
      </c>
      <c r="H1612" s="151"/>
      <c r="I1612" s="88">
        <f>IF(VLOOKUP([1]Variables!$AN$3,[1]Variables!$AK$3:$AM$14,3)=2,[1]UTCR!J1612,[1]UTCR!AF1612)</f>
        <v>0</v>
      </c>
      <c r="J1612" s="88">
        <f>I1612-K1612</f>
        <v>0</v>
      </c>
      <c r="K1612" s="185">
        <f>IF([1]Variables!$AN$3=12,IF(VLOOKUP([1]Variables!$AN$3,[1]Variables!$AK$3:$AM$14,3)=2,INDEX([1]UTCR!K1612:U1612,1,5)+INDEX([1]UTCR!K1612:U1612,1,8),INDEX([1]UTCR!AG1612:AQ1612,1,5)+INDEX([1]UTCR!AG1612:AQ1612,1,8)),IF(VLOOKUP([1]Variables!$AN$3,[1]Variables!$AK$3:$AM$14,3)=2,INDEX([1]UTCR!K1612:U1612,1,[1]Variables!$AN$3),INDEX([1]UTCR!AG1612:AQ1612,1,[1]Variables!$AN$3)))</f>
        <v>0</v>
      </c>
      <c r="L1612" s="88">
        <f>M1612-K1612</f>
        <v>0</v>
      </c>
      <c r="M1612" s="88">
        <f>IF([1]Variables!$AN$3=12,INDEX([1]NRO!J1612:T1612,1,5)+INDEX([1]NRO!J1612:T1612,1,8),INDEX([1]NRO!J1612:T1612,1,[1]Variables!$AN$3))</f>
        <v>0</v>
      </c>
      <c r="O1612" s="134"/>
      <c r="P1612" s="134"/>
      <c r="Q1612" s="134"/>
      <c r="R1612" s="134"/>
      <c r="S1612" s="134"/>
      <c r="T1612" s="134"/>
      <c r="U1612" s="134"/>
      <c r="V1612" s="134"/>
      <c r="W1612" s="134"/>
      <c r="X1612" s="134"/>
      <c r="Y1612" s="134"/>
      <c r="Z1612" s="134"/>
      <c r="AA1612" s="134"/>
    </row>
    <row r="1613" spans="1:27" ht="11.65" customHeight="1" thickBot="1" x14ac:dyDescent="0.25">
      <c r="A1613" s="138">
        <f t="shared" ca="1" si="97"/>
        <v>1232</v>
      </c>
      <c r="C1613" s="189" t="s">
        <v>445</v>
      </c>
      <c r="H1613" s="151" t="s">
        <v>419</v>
      </c>
      <c r="I1613" s="203">
        <f>SUM(I1609:I1612)</f>
        <v>64167382.823254749</v>
      </c>
      <c r="J1613" s="203">
        <f>SUM(J1609:J1612)</f>
        <v>64167382.823254749</v>
      </c>
      <c r="K1613" s="203">
        <f>SUM(K1609:K1612)</f>
        <v>0</v>
      </c>
      <c r="L1613" s="203">
        <f>SUM(L1609:L1612)</f>
        <v>0</v>
      </c>
      <c r="M1613" s="203">
        <f>SUM(M1609:M1612)</f>
        <v>0</v>
      </c>
      <c r="O1613" s="134"/>
      <c r="P1613" s="134"/>
      <c r="Q1613" s="134"/>
      <c r="R1613" s="134"/>
      <c r="S1613" s="134"/>
      <c r="T1613" s="134"/>
      <c r="U1613" s="134"/>
      <c r="V1613" s="134"/>
      <c r="W1613" s="134"/>
      <c r="X1613" s="134"/>
      <c r="Y1613" s="134"/>
      <c r="Z1613" s="134"/>
      <c r="AA1613" s="134"/>
    </row>
    <row r="1614" spans="1:27" ht="11.65" customHeight="1" thickTop="1" x14ac:dyDescent="0.2">
      <c r="A1614" s="138">
        <f t="shared" ca="1" si="97"/>
        <v>1233</v>
      </c>
      <c r="C1614" s="184"/>
      <c r="H1614" s="151"/>
      <c r="I1614" s="88"/>
      <c r="J1614" s="88"/>
      <c r="K1614" s="88"/>
      <c r="L1614" s="88"/>
      <c r="M1614" s="88"/>
      <c r="O1614" s="134"/>
      <c r="P1614" s="134"/>
      <c r="Q1614" s="134"/>
      <c r="R1614" s="134"/>
      <c r="S1614" s="134"/>
      <c r="T1614" s="134"/>
      <c r="U1614" s="134"/>
      <c r="V1614" s="134"/>
      <c r="W1614" s="134"/>
      <c r="X1614" s="134"/>
      <c r="Y1614" s="134"/>
      <c r="Z1614" s="134"/>
      <c r="AA1614" s="134"/>
    </row>
    <row r="1615" spans="1:27" ht="11.65" customHeight="1" x14ac:dyDescent="0.2">
      <c r="A1615" s="138">
        <f t="shared" ca="1" si="97"/>
        <v>1234</v>
      </c>
      <c r="C1615" s="184"/>
      <c r="H1615" s="151"/>
      <c r="I1615" s="192"/>
      <c r="J1615" s="88"/>
      <c r="K1615" s="88"/>
      <c r="L1615" s="88"/>
      <c r="M1615" s="88"/>
      <c r="O1615" s="134"/>
      <c r="P1615" s="134"/>
      <c r="Q1615" s="134"/>
      <c r="R1615" s="134"/>
      <c r="S1615" s="134"/>
      <c r="T1615" s="134"/>
      <c r="U1615" s="134"/>
      <c r="V1615" s="134"/>
      <c r="W1615" s="134"/>
      <c r="X1615" s="134"/>
      <c r="Y1615" s="134"/>
      <c r="Z1615" s="134"/>
      <c r="AA1615" s="134"/>
    </row>
    <row r="1616" spans="1:27" ht="11.65" customHeight="1" x14ac:dyDescent="0.2">
      <c r="A1616" s="138">
        <f t="shared" ca="1" si="97"/>
        <v>1235</v>
      </c>
      <c r="C1616" s="184" t="s">
        <v>446</v>
      </c>
      <c r="H1616" s="151"/>
      <c r="I1616" s="88"/>
      <c r="J1616" s="88"/>
      <c r="K1616" s="88"/>
      <c r="L1616" s="88"/>
      <c r="M1616" s="88"/>
      <c r="O1616" s="134"/>
      <c r="P1616" s="134"/>
      <c r="Q1616" s="134"/>
      <c r="R1616" s="134"/>
      <c r="S1616" s="134"/>
      <c r="T1616" s="134"/>
      <c r="U1616" s="134"/>
      <c r="V1616" s="134"/>
      <c r="W1616" s="134"/>
      <c r="X1616" s="134"/>
      <c r="Y1616" s="134"/>
      <c r="Z1616" s="134"/>
      <c r="AA1616" s="134"/>
    </row>
    <row r="1617" spans="1:27" ht="11.65" customHeight="1" x14ac:dyDescent="0.2">
      <c r="A1617" s="138">
        <f t="shared" ca="1" si="97"/>
        <v>1236</v>
      </c>
      <c r="C1617" s="184"/>
      <c r="D1617" s="84" t="s">
        <v>166</v>
      </c>
      <c r="H1617" s="151"/>
      <c r="I1617" s="225">
        <f>I293</f>
        <v>4995344720.1399994</v>
      </c>
      <c r="J1617" s="225">
        <f>J293</f>
        <v>4635314673.7239189</v>
      </c>
      <c r="K1617" s="225">
        <f>K293</f>
        <v>360030046.41608101</v>
      </c>
      <c r="L1617" s="225">
        <f>L293</f>
        <v>-144781651.15628314</v>
      </c>
      <c r="M1617" s="225">
        <f>M293</f>
        <v>215248395.25979781</v>
      </c>
      <c r="O1617" s="134"/>
      <c r="P1617" s="134"/>
      <c r="Q1617" s="134"/>
      <c r="R1617" s="134"/>
      <c r="S1617" s="134"/>
      <c r="T1617" s="134"/>
      <c r="U1617" s="134"/>
      <c r="V1617" s="134"/>
      <c r="W1617" s="134"/>
      <c r="X1617" s="134"/>
      <c r="Y1617" s="134"/>
      <c r="Z1617" s="134"/>
      <c r="AA1617" s="134"/>
    </row>
    <row r="1618" spans="1:27" ht="11.65" customHeight="1" x14ac:dyDescent="0.2">
      <c r="A1618" s="138">
        <f t="shared" ca="1" si="97"/>
        <v>1237</v>
      </c>
      <c r="C1618" s="184"/>
      <c r="D1618" s="84" t="s">
        <v>447</v>
      </c>
      <c r="H1618" s="151"/>
      <c r="I1618" s="88"/>
      <c r="J1618" s="88"/>
      <c r="K1618" s="88"/>
      <c r="L1618" s="88"/>
      <c r="M1618" s="88"/>
      <c r="O1618" s="134"/>
      <c r="P1618" s="134"/>
      <c r="Q1618" s="134"/>
      <c r="R1618" s="134"/>
      <c r="S1618" s="134"/>
      <c r="T1618" s="134"/>
      <c r="U1618" s="134"/>
      <c r="V1618" s="134"/>
      <c r="W1618" s="134"/>
      <c r="X1618" s="134"/>
      <c r="Y1618" s="134"/>
      <c r="Z1618" s="134"/>
      <c r="AA1618" s="134"/>
    </row>
    <row r="1619" spans="1:27" ht="11.65" customHeight="1" x14ac:dyDescent="0.2">
      <c r="A1619" s="138">
        <f t="shared" ca="1" si="97"/>
        <v>1238</v>
      </c>
      <c r="C1619" s="184"/>
      <c r="D1619" s="84" t="s">
        <v>448</v>
      </c>
      <c r="H1619" s="151"/>
      <c r="I1619" s="88">
        <f>I1192</f>
        <v>1771353659.5100002</v>
      </c>
      <c r="J1619" s="88">
        <f>J1192</f>
        <v>1545939422.1148062</v>
      </c>
      <c r="K1619" s="88">
        <f>K1192</f>
        <v>225414237.39519358</v>
      </c>
      <c r="L1619" s="88">
        <f>L1192</f>
        <v>-162213138.97539392</v>
      </c>
      <c r="M1619" s="88">
        <f>M1192</f>
        <v>63201098.419799663</v>
      </c>
      <c r="O1619" s="134"/>
      <c r="P1619" s="134"/>
      <c r="Q1619" s="134"/>
      <c r="R1619" s="134"/>
      <c r="S1619" s="134"/>
      <c r="T1619" s="134"/>
      <c r="U1619" s="134"/>
      <c r="V1619" s="134"/>
      <c r="W1619" s="134"/>
      <c r="X1619" s="134"/>
      <c r="Y1619" s="134"/>
      <c r="Z1619" s="134"/>
      <c r="AA1619" s="134"/>
    </row>
    <row r="1620" spans="1:27" ht="11.65" customHeight="1" x14ac:dyDescent="0.2">
      <c r="A1620" s="138">
        <f t="shared" ca="1" si="97"/>
        <v>1239</v>
      </c>
      <c r="C1620" s="184"/>
      <c r="D1620" s="84" t="s">
        <v>449</v>
      </c>
      <c r="H1620" s="151"/>
      <c r="I1620" s="88">
        <f>I1287</f>
        <v>665619214.01999998</v>
      </c>
      <c r="J1620" s="88">
        <f>J1287</f>
        <v>621474775.78281331</v>
      </c>
      <c r="K1620" s="88">
        <f>K1287</f>
        <v>44144438.237186469</v>
      </c>
      <c r="L1620" s="88">
        <f>L1287</f>
        <v>11519645.683210621</v>
      </c>
      <c r="M1620" s="88">
        <f>M1287</f>
        <v>55664083.92039711</v>
      </c>
      <c r="O1620" s="134"/>
      <c r="P1620" s="134"/>
      <c r="Q1620" s="134"/>
      <c r="R1620" s="134"/>
      <c r="S1620" s="134"/>
      <c r="T1620" s="134"/>
      <c r="U1620" s="134"/>
      <c r="V1620" s="134"/>
      <c r="W1620" s="134"/>
      <c r="X1620" s="134"/>
      <c r="Y1620" s="134"/>
      <c r="Z1620" s="134"/>
      <c r="AA1620" s="134"/>
    </row>
    <row r="1621" spans="1:27" ht="11.65" customHeight="1" x14ac:dyDescent="0.2">
      <c r="A1621" s="138">
        <f t="shared" ca="1" si="97"/>
        <v>1240</v>
      </c>
      <c r="C1621" s="184"/>
      <c r="D1621" s="84" t="s">
        <v>450</v>
      </c>
      <c r="H1621" s="151"/>
      <c r="I1621" s="88">
        <f>I1388</f>
        <v>44693290.899999999</v>
      </c>
      <c r="J1621" s="88">
        <f>J1388</f>
        <v>39979005.838080548</v>
      </c>
      <c r="K1621" s="88">
        <f>K1388</f>
        <v>4714285.0619194498</v>
      </c>
      <c r="L1621" s="88">
        <f>L1388</f>
        <v>-170844.55360814402</v>
      </c>
      <c r="M1621" s="88">
        <f>M1388</f>
        <v>4543440.5083113061</v>
      </c>
      <c r="O1621" s="134"/>
      <c r="P1621" s="134"/>
      <c r="Q1621" s="134"/>
      <c r="R1621" s="134"/>
      <c r="S1621" s="134"/>
      <c r="T1621" s="134"/>
      <c r="U1621" s="134"/>
      <c r="V1621" s="134"/>
      <c r="W1621" s="134"/>
      <c r="X1621" s="134"/>
      <c r="Y1621" s="134"/>
      <c r="Z1621" s="134"/>
      <c r="AA1621" s="134"/>
    </row>
    <row r="1622" spans="1:27" ht="11.65" customHeight="1" x14ac:dyDescent="0.2">
      <c r="A1622" s="138">
        <f t="shared" ca="1" si="97"/>
        <v>1241</v>
      </c>
      <c r="C1622" s="184"/>
      <c r="D1622" s="84" t="s">
        <v>451</v>
      </c>
      <c r="H1622" s="151"/>
      <c r="I1622" s="88">
        <f>I1420</f>
        <v>179333453.36999997</v>
      </c>
      <c r="J1622" s="88">
        <f>J1420</f>
        <v>158148775.09727618</v>
      </c>
      <c r="K1622" s="88">
        <f>K1420</f>
        <v>21184678.272723794</v>
      </c>
      <c r="L1622" s="88">
        <f>L1420</f>
        <v>693697.72546149604</v>
      </c>
      <c r="M1622" s="88">
        <f>M1420</f>
        <v>21878375.998185288</v>
      </c>
      <c r="O1622" s="134"/>
      <c r="P1622" s="134"/>
      <c r="Q1622" s="134"/>
      <c r="R1622" s="134"/>
      <c r="S1622" s="134"/>
      <c r="T1622" s="134"/>
      <c r="U1622" s="134"/>
      <c r="V1622" s="134"/>
      <c r="W1622" s="134"/>
      <c r="X1622" s="134"/>
      <c r="Y1622" s="134"/>
      <c r="Z1622" s="134"/>
      <c r="AA1622" s="134"/>
    </row>
    <row r="1623" spans="1:27" ht="11.65" customHeight="1" x14ac:dyDescent="0.2">
      <c r="A1623" s="138">
        <f t="shared" ca="1" si="97"/>
        <v>1242</v>
      </c>
      <c r="C1623" s="184"/>
      <c r="D1623" s="84" t="s">
        <v>452</v>
      </c>
      <c r="H1623" s="151"/>
      <c r="I1623" s="88">
        <f>I1475</f>
        <v>-39777005</v>
      </c>
      <c r="J1623" s="88">
        <f>J1475</f>
        <v>-37394919.632787913</v>
      </c>
      <c r="K1623" s="88">
        <f>K1475</f>
        <v>-2382085.3672120855</v>
      </c>
      <c r="L1623" s="88">
        <f>L1475</f>
        <v>-3867.0810949089937</v>
      </c>
      <c r="M1623" s="88">
        <f>M1475</f>
        <v>-2385952.4483069945</v>
      </c>
      <c r="O1623" s="134"/>
      <c r="P1623" s="134"/>
      <c r="Q1623" s="134"/>
      <c r="R1623" s="134"/>
      <c r="S1623" s="134"/>
      <c r="T1623" s="134"/>
      <c r="U1623" s="134"/>
      <c r="V1623" s="134"/>
      <c r="W1623" s="134"/>
      <c r="X1623" s="134"/>
      <c r="Y1623" s="134"/>
      <c r="Z1623" s="134"/>
      <c r="AA1623" s="134"/>
    </row>
    <row r="1624" spans="1:27" ht="11.65" customHeight="1" x14ac:dyDescent="0.2">
      <c r="A1624" s="138">
        <f t="shared" ca="1" si="97"/>
        <v>1243</v>
      </c>
      <c r="C1624" s="184"/>
      <c r="D1624" s="84" t="s">
        <v>453</v>
      </c>
      <c r="H1624" s="151"/>
      <c r="I1624" s="225">
        <f>I357</f>
        <v>-287871.94999999995</v>
      </c>
      <c r="J1624" s="225">
        <f>J357</f>
        <v>-282507.31956957449</v>
      </c>
      <c r="K1624" s="225">
        <f>K357</f>
        <v>-5364.6304304254782</v>
      </c>
      <c r="L1624" s="225">
        <f>L357</f>
        <v>12633.594148833636</v>
      </c>
      <c r="M1624" s="225">
        <f>M357</f>
        <v>7268.9637184081585</v>
      </c>
      <c r="O1624" s="134"/>
      <c r="P1624" s="134"/>
      <c r="Q1624" s="134"/>
      <c r="R1624" s="134"/>
      <c r="S1624" s="134"/>
      <c r="T1624" s="134"/>
      <c r="U1624" s="134"/>
      <c r="V1624" s="134"/>
      <c r="W1624" s="134"/>
      <c r="X1624" s="134"/>
      <c r="Y1624" s="134"/>
      <c r="Z1624" s="134"/>
      <c r="AA1624" s="134"/>
    </row>
    <row r="1625" spans="1:27" ht="11.65" customHeight="1" x14ac:dyDescent="0.2">
      <c r="A1625" s="138">
        <f t="shared" ca="1" si="97"/>
        <v>1244</v>
      </c>
      <c r="C1625" s="184"/>
      <c r="D1625" s="84" t="s">
        <v>454</v>
      </c>
      <c r="H1625" s="151"/>
      <c r="I1625" s="88">
        <f>SUM(I1619:I1624)</f>
        <v>2620934740.8500004</v>
      </c>
      <c r="J1625" s="88">
        <f>SUM(J1619:J1624)</f>
        <v>2327864551.8806186</v>
      </c>
      <c r="K1625" s="88">
        <f>SUM(K1619:K1624)</f>
        <v>293070188.96938086</v>
      </c>
      <c r="L1625" s="88">
        <f>SUM(L1619:L1624)</f>
        <v>-150161873.60727605</v>
      </c>
      <c r="M1625" s="88">
        <f>SUM(M1619:M1624)</f>
        <v>142908315.36210477</v>
      </c>
      <c r="O1625" s="134"/>
      <c r="P1625" s="134"/>
      <c r="Q1625" s="134"/>
      <c r="R1625" s="134"/>
      <c r="S1625" s="134"/>
      <c r="T1625" s="134"/>
      <c r="U1625" s="134"/>
      <c r="V1625" s="134"/>
      <c r="W1625" s="134"/>
      <c r="X1625" s="134"/>
      <c r="Y1625" s="134"/>
      <c r="Z1625" s="134"/>
      <c r="AA1625" s="134"/>
    </row>
    <row r="1626" spans="1:27" ht="11.65" customHeight="1" x14ac:dyDescent="0.2">
      <c r="A1626" s="138">
        <f t="shared" ca="1" si="97"/>
        <v>1245</v>
      </c>
      <c r="C1626" s="184"/>
      <c r="D1626" s="84" t="s">
        <v>455</v>
      </c>
      <c r="H1626" s="151"/>
      <c r="I1626" s="88"/>
      <c r="J1626" s="88"/>
      <c r="K1626" s="88"/>
      <c r="L1626" s="88"/>
      <c r="M1626" s="88"/>
      <c r="O1626" s="134"/>
      <c r="P1626" s="134"/>
      <c r="Q1626" s="134"/>
      <c r="R1626" s="134"/>
      <c r="S1626" s="134"/>
      <c r="T1626" s="134"/>
      <c r="U1626" s="134"/>
      <c r="V1626" s="134"/>
      <c r="W1626" s="134"/>
      <c r="X1626" s="134"/>
      <c r="Y1626" s="134"/>
      <c r="Z1626" s="134"/>
      <c r="AA1626" s="134"/>
    </row>
    <row r="1627" spans="1:27" ht="11.65" customHeight="1" x14ac:dyDescent="0.2">
      <c r="A1627" s="138">
        <f t="shared" ca="1" si="97"/>
        <v>1246</v>
      </c>
      <c r="C1627" s="184"/>
      <c r="D1627" s="84" t="s">
        <v>456</v>
      </c>
      <c r="H1627" s="151"/>
      <c r="I1627" s="88">
        <f>I1459</f>
        <v>354009185.36000001</v>
      </c>
      <c r="J1627" s="88">
        <f>J1459</f>
        <v>332808994.43801564</v>
      </c>
      <c r="K1627" s="88">
        <f>K1459</f>
        <v>21200190.921984371</v>
      </c>
      <c r="L1627" s="88">
        <f>L1459</f>
        <v>572197.62102085352</v>
      </c>
      <c r="M1627" s="88">
        <f>M1459</f>
        <v>21772388.543005224</v>
      </c>
      <c r="O1627" s="134"/>
      <c r="P1627" s="134"/>
      <c r="Q1627" s="134"/>
      <c r="R1627" s="134"/>
      <c r="S1627" s="134"/>
      <c r="T1627" s="134"/>
      <c r="U1627" s="134"/>
      <c r="V1627" s="134"/>
      <c r="W1627" s="134"/>
      <c r="X1627" s="134"/>
      <c r="Y1627" s="134"/>
      <c r="Z1627" s="134"/>
      <c r="AA1627" s="134"/>
    </row>
    <row r="1628" spans="1:27" ht="11.65" customHeight="1" x14ac:dyDescent="0.2">
      <c r="A1628" s="138">
        <f t="shared" ca="1" si="97"/>
        <v>1247</v>
      </c>
      <c r="C1628" s="184"/>
      <c r="D1628" s="84" t="s">
        <v>457</v>
      </c>
      <c r="H1628" s="151"/>
      <c r="I1628" s="88">
        <v>0</v>
      </c>
      <c r="J1628" s="88">
        <v>0</v>
      </c>
      <c r="K1628" s="88">
        <v>0</v>
      </c>
      <c r="L1628" s="88">
        <v>0</v>
      </c>
      <c r="M1628" s="88">
        <v>0</v>
      </c>
      <c r="O1628" s="134"/>
      <c r="P1628" s="134"/>
      <c r="Q1628" s="134"/>
      <c r="R1628" s="134"/>
      <c r="S1628" s="134"/>
      <c r="T1628" s="134"/>
      <c r="U1628" s="134"/>
      <c r="V1628" s="134"/>
      <c r="W1628" s="134"/>
      <c r="X1628" s="134"/>
      <c r="Y1628" s="134"/>
      <c r="Z1628" s="134"/>
      <c r="AA1628" s="134"/>
    </row>
    <row r="1629" spans="1:27" ht="11.65" customHeight="1" x14ac:dyDescent="0.2">
      <c r="A1629" s="138">
        <f t="shared" ca="1" si="97"/>
        <v>1248</v>
      </c>
      <c r="C1629" s="184"/>
      <c r="D1629" s="84" t="s">
        <v>458</v>
      </c>
      <c r="H1629" s="151"/>
      <c r="I1629" s="88">
        <f>I1605</f>
        <v>-569095044.00504804</v>
      </c>
      <c r="J1629" s="88">
        <f>J1605</f>
        <v>-561272852.69493341</v>
      </c>
      <c r="K1629" s="88">
        <f>K1605</f>
        <v>-7822191.3101147264</v>
      </c>
      <c r="L1629" s="88">
        <f>L1605</f>
        <v>8862675.5575828031</v>
      </c>
      <c r="M1629" s="88">
        <f>M1605</f>
        <v>1040484.2474680692</v>
      </c>
      <c r="O1629" s="134"/>
      <c r="P1629" s="134"/>
      <c r="Q1629" s="134"/>
      <c r="R1629" s="134"/>
      <c r="S1629" s="134"/>
      <c r="T1629" s="134"/>
      <c r="U1629" s="134"/>
      <c r="V1629" s="134"/>
      <c r="W1629" s="134"/>
      <c r="X1629" s="134"/>
      <c r="Y1629" s="134"/>
      <c r="Z1629" s="134"/>
      <c r="AA1629" s="134"/>
    </row>
    <row r="1630" spans="1:27" ht="11.65" customHeight="1" x14ac:dyDescent="0.2">
      <c r="A1630" s="138">
        <f t="shared" ca="1" si="97"/>
        <v>1249</v>
      </c>
      <c r="C1630" s="184"/>
      <c r="H1630" s="151"/>
      <c r="I1630" s="225"/>
      <c r="J1630" s="225"/>
      <c r="K1630" s="225"/>
      <c r="L1630" s="225"/>
      <c r="M1630" s="225"/>
      <c r="O1630" s="134"/>
      <c r="P1630" s="134"/>
      <c r="Q1630" s="134"/>
      <c r="R1630" s="134"/>
      <c r="S1630" s="134"/>
      <c r="T1630" s="134"/>
      <c r="U1630" s="134"/>
      <c r="V1630" s="134"/>
      <c r="W1630" s="134"/>
      <c r="X1630" s="134"/>
      <c r="Y1630" s="134"/>
      <c r="Z1630" s="134"/>
      <c r="AA1630" s="134"/>
    </row>
    <row r="1631" spans="1:27" ht="11.65" customHeight="1" x14ac:dyDescent="0.2">
      <c r="A1631" s="138">
        <f t="shared" ca="1" si="97"/>
        <v>1250</v>
      </c>
      <c r="C1631" s="184"/>
      <c r="D1631" s="84" t="s">
        <v>459</v>
      </c>
      <c r="H1631" s="151"/>
      <c r="I1631" s="88">
        <f>I1617-I1625-I1627-I1628+I1629</f>
        <v>1451305749.9249508</v>
      </c>
      <c r="J1631" s="88">
        <f>J1617-J1625-J1627-J1628+J1629</f>
        <v>1413368274.7103512</v>
      </c>
      <c r="K1631" s="88">
        <f>K1617-K1625-K1627-K1628+K1629</f>
        <v>37937475.214601055</v>
      </c>
      <c r="L1631" s="88">
        <f>L1617-L1625-L1627-L1628+L1629</f>
        <v>13670700.387554862</v>
      </c>
      <c r="M1631" s="88">
        <f>M1617-M1625-M1627-M1628+M1629</f>
        <v>51608175.602155879</v>
      </c>
      <c r="O1631" s="134"/>
      <c r="P1631" s="134"/>
      <c r="Q1631" s="134"/>
      <c r="R1631" s="134"/>
      <c r="S1631" s="134"/>
      <c r="T1631" s="134"/>
      <c r="U1631" s="134"/>
      <c r="V1631" s="134"/>
      <c r="W1631" s="134"/>
      <c r="X1631" s="134"/>
      <c r="Y1631" s="134"/>
      <c r="Z1631" s="134"/>
      <c r="AA1631" s="134"/>
    </row>
    <row r="1632" spans="1:27" ht="11.65" customHeight="1" x14ac:dyDescent="0.2">
      <c r="A1632" s="138">
        <f t="shared" ca="1" si="97"/>
        <v>1251</v>
      </c>
      <c r="C1632" s="184"/>
      <c r="H1632" s="151"/>
      <c r="I1632" s="88"/>
      <c r="J1632" s="88"/>
      <c r="K1632" s="88"/>
      <c r="L1632" s="88"/>
      <c r="M1632" s="88"/>
      <c r="O1632" s="134"/>
      <c r="P1632" s="134"/>
      <c r="Q1632" s="134"/>
      <c r="R1632" s="134"/>
      <c r="S1632" s="134"/>
      <c r="T1632" s="134"/>
      <c r="U1632" s="134"/>
      <c r="V1632" s="134"/>
      <c r="W1632" s="134"/>
      <c r="X1632" s="134"/>
      <c r="Y1632" s="134"/>
      <c r="Z1632" s="134"/>
      <c r="AA1632" s="134"/>
    </row>
    <row r="1633" spans="1:27" ht="11.65" customHeight="1" x14ac:dyDescent="0.2">
      <c r="A1633" s="138">
        <f t="shared" ca="1" si="97"/>
        <v>1252</v>
      </c>
      <c r="C1633" s="184"/>
      <c r="D1633" s="84" t="s">
        <v>72</v>
      </c>
      <c r="H1633" s="151"/>
      <c r="I1633" s="225">
        <f>I1613</f>
        <v>64167382.823254749</v>
      </c>
      <c r="J1633" s="225">
        <f>J1613</f>
        <v>64167382.823254749</v>
      </c>
      <c r="K1633" s="225">
        <f>K1613</f>
        <v>0</v>
      </c>
      <c r="L1633" s="225">
        <f>L1613</f>
        <v>0</v>
      </c>
      <c r="M1633" s="225">
        <f>M1613</f>
        <v>0</v>
      </c>
      <c r="O1633" s="134"/>
      <c r="P1633" s="134"/>
      <c r="Q1633" s="134"/>
      <c r="R1633" s="134"/>
      <c r="S1633" s="134"/>
      <c r="T1633" s="134"/>
      <c r="U1633" s="134"/>
      <c r="V1633" s="134"/>
      <c r="W1633" s="134"/>
      <c r="X1633" s="134"/>
      <c r="Y1633" s="134"/>
      <c r="Z1633" s="134"/>
      <c r="AA1633" s="134"/>
    </row>
    <row r="1634" spans="1:27" ht="11.65" customHeight="1" x14ac:dyDescent="0.2">
      <c r="A1634" s="138">
        <f t="shared" ca="1" si="97"/>
        <v>1253</v>
      </c>
      <c r="C1634" s="184"/>
      <c r="H1634" s="151"/>
      <c r="I1634" s="88"/>
      <c r="J1634" s="88"/>
      <c r="K1634" s="88"/>
      <c r="L1634" s="88"/>
      <c r="M1634" s="88"/>
      <c r="O1634" s="134"/>
      <c r="P1634" s="134"/>
      <c r="Q1634" s="134"/>
      <c r="R1634" s="134"/>
      <c r="S1634" s="134"/>
      <c r="T1634" s="134"/>
      <c r="U1634" s="134"/>
      <c r="V1634" s="134"/>
      <c r="W1634" s="134"/>
      <c r="X1634" s="134"/>
      <c r="Y1634" s="134"/>
      <c r="Z1634" s="134"/>
      <c r="AA1634" s="134"/>
    </row>
    <row r="1635" spans="1:27" ht="11.65" customHeight="1" thickBot="1" x14ac:dyDescent="0.25">
      <c r="A1635" s="138">
        <f t="shared" ca="1" si="97"/>
        <v>1254</v>
      </c>
      <c r="C1635" s="184" t="s">
        <v>460</v>
      </c>
      <c r="H1635" s="151"/>
      <c r="I1635" s="223">
        <f>I1631-I1633</f>
        <v>1387138367.101696</v>
      </c>
      <c r="J1635" s="223">
        <f>J1631-J1633</f>
        <v>1349200891.8870964</v>
      </c>
      <c r="K1635" s="223">
        <f>K1631-K1633</f>
        <v>37937475.214601055</v>
      </c>
      <c r="L1635" s="223">
        <f>L1631-L1633</f>
        <v>13670700.387554862</v>
      </c>
      <c r="M1635" s="223">
        <f>M1631-M1633</f>
        <v>51608175.602155879</v>
      </c>
      <c r="O1635" s="134"/>
      <c r="P1635" s="134"/>
      <c r="Q1635" s="134"/>
      <c r="R1635" s="134"/>
      <c r="S1635" s="134"/>
      <c r="T1635" s="134"/>
      <c r="U1635" s="134"/>
      <c r="V1635" s="134"/>
      <c r="W1635" s="134"/>
      <c r="X1635" s="134"/>
      <c r="Y1635" s="134"/>
      <c r="Z1635" s="134"/>
      <c r="AA1635" s="134"/>
    </row>
    <row r="1636" spans="1:27" ht="11.65" customHeight="1" thickTop="1" x14ac:dyDescent="0.2">
      <c r="A1636" s="138">
        <f t="shared" ca="1" si="97"/>
        <v>1255</v>
      </c>
      <c r="C1636" s="184"/>
      <c r="H1636" s="151"/>
      <c r="I1636" s="88"/>
      <c r="J1636" s="88"/>
      <c r="K1636" s="88"/>
      <c r="L1636" s="88"/>
      <c r="M1636" s="88"/>
      <c r="O1636" s="134"/>
      <c r="P1636" s="134"/>
      <c r="Q1636" s="134"/>
      <c r="R1636" s="134"/>
      <c r="S1636" s="134"/>
      <c r="T1636" s="134"/>
      <c r="U1636" s="134"/>
      <c r="V1636" s="134"/>
      <c r="W1636" s="134"/>
      <c r="X1636" s="134"/>
      <c r="Y1636" s="134"/>
      <c r="Z1636" s="134"/>
      <c r="AA1636" s="134"/>
    </row>
    <row r="1637" spans="1:27" ht="11.65" customHeight="1" x14ac:dyDescent="0.2">
      <c r="A1637" s="138">
        <f t="shared" ca="1" si="97"/>
        <v>1256</v>
      </c>
      <c r="C1637" s="184" t="s">
        <v>461</v>
      </c>
      <c r="H1637" s="151"/>
      <c r="I1637" s="226">
        <f>IF([1]Variables!AN3=12,[1]Variables!I12,INDEX([1]Variables!E12:M12,1,[1]Variables!AN3))</f>
        <v>0.35</v>
      </c>
      <c r="J1637" s="226">
        <f>$I$1637</f>
        <v>0.35</v>
      </c>
      <c r="K1637" s="226">
        <f>$I$1637</f>
        <v>0.35</v>
      </c>
      <c r="L1637" s="226">
        <f>$I$1637</f>
        <v>0.35</v>
      </c>
      <c r="M1637" s="226">
        <f>$I$1637</f>
        <v>0.35</v>
      </c>
      <c r="O1637" s="227"/>
      <c r="P1637" s="227"/>
      <c r="Q1637" s="227"/>
      <c r="R1637" s="227"/>
      <c r="S1637" s="227"/>
      <c r="T1637" s="227"/>
      <c r="U1637" s="134"/>
      <c r="V1637" s="227"/>
      <c r="W1637" s="227"/>
      <c r="X1637" s="227"/>
      <c r="Y1637" s="227"/>
      <c r="Z1637" s="227"/>
      <c r="AA1637" s="227"/>
    </row>
    <row r="1638" spans="1:27" ht="11.65" customHeight="1" x14ac:dyDescent="0.2">
      <c r="A1638" s="138">
        <f t="shared" ca="1" si="97"/>
        <v>1257</v>
      </c>
      <c r="C1638" s="184"/>
      <c r="H1638" s="151"/>
      <c r="I1638" s="115"/>
      <c r="J1638" s="88"/>
      <c r="K1638" s="88"/>
      <c r="L1638" s="88"/>
      <c r="M1638" s="88"/>
      <c r="O1638" s="134"/>
      <c r="P1638" s="134"/>
      <c r="Q1638" s="134"/>
      <c r="R1638" s="134"/>
      <c r="S1638" s="134"/>
      <c r="T1638" s="134"/>
      <c r="U1638" s="134"/>
      <c r="V1638" s="134"/>
      <c r="W1638" s="134"/>
      <c r="X1638" s="134"/>
      <c r="Y1638" s="134"/>
      <c r="Z1638" s="134"/>
      <c r="AA1638" s="134"/>
    </row>
    <row r="1639" spans="1:27" ht="11.65" customHeight="1" x14ac:dyDescent="0.2">
      <c r="A1639" s="138">
        <f t="shared" ca="1" si="97"/>
        <v>1258</v>
      </c>
      <c r="C1639" s="184" t="s">
        <v>462</v>
      </c>
      <c r="H1639" s="151"/>
      <c r="I1639" s="88">
        <f>I1635*I1637</f>
        <v>485498428.48559356</v>
      </c>
      <c r="J1639" s="88">
        <f>J1635*J1637</f>
        <v>472220312.16048372</v>
      </c>
      <c r="K1639" s="88">
        <f>K1635*K1637</f>
        <v>13278116.325110368</v>
      </c>
      <c r="L1639" s="88">
        <f>L1635*L1637</f>
        <v>4784745.1356442012</v>
      </c>
      <c r="M1639" s="88">
        <f>M1635*M1637</f>
        <v>18062861.460754555</v>
      </c>
      <c r="O1639" s="134"/>
      <c r="P1639" s="134"/>
      <c r="Q1639" s="134"/>
      <c r="R1639" s="134"/>
      <c r="S1639" s="134"/>
      <c r="T1639" s="134"/>
      <c r="U1639" s="134"/>
      <c r="V1639" s="134"/>
      <c r="W1639" s="134"/>
      <c r="X1639" s="134"/>
      <c r="Y1639" s="134"/>
      <c r="Z1639" s="134"/>
      <c r="AA1639" s="134"/>
    </row>
    <row r="1640" spans="1:27" ht="11.65" customHeight="1" x14ac:dyDescent="0.2">
      <c r="A1640" s="138">
        <f t="shared" ca="1" si="97"/>
        <v>1259</v>
      </c>
      <c r="C1640" s="184"/>
      <c r="H1640" s="151"/>
      <c r="I1640" s="88"/>
      <c r="J1640" s="88"/>
      <c r="K1640" s="88"/>
      <c r="L1640" s="88"/>
      <c r="M1640" s="88"/>
      <c r="O1640" s="134"/>
      <c r="P1640" s="134"/>
      <c r="Q1640" s="134"/>
      <c r="R1640" s="134"/>
      <c r="S1640" s="134"/>
      <c r="T1640" s="134"/>
      <c r="U1640" s="134"/>
      <c r="V1640" s="134"/>
      <c r="W1640" s="134"/>
      <c r="X1640" s="134"/>
      <c r="Y1640" s="134"/>
      <c r="Z1640" s="134"/>
      <c r="AA1640" s="134"/>
    </row>
    <row r="1641" spans="1:27" ht="11.65" customHeight="1" x14ac:dyDescent="0.2">
      <c r="A1641" s="138">
        <f t="shared" ca="1" si="97"/>
        <v>1260</v>
      </c>
      <c r="C1641" s="184" t="s">
        <v>463</v>
      </c>
      <c r="H1641" s="151"/>
      <c r="I1641" s="88"/>
      <c r="J1641" s="88"/>
      <c r="K1641" s="88"/>
      <c r="L1641" s="88"/>
      <c r="M1641" s="88"/>
      <c r="O1641" s="134"/>
      <c r="P1641" s="134"/>
      <c r="Q1641" s="134"/>
      <c r="R1641" s="134"/>
      <c r="S1641" s="134"/>
      <c r="T1641" s="134"/>
      <c r="U1641" s="134"/>
      <c r="V1641" s="134"/>
      <c r="W1641" s="134"/>
      <c r="X1641" s="134"/>
      <c r="Y1641" s="134"/>
      <c r="Z1641" s="134"/>
      <c r="AA1641" s="134"/>
    </row>
    <row r="1642" spans="1:27" ht="11.65" customHeight="1" x14ac:dyDescent="0.2">
      <c r="A1642" s="138">
        <f t="shared" ca="1" si="97"/>
        <v>1261</v>
      </c>
      <c r="C1642" s="84">
        <v>40910</v>
      </c>
      <c r="E1642" s="219" t="s">
        <v>464</v>
      </c>
      <c r="F1642" s="184" t="str">
        <f>+[1]Function!F1625</f>
        <v>P</v>
      </c>
      <c r="G1642" s="84" t="str">
        <f>[1]UTCR!H1642</f>
        <v>SE</v>
      </c>
      <c r="H1642" s="151"/>
      <c r="I1642" s="88">
        <f>IF(VLOOKUP([1]Variables!$AN$3,[1]Variables!$AK$3:$AM$14,3)=2,[1]UTCR!J1642,[1]UTCR!AF1642)</f>
        <v>-16758</v>
      </c>
      <c r="J1642" s="88">
        <f t="shared" ref="J1642:J1647" si="98">I1642-K1642</f>
        <v>-15470.976229619526</v>
      </c>
      <c r="K1642" s="185">
        <f>IF([1]Variables!$AN$3=12,IF(VLOOKUP([1]Variables!$AN$3,[1]Variables!$AK$3:$AM$14,3)=2,INDEX([1]UTCR!K1642:U1642,1,5)+INDEX([1]UTCR!K1642:U1642,1,8),INDEX([1]UTCR!AG1642:AQ1642,1,5)+INDEX([1]UTCR!AG1642:AQ1642,1,8)),IF(VLOOKUP([1]Variables!$AN$3,[1]Variables!$AK$3:$AM$14,3)=2,INDEX([1]UTCR!K1642:U1642,1,[1]Variables!$AN$3),INDEX([1]UTCR!AG1642:AQ1642,1,[1]Variables!$AN$3)))</f>
        <v>-1287.0237703804739</v>
      </c>
      <c r="L1642" s="88">
        <f t="shared" ref="L1642:L1647" si="99">M1642-K1642</f>
        <v>0</v>
      </c>
      <c r="M1642" s="88">
        <f>IF([1]Variables!$AN$3=12,INDEX([1]NRO!J1642:T1642,1,5)+INDEX([1]NRO!J1642:T1642,1,8),INDEX([1]NRO!J1642:T1642,1,[1]Variables!$AN$3))</f>
        <v>-1287.0237703804739</v>
      </c>
      <c r="O1642" s="134"/>
      <c r="P1642" s="134"/>
      <c r="Q1642" s="134"/>
      <c r="R1642" s="134"/>
      <c r="S1642" s="134"/>
      <c r="T1642" s="134"/>
      <c r="U1642" s="134"/>
      <c r="V1642" s="134"/>
      <c r="W1642" s="134"/>
      <c r="X1642" s="134"/>
      <c r="Y1642" s="134"/>
      <c r="Z1642" s="134"/>
      <c r="AA1642" s="134"/>
    </row>
    <row r="1643" spans="1:27" ht="11.65" customHeight="1" x14ac:dyDescent="0.2">
      <c r="A1643" s="138">
        <f t="shared" ca="1" si="97"/>
        <v>1262</v>
      </c>
      <c r="C1643" s="84">
        <v>40910</v>
      </c>
      <c r="E1643" s="219" t="s">
        <v>464</v>
      </c>
      <c r="F1643" s="184" t="str">
        <f>+[1]Function!F1626</f>
        <v>P</v>
      </c>
      <c r="G1643" s="84" t="str">
        <f>[1]UTCR!H1643</f>
        <v>JBE</v>
      </c>
      <c r="H1643" s="151"/>
      <c r="I1643" s="88">
        <f>IF(VLOOKUP([1]Variables!$AN$3,[1]Variables!$AK$3:$AM$14,3)=2,[1]UTCR!J1643,[1]UTCR!AF1643)</f>
        <v>-17815</v>
      </c>
      <c r="J1643" s="88">
        <f t="shared" si="98"/>
        <v>-13765.484634202163</v>
      </c>
      <c r="K1643" s="185">
        <f>IF([1]Variables!$AN$3=12,IF(VLOOKUP([1]Variables!$AN$3,[1]Variables!$AK$3:$AM$14,3)=2,INDEX([1]UTCR!K1643:U1643,1,5)+INDEX([1]UTCR!K1643:U1643,1,8),INDEX([1]UTCR!AG1643:AQ1643,1,5)+INDEX([1]UTCR!AG1643:AQ1643,1,8)),IF(VLOOKUP([1]Variables!$AN$3,[1]Variables!$AK$3:$AM$14,3)=2,INDEX([1]UTCR!K1643:U1643,1,[1]Variables!$AN$3),INDEX([1]UTCR!AG1643:AQ1643,1,[1]Variables!$AN$3)))</f>
        <v>-4049.5153657978367</v>
      </c>
      <c r="L1643" s="88">
        <f t="shared" si="99"/>
        <v>0</v>
      </c>
      <c r="M1643" s="88">
        <f>IF([1]Variables!$AN$3=12,INDEX([1]NRO!J1643:T1643,1,5)+INDEX([1]NRO!J1643:T1643,1,8),INDEX([1]NRO!J1643:T1643,1,[1]Variables!$AN$3))</f>
        <v>-4049.5153657978367</v>
      </c>
      <c r="O1643" s="134"/>
      <c r="P1643" s="134"/>
      <c r="Q1643" s="134"/>
      <c r="R1643" s="134"/>
      <c r="S1643" s="134"/>
      <c r="T1643" s="134"/>
      <c r="U1643" s="134"/>
      <c r="V1643" s="134"/>
      <c r="W1643" s="134"/>
      <c r="X1643" s="134"/>
      <c r="Y1643" s="134"/>
      <c r="Z1643" s="134"/>
      <c r="AA1643" s="134"/>
    </row>
    <row r="1644" spans="1:27" ht="11.65" customHeight="1" x14ac:dyDescent="0.2">
      <c r="A1644" s="138">
        <f t="shared" ca="1" si="97"/>
        <v>1263</v>
      </c>
      <c r="C1644" s="84">
        <v>40910</v>
      </c>
      <c r="E1644" s="219" t="s">
        <v>464</v>
      </c>
      <c r="F1644" s="184" t="str">
        <f>+[1]Function!F1627</f>
        <v>P</v>
      </c>
      <c r="G1644" s="84" t="str">
        <f>[1]UTCR!H1644</f>
        <v>SO</v>
      </c>
      <c r="H1644" s="151"/>
      <c r="I1644" s="88">
        <f>IF(VLOOKUP([1]Variables!$AN$3,[1]Variables!$AK$3:$AM$14,3)=2,[1]UTCR!J1644,[1]UTCR!AF1644)</f>
        <v>-406</v>
      </c>
      <c r="J1644" s="88">
        <f t="shared" si="98"/>
        <v>-378.98149305555921</v>
      </c>
      <c r="K1644" s="185">
        <f>IF([1]Variables!$AN$3=12,IF(VLOOKUP([1]Variables!$AN$3,[1]Variables!$AK$3:$AM$14,3)=2,INDEX([1]UTCR!K1644:U1644,1,5)+INDEX([1]UTCR!K1644:U1644,1,8),INDEX([1]UTCR!AG1644:AQ1644,1,5)+INDEX([1]UTCR!AG1644:AQ1644,1,8)),IF(VLOOKUP([1]Variables!$AN$3,[1]Variables!$AK$3:$AM$14,3)=2,INDEX([1]UTCR!K1644:U1644,1,[1]Variables!$AN$3),INDEX([1]UTCR!AG1644:AQ1644,1,[1]Variables!$AN$3)))</f>
        <v>-27.018506944440759</v>
      </c>
      <c r="L1644" s="88">
        <f t="shared" si="99"/>
        <v>0</v>
      </c>
      <c r="M1644" s="88">
        <f>IF([1]Variables!$AN$3=12,INDEX([1]NRO!J1644:T1644,1,5)+INDEX([1]NRO!J1644:T1644,1,8),INDEX([1]NRO!J1644:T1644,1,[1]Variables!$AN$3))</f>
        <v>-27.018506944440759</v>
      </c>
      <c r="O1644" s="134"/>
      <c r="P1644" s="134"/>
      <c r="Q1644" s="134"/>
      <c r="R1644" s="134"/>
      <c r="S1644" s="134"/>
      <c r="T1644" s="134"/>
      <c r="U1644" s="134"/>
      <c r="V1644" s="134"/>
      <c r="W1644" s="134"/>
      <c r="X1644" s="134"/>
      <c r="Y1644" s="134"/>
      <c r="Z1644" s="134"/>
      <c r="AA1644" s="134"/>
    </row>
    <row r="1645" spans="1:27" ht="11.65" customHeight="1" x14ac:dyDescent="0.2">
      <c r="A1645" s="138">
        <f t="shared" ca="1" si="97"/>
        <v>1264</v>
      </c>
      <c r="C1645" s="84">
        <v>40910</v>
      </c>
      <c r="E1645" s="219" t="s">
        <v>464</v>
      </c>
      <c r="F1645" s="184" t="str">
        <f>+[1]Function!F1628</f>
        <v>P</v>
      </c>
      <c r="G1645" s="84" t="str">
        <f>[1]UTCR!H1645</f>
        <v>SG</v>
      </c>
      <c r="H1645" s="151"/>
      <c r="I1645" s="88">
        <f>IF(VLOOKUP([1]Variables!$AN$3,[1]Variables!$AK$3:$AM$14,3)=2,[1]UTCR!J1645,[1]UTCR!AF1645)</f>
        <v>-60157557.009999998</v>
      </c>
      <c r="J1645" s="88">
        <f t="shared" si="98"/>
        <v>-55207478.777607605</v>
      </c>
      <c r="K1645" s="185">
        <f>IF([1]Variables!$AN$3=12,IF(VLOOKUP([1]Variables!$AN$3,[1]Variables!$AK$3:$AM$14,3)=2,INDEX([1]UTCR!K1645:U1645,1,5)+INDEX([1]UTCR!K1645:U1645,1,8),INDEX([1]UTCR!AG1645:AQ1645,1,5)+INDEX([1]UTCR!AG1645:AQ1645,1,8)),IF(VLOOKUP([1]Variables!$AN$3,[1]Variables!$AK$3:$AM$14,3)=2,INDEX([1]UTCR!K1645:U1645,1,[1]Variables!$AN$3),INDEX([1]UTCR!AG1645:AQ1645,1,[1]Variables!$AN$3)))</f>
        <v>-4950078.2323923912</v>
      </c>
      <c r="L1645" s="88">
        <f t="shared" si="99"/>
        <v>4950078.2315695388</v>
      </c>
      <c r="M1645" s="88">
        <f>IF([1]Variables!$AN$3=12,INDEX([1]NRO!J1645:T1645,1,5)+INDEX([1]NRO!J1645:T1645,1,8),INDEX([1]NRO!J1645:T1645,1,[1]Variables!$AN$3))</f>
        <v>-8.2285236567258835E-4</v>
      </c>
      <c r="O1645" s="134"/>
      <c r="P1645" s="134"/>
      <c r="Q1645" s="134"/>
      <c r="R1645" s="134"/>
      <c r="S1645" s="134"/>
      <c r="T1645" s="134"/>
      <c r="U1645" s="134"/>
      <c r="V1645" s="134"/>
      <c r="W1645" s="134"/>
      <c r="X1645" s="134"/>
      <c r="Y1645" s="134"/>
      <c r="Z1645" s="134"/>
      <c r="AA1645" s="134"/>
    </row>
    <row r="1646" spans="1:27" ht="11.65" customHeight="1" x14ac:dyDescent="0.2">
      <c r="A1646" s="138">
        <f t="shared" ca="1" si="97"/>
        <v>1265</v>
      </c>
      <c r="C1646" s="228">
        <v>40910</v>
      </c>
      <c r="E1646" s="219" t="s">
        <v>464</v>
      </c>
      <c r="F1646" s="184"/>
      <c r="G1646" s="84" t="str">
        <f>[1]UTCR!H1646</f>
        <v>CAGW</v>
      </c>
      <c r="H1646" s="151"/>
      <c r="I1646" s="88">
        <f>IF(VLOOKUP([1]Variables!$AN$3,[1]Variables!$AK$3:$AM$14,3)=2,[1]UTCR!J1646,[1]UTCR!AF1646)</f>
        <v>0</v>
      </c>
      <c r="J1646" s="88">
        <f t="shared" si="98"/>
        <v>0</v>
      </c>
      <c r="K1646" s="185">
        <f>IF([1]Variables!$AN$3=12,IF(VLOOKUP([1]Variables!$AN$3,[1]Variables!$AK$3:$AM$14,3)=2,INDEX([1]UTCR!K1646:U1646,1,5)+INDEX([1]UTCR!K1646:U1646,1,8),INDEX([1]UTCR!AG1646:AQ1646,1,5)+INDEX([1]UTCR!AG1646:AQ1646,1,8)),IF(VLOOKUP([1]Variables!$AN$3,[1]Variables!$AK$3:$AM$14,3)=2,INDEX([1]UTCR!K1646:U1646,1,[1]Variables!$AN$3),INDEX([1]UTCR!AG1646:AQ1646,1,[1]Variables!$AN$3)))</f>
        <v>0</v>
      </c>
      <c r="L1646" s="88">
        <f t="shared" si="99"/>
        <v>-4841453.3918126356</v>
      </c>
      <c r="M1646" s="88">
        <f>IF([1]Variables!$AN$3=12,INDEX([1]NRO!J1646:T1646,1,5)+INDEX([1]NRO!J1646:T1646,1,8),INDEX([1]NRO!J1646:T1646,1,[1]Variables!$AN$3))</f>
        <v>-4841453.3918126356</v>
      </c>
      <c r="O1646" s="134"/>
      <c r="P1646" s="134"/>
      <c r="Q1646" s="134"/>
      <c r="R1646" s="134"/>
      <c r="S1646" s="134"/>
      <c r="T1646" s="134"/>
      <c r="U1646" s="134"/>
      <c r="V1646" s="134"/>
      <c r="W1646" s="134"/>
      <c r="X1646" s="134"/>
      <c r="Y1646" s="134"/>
      <c r="Z1646" s="134"/>
      <c r="AA1646" s="134"/>
    </row>
    <row r="1647" spans="1:27" ht="11.65" customHeight="1" x14ac:dyDescent="0.2">
      <c r="A1647" s="138">
        <f t="shared" ca="1" si="97"/>
        <v>1266</v>
      </c>
      <c r="C1647" s="84">
        <v>40910</v>
      </c>
      <c r="E1647" s="219" t="s">
        <v>464</v>
      </c>
      <c r="F1647" s="184"/>
      <c r="G1647" s="84" t="s">
        <v>465</v>
      </c>
      <c r="H1647" s="151"/>
      <c r="I1647" s="88">
        <f>IF(VLOOKUP([1]Variables!$AN$3,[1]Variables!$AK$3:$AM$14,3)=2,[1]UTCR!J1647,[1]UTCR!AF1647)</f>
        <v>-38764</v>
      </c>
      <c r="J1647" s="88">
        <f t="shared" si="98"/>
        <v>-38764</v>
      </c>
      <c r="K1647" s="185">
        <f>IF([1]Variables!$AN$3=12,IF(VLOOKUP([1]Variables!$AN$3,[1]Variables!$AK$3:$AM$14,3)=2,INDEX([1]UTCR!K1647:U1647,1,5)+INDEX([1]UTCR!K1647:U1647,1,8),INDEX([1]UTCR!AG1647:AQ1647,1,5)+INDEX([1]UTCR!AG1647:AQ1647,1,8)),IF(VLOOKUP([1]Variables!$AN$3,[1]Variables!$AK$3:$AM$14,3)=2,INDEX([1]UTCR!K1647:U1647,1,[1]Variables!$AN$3),INDEX([1]UTCR!AG1647:AQ1647,1,[1]Variables!$AN$3)))</f>
        <v>0</v>
      </c>
      <c r="L1647" s="88">
        <f t="shared" si="99"/>
        <v>0</v>
      </c>
      <c r="M1647" s="88">
        <f>IF([1]Variables!$AN$3=12,INDEX([1]NRO!J1647:T1647,1,5)+INDEX([1]NRO!J1647:T1647,1,8),INDEX([1]NRO!J1647:T1647,1,[1]Variables!$AN$3))</f>
        <v>0</v>
      </c>
      <c r="O1647" s="134"/>
      <c r="P1647" s="134"/>
      <c r="Q1647" s="134"/>
      <c r="R1647" s="134"/>
      <c r="S1647" s="134"/>
      <c r="T1647" s="134"/>
      <c r="U1647" s="134"/>
      <c r="V1647" s="134"/>
      <c r="W1647" s="134"/>
      <c r="X1647" s="134"/>
      <c r="Y1647" s="134"/>
      <c r="Z1647" s="134"/>
      <c r="AA1647" s="134"/>
    </row>
    <row r="1648" spans="1:27" ht="12" customHeight="1" thickBot="1" x14ac:dyDescent="0.25">
      <c r="A1648" s="138">
        <f t="shared" ca="1" si="97"/>
        <v>1267</v>
      </c>
      <c r="C1648" s="189" t="s">
        <v>466</v>
      </c>
      <c r="H1648" s="151"/>
      <c r="I1648" s="203">
        <f>I1639+SUM(I1642:I1647)</f>
        <v>425267128.47559357</v>
      </c>
      <c r="J1648" s="203">
        <f>J1639+SUM(J1642:J1647)</f>
        <v>416944453.94051921</v>
      </c>
      <c r="K1648" s="203">
        <f>K1639+SUM(K1642:K1647)</f>
        <v>8322674.5350748543</v>
      </c>
      <c r="L1648" s="203">
        <f>L1639+SUM(L1642:L1647)</f>
        <v>4893369.9754011044</v>
      </c>
      <c r="M1648" s="203">
        <f>M1639+SUM(M1642:M1647)</f>
        <v>13216044.510475945</v>
      </c>
      <c r="O1648" s="134"/>
      <c r="P1648" s="134"/>
      <c r="Q1648" s="134"/>
      <c r="R1648" s="134"/>
      <c r="S1648" s="134"/>
      <c r="T1648" s="134"/>
      <c r="U1648" s="134"/>
      <c r="V1648" s="134"/>
      <c r="W1648" s="134"/>
      <c r="X1648" s="134"/>
      <c r="Y1648" s="134"/>
      <c r="Z1648" s="134"/>
      <c r="AA1648" s="134"/>
    </row>
    <row r="1649" spans="1:27" ht="11.65" customHeight="1" thickTop="1" x14ac:dyDescent="0.2">
      <c r="A1649" s="138">
        <f t="shared" ca="1" si="97"/>
        <v>1268</v>
      </c>
      <c r="C1649" s="184"/>
      <c r="H1649" s="151"/>
      <c r="I1649" s="88"/>
      <c r="J1649" s="88"/>
      <c r="K1649" s="88"/>
      <c r="L1649" s="88"/>
      <c r="M1649" s="88"/>
      <c r="O1649" s="134"/>
      <c r="P1649" s="134"/>
      <c r="Q1649" s="134"/>
      <c r="R1649" s="134"/>
      <c r="S1649" s="134"/>
      <c r="T1649" s="134"/>
      <c r="U1649" s="134"/>
      <c r="V1649" s="134"/>
      <c r="W1649" s="134"/>
      <c r="X1649" s="134"/>
      <c r="Y1649" s="134"/>
      <c r="Z1649" s="134"/>
      <c r="AA1649" s="134"/>
    </row>
    <row r="1650" spans="1:27" ht="11.65" customHeight="1" thickBot="1" x14ac:dyDescent="0.25">
      <c r="A1650" s="138">
        <f t="shared" ca="1" si="97"/>
        <v>1269</v>
      </c>
      <c r="C1650" s="189" t="s">
        <v>467</v>
      </c>
      <c r="H1650" s="190"/>
      <c r="I1650" s="191">
        <f>I147</f>
        <v>3362182478.3928142</v>
      </c>
      <c r="J1650" s="191">
        <f>J147</f>
        <v>3055803388.5250287</v>
      </c>
      <c r="K1650" s="191">
        <f>K147</f>
        <v>306379089.86778414</v>
      </c>
      <c r="L1650" s="191">
        <f>L147</f>
        <v>-146218928.27344093</v>
      </c>
      <c r="M1650" s="191">
        <f>M147</f>
        <v>160160161.59434327</v>
      </c>
      <c r="O1650" s="186"/>
      <c r="P1650" s="186"/>
      <c r="Q1650" s="186"/>
      <c r="R1650" s="186"/>
      <c r="S1650" s="186"/>
      <c r="T1650" s="186"/>
      <c r="U1650" s="134"/>
      <c r="V1650" s="186"/>
      <c r="W1650" s="186"/>
      <c r="X1650" s="186"/>
      <c r="Y1650" s="186"/>
      <c r="Z1650" s="186"/>
      <c r="AA1650" s="186"/>
    </row>
    <row r="1651" spans="1:27" ht="11.65" customHeight="1" thickTop="1" x14ac:dyDescent="0.2">
      <c r="A1651" s="138">
        <f t="shared" ca="1" si="97"/>
        <v>1270</v>
      </c>
      <c r="C1651" s="184">
        <v>310</v>
      </c>
      <c r="D1651" s="84" t="s">
        <v>468</v>
      </c>
      <c r="H1651" s="151"/>
      <c r="I1651" s="88"/>
      <c r="J1651" s="88"/>
      <c r="K1651" s="88"/>
      <c r="L1651" s="88"/>
      <c r="M1651" s="88"/>
      <c r="O1651" s="134"/>
      <c r="P1651" s="134"/>
      <c r="Q1651" s="134"/>
      <c r="R1651" s="134"/>
      <c r="S1651" s="134"/>
      <c r="T1651" s="134"/>
      <c r="U1651" s="134"/>
      <c r="V1651" s="134"/>
      <c r="W1651" s="134"/>
      <c r="X1651" s="134"/>
      <c r="Y1651" s="134"/>
      <c r="Z1651" s="134"/>
      <c r="AA1651" s="134"/>
    </row>
    <row r="1652" spans="1:27" ht="11.65" customHeight="1" x14ac:dyDescent="0.2">
      <c r="A1652" s="138">
        <f t="shared" ca="1" si="97"/>
        <v>1271</v>
      </c>
      <c r="C1652" s="184"/>
      <c r="F1652" s="184" t="str">
        <f>+[1]Function!F1635</f>
        <v>P</v>
      </c>
      <c r="G1652" s="84" t="str">
        <f>[1]UTCR!H1652</f>
        <v>DGP</v>
      </c>
      <c r="H1652" s="151"/>
      <c r="I1652" s="88">
        <f>IF(VLOOKUP([1]Variables!$AN$3,[1]Variables!$AK$3:$AM$14,3)=2,[1]UTCR!J1652,[1]UTCR!AF1652)</f>
        <v>0</v>
      </c>
      <c r="J1652" s="88">
        <f t="shared" ref="J1652:J1659" si="100">I1652-K1652</f>
        <v>0</v>
      </c>
      <c r="K1652" s="185">
        <f>IF([1]Variables!$AN$3=12,IF(VLOOKUP([1]Variables!$AN$3,[1]Variables!$AK$3:$AM$14,3)=2,INDEX([1]UTCR!K1652:U1652,1,5)+INDEX([1]UTCR!K1652:U1652,1,8),INDEX([1]UTCR!AG1652:AQ1652,1,5)+INDEX([1]UTCR!AG1652:AQ1652,1,8)),IF(VLOOKUP([1]Variables!$AN$3,[1]Variables!$AK$3:$AM$14,3)=2,INDEX([1]UTCR!K1652:U1652,1,[1]Variables!$AN$3),INDEX([1]UTCR!AG1652:AQ1652,1,[1]Variables!$AN$3)))</f>
        <v>0</v>
      </c>
      <c r="L1652" s="88">
        <f t="shared" ref="L1652:L1659" si="101">M1652-K1652</f>
        <v>0</v>
      </c>
      <c r="M1652" s="88">
        <f>IF([1]Variables!$AN$3=12,INDEX([1]NRO!J1652:T1652,1,5)+INDEX([1]NRO!J1652:T1652,1,8),INDEX([1]NRO!J1652:T1652,1,[1]Variables!$AN$3))</f>
        <v>0</v>
      </c>
      <c r="O1652" s="134"/>
      <c r="P1652" s="134"/>
      <c r="Q1652" s="134"/>
      <c r="R1652" s="134"/>
      <c r="S1652" s="134"/>
      <c r="T1652" s="134"/>
      <c r="U1652" s="134"/>
      <c r="V1652" s="134"/>
      <c r="W1652" s="134"/>
      <c r="X1652" s="134"/>
      <c r="Y1652" s="134"/>
      <c r="Z1652" s="134"/>
      <c r="AA1652" s="134"/>
    </row>
    <row r="1653" spans="1:27" ht="11.65" customHeight="1" x14ac:dyDescent="0.2">
      <c r="A1653" s="138">
        <f t="shared" ca="1" si="97"/>
        <v>1272</v>
      </c>
      <c r="C1653" s="184"/>
      <c r="F1653" s="184" t="str">
        <f>+[1]Function!F1636</f>
        <v>P</v>
      </c>
      <c r="G1653" s="84" t="str">
        <f>[1]UTCR!H1653</f>
        <v>DGU</v>
      </c>
      <c r="H1653" s="151"/>
      <c r="I1653" s="88">
        <f>IF(VLOOKUP([1]Variables!$AN$3,[1]Variables!$AK$3:$AM$14,3)=2,[1]UTCR!J1653,[1]UTCR!AF1653)</f>
        <v>0</v>
      </c>
      <c r="J1653" s="88">
        <f t="shared" si="100"/>
        <v>0</v>
      </c>
      <c r="K1653" s="185">
        <f>IF([1]Variables!$AN$3=12,IF(VLOOKUP([1]Variables!$AN$3,[1]Variables!$AK$3:$AM$14,3)=2,INDEX([1]UTCR!K1653:U1653,1,5)+INDEX([1]UTCR!K1653:U1653,1,8),INDEX([1]UTCR!AG1653:AQ1653,1,5)+INDEX([1]UTCR!AG1653:AQ1653,1,8)),IF(VLOOKUP([1]Variables!$AN$3,[1]Variables!$AK$3:$AM$14,3)=2,INDEX([1]UTCR!K1653:U1653,1,[1]Variables!$AN$3),INDEX([1]UTCR!AG1653:AQ1653,1,[1]Variables!$AN$3)))</f>
        <v>0</v>
      </c>
      <c r="L1653" s="88">
        <f t="shared" si="101"/>
        <v>0</v>
      </c>
      <c r="M1653" s="88">
        <f>IF([1]Variables!$AN$3=12,INDEX([1]NRO!J1653:T1653,1,5)+INDEX([1]NRO!J1653:T1653,1,8),INDEX([1]NRO!J1653:T1653,1,[1]Variables!$AN$3))</f>
        <v>0</v>
      </c>
      <c r="O1653" s="134"/>
      <c r="P1653" s="134"/>
      <c r="Q1653" s="134"/>
      <c r="R1653" s="134"/>
      <c r="S1653" s="134"/>
      <c r="T1653" s="134"/>
      <c r="U1653" s="134"/>
      <c r="V1653" s="134"/>
      <c r="W1653" s="134"/>
      <c r="X1653" s="134"/>
      <c r="Y1653" s="134"/>
      <c r="Z1653" s="134"/>
      <c r="AA1653" s="134"/>
    </row>
    <row r="1654" spans="1:27" ht="11.65" customHeight="1" x14ac:dyDescent="0.2">
      <c r="A1654" s="138">
        <f t="shared" ca="1" si="97"/>
        <v>1273</v>
      </c>
      <c r="C1654" s="184"/>
      <c r="F1654" s="184" t="str">
        <f>+[1]Function!F1637</f>
        <v>P</v>
      </c>
      <c r="G1654" s="84" t="str">
        <f>[1]UTCR!H1654</f>
        <v>SG</v>
      </c>
      <c r="H1654" s="151"/>
      <c r="I1654" s="88">
        <f>IF(VLOOKUP([1]Variables!$AN$3,[1]Variables!$AK$3:$AM$14,3)=2,[1]UTCR!J1654,[1]UTCR!AF1654)</f>
        <v>0</v>
      </c>
      <c r="J1654" s="88">
        <f t="shared" si="100"/>
        <v>0</v>
      </c>
      <c r="K1654" s="185">
        <f>IF([1]Variables!$AN$3=12,IF(VLOOKUP([1]Variables!$AN$3,[1]Variables!$AK$3:$AM$14,3)=2,INDEX([1]UTCR!K1654:U1654,1,5)+INDEX([1]UTCR!K1654:U1654,1,8),INDEX([1]UTCR!AG1654:AQ1654,1,5)+INDEX([1]UTCR!AG1654:AQ1654,1,8)),IF(VLOOKUP([1]Variables!$AN$3,[1]Variables!$AK$3:$AM$14,3)=2,INDEX([1]UTCR!K1654:U1654,1,[1]Variables!$AN$3),INDEX([1]UTCR!AG1654:AQ1654,1,[1]Variables!$AN$3)))</f>
        <v>0</v>
      </c>
      <c r="L1654" s="88">
        <f t="shared" si="101"/>
        <v>0</v>
      </c>
      <c r="M1654" s="88">
        <f>IF([1]Variables!$AN$3=12,INDEX([1]NRO!J1654:T1654,1,5)+INDEX([1]NRO!J1654:T1654,1,8),INDEX([1]NRO!J1654:T1654,1,[1]Variables!$AN$3))</f>
        <v>0</v>
      </c>
      <c r="O1654" s="134"/>
      <c r="P1654" s="134"/>
      <c r="Q1654" s="134"/>
      <c r="R1654" s="134"/>
      <c r="S1654" s="134"/>
      <c r="T1654" s="134"/>
      <c r="U1654" s="134"/>
      <c r="V1654" s="134"/>
      <c r="W1654" s="134"/>
      <c r="X1654" s="134"/>
      <c r="Y1654" s="134"/>
      <c r="Z1654" s="134"/>
      <c r="AA1654" s="134"/>
    </row>
    <row r="1655" spans="1:27" ht="11.65" customHeight="1" x14ac:dyDescent="0.2">
      <c r="A1655" s="138">
        <f t="shared" ca="1" si="97"/>
        <v>1274</v>
      </c>
      <c r="C1655" s="184"/>
      <c r="F1655" s="184" t="str">
        <f>+[1]Function!F1638</f>
        <v>P</v>
      </c>
      <c r="G1655" s="84" t="str">
        <f>[1]UTCR!H1655</f>
        <v>CAGW</v>
      </c>
      <c r="H1655" s="151"/>
      <c r="I1655" s="88">
        <f>IF(VLOOKUP([1]Variables!$AN$3,[1]Variables!$AK$3:$AM$14,3)=2,[1]UTCR!J1655,[1]UTCR!AF1655)</f>
        <v>1788644.22</v>
      </c>
      <c r="J1655" s="88">
        <f t="shared" si="100"/>
        <v>1385035.7145565539</v>
      </c>
      <c r="K1655" s="185">
        <f>IF([1]Variables!$AN$3=12,IF(VLOOKUP([1]Variables!$AN$3,[1]Variables!$AK$3:$AM$14,3)=2,INDEX([1]UTCR!K1655:U1655,1,5)+INDEX([1]UTCR!K1655:U1655,1,8),INDEX([1]UTCR!AG1655:AQ1655,1,5)+INDEX([1]UTCR!AG1655:AQ1655,1,8)),IF(VLOOKUP([1]Variables!$AN$3,[1]Variables!$AK$3:$AM$14,3)=2,INDEX([1]UTCR!K1655:U1655,1,[1]Variables!$AN$3),INDEX([1]UTCR!AG1655:AQ1655,1,[1]Variables!$AN$3)))</f>
        <v>403608.50544344622</v>
      </c>
      <c r="L1655" s="88">
        <f t="shared" si="101"/>
        <v>0</v>
      </c>
      <c r="M1655" s="88">
        <f>IF([1]Variables!$AN$3=12,INDEX([1]NRO!J1655:T1655,1,5)+INDEX([1]NRO!J1655:T1655,1,8),INDEX([1]NRO!J1655:T1655,1,[1]Variables!$AN$3))</f>
        <v>403608.50544344622</v>
      </c>
      <c r="O1655" s="134"/>
      <c r="P1655" s="134"/>
      <c r="Q1655" s="134"/>
      <c r="R1655" s="134"/>
      <c r="S1655" s="134"/>
      <c r="T1655" s="134"/>
      <c r="U1655" s="134"/>
      <c r="V1655" s="134"/>
      <c r="W1655" s="134"/>
      <c r="X1655" s="134"/>
      <c r="Y1655" s="134"/>
      <c r="Z1655" s="134"/>
      <c r="AA1655" s="134"/>
    </row>
    <row r="1656" spans="1:27" ht="11.65" customHeight="1" x14ac:dyDescent="0.2">
      <c r="A1656" s="138">
        <f t="shared" ca="1" si="97"/>
        <v>1275</v>
      </c>
      <c r="C1656" s="184"/>
      <c r="F1656" s="184" t="str">
        <f>+[1]Function!F1639</f>
        <v>P</v>
      </c>
      <c r="G1656" s="84" t="str">
        <f>[1]UTCR!H1656</f>
        <v>CAGE</v>
      </c>
      <c r="H1656" s="151"/>
      <c r="I1656" s="88">
        <f>IF(VLOOKUP([1]Variables!$AN$3,[1]Variables!$AK$3:$AM$14,3)=2,[1]UTCR!J1656,[1]UTCR!AF1656)</f>
        <v>90654780.707916707</v>
      </c>
      <c r="J1656" s="88">
        <f t="shared" si="100"/>
        <v>90654780.707916707</v>
      </c>
      <c r="K1656" s="185">
        <f>IF([1]Variables!$AN$3=12,IF(VLOOKUP([1]Variables!$AN$3,[1]Variables!$AK$3:$AM$14,3)=2,INDEX([1]UTCR!K1656:U1656,1,5)+INDEX([1]UTCR!K1656:U1656,1,8),INDEX([1]UTCR!AG1656:AQ1656,1,5)+INDEX([1]UTCR!AG1656:AQ1656,1,8)),IF(VLOOKUP([1]Variables!$AN$3,[1]Variables!$AK$3:$AM$14,3)=2,INDEX([1]UTCR!K1656:U1656,1,[1]Variables!$AN$3),INDEX([1]UTCR!AG1656:AQ1656,1,[1]Variables!$AN$3)))</f>
        <v>0</v>
      </c>
      <c r="L1656" s="88">
        <f t="shared" si="101"/>
        <v>0</v>
      </c>
      <c r="M1656" s="88">
        <f>IF([1]Variables!$AN$3=12,INDEX([1]NRO!J1656:T1656,1,5)+INDEX([1]NRO!J1656:T1656,1,8),INDEX([1]NRO!J1656:T1656,1,[1]Variables!$AN$3))</f>
        <v>0</v>
      </c>
      <c r="O1656" s="134"/>
      <c r="P1656" s="134"/>
      <c r="Q1656" s="134"/>
      <c r="R1656" s="134"/>
      <c r="S1656" s="134"/>
      <c r="T1656" s="134"/>
      <c r="U1656" s="134"/>
      <c r="V1656" s="134"/>
      <c r="W1656" s="134"/>
      <c r="X1656" s="134"/>
      <c r="Y1656" s="134"/>
      <c r="Z1656" s="134"/>
      <c r="AA1656" s="134"/>
    </row>
    <row r="1657" spans="1:27" ht="11.65" customHeight="1" x14ac:dyDescent="0.2">
      <c r="A1657" s="138">
        <f t="shared" ca="1" si="97"/>
        <v>1276</v>
      </c>
      <c r="C1657" s="184"/>
      <c r="F1657" s="184" t="str">
        <f>+[1]Function!F1641</f>
        <v>P</v>
      </c>
      <c r="G1657" s="84" t="str">
        <f>[1]UTCR!H1657</f>
        <v>JBG</v>
      </c>
      <c r="H1657" s="151"/>
      <c r="I1657" s="88">
        <f>IF(VLOOKUP([1]Variables!$AN$3,[1]Variables!$AK$3:$AM$14,3)=2,[1]UTCR!J1657,[1]UTCR!AF1657)</f>
        <v>1161924.94</v>
      </c>
      <c r="J1657" s="88">
        <f>I1657-K1657</f>
        <v>901223.7927800836</v>
      </c>
      <c r="K1657" s="185">
        <f>IF([1]Variables!$AN$3=12,IF(VLOOKUP([1]Variables!$AN$3,[1]Variables!$AK$3:$AM$14,3)=2,INDEX([1]UTCR!K1657:U1657,1,5)+INDEX([1]UTCR!K1657:U1657,1,8),INDEX([1]UTCR!AG1657:AQ1657,1,5)+INDEX([1]UTCR!AG1657:AQ1657,1,8)),IF(VLOOKUP([1]Variables!$AN$3,[1]Variables!$AK$3:$AM$14,3)=2,INDEX([1]UTCR!K1657:U1657,1,[1]Variables!$AN$3),INDEX([1]UTCR!AG1657:AQ1657,1,[1]Variables!$AN$3)))</f>
        <v>260701.1472199164</v>
      </c>
      <c r="L1657" s="88">
        <f>M1657-K1657</f>
        <v>0</v>
      </c>
      <c r="M1657" s="88">
        <f>IF([1]Variables!$AN$3=12,INDEX([1]NRO!J1657:T1657,1,5)+INDEX([1]NRO!J1657:T1657,1,8),INDEX([1]NRO!J1657:T1657,1,[1]Variables!$AN$3))</f>
        <v>260701.1472199164</v>
      </c>
      <c r="O1657" s="134"/>
      <c r="P1657" s="134"/>
      <c r="Q1657" s="134"/>
      <c r="R1657" s="134"/>
      <c r="S1657" s="134"/>
      <c r="T1657" s="134"/>
      <c r="U1657" s="134"/>
      <c r="V1657" s="134"/>
      <c r="W1657" s="134"/>
      <c r="X1657" s="134"/>
      <c r="Y1657" s="134"/>
      <c r="Z1657" s="134"/>
      <c r="AA1657" s="134"/>
    </row>
    <row r="1658" spans="1:27" ht="11.65" customHeight="1" x14ac:dyDescent="0.2">
      <c r="A1658" s="138">
        <f t="shared" ca="1" si="97"/>
        <v>1277</v>
      </c>
      <c r="C1658" s="184"/>
      <c r="F1658" s="184" t="str">
        <f>+[1]Function!F1641</f>
        <v>P</v>
      </c>
      <c r="G1658" s="84" t="str">
        <f>[1]UTCR!H1658</f>
        <v>S</v>
      </c>
      <c r="H1658" s="151"/>
      <c r="I1658" s="88">
        <f>IF(VLOOKUP([1]Variables!$AN$3,[1]Variables!$AK$3:$AM$14,3)=2,[1]UTCR!J1658,[1]UTCR!AF1658)</f>
        <v>0</v>
      </c>
      <c r="J1658" s="88">
        <f t="shared" si="100"/>
        <v>0</v>
      </c>
      <c r="K1658" s="185">
        <f>IF([1]Variables!$AN$3=12,IF(VLOOKUP([1]Variables!$AN$3,[1]Variables!$AK$3:$AM$14,3)=2,INDEX([1]UTCR!K1658:U1658,1,5)+INDEX([1]UTCR!K1658:U1658,1,8),INDEX([1]UTCR!AG1658:AQ1658,1,5)+INDEX([1]UTCR!AG1658:AQ1658,1,8)),IF(VLOOKUP([1]Variables!$AN$3,[1]Variables!$AK$3:$AM$14,3)=2,INDEX([1]UTCR!K1658:U1658,1,[1]Variables!$AN$3),INDEX([1]UTCR!AG1658:AQ1658,1,[1]Variables!$AN$3)))</f>
        <v>0</v>
      </c>
      <c r="L1658" s="88">
        <f t="shared" si="101"/>
        <v>0</v>
      </c>
      <c r="M1658" s="88">
        <f>IF([1]Variables!$AN$3=12,INDEX([1]NRO!J1658:T1658,1,5)+INDEX([1]NRO!J1658:T1658,1,8),INDEX([1]NRO!J1658:T1658,1,[1]Variables!$AN$3))</f>
        <v>0</v>
      </c>
      <c r="O1658" s="134"/>
      <c r="P1658" s="134"/>
      <c r="Q1658" s="134"/>
      <c r="R1658" s="134"/>
      <c r="S1658" s="134"/>
      <c r="T1658" s="134"/>
      <c r="U1658" s="134"/>
      <c r="V1658" s="134"/>
      <c r="W1658" s="134"/>
      <c r="X1658" s="134"/>
      <c r="Y1658" s="134"/>
      <c r="Z1658" s="134"/>
      <c r="AA1658" s="134"/>
    </row>
    <row r="1659" spans="1:27" ht="11.65" customHeight="1" x14ac:dyDescent="0.2">
      <c r="A1659" s="138">
        <f t="shared" ca="1" si="97"/>
        <v>1278</v>
      </c>
      <c r="C1659" s="184"/>
      <c r="F1659" s="184" t="str">
        <f>+[1]Function!F1642</f>
        <v>P</v>
      </c>
      <c r="G1659" s="84" t="str">
        <f>[1]UTCR!H1659</f>
        <v>CAGE</v>
      </c>
      <c r="H1659" s="151"/>
      <c r="I1659" s="88">
        <f>IF(VLOOKUP([1]Variables!$AN$3,[1]Variables!$AK$3:$AM$14,3)=2,[1]UTCR!J1659,[1]UTCR!AF1659)</f>
        <v>0</v>
      </c>
      <c r="J1659" s="88">
        <f t="shared" si="100"/>
        <v>0</v>
      </c>
      <c r="K1659" s="185">
        <f>IF([1]Variables!$AN$3=12,IF(VLOOKUP([1]Variables!$AN$3,[1]Variables!$AK$3:$AM$14,3)=2,INDEX([1]UTCR!K1659:U1659,1,5)+INDEX([1]UTCR!K1659:U1659,1,8),INDEX([1]UTCR!AG1659:AQ1659,1,5)+INDEX([1]UTCR!AG1659:AQ1659,1,8)),IF(VLOOKUP([1]Variables!$AN$3,[1]Variables!$AK$3:$AM$14,3)=2,INDEX([1]UTCR!K1659:U1659,1,[1]Variables!$AN$3),INDEX([1]UTCR!AG1659:AQ1659,1,[1]Variables!$AN$3)))</f>
        <v>0</v>
      </c>
      <c r="L1659" s="88">
        <f t="shared" si="101"/>
        <v>0</v>
      </c>
      <c r="M1659" s="88">
        <f>IF([1]Variables!$AN$3=12,INDEX([1]NRO!J1659:T1659,1,5)+INDEX([1]NRO!J1659:T1659,1,8),INDEX([1]NRO!J1659:T1659,1,[1]Variables!$AN$3))</f>
        <v>0</v>
      </c>
      <c r="O1659" s="134"/>
      <c r="P1659" s="134"/>
      <c r="Q1659" s="134"/>
      <c r="R1659" s="134"/>
      <c r="S1659" s="134"/>
      <c r="T1659" s="134"/>
      <c r="U1659" s="134"/>
      <c r="V1659" s="134"/>
      <c r="W1659" s="134"/>
      <c r="X1659" s="134"/>
      <c r="Y1659" s="134"/>
      <c r="Z1659" s="134"/>
      <c r="AA1659" s="134"/>
    </row>
    <row r="1660" spans="1:27" ht="11.65" customHeight="1" x14ac:dyDescent="0.2">
      <c r="A1660" s="138">
        <f t="shared" ca="1" si="97"/>
        <v>1279</v>
      </c>
      <c r="C1660" s="184"/>
      <c r="H1660" s="151" t="s">
        <v>469</v>
      </c>
      <c r="I1660" s="187">
        <f>SUBTOTAL(9,I1652:I1659)</f>
        <v>93605349.867916703</v>
      </c>
      <c r="J1660" s="187">
        <f>SUBTOTAL(9,J1652:J1659)</f>
        <v>92941040.215253353</v>
      </c>
      <c r="K1660" s="187">
        <f>SUBTOTAL(9,K1652:K1659)</f>
        <v>664309.65266336268</v>
      </c>
      <c r="L1660" s="187">
        <f>SUBTOTAL(9,L1652:L1659)</f>
        <v>0</v>
      </c>
      <c r="M1660" s="187">
        <f>SUBTOTAL(9,M1652:M1659)</f>
        <v>664309.65266336268</v>
      </c>
      <c r="O1660" s="134"/>
      <c r="P1660" s="134"/>
      <c r="Q1660" s="134"/>
      <c r="R1660" s="134"/>
      <c r="S1660" s="134"/>
      <c r="T1660" s="134"/>
      <c r="U1660" s="134"/>
      <c r="V1660" s="134"/>
      <c r="W1660" s="134"/>
      <c r="X1660" s="134"/>
      <c r="Y1660" s="134"/>
      <c r="Z1660" s="134"/>
      <c r="AA1660" s="134"/>
    </row>
    <row r="1661" spans="1:27" ht="11.65" customHeight="1" x14ac:dyDescent="0.2">
      <c r="A1661" s="138">
        <f t="shared" ca="1" si="97"/>
        <v>1280</v>
      </c>
      <c r="C1661" s="184"/>
      <c r="H1661" s="151"/>
      <c r="I1661" s="88"/>
      <c r="J1661" s="88"/>
      <c r="K1661" s="88"/>
      <c r="L1661" s="88"/>
      <c r="M1661" s="88"/>
      <c r="O1661" s="134"/>
      <c r="P1661" s="134"/>
      <c r="Q1661" s="134"/>
      <c r="R1661" s="134"/>
      <c r="S1661" s="134"/>
      <c r="T1661" s="134"/>
      <c r="U1661" s="134"/>
      <c r="V1661" s="134"/>
      <c r="W1661" s="134"/>
      <c r="X1661" s="134"/>
      <c r="Y1661" s="134"/>
      <c r="Z1661" s="134"/>
      <c r="AA1661" s="134"/>
    </row>
    <row r="1662" spans="1:27" ht="11.65" customHeight="1" x14ac:dyDescent="0.2">
      <c r="A1662" s="138">
        <f t="shared" ca="1" si="97"/>
        <v>1281</v>
      </c>
      <c r="C1662" s="184">
        <v>311</v>
      </c>
      <c r="D1662" s="84" t="s">
        <v>470</v>
      </c>
      <c r="H1662" s="151"/>
      <c r="I1662" s="88"/>
      <c r="J1662" s="88"/>
      <c r="K1662" s="88"/>
      <c r="L1662" s="88"/>
      <c r="M1662" s="88"/>
      <c r="O1662" s="134"/>
      <c r="P1662" s="134"/>
      <c r="Q1662" s="134"/>
      <c r="R1662" s="134"/>
      <c r="S1662" s="134"/>
      <c r="T1662" s="134"/>
      <c r="U1662" s="134"/>
      <c r="V1662" s="134"/>
      <c r="W1662" s="134"/>
      <c r="X1662" s="134"/>
      <c r="Y1662" s="134"/>
      <c r="Z1662" s="134"/>
      <c r="AA1662" s="134"/>
    </row>
    <row r="1663" spans="1:27" ht="11.65" customHeight="1" x14ac:dyDescent="0.2">
      <c r="A1663" s="138">
        <f t="shared" ca="1" si="97"/>
        <v>1282</v>
      </c>
      <c r="C1663" s="184"/>
      <c r="F1663" s="184" t="str">
        <f>+[1]Function!F1646</f>
        <v>P</v>
      </c>
      <c r="G1663" s="84" t="str">
        <f>[1]UTCR!H1663</f>
        <v>DGP</v>
      </c>
      <c r="H1663" s="151"/>
      <c r="I1663" s="88">
        <f>IF(VLOOKUP([1]Variables!$AN$3,[1]Variables!$AK$3:$AM$14,3)=2,[1]UTCR!J1663,[1]UTCR!AF1663)</f>
        <v>0</v>
      </c>
      <c r="J1663" s="88">
        <f t="shared" ref="J1663:J1669" si="102">I1663-K1663</f>
        <v>0</v>
      </c>
      <c r="K1663" s="185">
        <f>IF([1]Variables!$AN$3=12,IF(VLOOKUP([1]Variables!$AN$3,[1]Variables!$AK$3:$AM$14,3)=2,INDEX([1]UTCR!K1663:U1663,1,5)+INDEX([1]UTCR!K1663:U1663,1,8),INDEX([1]UTCR!AG1663:AQ1663,1,5)+INDEX([1]UTCR!AG1663:AQ1663,1,8)),IF(VLOOKUP([1]Variables!$AN$3,[1]Variables!$AK$3:$AM$14,3)=2,INDEX([1]UTCR!K1663:U1663,1,[1]Variables!$AN$3),INDEX([1]UTCR!AG1663:AQ1663,1,[1]Variables!$AN$3)))</f>
        <v>0</v>
      </c>
      <c r="L1663" s="88">
        <f t="shared" ref="L1663:L1669" si="103">M1663-K1663</f>
        <v>0</v>
      </c>
      <c r="M1663" s="88">
        <f>IF([1]Variables!$AN$3=12,INDEX([1]NRO!J1663:T1663,1,5)+INDEX([1]NRO!J1663:T1663,1,8),INDEX([1]NRO!J1663:T1663,1,[1]Variables!$AN$3))</f>
        <v>0</v>
      </c>
      <c r="O1663" s="134"/>
      <c r="P1663" s="134"/>
      <c r="Q1663" s="134"/>
      <c r="R1663" s="134"/>
      <c r="S1663" s="134"/>
      <c r="T1663" s="134"/>
      <c r="U1663" s="134"/>
      <c r="V1663" s="134"/>
      <c r="W1663" s="134"/>
      <c r="X1663" s="134"/>
      <c r="Y1663" s="134"/>
      <c r="Z1663" s="134"/>
      <c r="AA1663" s="134"/>
    </row>
    <row r="1664" spans="1:27" ht="11.65" customHeight="1" x14ac:dyDescent="0.2">
      <c r="A1664" s="138">
        <f t="shared" ca="1" si="97"/>
        <v>1283</v>
      </c>
      <c r="C1664" s="184"/>
      <c r="F1664" s="184" t="str">
        <f>+[1]Function!F1647</f>
        <v>P</v>
      </c>
      <c r="G1664" s="84" t="str">
        <f>[1]UTCR!H1664</f>
        <v>DGU</v>
      </c>
      <c r="H1664" s="151"/>
      <c r="I1664" s="88">
        <f>IF(VLOOKUP([1]Variables!$AN$3,[1]Variables!$AK$3:$AM$14,3)=2,[1]UTCR!J1664,[1]UTCR!AF1664)</f>
        <v>0</v>
      </c>
      <c r="J1664" s="88">
        <f t="shared" si="102"/>
        <v>0</v>
      </c>
      <c r="K1664" s="185">
        <f>IF([1]Variables!$AN$3=12,IF(VLOOKUP([1]Variables!$AN$3,[1]Variables!$AK$3:$AM$14,3)=2,INDEX([1]UTCR!K1664:U1664,1,5)+INDEX([1]UTCR!K1664:U1664,1,8),INDEX([1]UTCR!AG1664:AQ1664,1,5)+INDEX([1]UTCR!AG1664:AQ1664,1,8)),IF(VLOOKUP([1]Variables!$AN$3,[1]Variables!$AK$3:$AM$14,3)=2,INDEX([1]UTCR!K1664:U1664,1,[1]Variables!$AN$3),INDEX([1]UTCR!AG1664:AQ1664,1,[1]Variables!$AN$3)))</f>
        <v>0</v>
      </c>
      <c r="L1664" s="88">
        <f t="shared" si="103"/>
        <v>0</v>
      </c>
      <c r="M1664" s="88">
        <f>IF([1]Variables!$AN$3=12,INDEX([1]NRO!J1664:T1664,1,5)+INDEX([1]NRO!J1664:T1664,1,8),INDEX([1]NRO!J1664:T1664,1,[1]Variables!$AN$3))</f>
        <v>0</v>
      </c>
      <c r="O1664" s="134"/>
      <c r="P1664" s="134"/>
      <c r="Q1664" s="134"/>
      <c r="R1664" s="134"/>
      <c r="S1664" s="134"/>
      <c r="T1664" s="134"/>
      <c r="U1664" s="134"/>
      <c r="V1664" s="134"/>
      <c r="W1664" s="134"/>
      <c r="X1664" s="134"/>
      <c r="Y1664" s="134"/>
      <c r="Z1664" s="134"/>
      <c r="AA1664" s="134"/>
    </row>
    <row r="1665" spans="1:27" ht="11.65" customHeight="1" x14ac:dyDescent="0.2">
      <c r="A1665" s="138">
        <f t="shared" ca="1" si="97"/>
        <v>1284</v>
      </c>
      <c r="C1665" s="184"/>
      <c r="F1665" s="184" t="str">
        <f>+[1]Function!F1648</f>
        <v>P</v>
      </c>
      <c r="G1665" s="84" t="str">
        <f>[1]UTCR!H1665</f>
        <v>SG</v>
      </c>
      <c r="H1665" s="151"/>
      <c r="I1665" s="88">
        <f>IF(VLOOKUP([1]Variables!$AN$3,[1]Variables!$AK$3:$AM$14,3)=2,[1]UTCR!J1665,[1]UTCR!AF1665)</f>
        <v>0</v>
      </c>
      <c r="J1665" s="88">
        <f t="shared" si="102"/>
        <v>0</v>
      </c>
      <c r="K1665" s="185">
        <f>IF([1]Variables!$AN$3=12,IF(VLOOKUP([1]Variables!$AN$3,[1]Variables!$AK$3:$AM$14,3)=2,INDEX([1]UTCR!K1665:U1665,1,5)+INDEX([1]UTCR!K1665:U1665,1,8),INDEX([1]UTCR!AG1665:AQ1665,1,5)+INDEX([1]UTCR!AG1665:AQ1665,1,8)),IF(VLOOKUP([1]Variables!$AN$3,[1]Variables!$AK$3:$AM$14,3)=2,INDEX([1]UTCR!K1665:U1665,1,[1]Variables!$AN$3),INDEX([1]UTCR!AG1665:AQ1665,1,[1]Variables!$AN$3)))</f>
        <v>0</v>
      </c>
      <c r="L1665" s="88">
        <f t="shared" si="103"/>
        <v>0</v>
      </c>
      <c r="M1665" s="88">
        <f>IF([1]Variables!$AN$3=12,INDEX([1]NRO!J1665:T1665,1,5)+INDEX([1]NRO!J1665:T1665,1,8),INDEX([1]NRO!J1665:T1665,1,[1]Variables!$AN$3))</f>
        <v>0</v>
      </c>
      <c r="O1665" s="134"/>
      <c r="P1665" s="134"/>
      <c r="Q1665" s="134"/>
      <c r="R1665" s="134"/>
      <c r="S1665" s="134"/>
      <c r="T1665" s="134"/>
      <c r="U1665" s="134"/>
      <c r="V1665" s="134"/>
      <c r="W1665" s="134"/>
      <c r="X1665" s="134"/>
      <c r="Y1665" s="134"/>
      <c r="Z1665" s="134"/>
      <c r="AA1665" s="134"/>
    </row>
    <row r="1666" spans="1:27" ht="11.65" customHeight="1" x14ac:dyDescent="0.2">
      <c r="A1666" s="138">
        <f t="shared" ca="1" si="97"/>
        <v>1285</v>
      </c>
      <c r="C1666" s="184"/>
      <c r="F1666" s="184" t="str">
        <f>+[1]Function!F1649</f>
        <v>P</v>
      </c>
      <c r="G1666" s="84" t="str">
        <f>[1]UTCR!H1666</f>
        <v>CAGW</v>
      </c>
      <c r="H1666" s="151"/>
      <c r="I1666" s="88">
        <f>IF(VLOOKUP([1]Variables!$AN$3,[1]Variables!$AK$3:$AM$14,3)=2,[1]UTCR!J1666,[1]UTCR!AF1666)</f>
        <v>66527578.516666703</v>
      </c>
      <c r="J1666" s="88">
        <f t="shared" si="102"/>
        <v>51515595.565756895</v>
      </c>
      <c r="K1666" s="185">
        <f>IF([1]Variables!$AN$3=12,IF(VLOOKUP([1]Variables!$AN$3,[1]Variables!$AK$3:$AM$14,3)=2,INDEX([1]UTCR!K1666:U1666,1,5)+INDEX([1]UTCR!K1666:U1666,1,8),INDEX([1]UTCR!AG1666:AQ1666,1,5)+INDEX([1]UTCR!AG1666:AQ1666,1,8)),IF(VLOOKUP([1]Variables!$AN$3,[1]Variables!$AK$3:$AM$14,3)=2,INDEX([1]UTCR!K1666:U1666,1,[1]Variables!$AN$3),INDEX([1]UTCR!AG1666:AQ1666,1,[1]Variables!$AN$3)))</f>
        <v>15011982.950909806</v>
      </c>
      <c r="L1666" s="88">
        <f t="shared" si="103"/>
        <v>53201.26374832727</v>
      </c>
      <c r="M1666" s="88">
        <f>IF([1]Variables!$AN$3=12,INDEX([1]NRO!J1666:T1666,1,5)+INDEX([1]NRO!J1666:T1666,1,8),INDEX([1]NRO!J1666:T1666,1,[1]Variables!$AN$3))</f>
        <v>15065184.214658134</v>
      </c>
      <c r="O1666" s="134"/>
      <c r="P1666" s="134"/>
      <c r="Q1666" s="134"/>
      <c r="R1666" s="134"/>
      <c r="S1666" s="134"/>
      <c r="T1666" s="134"/>
      <c r="U1666" s="134"/>
      <c r="V1666" s="134"/>
      <c r="W1666" s="134"/>
      <c r="X1666" s="134"/>
      <c r="Y1666" s="134"/>
      <c r="Z1666" s="134"/>
      <c r="AA1666" s="134"/>
    </row>
    <row r="1667" spans="1:27" ht="11.65" customHeight="1" x14ac:dyDescent="0.2">
      <c r="A1667" s="138">
        <f t="shared" ca="1" si="97"/>
        <v>1286</v>
      </c>
      <c r="C1667" s="184"/>
      <c r="F1667" s="184" t="str">
        <f>+[1]Function!F1650</f>
        <v>P</v>
      </c>
      <c r="G1667" s="84" t="str">
        <f>[1]UTCR!H1667</f>
        <v>CAGE</v>
      </c>
      <c r="H1667" s="151"/>
      <c r="I1667" s="88">
        <f>IF(VLOOKUP([1]Variables!$AN$3,[1]Variables!$AK$3:$AM$14,3)=2,[1]UTCR!J1667,[1]UTCR!AF1667)</f>
        <v>809871833.03625</v>
      </c>
      <c r="J1667" s="88">
        <f t="shared" si="102"/>
        <v>809871833.03625</v>
      </c>
      <c r="K1667" s="185">
        <f>IF([1]Variables!$AN$3=12,IF(VLOOKUP([1]Variables!$AN$3,[1]Variables!$AK$3:$AM$14,3)=2,INDEX([1]UTCR!K1667:U1667,1,5)+INDEX([1]UTCR!K1667:U1667,1,8),INDEX([1]UTCR!AG1667:AQ1667,1,5)+INDEX([1]UTCR!AG1667:AQ1667,1,8)),IF(VLOOKUP([1]Variables!$AN$3,[1]Variables!$AK$3:$AM$14,3)=2,INDEX([1]UTCR!K1667:U1667,1,[1]Variables!$AN$3),INDEX([1]UTCR!AG1667:AQ1667,1,[1]Variables!$AN$3)))</f>
        <v>0</v>
      </c>
      <c r="L1667" s="88">
        <f t="shared" si="103"/>
        <v>0</v>
      </c>
      <c r="M1667" s="88">
        <f>IF([1]Variables!$AN$3=12,INDEX([1]NRO!J1667:T1667,1,5)+INDEX([1]NRO!J1667:T1667,1,8),INDEX([1]NRO!J1667:T1667,1,[1]Variables!$AN$3))</f>
        <v>0</v>
      </c>
      <c r="O1667" s="134"/>
      <c r="P1667" s="134"/>
      <c r="Q1667" s="134"/>
      <c r="R1667" s="134"/>
      <c r="S1667" s="134"/>
      <c r="T1667" s="134"/>
      <c r="U1667" s="134"/>
      <c r="V1667" s="134"/>
      <c r="W1667" s="134"/>
      <c r="X1667" s="134"/>
      <c r="Y1667" s="134"/>
      <c r="Z1667" s="134"/>
      <c r="AA1667" s="134"/>
    </row>
    <row r="1668" spans="1:27" ht="11.65" customHeight="1" x14ac:dyDescent="0.2">
      <c r="A1668" s="138">
        <f t="shared" ca="1" si="97"/>
        <v>1287</v>
      </c>
      <c r="C1668" s="184"/>
      <c r="F1668" s="184" t="str">
        <f>+[1]Function!F1652</f>
        <v>P</v>
      </c>
      <c r="G1668" s="84" t="str">
        <f>[1]UTCR!H1668</f>
        <v>JBG</v>
      </c>
      <c r="H1668" s="151"/>
      <c r="I1668" s="88">
        <f>IF(VLOOKUP([1]Variables!$AN$3,[1]Variables!$AK$3:$AM$14,3)=2,[1]UTCR!J1668,[1]UTCR!AF1668)</f>
        <v>140070571.09541699</v>
      </c>
      <c r="J1668" s="88">
        <f>I1668-K1668</f>
        <v>108642931.22022499</v>
      </c>
      <c r="K1668" s="185">
        <f>IF([1]Variables!$AN$3=12,IF(VLOOKUP([1]Variables!$AN$3,[1]Variables!$AK$3:$AM$14,3)=2,INDEX([1]UTCR!K1668:U1668,1,5)+INDEX([1]UTCR!K1668:U1668,1,8),INDEX([1]UTCR!AG1668:AQ1668,1,5)+INDEX([1]UTCR!AG1668:AQ1668,1,8)),IF(VLOOKUP([1]Variables!$AN$3,[1]Variables!$AK$3:$AM$14,3)=2,INDEX([1]UTCR!K1668:U1668,1,[1]Variables!$AN$3),INDEX([1]UTCR!AG1668:AQ1668,1,[1]Variables!$AN$3)))</f>
        <v>31427639.875192001</v>
      </c>
      <c r="L1668" s="88">
        <f>M1668-K1668</f>
        <v>55469.357313685119</v>
      </c>
      <c r="M1668" s="88">
        <f>IF([1]Variables!$AN$3=12,INDEX([1]NRO!J1668:T1668,1,5)+INDEX([1]NRO!J1668:T1668,1,8),INDEX([1]NRO!J1668:T1668,1,[1]Variables!$AN$3))</f>
        <v>31483109.232505687</v>
      </c>
      <c r="O1668" s="134"/>
      <c r="P1668" s="134"/>
      <c r="Q1668" s="134"/>
      <c r="R1668" s="134"/>
      <c r="S1668" s="134"/>
      <c r="T1668" s="134"/>
      <c r="U1668" s="134"/>
      <c r="V1668" s="134"/>
      <c r="W1668" s="134"/>
      <c r="X1668" s="134"/>
      <c r="Y1668" s="134"/>
      <c r="Z1668" s="134"/>
      <c r="AA1668" s="134"/>
    </row>
    <row r="1669" spans="1:27" ht="11.65" customHeight="1" x14ac:dyDescent="0.2">
      <c r="A1669" s="138">
        <f t="shared" ca="1" si="97"/>
        <v>1288</v>
      </c>
      <c r="C1669" s="184"/>
      <c r="F1669" s="184" t="str">
        <f>+[1]Function!F1652</f>
        <v>P</v>
      </c>
      <c r="G1669" s="84" t="str">
        <f>[1]UTCR!H1669</f>
        <v>CAGE</v>
      </c>
      <c r="H1669" s="151"/>
      <c r="I1669" s="88">
        <f>IF(VLOOKUP([1]Variables!$AN$3,[1]Variables!$AK$3:$AM$14,3)=2,[1]UTCR!J1669,[1]UTCR!AF1669)</f>
        <v>0</v>
      </c>
      <c r="J1669" s="88">
        <f t="shared" si="102"/>
        <v>0</v>
      </c>
      <c r="K1669" s="185">
        <f>IF([1]Variables!$AN$3=12,IF(VLOOKUP([1]Variables!$AN$3,[1]Variables!$AK$3:$AM$14,3)=2,INDEX([1]UTCR!K1669:U1669,1,5)+INDEX([1]UTCR!K1669:U1669,1,8),INDEX([1]UTCR!AG1669:AQ1669,1,5)+INDEX([1]UTCR!AG1669:AQ1669,1,8)),IF(VLOOKUP([1]Variables!$AN$3,[1]Variables!$AK$3:$AM$14,3)=2,INDEX([1]UTCR!K1669:U1669,1,[1]Variables!$AN$3),INDEX([1]UTCR!AG1669:AQ1669,1,[1]Variables!$AN$3)))</f>
        <v>0</v>
      </c>
      <c r="L1669" s="88">
        <f t="shared" si="103"/>
        <v>0</v>
      </c>
      <c r="M1669" s="88">
        <f>IF([1]Variables!$AN$3=12,INDEX([1]NRO!J1669:T1669,1,5)+INDEX([1]NRO!J1669:T1669,1,8),INDEX([1]NRO!J1669:T1669,1,[1]Variables!$AN$3))</f>
        <v>0</v>
      </c>
      <c r="O1669" s="134"/>
      <c r="P1669" s="134"/>
      <c r="Q1669" s="134"/>
      <c r="R1669" s="134"/>
      <c r="S1669" s="134"/>
      <c r="T1669" s="134"/>
      <c r="U1669" s="134"/>
      <c r="V1669" s="134"/>
      <c r="W1669" s="134"/>
      <c r="X1669" s="134"/>
      <c r="Y1669" s="134"/>
      <c r="Z1669" s="134"/>
      <c r="AA1669" s="134"/>
    </row>
    <row r="1670" spans="1:27" ht="11.65" customHeight="1" x14ac:dyDescent="0.2">
      <c r="A1670" s="138">
        <f t="shared" ca="1" si="97"/>
        <v>1289</v>
      </c>
      <c r="C1670" s="184"/>
      <c r="H1670" s="151" t="s">
        <v>469</v>
      </c>
      <c r="I1670" s="187">
        <f>SUBTOTAL(9,I1663:I1669)</f>
        <v>1016469982.6483337</v>
      </c>
      <c r="J1670" s="187">
        <f>SUBTOTAL(9,J1663:J1669)</f>
        <v>970030359.82223189</v>
      </c>
      <c r="K1670" s="187">
        <f>SUBTOTAL(9,K1663:K1669)</f>
        <v>46439622.82610181</v>
      </c>
      <c r="L1670" s="187">
        <f>SUBTOTAL(9,L1663:L1669)</f>
        <v>108670.62106201239</v>
      </c>
      <c r="M1670" s="187">
        <f>SUBTOTAL(9,M1663:M1669)</f>
        <v>46548293.44716382</v>
      </c>
      <c r="O1670" s="134"/>
      <c r="P1670" s="134"/>
      <c r="Q1670" s="134"/>
      <c r="R1670" s="134"/>
      <c r="S1670" s="134"/>
      <c r="T1670" s="134"/>
      <c r="U1670" s="134"/>
      <c r="V1670" s="134"/>
      <c r="W1670" s="134"/>
      <c r="X1670" s="134"/>
      <c r="Y1670" s="134"/>
      <c r="Z1670" s="134"/>
      <c r="AA1670" s="134"/>
    </row>
    <row r="1671" spans="1:27" ht="11.65" customHeight="1" x14ac:dyDescent="0.2">
      <c r="A1671" s="138">
        <f t="shared" ca="1" si="97"/>
        <v>1290</v>
      </c>
      <c r="C1671" s="184"/>
      <c r="H1671" s="151"/>
      <c r="I1671" s="88"/>
      <c r="J1671" s="88"/>
      <c r="K1671" s="88"/>
      <c r="L1671" s="88"/>
      <c r="M1671" s="88"/>
      <c r="O1671" s="134"/>
      <c r="P1671" s="134"/>
      <c r="Q1671" s="134"/>
      <c r="R1671" s="134"/>
      <c r="S1671" s="134"/>
      <c r="T1671" s="134"/>
      <c r="U1671" s="134"/>
      <c r="V1671" s="134"/>
      <c r="W1671" s="134"/>
      <c r="X1671" s="134"/>
      <c r="Y1671" s="134"/>
      <c r="Z1671" s="134"/>
      <c r="AA1671" s="134"/>
    </row>
    <row r="1672" spans="1:27" ht="11.65" customHeight="1" x14ac:dyDescent="0.2">
      <c r="A1672" s="138">
        <f t="shared" ca="1" si="97"/>
        <v>1291</v>
      </c>
      <c r="C1672" s="184">
        <v>312</v>
      </c>
      <c r="D1672" s="84" t="s">
        <v>471</v>
      </c>
      <c r="F1672" s="184"/>
      <c r="H1672" s="151"/>
      <c r="I1672" s="88"/>
      <c r="J1672" s="88"/>
      <c r="K1672" s="185"/>
      <c r="L1672" s="88"/>
      <c r="M1672" s="88"/>
      <c r="O1672" s="134"/>
      <c r="P1672" s="134"/>
      <c r="Q1672" s="134"/>
      <c r="R1672" s="134"/>
      <c r="S1672" s="134"/>
      <c r="T1672" s="134"/>
      <c r="U1672" s="134"/>
      <c r="V1672" s="134"/>
      <c r="W1672" s="134"/>
      <c r="X1672" s="134"/>
      <c r="Y1672" s="134"/>
      <c r="Z1672" s="134"/>
      <c r="AA1672" s="134"/>
    </row>
    <row r="1673" spans="1:27" ht="11.65" customHeight="1" x14ac:dyDescent="0.2">
      <c r="A1673" s="138">
        <f t="shared" ca="1" si="97"/>
        <v>1292</v>
      </c>
      <c r="C1673" s="184"/>
      <c r="F1673" s="184" t="str">
        <f>+[1]Function!F1656</f>
        <v>P</v>
      </c>
      <c r="G1673" s="84" t="str">
        <f>[1]UTCR!H1673</f>
        <v>DGP</v>
      </c>
      <c r="H1673" s="151"/>
      <c r="I1673" s="88">
        <f>IF(VLOOKUP([1]Variables!$AN$3,[1]Variables!$AK$3:$AM$14,3)=2,[1]UTCR!J1673,[1]UTCR!AF1673)</f>
        <v>0</v>
      </c>
      <c r="J1673" s="88">
        <f t="shared" ref="J1673:J1679" si="104">I1673-K1673</f>
        <v>0</v>
      </c>
      <c r="K1673" s="185">
        <f>IF([1]Variables!$AN$3=12,IF(VLOOKUP([1]Variables!$AN$3,[1]Variables!$AK$3:$AM$14,3)=2,INDEX([1]UTCR!K1673:U1673,1,5)+INDEX([1]UTCR!K1673:U1673,1,8),INDEX([1]UTCR!AG1673:AQ1673,1,5)+INDEX([1]UTCR!AG1673:AQ1673,1,8)),IF(VLOOKUP([1]Variables!$AN$3,[1]Variables!$AK$3:$AM$14,3)=2,INDEX([1]UTCR!K1673:U1673,1,[1]Variables!$AN$3),INDEX([1]UTCR!AG1673:AQ1673,1,[1]Variables!$AN$3)))</f>
        <v>0</v>
      </c>
      <c r="L1673" s="88">
        <f t="shared" ref="L1673:L1679" si="105">M1673-K1673</f>
        <v>0</v>
      </c>
      <c r="M1673" s="88">
        <f>IF([1]Variables!$AN$3=12,INDEX([1]NRO!J1673:T1673,1,5)+INDEX([1]NRO!J1673:T1673,1,8),INDEX([1]NRO!J1673:T1673,1,[1]Variables!$AN$3))</f>
        <v>0</v>
      </c>
      <c r="O1673" s="134"/>
      <c r="P1673" s="134"/>
      <c r="Q1673" s="134"/>
      <c r="R1673" s="134"/>
      <c r="S1673" s="134"/>
      <c r="T1673" s="134"/>
      <c r="U1673" s="134"/>
      <c r="V1673" s="134"/>
      <c r="W1673" s="134"/>
      <c r="X1673" s="134"/>
      <c r="Y1673" s="134"/>
      <c r="Z1673" s="134"/>
      <c r="AA1673" s="134"/>
    </row>
    <row r="1674" spans="1:27" ht="11.65" customHeight="1" x14ac:dyDescent="0.2">
      <c r="A1674" s="138">
        <f t="shared" ca="1" si="97"/>
        <v>1293</v>
      </c>
      <c r="C1674" s="184"/>
      <c r="F1674" s="184" t="str">
        <f>+[1]Function!F1657</f>
        <v>P</v>
      </c>
      <c r="G1674" s="84" t="str">
        <f>[1]UTCR!H1674</f>
        <v>DGU</v>
      </c>
      <c r="H1674" s="151"/>
      <c r="I1674" s="88">
        <f>IF(VLOOKUP([1]Variables!$AN$3,[1]Variables!$AK$3:$AM$14,3)=2,[1]UTCR!J1674,[1]UTCR!AF1674)</f>
        <v>0</v>
      </c>
      <c r="J1674" s="88">
        <f t="shared" si="104"/>
        <v>0</v>
      </c>
      <c r="K1674" s="185">
        <f>IF([1]Variables!$AN$3=12,IF(VLOOKUP([1]Variables!$AN$3,[1]Variables!$AK$3:$AM$14,3)=2,INDEX([1]UTCR!K1674:U1674,1,5)+INDEX([1]UTCR!K1674:U1674,1,8),INDEX([1]UTCR!AG1674:AQ1674,1,5)+INDEX([1]UTCR!AG1674:AQ1674,1,8)),IF(VLOOKUP([1]Variables!$AN$3,[1]Variables!$AK$3:$AM$14,3)=2,INDEX([1]UTCR!K1674:U1674,1,[1]Variables!$AN$3),INDEX([1]UTCR!AG1674:AQ1674,1,[1]Variables!$AN$3)))</f>
        <v>0</v>
      </c>
      <c r="L1674" s="88">
        <f t="shared" si="105"/>
        <v>0</v>
      </c>
      <c r="M1674" s="88">
        <f>IF([1]Variables!$AN$3=12,INDEX([1]NRO!J1674:T1674,1,5)+INDEX([1]NRO!J1674:T1674,1,8),INDEX([1]NRO!J1674:T1674,1,[1]Variables!$AN$3))</f>
        <v>0</v>
      </c>
      <c r="O1674" s="134"/>
      <c r="P1674" s="134"/>
      <c r="Q1674" s="134"/>
      <c r="R1674" s="134"/>
      <c r="S1674" s="134"/>
      <c r="T1674" s="134"/>
      <c r="U1674" s="134"/>
      <c r="V1674" s="134"/>
      <c r="W1674" s="134"/>
      <c r="X1674" s="134"/>
      <c r="Y1674" s="134"/>
      <c r="Z1674" s="134"/>
      <c r="AA1674" s="134"/>
    </row>
    <row r="1675" spans="1:27" ht="11.65" customHeight="1" x14ac:dyDescent="0.2">
      <c r="A1675" s="138">
        <f t="shared" ca="1" si="97"/>
        <v>1294</v>
      </c>
      <c r="C1675" s="184"/>
      <c r="F1675" s="184" t="str">
        <f>+[1]Function!F1658</f>
        <v>P</v>
      </c>
      <c r="G1675" s="84" t="str">
        <f>[1]UTCR!H1675</f>
        <v>SG</v>
      </c>
      <c r="H1675" s="151"/>
      <c r="I1675" s="88">
        <f>IF(VLOOKUP([1]Variables!$AN$3,[1]Variables!$AK$3:$AM$14,3)=2,[1]UTCR!J1675,[1]UTCR!AF1675)</f>
        <v>0</v>
      </c>
      <c r="J1675" s="88">
        <f t="shared" si="104"/>
        <v>0</v>
      </c>
      <c r="K1675" s="185">
        <f>IF([1]Variables!$AN$3=12,IF(VLOOKUP([1]Variables!$AN$3,[1]Variables!$AK$3:$AM$14,3)=2,INDEX([1]UTCR!K1675:U1675,1,5)+INDEX([1]UTCR!K1675:U1675,1,8),INDEX([1]UTCR!AG1675:AQ1675,1,5)+INDEX([1]UTCR!AG1675:AQ1675,1,8)),IF(VLOOKUP([1]Variables!$AN$3,[1]Variables!$AK$3:$AM$14,3)=2,INDEX([1]UTCR!K1675:U1675,1,[1]Variables!$AN$3),INDEX([1]UTCR!AG1675:AQ1675,1,[1]Variables!$AN$3)))</f>
        <v>0</v>
      </c>
      <c r="L1675" s="88">
        <f t="shared" si="105"/>
        <v>0</v>
      </c>
      <c r="M1675" s="88">
        <f>IF([1]Variables!$AN$3=12,INDEX([1]NRO!J1675:T1675,1,5)+INDEX([1]NRO!J1675:T1675,1,8),INDEX([1]NRO!J1675:T1675,1,[1]Variables!$AN$3))</f>
        <v>0</v>
      </c>
      <c r="O1675" s="134"/>
      <c r="P1675" s="134"/>
      <c r="Q1675" s="134"/>
      <c r="R1675" s="134"/>
      <c r="S1675" s="134"/>
      <c r="T1675" s="134"/>
      <c r="U1675" s="134"/>
      <c r="V1675" s="134"/>
      <c r="W1675" s="134"/>
      <c r="X1675" s="134"/>
      <c r="Y1675" s="134"/>
      <c r="Z1675" s="134"/>
      <c r="AA1675" s="134"/>
    </row>
    <row r="1676" spans="1:27" ht="11.65" customHeight="1" x14ac:dyDescent="0.2">
      <c r="A1676" s="138">
        <f t="shared" ref="A1676:A1739" ca="1" si="106">OFFSET(A1676,-1,)+1</f>
        <v>1295</v>
      </c>
      <c r="C1676" s="184"/>
      <c r="F1676" s="184" t="str">
        <f>+[1]Function!F1659</f>
        <v>P</v>
      </c>
      <c r="G1676" s="84" t="str">
        <f>[1]UTCR!H1676</f>
        <v>CAGW</v>
      </c>
      <c r="H1676" s="151"/>
      <c r="I1676" s="88">
        <f>IF(VLOOKUP([1]Variables!$AN$3,[1]Variables!$AK$3:$AM$14,3)=2,[1]UTCR!J1676,[1]UTCR!AF1676)</f>
        <v>123673713.08041701</v>
      </c>
      <c r="J1676" s="88">
        <f t="shared" si="104"/>
        <v>95766674.922191948</v>
      </c>
      <c r="K1676" s="185">
        <f>IF([1]Variables!$AN$3=12,IF(VLOOKUP([1]Variables!$AN$3,[1]Variables!$AK$3:$AM$14,3)=2,INDEX([1]UTCR!K1676:U1676,1,5)+INDEX([1]UTCR!K1676:U1676,1,8),INDEX([1]UTCR!AG1676:AQ1676,1,5)+INDEX([1]UTCR!AG1676:AQ1676,1,8)),IF(VLOOKUP([1]Variables!$AN$3,[1]Variables!$AK$3:$AM$14,3)=2,INDEX([1]UTCR!K1676:U1676,1,[1]Variables!$AN$3),INDEX([1]UTCR!AG1676:AQ1676,1,[1]Variables!$AN$3)))</f>
        <v>27907038.15822506</v>
      </c>
      <c r="L1676" s="88">
        <f t="shared" si="105"/>
        <v>-28081725.573226579</v>
      </c>
      <c r="M1676" s="88">
        <f>IF([1]Variables!$AN$3=12,INDEX([1]NRO!J1676:T1676,1,5)+INDEX([1]NRO!J1676:T1676,1,8),INDEX([1]NRO!J1676:T1676,1,[1]Variables!$AN$3))</f>
        <v>-174687.41500151902</v>
      </c>
      <c r="O1676" s="134"/>
      <c r="P1676" s="134"/>
      <c r="Q1676" s="134"/>
      <c r="R1676" s="134"/>
      <c r="S1676" s="134"/>
      <c r="T1676" s="134"/>
      <c r="U1676" s="134"/>
      <c r="V1676" s="134"/>
      <c r="W1676" s="134"/>
      <c r="X1676" s="134"/>
      <c r="Y1676" s="134"/>
      <c r="Z1676" s="134"/>
      <c r="AA1676" s="134"/>
    </row>
    <row r="1677" spans="1:27" ht="11.65" customHeight="1" x14ac:dyDescent="0.2">
      <c r="A1677" s="138">
        <f t="shared" ca="1" si="106"/>
        <v>1296</v>
      </c>
      <c r="C1677" s="184"/>
      <c r="F1677" s="184" t="str">
        <f>+[1]Function!F1660</f>
        <v>P</v>
      </c>
      <c r="G1677" s="84" t="str">
        <f>[1]UTCR!H1677</f>
        <v>CAGE</v>
      </c>
      <c r="H1677" s="151"/>
      <c r="I1677" s="88">
        <f>IF(VLOOKUP([1]Variables!$AN$3,[1]Variables!$AK$3:$AM$14,3)=2,[1]UTCR!J1677,[1]UTCR!AF1677)</f>
        <v>3402981771.2758298</v>
      </c>
      <c r="J1677" s="88">
        <f t="shared" si="104"/>
        <v>3402981771.2758298</v>
      </c>
      <c r="K1677" s="185">
        <f>IF([1]Variables!$AN$3=12,IF(VLOOKUP([1]Variables!$AN$3,[1]Variables!$AK$3:$AM$14,3)=2,INDEX([1]UTCR!K1677:U1677,1,5)+INDEX([1]UTCR!K1677:U1677,1,8),INDEX([1]UTCR!AG1677:AQ1677,1,5)+INDEX([1]UTCR!AG1677:AQ1677,1,8)),IF(VLOOKUP([1]Variables!$AN$3,[1]Variables!$AK$3:$AM$14,3)=2,INDEX([1]UTCR!K1677:U1677,1,[1]Variables!$AN$3),INDEX([1]UTCR!AG1677:AQ1677,1,[1]Variables!$AN$3)))</f>
        <v>0</v>
      </c>
      <c r="L1677" s="88">
        <f t="shared" si="105"/>
        <v>0</v>
      </c>
      <c r="M1677" s="88">
        <f>IF([1]Variables!$AN$3=12,INDEX([1]NRO!J1677:T1677,1,5)+INDEX([1]NRO!J1677:T1677,1,8),INDEX([1]NRO!J1677:T1677,1,[1]Variables!$AN$3))</f>
        <v>0</v>
      </c>
      <c r="O1677" s="134"/>
      <c r="P1677" s="134"/>
      <c r="Q1677" s="134"/>
      <c r="R1677" s="134"/>
      <c r="S1677" s="134"/>
      <c r="T1677" s="134"/>
      <c r="U1677" s="134"/>
      <c r="V1677" s="134"/>
      <c r="W1677" s="134"/>
      <c r="X1677" s="134"/>
      <c r="Y1677" s="134"/>
      <c r="Z1677" s="134"/>
      <c r="AA1677" s="134"/>
    </row>
    <row r="1678" spans="1:27" ht="11.65" customHeight="1" x14ac:dyDescent="0.2">
      <c r="A1678" s="138">
        <f t="shared" ca="1" si="106"/>
        <v>1297</v>
      </c>
      <c r="C1678" s="184"/>
      <c r="F1678" s="184" t="str">
        <f>+[1]Function!F1662</f>
        <v>P</v>
      </c>
      <c r="G1678" s="84" t="str">
        <f>[1]UTCR!H1678</f>
        <v>JBG</v>
      </c>
      <c r="H1678" s="151"/>
      <c r="I1678" s="88">
        <f>IF(VLOOKUP([1]Variables!$AN$3,[1]Variables!$AK$3:$AM$14,3)=2,[1]UTCR!J1678,[1]UTCR!AF1678)</f>
        <v>703086287.53375006</v>
      </c>
      <c r="J1678" s="88">
        <f>I1678-K1678</f>
        <v>545334787.89329934</v>
      </c>
      <c r="K1678" s="185">
        <f>IF([1]Variables!$AN$3=12,IF(VLOOKUP([1]Variables!$AN$3,[1]Variables!$AK$3:$AM$14,3)=2,INDEX([1]UTCR!K1678:U1678,1,5)+INDEX([1]UTCR!K1678:U1678,1,8),INDEX([1]UTCR!AG1678:AQ1678,1,5)+INDEX([1]UTCR!AG1678:AQ1678,1,8)),IF(VLOOKUP([1]Variables!$AN$3,[1]Variables!$AK$3:$AM$14,3)=2,INDEX([1]UTCR!K1678:U1678,1,[1]Variables!$AN$3),INDEX([1]UTCR!AG1678:AQ1678,1,[1]Variables!$AN$3)))</f>
        <v>157751499.64045066</v>
      </c>
      <c r="L1678" s="88">
        <f>M1678-K1678</f>
        <v>29568741.946451783</v>
      </c>
      <c r="M1678" s="88">
        <f>IF([1]Variables!$AN$3=12,INDEX([1]NRO!J1678:T1678,1,5)+INDEX([1]NRO!J1678:T1678,1,8),INDEX([1]NRO!J1678:T1678,1,[1]Variables!$AN$3))</f>
        <v>187320241.58690244</v>
      </c>
      <c r="O1678" s="134"/>
      <c r="P1678" s="134"/>
      <c r="Q1678" s="134"/>
      <c r="R1678" s="134"/>
      <c r="S1678" s="134"/>
      <c r="T1678" s="134"/>
      <c r="U1678" s="134"/>
      <c r="V1678" s="134"/>
      <c r="W1678" s="134"/>
      <c r="X1678" s="134"/>
      <c r="Y1678" s="134"/>
      <c r="Z1678" s="134"/>
      <c r="AA1678" s="134"/>
    </row>
    <row r="1679" spans="1:27" ht="11.65" customHeight="1" x14ac:dyDescent="0.2">
      <c r="A1679" s="138">
        <f t="shared" ca="1" si="106"/>
        <v>1298</v>
      </c>
      <c r="C1679" s="184"/>
      <c r="F1679" s="184" t="str">
        <f>+[1]Function!F1662</f>
        <v>P</v>
      </c>
      <c r="G1679" s="84" t="str">
        <f>[1]UTCR!H1679</f>
        <v>S</v>
      </c>
      <c r="H1679" s="151"/>
      <c r="I1679" s="88">
        <f>IF(VLOOKUP([1]Variables!$AN$3,[1]Variables!$AK$3:$AM$14,3)=2,[1]UTCR!J1679,[1]UTCR!AF1679)</f>
        <v>0</v>
      </c>
      <c r="J1679" s="88">
        <f t="shared" si="104"/>
        <v>0</v>
      </c>
      <c r="K1679" s="185">
        <f>IF([1]Variables!$AN$3=12,IF(VLOOKUP([1]Variables!$AN$3,[1]Variables!$AK$3:$AM$14,3)=2,INDEX([1]UTCR!K1679:U1679,1,5)+INDEX([1]UTCR!K1679:U1679,1,8),INDEX([1]UTCR!AG1679:AQ1679,1,5)+INDEX([1]UTCR!AG1679:AQ1679,1,8)),IF(VLOOKUP([1]Variables!$AN$3,[1]Variables!$AK$3:$AM$14,3)=2,INDEX([1]UTCR!K1679:U1679,1,[1]Variables!$AN$3),INDEX([1]UTCR!AG1679:AQ1679,1,[1]Variables!$AN$3)))</f>
        <v>0</v>
      </c>
      <c r="L1679" s="88">
        <f t="shared" si="105"/>
        <v>-342058.0861999988</v>
      </c>
      <c r="M1679" s="88">
        <f>IF([1]Variables!$AN$3=12,INDEX([1]NRO!J1679:T1679,1,5)+INDEX([1]NRO!J1679:T1679,1,8),INDEX([1]NRO!J1679:T1679,1,[1]Variables!$AN$3))</f>
        <v>-342058.0861999988</v>
      </c>
      <c r="O1679" s="134"/>
      <c r="P1679" s="134"/>
      <c r="Q1679" s="134"/>
      <c r="R1679" s="134"/>
      <c r="S1679" s="134"/>
      <c r="T1679" s="134"/>
      <c r="U1679" s="134"/>
      <c r="V1679" s="134"/>
      <c r="W1679" s="134"/>
      <c r="X1679" s="134"/>
      <c r="Y1679" s="134"/>
      <c r="Z1679" s="134"/>
      <c r="AA1679" s="134"/>
    </row>
    <row r="1680" spans="1:27" ht="11.65" customHeight="1" x14ac:dyDescent="0.2">
      <c r="A1680" s="138">
        <f t="shared" ca="1" si="106"/>
        <v>1299</v>
      </c>
      <c r="C1680" s="184"/>
      <c r="H1680" s="151" t="s">
        <v>469</v>
      </c>
      <c r="I1680" s="187">
        <f>SUBTOTAL(9,I1673:I1679)</f>
        <v>4229741771.889997</v>
      </c>
      <c r="J1680" s="187">
        <f>SUBTOTAL(9,J1673:J1679)</f>
        <v>4044083234.091321</v>
      </c>
      <c r="K1680" s="187">
        <f>SUBTOTAL(9,K1673:K1679)</f>
        <v>185658537.79867572</v>
      </c>
      <c r="L1680" s="187">
        <f>SUBTOTAL(9,L1673:L1679)</f>
        <v>1144958.2870252058</v>
      </c>
      <c r="M1680" s="187">
        <f>SUBTOTAL(9,M1673:M1679)</f>
        <v>186803496.08570093</v>
      </c>
      <c r="O1680" s="134"/>
      <c r="P1680" s="134"/>
      <c r="Q1680" s="134"/>
      <c r="R1680" s="134"/>
      <c r="S1680" s="134"/>
      <c r="T1680" s="134"/>
      <c r="U1680" s="134"/>
      <c r="V1680" s="134"/>
      <c r="W1680" s="134"/>
      <c r="X1680" s="134"/>
      <c r="Y1680" s="134"/>
      <c r="Z1680" s="134"/>
      <c r="AA1680" s="134"/>
    </row>
    <row r="1681" spans="1:27" ht="11.65" customHeight="1" x14ac:dyDescent="0.2">
      <c r="A1681" s="138">
        <f t="shared" ca="1" si="106"/>
        <v>1300</v>
      </c>
      <c r="C1681" s="184"/>
      <c r="H1681" s="151"/>
      <c r="I1681" s="88"/>
      <c r="J1681" s="88"/>
      <c r="K1681" s="88"/>
      <c r="L1681" s="88"/>
      <c r="M1681" s="88"/>
      <c r="O1681" s="134"/>
      <c r="P1681" s="134"/>
      <c r="Q1681" s="134"/>
      <c r="R1681" s="134"/>
      <c r="S1681" s="134"/>
      <c r="T1681" s="134"/>
      <c r="U1681" s="134"/>
      <c r="V1681" s="134"/>
      <c r="W1681" s="134"/>
      <c r="X1681" s="134"/>
      <c r="Y1681" s="134"/>
      <c r="Z1681" s="134"/>
      <c r="AA1681" s="134"/>
    </row>
    <row r="1682" spans="1:27" ht="11.65" customHeight="1" x14ac:dyDescent="0.2">
      <c r="A1682" s="138">
        <f t="shared" ca="1" si="106"/>
        <v>1301</v>
      </c>
      <c r="C1682" s="184">
        <v>314</v>
      </c>
      <c r="D1682" s="84" t="s">
        <v>472</v>
      </c>
      <c r="H1682" s="151"/>
      <c r="I1682" s="88"/>
      <c r="J1682" s="88"/>
      <c r="K1682" s="88"/>
      <c r="L1682" s="88"/>
      <c r="M1682" s="88"/>
      <c r="O1682" s="134"/>
      <c r="P1682" s="134"/>
      <c r="Q1682" s="134"/>
      <c r="R1682" s="134"/>
      <c r="S1682" s="134"/>
      <c r="T1682" s="134"/>
      <c r="U1682" s="134"/>
      <c r="V1682" s="134"/>
      <c r="W1682" s="134"/>
      <c r="X1682" s="134"/>
      <c r="Y1682" s="134"/>
      <c r="Z1682" s="134"/>
      <c r="AA1682" s="134"/>
    </row>
    <row r="1683" spans="1:27" ht="11.65" customHeight="1" x14ac:dyDescent="0.2">
      <c r="A1683" s="138">
        <f t="shared" ca="1" si="106"/>
        <v>1302</v>
      </c>
      <c r="C1683" s="184"/>
      <c r="F1683" s="184" t="str">
        <f>+[1]Function!F1666</f>
        <v>P</v>
      </c>
      <c r="G1683" s="84" t="str">
        <f>[1]UTCR!H1683</f>
        <v>DGP</v>
      </c>
      <c r="H1683" s="151"/>
      <c r="I1683" s="88">
        <f>IF(VLOOKUP([1]Variables!$AN$3,[1]Variables!$AK$3:$AM$14,3)=2,[1]UTCR!J1683,[1]UTCR!AF1683)</f>
        <v>0</v>
      </c>
      <c r="J1683" s="88">
        <f t="shared" ref="J1683:J1689" si="107">I1683-K1683</f>
        <v>0</v>
      </c>
      <c r="K1683" s="185">
        <f>IF([1]Variables!$AN$3=12,IF(VLOOKUP([1]Variables!$AN$3,[1]Variables!$AK$3:$AM$14,3)=2,INDEX([1]UTCR!K1683:U1683,1,5)+INDEX([1]UTCR!K1683:U1683,1,8),INDEX([1]UTCR!AG1683:AQ1683,1,5)+INDEX([1]UTCR!AG1683:AQ1683,1,8)),IF(VLOOKUP([1]Variables!$AN$3,[1]Variables!$AK$3:$AM$14,3)=2,INDEX([1]UTCR!K1683:U1683,1,[1]Variables!$AN$3),INDEX([1]UTCR!AG1683:AQ1683,1,[1]Variables!$AN$3)))</f>
        <v>0</v>
      </c>
      <c r="L1683" s="88">
        <f t="shared" ref="L1683:L1689" si="108">M1683-K1683</f>
        <v>0</v>
      </c>
      <c r="M1683" s="88">
        <f>IF([1]Variables!$AN$3=12,INDEX([1]NRO!J1683:T1683,1,5)+INDEX([1]NRO!J1683:T1683,1,8),INDEX([1]NRO!J1683:T1683,1,[1]Variables!$AN$3))</f>
        <v>0</v>
      </c>
      <c r="O1683" s="134"/>
      <c r="P1683" s="134"/>
      <c r="Q1683" s="134"/>
      <c r="R1683" s="134"/>
      <c r="S1683" s="134"/>
      <c r="T1683" s="134"/>
      <c r="U1683" s="134"/>
      <c r="V1683" s="134"/>
      <c r="W1683" s="134"/>
      <c r="X1683" s="134"/>
      <c r="Y1683" s="134"/>
      <c r="Z1683" s="134"/>
      <c r="AA1683" s="134"/>
    </row>
    <row r="1684" spans="1:27" ht="11.65" customHeight="1" x14ac:dyDescent="0.2">
      <c r="A1684" s="138">
        <f t="shared" ca="1" si="106"/>
        <v>1303</v>
      </c>
      <c r="C1684" s="184"/>
      <c r="F1684" s="184" t="str">
        <f>+[1]Function!F1667</f>
        <v>P</v>
      </c>
      <c r="G1684" s="84" t="str">
        <f>[1]UTCR!H1684</f>
        <v>DGU</v>
      </c>
      <c r="H1684" s="151"/>
      <c r="I1684" s="88">
        <f>IF(VLOOKUP([1]Variables!$AN$3,[1]Variables!$AK$3:$AM$14,3)=2,[1]UTCR!J1684,[1]UTCR!AF1684)</f>
        <v>0</v>
      </c>
      <c r="J1684" s="88">
        <f t="shared" si="107"/>
        <v>0</v>
      </c>
      <c r="K1684" s="185">
        <f>IF([1]Variables!$AN$3=12,IF(VLOOKUP([1]Variables!$AN$3,[1]Variables!$AK$3:$AM$14,3)=2,INDEX([1]UTCR!K1684:U1684,1,5)+INDEX([1]UTCR!K1684:U1684,1,8),INDEX([1]UTCR!AG1684:AQ1684,1,5)+INDEX([1]UTCR!AG1684:AQ1684,1,8)),IF(VLOOKUP([1]Variables!$AN$3,[1]Variables!$AK$3:$AM$14,3)=2,INDEX([1]UTCR!K1684:U1684,1,[1]Variables!$AN$3),INDEX([1]UTCR!AG1684:AQ1684,1,[1]Variables!$AN$3)))</f>
        <v>0</v>
      </c>
      <c r="L1684" s="88">
        <f t="shared" si="108"/>
        <v>0</v>
      </c>
      <c r="M1684" s="88">
        <f>IF([1]Variables!$AN$3=12,INDEX([1]NRO!J1684:T1684,1,5)+INDEX([1]NRO!J1684:T1684,1,8),INDEX([1]NRO!J1684:T1684,1,[1]Variables!$AN$3))</f>
        <v>0</v>
      </c>
      <c r="O1684" s="134"/>
      <c r="P1684" s="134"/>
      <c r="Q1684" s="134"/>
      <c r="R1684" s="134"/>
      <c r="S1684" s="134"/>
      <c r="T1684" s="134"/>
      <c r="U1684" s="134"/>
      <c r="V1684" s="134"/>
      <c r="W1684" s="134"/>
      <c r="X1684" s="134"/>
      <c r="Y1684" s="134"/>
      <c r="Z1684" s="134"/>
      <c r="AA1684" s="134"/>
    </row>
    <row r="1685" spans="1:27" ht="11.65" customHeight="1" x14ac:dyDescent="0.2">
      <c r="A1685" s="138">
        <f t="shared" ca="1" si="106"/>
        <v>1304</v>
      </c>
      <c r="C1685" s="184"/>
      <c r="F1685" s="184" t="str">
        <f>+[1]Function!F1668</f>
        <v>P</v>
      </c>
      <c r="G1685" s="84" t="str">
        <f>[1]UTCR!H1685</f>
        <v>SG</v>
      </c>
      <c r="H1685" s="151"/>
      <c r="I1685" s="88">
        <f>IF(VLOOKUP([1]Variables!$AN$3,[1]Variables!$AK$3:$AM$14,3)=2,[1]UTCR!J1685,[1]UTCR!AF1685)</f>
        <v>0</v>
      </c>
      <c r="J1685" s="88">
        <f t="shared" si="107"/>
        <v>0</v>
      </c>
      <c r="K1685" s="185">
        <f>IF([1]Variables!$AN$3=12,IF(VLOOKUP([1]Variables!$AN$3,[1]Variables!$AK$3:$AM$14,3)=2,INDEX([1]UTCR!K1685:U1685,1,5)+INDEX([1]UTCR!K1685:U1685,1,8),INDEX([1]UTCR!AG1685:AQ1685,1,5)+INDEX([1]UTCR!AG1685:AQ1685,1,8)),IF(VLOOKUP([1]Variables!$AN$3,[1]Variables!$AK$3:$AM$14,3)=2,INDEX([1]UTCR!K1685:U1685,1,[1]Variables!$AN$3),INDEX([1]UTCR!AG1685:AQ1685,1,[1]Variables!$AN$3)))</f>
        <v>0</v>
      </c>
      <c r="L1685" s="88">
        <f t="shared" si="108"/>
        <v>0</v>
      </c>
      <c r="M1685" s="88">
        <f>IF([1]Variables!$AN$3=12,INDEX([1]NRO!J1685:T1685,1,5)+INDEX([1]NRO!J1685:T1685,1,8),INDEX([1]NRO!J1685:T1685,1,[1]Variables!$AN$3))</f>
        <v>0</v>
      </c>
      <c r="O1685" s="134"/>
      <c r="P1685" s="134"/>
      <c r="Q1685" s="134"/>
      <c r="R1685" s="134"/>
      <c r="S1685" s="134"/>
      <c r="T1685" s="134"/>
      <c r="U1685" s="134"/>
      <c r="V1685" s="134"/>
      <c r="W1685" s="134"/>
      <c r="X1685" s="134"/>
      <c r="Y1685" s="134"/>
      <c r="Z1685" s="134"/>
      <c r="AA1685" s="134"/>
    </row>
    <row r="1686" spans="1:27" ht="11.65" customHeight="1" x14ac:dyDescent="0.2">
      <c r="A1686" s="138">
        <f t="shared" ca="1" si="106"/>
        <v>1305</v>
      </c>
      <c r="C1686" s="184"/>
      <c r="F1686" s="184" t="str">
        <f>+[1]Function!F1669</f>
        <v>P</v>
      </c>
      <c r="G1686" s="84" t="str">
        <f>[1]UTCR!H1686</f>
        <v>CAGW</v>
      </c>
      <c r="H1686" s="151"/>
      <c r="I1686" s="88">
        <f>IF(VLOOKUP([1]Variables!$AN$3,[1]Variables!$AK$3:$AM$14,3)=2,[1]UTCR!J1686,[1]UTCR!AF1686)</f>
        <v>56518347.395000003</v>
      </c>
      <c r="J1686" s="88">
        <f t="shared" si="107"/>
        <v>43764952.691256493</v>
      </c>
      <c r="K1686" s="185">
        <f>IF([1]Variables!$AN$3=12,IF(VLOOKUP([1]Variables!$AN$3,[1]Variables!$AK$3:$AM$14,3)=2,INDEX([1]UTCR!K1686:U1686,1,5)+INDEX([1]UTCR!K1686:U1686,1,8),INDEX([1]UTCR!AG1686:AQ1686,1,5)+INDEX([1]UTCR!AG1686:AQ1686,1,8)),IF(VLOOKUP([1]Variables!$AN$3,[1]Variables!$AK$3:$AM$14,3)=2,INDEX([1]UTCR!K1686:U1686,1,[1]Variables!$AN$3),INDEX([1]UTCR!AG1686:AQ1686,1,[1]Variables!$AN$3)))</f>
        <v>12753394.703743512</v>
      </c>
      <c r="L1686" s="88">
        <f t="shared" si="108"/>
        <v>-7654.3060909584165</v>
      </c>
      <c r="M1686" s="88">
        <f>IF([1]Variables!$AN$3=12,INDEX([1]NRO!J1686:T1686,1,5)+INDEX([1]NRO!J1686:T1686,1,8),INDEX([1]NRO!J1686:T1686,1,[1]Variables!$AN$3))</f>
        <v>12745740.397652553</v>
      </c>
      <c r="O1686" s="134"/>
      <c r="P1686" s="134"/>
      <c r="Q1686" s="134"/>
      <c r="R1686" s="134"/>
      <c r="S1686" s="134"/>
      <c r="T1686" s="134"/>
      <c r="U1686" s="134"/>
      <c r="V1686" s="134"/>
      <c r="W1686" s="134"/>
      <c r="X1686" s="134"/>
      <c r="Y1686" s="134"/>
      <c r="Z1686" s="134"/>
      <c r="AA1686" s="134"/>
    </row>
    <row r="1687" spans="1:27" ht="11.65" customHeight="1" x14ac:dyDescent="0.2">
      <c r="A1687" s="138">
        <f t="shared" ca="1" si="106"/>
        <v>1306</v>
      </c>
      <c r="C1687" s="184"/>
      <c r="F1687" s="184" t="str">
        <f>+[1]Function!F1670</f>
        <v>P</v>
      </c>
      <c r="G1687" s="84" t="str">
        <f>[1]UTCR!H1687</f>
        <v>CAGE</v>
      </c>
      <c r="H1687" s="151"/>
      <c r="I1687" s="88">
        <f>IF(VLOOKUP([1]Variables!$AN$3,[1]Variables!$AK$3:$AM$14,3)=2,[1]UTCR!J1687,[1]UTCR!AF1687)</f>
        <v>737580107.66875005</v>
      </c>
      <c r="J1687" s="88">
        <f t="shared" si="107"/>
        <v>737580107.66875005</v>
      </c>
      <c r="K1687" s="185">
        <f>IF([1]Variables!$AN$3=12,IF(VLOOKUP([1]Variables!$AN$3,[1]Variables!$AK$3:$AM$14,3)=2,INDEX([1]UTCR!K1687:U1687,1,5)+INDEX([1]UTCR!K1687:U1687,1,8),INDEX([1]UTCR!AG1687:AQ1687,1,5)+INDEX([1]UTCR!AG1687:AQ1687,1,8)),IF(VLOOKUP([1]Variables!$AN$3,[1]Variables!$AK$3:$AM$14,3)=2,INDEX([1]UTCR!K1687:U1687,1,[1]Variables!$AN$3),INDEX([1]UTCR!AG1687:AQ1687,1,[1]Variables!$AN$3)))</f>
        <v>0</v>
      </c>
      <c r="L1687" s="88">
        <f t="shared" si="108"/>
        <v>0</v>
      </c>
      <c r="M1687" s="88">
        <f>IF([1]Variables!$AN$3=12,INDEX([1]NRO!J1687:T1687,1,5)+INDEX([1]NRO!J1687:T1687,1,8),INDEX([1]NRO!J1687:T1687,1,[1]Variables!$AN$3))</f>
        <v>0</v>
      </c>
      <c r="O1687" s="134"/>
      <c r="P1687" s="134"/>
      <c r="Q1687" s="134"/>
      <c r="R1687" s="134"/>
      <c r="S1687" s="134"/>
      <c r="T1687" s="134"/>
      <c r="U1687" s="134"/>
      <c r="V1687" s="134"/>
      <c r="W1687" s="134"/>
      <c r="X1687" s="134"/>
      <c r="Y1687" s="134"/>
      <c r="Z1687" s="134"/>
      <c r="AA1687" s="134"/>
    </row>
    <row r="1688" spans="1:27" ht="11.65" customHeight="1" x14ac:dyDescent="0.2">
      <c r="A1688" s="138">
        <f t="shared" ca="1" si="106"/>
        <v>1307</v>
      </c>
      <c r="C1688" s="184"/>
      <c r="F1688" s="184" t="str">
        <f>+[1]Function!F1672</f>
        <v>P</v>
      </c>
      <c r="G1688" s="84" t="str">
        <f>[1]UTCR!H1688</f>
        <v>JBG</v>
      </c>
      <c r="H1688" s="151"/>
      <c r="I1688" s="88">
        <f>IF(VLOOKUP([1]Variables!$AN$3,[1]Variables!$AK$3:$AM$14,3)=2,[1]UTCR!J1688,[1]UTCR!AF1688)</f>
        <v>201631058.66791701</v>
      </c>
      <c r="J1688" s="88">
        <f>I1688-K1688</f>
        <v>156391089.63007861</v>
      </c>
      <c r="K1688" s="185">
        <f>IF([1]Variables!$AN$3=12,IF(VLOOKUP([1]Variables!$AN$3,[1]Variables!$AK$3:$AM$14,3)=2,INDEX([1]UTCR!K1688:U1688,1,5)+INDEX([1]UTCR!K1688:U1688,1,8),INDEX([1]UTCR!AG1688:AQ1688,1,5)+INDEX([1]UTCR!AG1688:AQ1688,1,8)),IF(VLOOKUP([1]Variables!$AN$3,[1]Variables!$AK$3:$AM$14,3)=2,INDEX([1]UTCR!K1688:U1688,1,[1]Variables!$AN$3),INDEX([1]UTCR!AG1688:AQ1688,1,[1]Variables!$AN$3)))</f>
        <v>45239969.037838399</v>
      </c>
      <c r="L1688" s="88">
        <f>M1688-K1688</f>
        <v>-470008.29864507914</v>
      </c>
      <c r="M1688" s="88">
        <f>IF([1]Variables!$AN$3=12,INDEX([1]NRO!J1688:T1688,1,5)+INDEX([1]NRO!J1688:T1688,1,8),INDEX([1]NRO!J1688:T1688,1,[1]Variables!$AN$3))</f>
        <v>44769960.73919332</v>
      </c>
      <c r="O1688" s="134"/>
      <c r="P1688" s="134"/>
      <c r="Q1688" s="134"/>
      <c r="R1688" s="134"/>
      <c r="S1688" s="134"/>
      <c r="T1688" s="134"/>
      <c r="U1688" s="134"/>
      <c r="V1688" s="134"/>
      <c r="W1688" s="134"/>
      <c r="X1688" s="134"/>
      <c r="Y1688" s="134"/>
      <c r="Z1688" s="134"/>
      <c r="AA1688" s="134"/>
    </row>
    <row r="1689" spans="1:27" ht="11.65" customHeight="1" x14ac:dyDescent="0.2">
      <c r="A1689" s="138">
        <f t="shared" ca="1" si="106"/>
        <v>1308</v>
      </c>
      <c r="C1689" s="184"/>
      <c r="F1689" s="184" t="str">
        <f>+[1]Function!F1672</f>
        <v>P</v>
      </c>
      <c r="G1689" s="84" t="str">
        <f>[1]UTCR!H1689</f>
        <v>CAGE</v>
      </c>
      <c r="H1689" s="151"/>
      <c r="I1689" s="88">
        <f>IF(VLOOKUP([1]Variables!$AN$3,[1]Variables!$AK$3:$AM$14,3)=2,[1]UTCR!J1689,[1]UTCR!AF1689)</f>
        <v>0</v>
      </c>
      <c r="J1689" s="88">
        <f t="shared" si="107"/>
        <v>0</v>
      </c>
      <c r="K1689" s="185">
        <f>IF([1]Variables!$AN$3=12,IF(VLOOKUP([1]Variables!$AN$3,[1]Variables!$AK$3:$AM$14,3)=2,INDEX([1]UTCR!K1689:U1689,1,5)+INDEX([1]UTCR!K1689:U1689,1,8),INDEX([1]UTCR!AG1689:AQ1689,1,5)+INDEX([1]UTCR!AG1689:AQ1689,1,8)),IF(VLOOKUP([1]Variables!$AN$3,[1]Variables!$AK$3:$AM$14,3)=2,INDEX([1]UTCR!K1689:U1689,1,[1]Variables!$AN$3),INDEX([1]UTCR!AG1689:AQ1689,1,[1]Variables!$AN$3)))</f>
        <v>0</v>
      </c>
      <c r="L1689" s="88">
        <f t="shared" si="108"/>
        <v>0</v>
      </c>
      <c r="M1689" s="88">
        <f>IF([1]Variables!$AN$3=12,INDEX([1]NRO!J1689:T1689,1,5)+INDEX([1]NRO!J1689:T1689,1,8),INDEX([1]NRO!J1689:T1689,1,[1]Variables!$AN$3))</f>
        <v>0</v>
      </c>
      <c r="O1689" s="134"/>
      <c r="P1689" s="134"/>
      <c r="Q1689" s="134"/>
      <c r="R1689" s="134"/>
      <c r="S1689" s="134"/>
      <c r="T1689" s="134"/>
      <c r="U1689" s="134"/>
      <c r="V1689" s="134"/>
      <c r="W1689" s="134"/>
      <c r="X1689" s="134"/>
      <c r="Y1689" s="134"/>
      <c r="Z1689" s="134"/>
      <c r="AA1689" s="134"/>
    </row>
    <row r="1690" spans="1:27" ht="11.65" customHeight="1" x14ac:dyDescent="0.2">
      <c r="A1690" s="138">
        <f t="shared" ca="1" si="106"/>
        <v>1309</v>
      </c>
      <c r="C1690" s="184"/>
      <c r="H1690" s="151" t="s">
        <v>469</v>
      </c>
      <c r="I1690" s="187">
        <f>SUBTOTAL(9,I1683:I1689)</f>
        <v>995729513.73166704</v>
      </c>
      <c r="J1690" s="187">
        <f>SUBTOTAL(9,J1683:J1689)</f>
        <v>937736149.99008512</v>
      </c>
      <c r="K1690" s="187">
        <f>SUBTOTAL(9,K1683:K1689)</f>
        <v>57993363.741581909</v>
      </c>
      <c r="L1690" s="187">
        <f>SUBTOTAL(9,L1683:L1689)</f>
        <v>-477662.60473603755</v>
      </c>
      <c r="M1690" s="187">
        <f>SUBTOTAL(9,M1683:M1689)</f>
        <v>57515701.136845872</v>
      </c>
      <c r="O1690" s="134"/>
      <c r="P1690" s="134"/>
      <c r="Q1690" s="134"/>
      <c r="R1690" s="134"/>
      <c r="S1690" s="134"/>
      <c r="T1690" s="134"/>
      <c r="U1690" s="134"/>
      <c r="V1690" s="134"/>
      <c r="W1690" s="134"/>
      <c r="X1690" s="134"/>
      <c r="Y1690" s="134"/>
      <c r="Z1690" s="134"/>
      <c r="AA1690" s="134"/>
    </row>
    <row r="1691" spans="1:27" ht="11.65" customHeight="1" x14ac:dyDescent="0.2">
      <c r="A1691" s="138">
        <f t="shared" ca="1" si="106"/>
        <v>1310</v>
      </c>
      <c r="C1691" s="184"/>
      <c r="H1691" s="151"/>
      <c r="I1691" s="88"/>
      <c r="J1691" s="88"/>
      <c r="K1691" s="88"/>
      <c r="L1691" s="88"/>
      <c r="M1691" s="88"/>
      <c r="O1691" s="134"/>
      <c r="P1691" s="134"/>
      <c r="Q1691" s="134"/>
      <c r="R1691" s="134"/>
      <c r="S1691" s="134"/>
      <c r="T1691" s="134"/>
      <c r="U1691" s="134"/>
      <c r="V1691" s="134"/>
      <c r="W1691" s="134"/>
      <c r="X1691" s="134"/>
      <c r="Y1691" s="134"/>
      <c r="Z1691" s="134"/>
      <c r="AA1691" s="134"/>
    </row>
    <row r="1692" spans="1:27" ht="11.65" customHeight="1" x14ac:dyDescent="0.2">
      <c r="A1692" s="138">
        <f t="shared" ca="1" si="106"/>
        <v>1311</v>
      </c>
      <c r="C1692" s="184">
        <v>315</v>
      </c>
      <c r="D1692" s="84" t="s">
        <v>473</v>
      </c>
      <c r="H1692" s="151"/>
      <c r="I1692" s="88"/>
      <c r="J1692" s="88"/>
      <c r="K1692" s="88"/>
      <c r="L1692" s="88"/>
      <c r="M1692" s="88"/>
      <c r="O1692" s="134"/>
      <c r="P1692" s="134"/>
      <c r="Q1692" s="134"/>
      <c r="R1692" s="134"/>
      <c r="S1692" s="134"/>
      <c r="T1692" s="134"/>
      <c r="U1692" s="134"/>
      <c r="V1692" s="134"/>
      <c r="W1692" s="134"/>
      <c r="X1692" s="134"/>
      <c r="Y1692" s="134"/>
      <c r="Z1692" s="134"/>
      <c r="AA1692" s="134"/>
    </row>
    <row r="1693" spans="1:27" ht="11.65" customHeight="1" x14ac:dyDescent="0.2">
      <c r="A1693" s="138">
        <f t="shared" ca="1" si="106"/>
        <v>1312</v>
      </c>
      <c r="C1693" s="184"/>
      <c r="F1693" s="184" t="str">
        <f>+[1]Function!F1676</f>
        <v>P</v>
      </c>
      <c r="G1693" s="84" t="str">
        <f>[1]UTCR!H1693</f>
        <v>DGP</v>
      </c>
      <c r="H1693" s="151"/>
      <c r="I1693" s="88">
        <f>IF(VLOOKUP([1]Variables!$AN$3,[1]Variables!$AK$3:$AM$14,3)=2,[1]UTCR!J1693,[1]UTCR!AF1693)</f>
        <v>0</v>
      </c>
      <c r="J1693" s="88">
        <f t="shared" ref="J1693:J1699" si="109">I1693-K1693</f>
        <v>0</v>
      </c>
      <c r="K1693" s="185">
        <f>IF([1]Variables!$AN$3=12,IF(VLOOKUP([1]Variables!$AN$3,[1]Variables!$AK$3:$AM$14,3)=2,INDEX([1]UTCR!K1693:U1693,1,5)+INDEX([1]UTCR!K1693:U1693,1,8),INDEX([1]UTCR!AG1693:AQ1693,1,5)+INDEX([1]UTCR!AG1693:AQ1693,1,8)),IF(VLOOKUP([1]Variables!$AN$3,[1]Variables!$AK$3:$AM$14,3)=2,INDEX([1]UTCR!K1693:U1693,1,[1]Variables!$AN$3),INDEX([1]UTCR!AG1693:AQ1693,1,[1]Variables!$AN$3)))</f>
        <v>0</v>
      </c>
      <c r="L1693" s="88">
        <f t="shared" ref="L1693:L1699" si="110">M1693-K1693</f>
        <v>0</v>
      </c>
      <c r="M1693" s="88">
        <f>IF([1]Variables!$AN$3=12,INDEX([1]NRO!J1693:T1693,1,5)+INDEX([1]NRO!J1693:T1693,1,8),INDEX([1]NRO!J1693:T1693,1,[1]Variables!$AN$3))</f>
        <v>0</v>
      </c>
      <c r="O1693" s="134"/>
      <c r="P1693" s="134"/>
      <c r="Q1693" s="134"/>
      <c r="R1693" s="134"/>
      <c r="S1693" s="134"/>
      <c r="T1693" s="134"/>
      <c r="U1693" s="134"/>
      <c r="V1693" s="134"/>
      <c r="W1693" s="134"/>
      <c r="X1693" s="134"/>
      <c r="Y1693" s="134"/>
      <c r="Z1693" s="134"/>
      <c r="AA1693" s="134"/>
    </row>
    <row r="1694" spans="1:27" ht="11.65" customHeight="1" x14ac:dyDescent="0.2">
      <c r="A1694" s="138">
        <f t="shared" ca="1" si="106"/>
        <v>1313</v>
      </c>
      <c r="C1694" s="184"/>
      <c r="F1694" s="184" t="str">
        <f>+[1]Function!F1677</f>
        <v>P</v>
      </c>
      <c r="G1694" s="84" t="str">
        <f>[1]UTCR!H1694</f>
        <v>DGU</v>
      </c>
      <c r="H1694" s="151"/>
      <c r="I1694" s="88">
        <f>IF(VLOOKUP([1]Variables!$AN$3,[1]Variables!$AK$3:$AM$14,3)=2,[1]UTCR!J1694,[1]UTCR!AF1694)</f>
        <v>0</v>
      </c>
      <c r="J1694" s="88">
        <f t="shared" si="109"/>
        <v>0</v>
      </c>
      <c r="K1694" s="185">
        <f>IF([1]Variables!$AN$3=12,IF(VLOOKUP([1]Variables!$AN$3,[1]Variables!$AK$3:$AM$14,3)=2,INDEX([1]UTCR!K1694:U1694,1,5)+INDEX([1]UTCR!K1694:U1694,1,8),INDEX([1]UTCR!AG1694:AQ1694,1,5)+INDEX([1]UTCR!AG1694:AQ1694,1,8)),IF(VLOOKUP([1]Variables!$AN$3,[1]Variables!$AK$3:$AM$14,3)=2,INDEX([1]UTCR!K1694:U1694,1,[1]Variables!$AN$3),INDEX([1]UTCR!AG1694:AQ1694,1,[1]Variables!$AN$3)))</f>
        <v>0</v>
      </c>
      <c r="L1694" s="88">
        <f t="shared" si="110"/>
        <v>0</v>
      </c>
      <c r="M1694" s="88">
        <f>IF([1]Variables!$AN$3=12,INDEX([1]NRO!J1694:T1694,1,5)+INDEX([1]NRO!J1694:T1694,1,8),INDEX([1]NRO!J1694:T1694,1,[1]Variables!$AN$3))</f>
        <v>0</v>
      </c>
      <c r="O1694" s="134"/>
      <c r="P1694" s="134"/>
      <c r="Q1694" s="134"/>
      <c r="R1694" s="134"/>
      <c r="S1694" s="134"/>
      <c r="T1694" s="134"/>
      <c r="U1694" s="134"/>
      <c r="V1694" s="134"/>
      <c r="W1694" s="134"/>
      <c r="X1694" s="134"/>
      <c r="Y1694" s="134"/>
      <c r="Z1694" s="134"/>
      <c r="AA1694" s="134"/>
    </row>
    <row r="1695" spans="1:27" ht="11.65" customHeight="1" x14ac:dyDescent="0.2">
      <c r="A1695" s="138">
        <f t="shared" ca="1" si="106"/>
        <v>1314</v>
      </c>
      <c r="C1695" s="184"/>
      <c r="F1695" s="184" t="str">
        <f>+[1]Function!F1678</f>
        <v>P</v>
      </c>
      <c r="G1695" s="84" t="str">
        <f>[1]UTCR!H1695</f>
        <v>SG</v>
      </c>
      <c r="H1695" s="151"/>
      <c r="I1695" s="88">
        <f>IF(VLOOKUP([1]Variables!$AN$3,[1]Variables!$AK$3:$AM$14,3)=2,[1]UTCR!J1695,[1]UTCR!AF1695)</f>
        <v>0</v>
      </c>
      <c r="J1695" s="88">
        <f t="shared" si="109"/>
        <v>0</v>
      </c>
      <c r="K1695" s="185">
        <f>IF([1]Variables!$AN$3=12,IF(VLOOKUP([1]Variables!$AN$3,[1]Variables!$AK$3:$AM$14,3)=2,INDEX([1]UTCR!K1695:U1695,1,5)+INDEX([1]UTCR!K1695:U1695,1,8),INDEX([1]UTCR!AG1695:AQ1695,1,5)+INDEX([1]UTCR!AG1695:AQ1695,1,8)),IF(VLOOKUP([1]Variables!$AN$3,[1]Variables!$AK$3:$AM$14,3)=2,INDEX([1]UTCR!K1695:U1695,1,[1]Variables!$AN$3),INDEX([1]UTCR!AG1695:AQ1695,1,[1]Variables!$AN$3)))</f>
        <v>0</v>
      </c>
      <c r="L1695" s="88">
        <f t="shared" si="110"/>
        <v>0</v>
      </c>
      <c r="M1695" s="88">
        <f>IF([1]Variables!$AN$3=12,INDEX([1]NRO!J1695:T1695,1,5)+INDEX([1]NRO!J1695:T1695,1,8),INDEX([1]NRO!J1695:T1695,1,[1]Variables!$AN$3))</f>
        <v>0</v>
      </c>
      <c r="O1695" s="134"/>
      <c r="P1695" s="134"/>
      <c r="Q1695" s="134"/>
      <c r="R1695" s="134"/>
      <c r="S1695" s="134"/>
      <c r="T1695" s="134"/>
      <c r="U1695" s="134"/>
      <c r="V1695" s="134"/>
      <c r="W1695" s="134"/>
      <c r="X1695" s="134"/>
      <c r="Y1695" s="134"/>
      <c r="Z1695" s="134"/>
      <c r="AA1695" s="134"/>
    </row>
    <row r="1696" spans="1:27" ht="11.65" customHeight="1" x14ac:dyDescent="0.2">
      <c r="A1696" s="138">
        <f t="shared" ca="1" si="106"/>
        <v>1315</v>
      </c>
      <c r="C1696" s="184"/>
      <c r="F1696" s="184" t="str">
        <f>+[1]Function!F1679</f>
        <v>P</v>
      </c>
      <c r="G1696" s="84" t="str">
        <f>[1]UTCR!H1696</f>
        <v>CAGW</v>
      </c>
      <c r="H1696" s="151"/>
      <c r="I1696" s="88">
        <f>IF(VLOOKUP([1]Variables!$AN$3,[1]Variables!$AK$3:$AM$14,3)=2,[1]UTCR!J1696,[1]UTCR!AF1696)</f>
        <v>13365116.26</v>
      </c>
      <c r="J1696" s="88">
        <f t="shared" si="109"/>
        <v>10349270.772977151</v>
      </c>
      <c r="K1696" s="185">
        <f>IF([1]Variables!$AN$3=12,IF(VLOOKUP([1]Variables!$AN$3,[1]Variables!$AK$3:$AM$14,3)=2,INDEX([1]UTCR!K1696:U1696,1,5)+INDEX([1]UTCR!K1696:U1696,1,8),INDEX([1]UTCR!AG1696:AQ1696,1,5)+INDEX([1]UTCR!AG1696:AQ1696,1,8)),IF(VLOOKUP([1]Variables!$AN$3,[1]Variables!$AK$3:$AM$14,3)=2,INDEX([1]UTCR!K1696:U1696,1,[1]Variables!$AN$3),INDEX([1]UTCR!AG1696:AQ1696,1,[1]Variables!$AN$3)))</f>
        <v>3015845.4870228479</v>
      </c>
      <c r="L1696" s="88">
        <f t="shared" si="110"/>
        <v>15793.72019135952</v>
      </c>
      <c r="M1696" s="88">
        <f>IF([1]Variables!$AN$3=12,INDEX([1]NRO!J1696:T1696,1,5)+INDEX([1]NRO!J1696:T1696,1,8),INDEX([1]NRO!J1696:T1696,1,[1]Variables!$AN$3))</f>
        <v>3031639.2072142074</v>
      </c>
      <c r="O1696" s="134"/>
      <c r="P1696" s="134"/>
      <c r="Q1696" s="134"/>
      <c r="R1696" s="134"/>
      <c r="S1696" s="134"/>
      <c r="T1696" s="134"/>
      <c r="U1696" s="134"/>
      <c r="V1696" s="134"/>
      <c r="W1696" s="134"/>
      <c r="X1696" s="134"/>
      <c r="Y1696" s="134"/>
      <c r="Z1696" s="134"/>
      <c r="AA1696" s="134"/>
    </row>
    <row r="1697" spans="1:27" ht="11.65" customHeight="1" x14ac:dyDescent="0.2">
      <c r="A1697" s="138">
        <f t="shared" ca="1" si="106"/>
        <v>1316</v>
      </c>
      <c r="C1697" s="184"/>
      <c r="F1697" s="184" t="str">
        <f>+[1]Function!F1680</f>
        <v>P</v>
      </c>
      <c r="G1697" s="84" t="str">
        <f>[1]UTCR!H1697</f>
        <v>CAGE</v>
      </c>
      <c r="H1697" s="151"/>
      <c r="I1697" s="88">
        <f>IF(VLOOKUP([1]Variables!$AN$3,[1]Variables!$AK$3:$AM$14,3)=2,[1]UTCR!J1697,[1]UTCR!AF1697)</f>
        <v>416935178.81124997</v>
      </c>
      <c r="J1697" s="88">
        <f t="shared" si="109"/>
        <v>416935178.81124997</v>
      </c>
      <c r="K1697" s="185">
        <f>IF([1]Variables!$AN$3=12,IF(VLOOKUP([1]Variables!$AN$3,[1]Variables!$AK$3:$AM$14,3)=2,INDEX([1]UTCR!K1697:U1697,1,5)+INDEX([1]UTCR!K1697:U1697,1,8),INDEX([1]UTCR!AG1697:AQ1697,1,5)+INDEX([1]UTCR!AG1697:AQ1697,1,8)),IF(VLOOKUP([1]Variables!$AN$3,[1]Variables!$AK$3:$AM$14,3)=2,INDEX([1]UTCR!K1697:U1697,1,[1]Variables!$AN$3),INDEX([1]UTCR!AG1697:AQ1697,1,[1]Variables!$AN$3)))</f>
        <v>0</v>
      </c>
      <c r="L1697" s="88">
        <f t="shared" si="110"/>
        <v>0</v>
      </c>
      <c r="M1697" s="88">
        <f>IF([1]Variables!$AN$3=12,INDEX([1]NRO!J1697:T1697,1,5)+INDEX([1]NRO!J1697:T1697,1,8),INDEX([1]NRO!J1697:T1697,1,[1]Variables!$AN$3))</f>
        <v>0</v>
      </c>
      <c r="O1697" s="134"/>
      <c r="P1697" s="134"/>
      <c r="Q1697" s="134"/>
      <c r="R1697" s="134"/>
      <c r="S1697" s="134"/>
      <c r="T1697" s="134"/>
      <c r="U1697" s="134"/>
      <c r="V1697" s="134"/>
      <c r="W1697" s="134"/>
      <c r="X1697" s="134"/>
      <c r="Y1697" s="134"/>
      <c r="Z1697" s="134"/>
      <c r="AA1697" s="134"/>
    </row>
    <row r="1698" spans="1:27" ht="11.65" customHeight="1" x14ac:dyDescent="0.2">
      <c r="A1698" s="138">
        <f t="shared" ca="1" si="106"/>
        <v>1317</v>
      </c>
      <c r="C1698" s="184"/>
      <c r="F1698" s="184" t="str">
        <f>+[1]Function!F1682</f>
        <v>P</v>
      </c>
      <c r="G1698" s="84" t="str">
        <f>[1]UTCR!H1698</f>
        <v>JBG</v>
      </c>
      <c r="H1698" s="151"/>
      <c r="I1698" s="88">
        <f>IF(VLOOKUP([1]Variables!$AN$3,[1]Variables!$AK$3:$AM$14,3)=2,[1]UTCR!J1698,[1]UTCR!AF1698)</f>
        <v>60727145.251249999</v>
      </c>
      <c r="J1698" s="88">
        <f>I1698-K1698</f>
        <v>47101793.139958389</v>
      </c>
      <c r="K1698" s="185">
        <f>IF([1]Variables!$AN$3=12,IF(VLOOKUP([1]Variables!$AN$3,[1]Variables!$AK$3:$AM$14,3)=2,INDEX([1]UTCR!K1698:U1698,1,5)+INDEX([1]UTCR!K1698:U1698,1,8),INDEX([1]UTCR!AG1698:AQ1698,1,5)+INDEX([1]UTCR!AG1698:AQ1698,1,8)),IF(VLOOKUP([1]Variables!$AN$3,[1]Variables!$AK$3:$AM$14,3)=2,INDEX([1]UTCR!K1698:U1698,1,[1]Variables!$AN$3),INDEX([1]UTCR!AG1698:AQ1698,1,[1]Variables!$AN$3)))</f>
        <v>13625352.111291608</v>
      </c>
      <c r="L1698" s="88">
        <f>M1698-K1698</f>
        <v>-11712.785079021007</v>
      </c>
      <c r="M1698" s="88">
        <f>IF([1]Variables!$AN$3=12,INDEX([1]NRO!J1698:T1698,1,5)+INDEX([1]NRO!J1698:T1698,1,8),INDEX([1]NRO!J1698:T1698,1,[1]Variables!$AN$3))</f>
        <v>13613639.326212587</v>
      </c>
      <c r="O1698" s="134"/>
      <c r="P1698" s="134"/>
      <c r="Q1698" s="134"/>
      <c r="R1698" s="134"/>
      <c r="S1698" s="134"/>
      <c r="T1698" s="134"/>
      <c r="U1698" s="134"/>
      <c r="V1698" s="134"/>
      <c r="W1698" s="134"/>
      <c r="X1698" s="134"/>
      <c r="Y1698" s="134"/>
      <c r="Z1698" s="134"/>
      <c r="AA1698" s="134"/>
    </row>
    <row r="1699" spans="1:27" ht="11.65" customHeight="1" x14ac:dyDescent="0.2">
      <c r="A1699" s="138">
        <f t="shared" ca="1" si="106"/>
        <v>1318</v>
      </c>
      <c r="C1699" s="184"/>
      <c r="F1699" s="184" t="str">
        <f>+[1]Function!F1682</f>
        <v>P</v>
      </c>
      <c r="G1699" s="84" t="str">
        <f>[1]UTCR!H1699</f>
        <v>CAGE</v>
      </c>
      <c r="H1699" s="151"/>
      <c r="I1699" s="88">
        <f>IF(VLOOKUP([1]Variables!$AN$3,[1]Variables!$AK$3:$AM$14,3)=2,[1]UTCR!J1699,[1]UTCR!AF1699)</f>
        <v>0</v>
      </c>
      <c r="J1699" s="88">
        <f t="shared" si="109"/>
        <v>0</v>
      </c>
      <c r="K1699" s="185">
        <f>IF([1]Variables!$AN$3=12,IF(VLOOKUP([1]Variables!$AN$3,[1]Variables!$AK$3:$AM$14,3)=2,INDEX([1]UTCR!K1699:U1699,1,5)+INDEX([1]UTCR!K1699:U1699,1,8),INDEX([1]UTCR!AG1699:AQ1699,1,5)+INDEX([1]UTCR!AG1699:AQ1699,1,8)),IF(VLOOKUP([1]Variables!$AN$3,[1]Variables!$AK$3:$AM$14,3)=2,INDEX([1]UTCR!K1699:U1699,1,[1]Variables!$AN$3),INDEX([1]UTCR!AG1699:AQ1699,1,[1]Variables!$AN$3)))</f>
        <v>0</v>
      </c>
      <c r="L1699" s="88">
        <f t="shared" si="110"/>
        <v>0</v>
      </c>
      <c r="M1699" s="88">
        <f>IF([1]Variables!$AN$3=12,INDEX([1]NRO!J1699:T1699,1,5)+INDEX([1]NRO!J1699:T1699,1,8),INDEX([1]NRO!J1699:T1699,1,[1]Variables!$AN$3))</f>
        <v>0</v>
      </c>
      <c r="O1699" s="134"/>
      <c r="P1699" s="134"/>
      <c r="Q1699" s="134"/>
      <c r="R1699" s="134"/>
      <c r="S1699" s="134"/>
      <c r="T1699" s="134"/>
      <c r="U1699" s="134"/>
      <c r="V1699" s="134"/>
      <c r="W1699" s="134"/>
      <c r="X1699" s="134"/>
      <c r="Y1699" s="134"/>
      <c r="Z1699" s="134"/>
      <c r="AA1699" s="134"/>
    </row>
    <row r="1700" spans="1:27" ht="11.65" customHeight="1" x14ac:dyDescent="0.2">
      <c r="A1700" s="138">
        <f t="shared" ca="1" si="106"/>
        <v>1319</v>
      </c>
      <c r="C1700" s="184"/>
      <c r="H1700" s="151" t="s">
        <v>469</v>
      </c>
      <c r="I1700" s="187">
        <f>SUBTOTAL(9,I1693:I1699)</f>
        <v>491027440.32249999</v>
      </c>
      <c r="J1700" s="187">
        <f>SUBTOTAL(9,J1693:J1699)</f>
        <v>474386242.72418553</v>
      </c>
      <c r="K1700" s="187">
        <f>SUBTOTAL(9,K1693:K1699)</f>
        <v>16641197.598314457</v>
      </c>
      <c r="L1700" s="187">
        <f>SUBTOTAL(9,L1693:L1699)</f>
        <v>4080.9351123385131</v>
      </c>
      <c r="M1700" s="187">
        <f>SUBTOTAL(9,M1693:M1699)</f>
        <v>16645278.533426795</v>
      </c>
      <c r="O1700" s="134"/>
      <c r="P1700" s="134"/>
      <c r="Q1700" s="134"/>
      <c r="R1700" s="134"/>
      <c r="S1700" s="134"/>
      <c r="T1700" s="134"/>
      <c r="U1700" s="134"/>
      <c r="V1700" s="134"/>
      <c r="W1700" s="134"/>
      <c r="X1700" s="134"/>
      <c r="Y1700" s="134"/>
      <c r="Z1700" s="134"/>
      <c r="AA1700" s="134"/>
    </row>
    <row r="1701" spans="1:27" ht="11.65" customHeight="1" x14ac:dyDescent="0.2">
      <c r="A1701" s="138">
        <f t="shared" ca="1" si="106"/>
        <v>1320</v>
      </c>
      <c r="C1701" s="184"/>
      <c r="H1701" s="151"/>
      <c r="I1701" s="192"/>
      <c r="J1701" s="88"/>
      <c r="K1701" s="88"/>
      <c r="L1701" s="88"/>
      <c r="M1701" s="88"/>
      <c r="O1701" s="134"/>
      <c r="P1701" s="134"/>
      <c r="Q1701" s="134"/>
      <c r="R1701" s="134"/>
      <c r="S1701" s="134"/>
      <c r="T1701" s="134"/>
      <c r="U1701" s="134"/>
      <c r="V1701" s="134"/>
      <c r="W1701" s="134"/>
      <c r="X1701" s="134"/>
      <c r="Y1701" s="134"/>
      <c r="Z1701" s="134"/>
      <c r="AA1701" s="134"/>
    </row>
    <row r="1702" spans="1:27" ht="11.65" customHeight="1" x14ac:dyDescent="0.2">
      <c r="A1702" s="138">
        <f t="shared" ca="1" si="106"/>
        <v>1321</v>
      </c>
      <c r="C1702" s="184"/>
      <c r="E1702" s="142"/>
      <c r="H1702" s="151"/>
      <c r="I1702" s="192"/>
      <c r="J1702" s="192"/>
      <c r="K1702" s="192"/>
      <c r="L1702" s="192"/>
      <c r="M1702" s="192"/>
      <c r="O1702" s="193"/>
      <c r="P1702" s="193"/>
      <c r="Q1702" s="193"/>
      <c r="R1702" s="193"/>
      <c r="S1702" s="193"/>
      <c r="T1702" s="193"/>
      <c r="U1702" s="134"/>
      <c r="V1702" s="193"/>
      <c r="W1702" s="193"/>
      <c r="X1702" s="193"/>
      <c r="Y1702" s="193"/>
      <c r="Z1702" s="193"/>
      <c r="AA1702" s="193"/>
    </row>
    <row r="1703" spans="1:27" ht="11.65" customHeight="1" x14ac:dyDescent="0.2">
      <c r="A1703" s="138">
        <f t="shared" ca="1" si="106"/>
        <v>1322</v>
      </c>
      <c r="C1703" s="194"/>
      <c r="D1703" s="195"/>
      <c r="E1703" s="196"/>
      <c r="G1703" s="195"/>
      <c r="H1703" s="197"/>
      <c r="I1703" s="198"/>
      <c r="J1703" s="198"/>
      <c r="K1703" s="198"/>
      <c r="L1703" s="198"/>
      <c r="M1703" s="198"/>
      <c r="O1703" s="199"/>
      <c r="P1703" s="199"/>
      <c r="Q1703" s="199"/>
      <c r="R1703" s="199"/>
      <c r="S1703" s="199"/>
      <c r="T1703" s="199"/>
      <c r="U1703" s="134"/>
      <c r="V1703" s="199"/>
      <c r="W1703" s="199"/>
      <c r="X1703" s="199"/>
      <c r="Y1703" s="199"/>
      <c r="Z1703" s="199"/>
      <c r="AA1703" s="199"/>
    </row>
    <row r="1704" spans="1:27" ht="11.65" customHeight="1" x14ac:dyDescent="0.2">
      <c r="A1704" s="138">
        <f t="shared" ca="1" si="106"/>
        <v>1323</v>
      </c>
      <c r="C1704" s="184">
        <v>316</v>
      </c>
      <c r="D1704" s="84" t="s">
        <v>474</v>
      </c>
      <c r="H1704" s="151"/>
      <c r="I1704" s="88"/>
      <c r="J1704" s="88"/>
      <c r="K1704" s="88"/>
      <c r="L1704" s="88"/>
      <c r="M1704" s="88"/>
      <c r="O1704" s="134"/>
      <c r="P1704" s="134"/>
      <c r="Q1704" s="134"/>
      <c r="R1704" s="134"/>
      <c r="S1704" s="134"/>
      <c r="T1704" s="134"/>
      <c r="U1704" s="134"/>
      <c r="V1704" s="134"/>
      <c r="W1704" s="134"/>
      <c r="X1704" s="134"/>
      <c r="Y1704" s="134"/>
      <c r="Z1704" s="134"/>
      <c r="AA1704" s="134"/>
    </row>
    <row r="1705" spans="1:27" ht="11.65" customHeight="1" x14ac:dyDescent="0.2">
      <c r="A1705" s="138">
        <f t="shared" ca="1" si="106"/>
        <v>1324</v>
      </c>
      <c r="C1705" s="184"/>
      <c r="F1705" s="184" t="str">
        <f>+[1]Function!F1688</f>
        <v>P</v>
      </c>
      <c r="G1705" s="84" t="str">
        <f>[1]UTCR!H1705</f>
        <v>DGP</v>
      </c>
      <c r="H1705" s="151"/>
      <c r="I1705" s="88">
        <f>IF(VLOOKUP([1]Variables!$AN$3,[1]Variables!$AK$3:$AM$14,3)=2,[1]UTCR!J1705,[1]UTCR!AF1705)</f>
        <v>0</v>
      </c>
      <c r="J1705" s="88">
        <f t="shared" ref="J1705:J1711" si="111">I1705-K1705</f>
        <v>0</v>
      </c>
      <c r="K1705" s="185">
        <f>IF([1]Variables!$AN$3=12,IF(VLOOKUP([1]Variables!$AN$3,[1]Variables!$AK$3:$AM$14,3)=2,INDEX([1]UTCR!K1705:U1705,1,5)+INDEX([1]UTCR!K1705:U1705,1,8),INDEX([1]UTCR!AG1705:AQ1705,1,5)+INDEX([1]UTCR!AG1705:AQ1705,1,8)),IF(VLOOKUP([1]Variables!$AN$3,[1]Variables!$AK$3:$AM$14,3)=2,INDEX([1]UTCR!K1705:U1705,1,[1]Variables!$AN$3),INDEX([1]UTCR!AG1705:AQ1705,1,[1]Variables!$AN$3)))</f>
        <v>0</v>
      </c>
      <c r="L1705" s="88">
        <f t="shared" ref="L1705:L1711" si="112">M1705-K1705</f>
        <v>0</v>
      </c>
      <c r="M1705" s="88">
        <f>IF([1]Variables!$AN$3=12,INDEX([1]NRO!J1705:T1705,1,5)+INDEX([1]NRO!J1705:T1705,1,8),INDEX([1]NRO!J1705:T1705,1,[1]Variables!$AN$3))</f>
        <v>0</v>
      </c>
      <c r="O1705" s="134"/>
      <c r="P1705" s="134"/>
      <c r="Q1705" s="134"/>
      <c r="R1705" s="134"/>
      <c r="S1705" s="134"/>
      <c r="T1705" s="134"/>
      <c r="U1705" s="134"/>
      <c r="V1705" s="134"/>
      <c r="W1705" s="134"/>
      <c r="X1705" s="134"/>
      <c r="Y1705" s="134"/>
      <c r="Z1705" s="134"/>
      <c r="AA1705" s="134"/>
    </row>
    <row r="1706" spans="1:27" ht="11.65" customHeight="1" x14ac:dyDescent="0.2">
      <c r="A1706" s="138">
        <f t="shared" ca="1" si="106"/>
        <v>1325</v>
      </c>
      <c r="C1706" s="184"/>
      <c r="F1706" s="184" t="str">
        <f>+[1]Function!F1689</f>
        <v>P</v>
      </c>
      <c r="G1706" s="84" t="str">
        <f>[1]UTCR!H1706</f>
        <v>DGU</v>
      </c>
      <c r="H1706" s="151"/>
      <c r="I1706" s="88">
        <f>IF(VLOOKUP([1]Variables!$AN$3,[1]Variables!$AK$3:$AM$14,3)=2,[1]UTCR!J1706,[1]UTCR!AF1706)</f>
        <v>0</v>
      </c>
      <c r="J1706" s="88">
        <f t="shared" si="111"/>
        <v>0</v>
      </c>
      <c r="K1706" s="185">
        <f>IF([1]Variables!$AN$3=12,IF(VLOOKUP([1]Variables!$AN$3,[1]Variables!$AK$3:$AM$14,3)=2,INDEX([1]UTCR!K1706:U1706,1,5)+INDEX([1]UTCR!K1706:U1706,1,8),INDEX([1]UTCR!AG1706:AQ1706,1,5)+INDEX([1]UTCR!AG1706:AQ1706,1,8)),IF(VLOOKUP([1]Variables!$AN$3,[1]Variables!$AK$3:$AM$14,3)=2,INDEX([1]UTCR!K1706:U1706,1,[1]Variables!$AN$3),INDEX([1]UTCR!AG1706:AQ1706,1,[1]Variables!$AN$3)))</f>
        <v>0</v>
      </c>
      <c r="L1706" s="88">
        <f t="shared" si="112"/>
        <v>0</v>
      </c>
      <c r="M1706" s="88">
        <f>IF([1]Variables!$AN$3=12,INDEX([1]NRO!J1706:T1706,1,5)+INDEX([1]NRO!J1706:T1706,1,8),INDEX([1]NRO!J1706:T1706,1,[1]Variables!$AN$3))</f>
        <v>0</v>
      </c>
      <c r="O1706" s="134"/>
      <c r="P1706" s="134"/>
      <c r="Q1706" s="134"/>
      <c r="R1706" s="134"/>
      <c r="S1706" s="134"/>
      <c r="T1706" s="134"/>
      <c r="U1706" s="134"/>
      <c r="V1706" s="134"/>
      <c r="W1706" s="134"/>
      <c r="X1706" s="134"/>
      <c r="Y1706" s="134"/>
      <c r="Z1706" s="134"/>
      <c r="AA1706" s="134"/>
    </row>
    <row r="1707" spans="1:27" ht="11.65" customHeight="1" x14ac:dyDescent="0.2">
      <c r="A1707" s="138">
        <f t="shared" ca="1" si="106"/>
        <v>1326</v>
      </c>
      <c r="C1707" s="184"/>
      <c r="F1707" s="184" t="str">
        <f>+[1]Function!F1690</f>
        <v>P</v>
      </c>
      <c r="G1707" s="84" t="str">
        <f>[1]UTCR!H1707</f>
        <v>SG</v>
      </c>
      <c r="H1707" s="151"/>
      <c r="I1707" s="88">
        <f>IF(VLOOKUP([1]Variables!$AN$3,[1]Variables!$AK$3:$AM$14,3)=2,[1]UTCR!J1707,[1]UTCR!AF1707)</f>
        <v>0</v>
      </c>
      <c r="J1707" s="88">
        <f t="shared" si="111"/>
        <v>0</v>
      </c>
      <c r="K1707" s="185">
        <f>IF([1]Variables!$AN$3=12,IF(VLOOKUP([1]Variables!$AN$3,[1]Variables!$AK$3:$AM$14,3)=2,INDEX([1]UTCR!K1707:U1707,1,5)+INDEX([1]UTCR!K1707:U1707,1,8),INDEX([1]UTCR!AG1707:AQ1707,1,5)+INDEX([1]UTCR!AG1707:AQ1707,1,8)),IF(VLOOKUP([1]Variables!$AN$3,[1]Variables!$AK$3:$AM$14,3)=2,INDEX([1]UTCR!K1707:U1707,1,[1]Variables!$AN$3),INDEX([1]UTCR!AG1707:AQ1707,1,[1]Variables!$AN$3)))</f>
        <v>0</v>
      </c>
      <c r="L1707" s="88">
        <f t="shared" si="112"/>
        <v>0</v>
      </c>
      <c r="M1707" s="88">
        <f>IF([1]Variables!$AN$3=12,INDEX([1]NRO!J1707:T1707,1,5)+INDEX([1]NRO!J1707:T1707,1,8),INDEX([1]NRO!J1707:T1707,1,[1]Variables!$AN$3))</f>
        <v>0</v>
      </c>
      <c r="O1707" s="134"/>
      <c r="P1707" s="134"/>
      <c r="Q1707" s="134"/>
      <c r="R1707" s="134"/>
      <c r="S1707" s="134"/>
      <c r="T1707" s="134"/>
      <c r="U1707" s="134"/>
      <c r="V1707" s="134"/>
      <c r="W1707" s="134"/>
      <c r="X1707" s="134"/>
      <c r="Y1707" s="134"/>
      <c r="Z1707" s="134"/>
      <c r="AA1707" s="134"/>
    </row>
    <row r="1708" spans="1:27" ht="11.65" customHeight="1" x14ac:dyDescent="0.2">
      <c r="A1708" s="138">
        <f t="shared" ca="1" si="106"/>
        <v>1327</v>
      </c>
      <c r="C1708" s="184"/>
      <c r="F1708" s="184" t="str">
        <f>+[1]Function!F1691</f>
        <v>P</v>
      </c>
      <c r="G1708" s="84" t="str">
        <f>[1]UTCR!H1708</f>
        <v>CAGW</v>
      </c>
      <c r="H1708" s="151"/>
      <c r="I1708" s="88">
        <f>IF(VLOOKUP([1]Variables!$AN$3,[1]Variables!$AK$3:$AM$14,3)=2,[1]UTCR!J1708,[1]UTCR!AF1708)</f>
        <v>320910.01124999998</v>
      </c>
      <c r="J1708" s="88">
        <f t="shared" si="111"/>
        <v>248496.49906340538</v>
      </c>
      <c r="K1708" s="185">
        <f>IF([1]Variables!$AN$3=12,IF(VLOOKUP([1]Variables!$AN$3,[1]Variables!$AK$3:$AM$14,3)=2,INDEX([1]UTCR!K1708:U1708,1,5)+INDEX([1]UTCR!K1708:U1708,1,8),INDEX([1]UTCR!AG1708:AQ1708,1,5)+INDEX([1]UTCR!AG1708:AQ1708,1,8)),IF(VLOOKUP([1]Variables!$AN$3,[1]Variables!$AK$3:$AM$14,3)=2,INDEX([1]UTCR!K1708:U1708,1,[1]Variables!$AN$3),INDEX([1]UTCR!AG1708:AQ1708,1,[1]Variables!$AN$3)))</f>
        <v>72413.512186594613</v>
      </c>
      <c r="L1708" s="88">
        <f t="shared" si="112"/>
        <v>-234.1668568104069</v>
      </c>
      <c r="M1708" s="88">
        <f>IF([1]Variables!$AN$3=12,INDEX([1]NRO!J1708:T1708,1,5)+INDEX([1]NRO!J1708:T1708,1,8),INDEX([1]NRO!J1708:T1708,1,[1]Variables!$AN$3))</f>
        <v>72179.345329784206</v>
      </c>
      <c r="O1708" s="134"/>
      <c r="P1708" s="134"/>
      <c r="Q1708" s="134"/>
      <c r="R1708" s="134"/>
      <c r="S1708" s="134"/>
      <c r="T1708" s="134"/>
      <c r="U1708" s="134"/>
      <c r="V1708" s="134"/>
      <c r="W1708" s="134"/>
      <c r="X1708" s="134"/>
      <c r="Y1708" s="134"/>
      <c r="Z1708" s="134"/>
      <c r="AA1708" s="134"/>
    </row>
    <row r="1709" spans="1:27" ht="11.65" customHeight="1" x14ac:dyDescent="0.2">
      <c r="A1709" s="138">
        <f t="shared" ca="1" si="106"/>
        <v>1328</v>
      </c>
      <c r="C1709" s="184"/>
      <c r="F1709" s="184" t="str">
        <f>+[1]Function!F1692</f>
        <v>P</v>
      </c>
      <c r="G1709" s="84" t="str">
        <f>[1]UTCR!H1709</f>
        <v>CAGE</v>
      </c>
      <c r="H1709" s="151"/>
      <c r="I1709" s="88">
        <f>IF(VLOOKUP([1]Variables!$AN$3,[1]Variables!$AK$3:$AM$14,3)=2,[1]UTCR!J1709,[1]UTCR!AF1709)</f>
        <v>26704007.198333301</v>
      </c>
      <c r="J1709" s="88">
        <f t="shared" si="111"/>
        <v>26704007.198333301</v>
      </c>
      <c r="K1709" s="185">
        <f>IF([1]Variables!$AN$3=12,IF(VLOOKUP([1]Variables!$AN$3,[1]Variables!$AK$3:$AM$14,3)=2,INDEX([1]UTCR!K1709:U1709,1,5)+INDEX([1]UTCR!K1709:U1709,1,8),INDEX([1]UTCR!AG1709:AQ1709,1,5)+INDEX([1]UTCR!AG1709:AQ1709,1,8)),IF(VLOOKUP([1]Variables!$AN$3,[1]Variables!$AK$3:$AM$14,3)=2,INDEX([1]UTCR!K1709:U1709,1,[1]Variables!$AN$3),INDEX([1]UTCR!AG1709:AQ1709,1,[1]Variables!$AN$3)))</f>
        <v>0</v>
      </c>
      <c r="L1709" s="88">
        <f t="shared" si="112"/>
        <v>0</v>
      </c>
      <c r="M1709" s="88">
        <f>IF([1]Variables!$AN$3=12,INDEX([1]NRO!J1709:T1709,1,5)+INDEX([1]NRO!J1709:T1709,1,8),INDEX([1]NRO!J1709:T1709,1,[1]Variables!$AN$3))</f>
        <v>0</v>
      </c>
      <c r="O1709" s="134"/>
      <c r="P1709" s="134"/>
      <c r="Q1709" s="134"/>
      <c r="R1709" s="134"/>
      <c r="S1709" s="134"/>
      <c r="T1709" s="134"/>
      <c r="U1709" s="134"/>
      <c r="V1709" s="134"/>
      <c r="W1709" s="134"/>
      <c r="X1709" s="134"/>
      <c r="Y1709" s="134"/>
      <c r="Z1709" s="134"/>
      <c r="AA1709" s="134"/>
    </row>
    <row r="1710" spans="1:27" ht="11.65" customHeight="1" x14ac:dyDescent="0.2">
      <c r="A1710" s="138">
        <f t="shared" ca="1" si="106"/>
        <v>1329</v>
      </c>
      <c r="C1710" s="184"/>
      <c r="F1710" s="184" t="str">
        <f>+[1]Function!F1694</f>
        <v>P</v>
      </c>
      <c r="G1710" s="84" t="str">
        <f>[1]UTCR!H1710</f>
        <v>JBG</v>
      </c>
      <c r="H1710" s="151"/>
      <c r="I1710" s="88">
        <f>IF(VLOOKUP([1]Variables!$AN$3,[1]Variables!$AK$3:$AM$14,3)=2,[1]UTCR!J1710,[1]UTCR!AF1710)</f>
        <v>4115111.44833333</v>
      </c>
      <c r="J1710" s="88">
        <f>I1710-K1710</f>
        <v>3191803.7211420098</v>
      </c>
      <c r="K1710" s="185">
        <f>IF([1]Variables!$AN$3=12,IF(VLOOKUP([1]Variables!$AN$3,[1]Variables!$AK$3:$AM$14,3)=2,INDEX([1]UTCR!K1710:U1710,1,5)+INDEX([1]UTCR!K1710:U1710,1,8),INDEX([1]UTCR!AG1710:AQ1710,1,5)+INDEX([1]UTCR!AG1710:AQ1710,1,8)),IF(VLOOKUP([1]Variables!$AN$3,[1]Variables!$AK$3:$AM$14,3)=2,INDEX([1]UTCR!K1710:U1710,1,[1]Variables!$AN$3),INDEX([1]UTCR!AG1710:AQ1710,1,[1]Variables!$AN$3)))</f>
        <v>923307.72719132004</v>
      </c>
      <c r="L1710" s="88">
        <f>M1710-K1710</f>
        <v>-66.691377238952555</v>
      </c>
      <c r="M1710" s="88">
        <f>IF([1]Variables!$AN$3=12,INDEX([1]NRO!J1710:T1710,1,5)+INDEX([1]NRO!J1710:T1710,1,8),INDEX([1]NRO!J1710:T1710,1,[1]Variables!$AN$3))</f>
        <v>923241.03581408109</v>
      </c>
      <c r="O1710" s="134"/>
      <c r="P1710" s="134"/>
      <c r="Q1710" s="134"/>
      <c r="R1710" s="134"/>
      <c r="S1710" s="134"/>
      <c r="T1710" s="134"/>
      <c r="U1710" s="134"/>
      <c r="V1710" s="134"/>
      <c r="W1710" s="134"/>
      <c r="X1710" s="134"/>
      <c r="Y1710" s="134"/>
      <c r="Z1710" s="134"/>
      <c r="AA1710" s="134"/>
    </row>
    <row r="1711" spans="1:27" ht="11.65" customHeight="1" x14ac:dyDescent="0.2">
      <c r="A1711" s="138">
        <f t="shared" ca="1" si="106"/>
        <v>1330</v>
      </c>
      <c r="C1711" s="184"/>
      <c r="F1711" s="184" t="str">
        <f>+[1]Function!F1694</f>
        <v>P</v>
      </c>
      <c r="G1711" s="84" t="str">
        <f>[1]UTCR!H1711</f>
        <v>CAGE</v>
      </c>
      <c r="H1711" s="151"/>
      <c r="I1711" s="88">
        <f>IF(VLOOKUP([1]Variables!$AN$3,[1]Variables!$AK$3:$AM$14,3)=2,[1]UTCR!J1711,[1]UTCR!AF1711)</f>
        <v>0</v>
      </c>
      <c r="J1711" s="88">
        <f t="shared" si="111"/>
        <v>0</v>
      </c>
      <c r="K1711" s="185">
        <f>IF([1]Variables!$AN$3=12,IF(VLOOKUP([1]Variables!$AN$3,[1]Variables!$AK$3:$AM$14,3)=2,INDEX([1]UTCR!K1711:U1711,1,5)+INDEX([1]UTCR!K1711:U1711,1,8),INDEX([1]UTCR!AG1711:AQ1711,1,5)+INDEX([1]UTCR!AG1711:AQ1711,1,8)),IF(VLOOKUP([1]Variables!$AN$3,[1]Variables!$AK$3:$AM$14,3)=2,INDEX([1]UTCR!K1711:U1711,1,[1]Variables!$AN$3),INDEX([1]UTCR!AG1711:AQ1711,1,[1]Variables!$AN$3)))</f>
        <v>0</v>
      </c>
      <c r="L1711" s="88">
        <f t="shared" si="112"/>
        <v>0</v>
      </c>
      <c r="M1711" s="88">
        <f>IF([1]Variables!$AN$3=12,INDEX([1]NRO!J1711:T1711,1,5)+INDEX([1]NRO!J1711:T1711,1,8),INDEX([1]NRO!J1711:T1711,1,[1]Variables!$AN$3))</f>
        <v>0</v>
      </c>
      <c r="O1711" s="134"/>
      <c r="P1711" s="134"/>
      <c r="Q1711" s="134"/>
      <c r="R1711" s="134"/>
      <c r="S1711" s="134"/>
      <c r="T1711" s="134"/>
      <c r="U1711" s="134"/>
      <c r="V1711" s="134"/>
      <c r="W1711" s="134"/>
      <c r="X1711" s="134"/>
      <c r="Y1711" s="134"/>
      <c r="Z1711" s="134"/>
      <c r="AA1711" s="134"/>
    </row>
    <row r="1712" spans="1:27" ht="11.65" customHeight="1" x14ac:dyDescent="0.2">
      <c r="A1712" s="138">
        <f t="shared" ca="1" si="106"/>
        <v>1331</v>
      </c>
      <c r="C1712" s="184"/>
      <c r="H1712" s="151" t="s">
        <v>469</v>
      </c>
      <c r="I1712" s="187">
        <f>SUBTOTAL(9,I1705:I1711)</f>
        <v>31140028.657916632</v>
      </c>
      <c r="J1712" s="187">
        <f>SUBTOTAL(9,J1705:J1711)</f>
        <v>30144307.418538716</v>
      </c>
      <c r="K1712" s="187">
        <f>SUBTOTAL(9,K1705:K1711)</f>
        <v>995721.2393779147</v>
      </c>
      <c r="L1712" s="187">
        <f>SUBTOTAL(9,L1705:L1711)</f>
        <v>-300.85823404935945</v>
      </c>
      <c r="M1712" s="187">
        <f>SUBTOTAL(9,M1705:M1711)</f>
        <v>995420.38114386529</v>
      </c>
      <c r="O1712" s="134"/>
      <c r="P1712" s="134"/>
      <c r="Q1712" s="134"/>
      <c r="R1712" s="134"/>
      <c r="S1712" s="134"/>
      <c r="T1712" s="134"/>
      <c r="U1712" s="134"/>
      <c r="V1712" s="134"/>
      <c r="W1712" s="134"/>
      <c r="X1712" s="134"/>
      <c r="Y1712" s="134"/>
      <c r="Z1712" s="134"/>
      <c r="AA1712" s="134"/>
    </row>
    <row r="1713" spans="1:27" ht="11.65" customHeight="1" x14ac:dyDescent="0.2">
      <c r="A1713" s="138">
        <f t="shared" ca="1" si="106"/>
        <v>1332</v>
      </c>
      <c r="C1713" s="184"/>
      <c r="H1713" s="151"/>
      <c r="I1713" s="88"/>
      <c r="J1713" s="88"/>
      <c r="K1713" s="88"/>
      <c r="L1713" s="88"/>
      <c r="M1713" s="88"/>
      <c r="O1713" s="134"/>
      <c r="P1713" s="134"/>
      <c r="Q1713" s="134"/>
      <c r="R1713" s="134"/>
      <c r="S1713" s="134"/>
      <c r="T1713" s="134"/>
      <c r="U1713" s="134"/>
      <c r="V1713" s="134"/>
      <c r="W1713" s="134"/>
      <c r="X1713" s="134"/>
      <c r="Y1713" s="134"/>
      <c r="Z1713" s="134"/>
      <c r="AA1713" s="134"/>
    </row>
    <row r="1714" spans="1:27" ht="11.65" customHeight="1" x14ac:dyDescent="0.2">
      <c r="A1714" s="138">
        <f t="shared" ca="1" si="106"/>
        <v>1333</v>
      </c>
      <c r="C1714" s="184">
        <v>317</v>
      </c>
      <c r="D1714" s="84" t="s">
        <v>475</v>
      </c>
      <c r="H1714" s="151"/>
      <c r="I1714" s="88"/>
      <c r="J1714" s="88"/>
      <c r="K1714" s="88"/>
      <c r="L1714" s="88"/>
      <c r="M1714" s="88"/>
      <c r="O1714" s="134"/>
      <c r="P1714" s="134"/>
      <c r="Q1714" s="134"/>
      <c r="R1714" s="134"/>
      <c r="S1714" s="134"/>
      <c r="T1714" s="134"/>
      <c r="U1714" s="134"/>
      <c r="V1714" s="134"/>
      <c r="W1714" s="134"/>
      <c r="X1714" s="134"/>
      <c r="Y1714" s="134"/>
      <c r="Z1714" s="134"/>
      <c r="AA1714" s="134"/>
    </row>
    <row r="1715" spans="1:27" ht="11.65" customHeight="1" x14ac:dyDescent="0.2">
      <c r="A1715" s="138">
        <f t="shared" ca="1" si="106"/>
        <v>1334</v>
      </c>
      <c r="C1715" s="184"/>
      <c r="F1715" s="184" t="str">
        <f>+[1]Function!F1698</f>
        <v>P</v>
      </c>
      <c r="G1715" s="84" t="str">
        <f>[1]UTCR!H1715</f>
        <v>S</v>
      </c>
      <c r="H1715" s="151"/>
      <c r="I1715" s="88">
        <f>IF(VLOOKUP([1]Variables!$AN$3,[1]Variables!$AK$3:$AM$14,3)=2,[1]UTCR!J1715,[1]UTCR!AF1715)</f>
        <v>0</v>
      </c>
      <c r="J1715" s="88">
        <f>I1715-K1715</f>
        <v>0</v>
      </c>
      <c r="K1715" s="185">
        <f>IF([1]Variables!$AN$3=12,IF(VLOOKUP([1]Variables!$AN$3,[1]Variables!$AK$3:$AM$14,3)=2,INDEX([1]UTCR!K1715:U1715,1,5)+INDEX([1]UTCR!K1715:U1715,1,8),INDEX([1]UTCR!AG1715:AQ1715,1,5)+INDEX([1]UTCR!AG1715:AQ1715,1,8)),IF(VLOOKUP([1]Variables!$AN$3,[1]Variables!$AK$3:$AM$14,3)=2,INDEX([1]UTCR!K1715:U1715,1,[1]Variables!$AN$3),INDEX([1]UTCR!AG1715:AQ1715,1,[1]Variables!$AN$3)))</f>
        <v>0</v>
      </c>
      <c r="L1715" s="88">
        <f>M1715-K1715</f>
        <v>0</v>
      </c>
      <c r="M1715" s="88">
        <f>IF([1]Variables!$AN$3=12,INDEX([1]NRO!J1715:T1715,1,5)+INDEX([1]NRO!J1715:T1715,1,8),INDEX([1]NRO!J1715:T1715,1,[1]Variables!$AN$3))</f>
        <v>0</v>
      </c>
      <c r="O1715" s="134"/>
      <c r="P1715" s="134"/>
      <c r="Q1715" s="134"/>
      <c r="R1715" s="134"/>
      <c r="S1715" s="134"/>
      <c r="T1715" s="134"/>
      <c r="U1715" s="134"/>
      <c r="V1715" s="134"/>
      <c r="W1715" s="134"/>
      <c r="X1715" s="134"/>
      <c r="Y1715" s="134"/>
      <c r="Z1715" s="134"/>
      <c r="AA1715" s="134"/>
    </row>
    <row r="1716" spans="1:27" ht="11.65" customHeight="1" x14ac:dyDescent="0.2">
      <c r="A1716" s="138">
        <f t="shared" ca="1" si="106"/>
        <v>1335</v>
      </c>
      <c r="C1716" s="184"/>
      <c r="H1716" s="151"/>
      <c r="I1716" s="187">
        <f>SUBTOTAL(9,I1715:I1715)</f>
        <v>0</v>
      </c>
      <c r="J1716" s="187">
        <f>SUBTOTAL(9,J1715:J1715)</f>
        <v>0</v>
      </c>
      <c r="K1716" s="187">
        <f>SUBTOTAL(9,K1715:K1715)</f>
        <v>0</v>
      </c>
      <c r="L1716" s="187">
        <f>SUBTOTAL(9,L1715:L1715)</f>
        <v>0</v>
      </c>
      <c r="M1716" s="187">
        <f>SUBTOTAL(9,M1715:M1715)</f>
        <v>0</v>
      </c>
      <c r="O1716" s="134"/>
      <c r="P1716" s="134"/>
      <c r="Q1716" s="134"/>
      <c r="R1716" s="134"/>
      <c r="S1716" s="134"/>
      <c r="T1716" s="134"/>
      <c r="U1716" s="134"/>
      <c r="V1716" s="134"/>
      <c r="W1716" s="134"/>
      <c r="X1716" s="134"/>
      <c r="Y1716" s="134"/>
      <c r="Z1716" s="134"/>
      <c r="AA1716" s="134"/>
    </row>
    <row r="1717" spans="1:27" ht="11.65" customHeight="1" x14ac:dyDescent="0.2">
      <c r="A1717" s="138">
        <f t="shared" ca="1" si="106"/>
        <v>1336</v>
      </c>
      <c r="C1717" s="184"/>
      <c r="H1717" s="151"/>
      <c r="I1717" s="88"/>
      <c r="J1717" s="88"/>
      <c r="K1717" s="88"/>
      <c r="L1717" s="88"/>
      <c r="M1717" s="88"/>
      <c r="O1717" s="134"/>
      <c r="P1717" s="134"/>
      <c r="Q1717" s="134"/>
      <c r="R1717" s="134"/>
      <c r="S1717" s="134"/>
      <c r="T1717" s="134"/>
      <c r="U1717" s="134"/>
      <c r="V1717" s="134"/>
      <c r="W1717" s="134"/>
      <c r="X1717" s="134"/>
      <c r="Y1717" s="134"/>
      <c r="Z1717" s="134"/>
      <c r="AA1717" s="134"/>
    </row>
    <row r="1718" spans="1:27" ht="11.65" customHeight="1" x14ac:dyDescent="0.2">
      <c r="A1718" s="138">
        <f t="shared" ca="1" si="106"/>
        <v>1337</v>
      </c>
      <c r="C1718" s="184" t="s">
        <v>476</v>
      </c>
      <c r="D1718" s="84" t="s">
        <v>477</v>
      </c>
      <c r="H1718" s="151"/>
      <c r="I1718" s="88"/>
      <c r="J1718" s="88"/>
      <c r="K1718" s="88"/>
      <c r="L1718" s="88"/>
      <c r="M1718" s="88"/>
      <c r="O1718" s="134"/>
      <c r="P1718" s="134"/>
      <c r="Q1718" s="134"/>
      <c r="R1718" s="134"/>
      <c r="S1718" s="134"/>
      <c r="T1718" s="134"/>
      <c r="U1718" s="134"/>
      <c r="V1718" s="134"/>
      <c r="W1718" s="134"/>
      <c r="X1718" s="134"/>
      <c r="Y1718" s="134"/>
      <c r="Z1718" s="134"/>
      <c r="AA1718" s="134"/>
    </row>
    <row r="1719" spans="1:27" ht="11.65" customHeight="1" x14ac:dyDescent="0.2">
      <c r="A1719" s="138">
        <f t="shared" ca="1" si="106"/>
        <v>1338</v>
      </c>
      <c r="C1719" s="184"/>
      <c r="F1719" s="184" t="str">
        <f>+[1]Function!F1702</f>
        <v>P</v>
      </c>
      <c r="G1719" s="84" t="str">
        <f>[1]UTCR!H1719</f>
        <v>CAGW</v>
      </c>
      <c r="H1719" s="151"/>
      <c r="I1719" s="88">
        <f>IF(VLOOKUP([1]Variables!$AN$3,[1]Variables!$AK$3:$AM$14,3)=2,[1]UTCR!J1719,[1]UTCR!AF1719)</f>
        <v>0</v>
      </c>
      <c r="J1719" s="88">
        <f>I1719-K1719</f>
        <v>0</v>
      </c>
      <c r="K1719" s="185">
        <f>IF([1]Variables!$AN$3=12,IF(VLOOKUP([1]Variables!$AN$3,[1]Variables!$AK$3:$AM$14,3)=2,INDEX([1]UTCR!K1719:U1719,1,5)+INDEX([1]UTCR!K1719:U1719,1,8),INDEX([1]UTCR!AG1719:AQ1719,1,5)+INDEX([1]UTCR!AG1719:AQ1719,1,8)),IF(VLOOKUP([1]Variables!$AN$3,[1]Variables!$AK$3:$AM$14,3)=2,INDEX([1]UTCR!K1719:U1719,1,[1]Variables!$AN$3),INDEX([1]UTCR!AG1719:AQ1719,1,[1]Variables!$AN$3)))</f>
        <v>0</v>
      </c>
      <c r="L1719" s="88">
        <f>M1719-K1719</f>
        <v>0</v>
      </c>
      <c r="M1719" s="88">
        <f>IF([1]Variables!$AN$3=12,INDEX([1]NRO!J1719:T1719,1,5)+INDEX([1]NRO!J1719:T1719,1,8),INDEX([1]NRO!J1719:T1719,1,[1]Variables!$AN$3))</f>
        <v>0</v>
      </c>
      <c r="O1719" s="134"/>
      <c r="P1719" s="134"/>
      <c r="Q1719" s="134"/>
      <c r="R1719" s="134"/>
      <c r="S1719" s="134"/>
      <c r="T1719" s="134"/>
      <c r="U1719" s="134"/>
      <c r="V1719" s="134"/>
      <c r="W1719" s="134"/>
      <c r="X1719" s="134"/>
      <c r="Y1719" s="134"/>
      <c r="Z1719" s="134"/>
      <c r="AA1719" s="134"/>
    </row>
    <row r="1720" spans="1:27" ht="11.65" customHeight="1" x14ac:dyDescent="0.2">
      <c r="A1720" s="138">
        <f t="shared" ca="1" si="106"/>
        <v>1339</v>
      </c>
      <c r="C1720" s="184"/>
      <c r="F1720" s="184" t="str">
        <f>+[1]Function!F1704</f>
        <v>P</v>
      </c>
      <c r="G1720" s="84" t="str">
        <f>[1]UTCR!H1720</f>
        <v>CAGE</v>
      </c>
      <c r="H1720" s="151"/>
      <c r="I1720" s="88">
        <f>IF(VLOOKUP([1]Variables!$AN$3,[1]Variables!$AK$3:$AM$14,3)=2,[1]UTCR!J1720,[1]UTCR!AF1720)</f>
        <v>-5628814.3537499998</v>
      </c>
      <c r="J1720" s="88">
        <f>I1720-K1720</f>
        <v>-5628814.3537499998</v>
      </c>
      <c r="K1720" s="185">
        <f>IF([1]Variables!$AN$3=12,IF(VLOOKUP([1]Variables!$AN$3,[1]Variables!$AK$3:$AM$14,3)=2,INDEX([1]UTCR!K1720:U1720,1,5)+INDEX([1]UTCR!K1720:U1720,1,8),INDEX([1]UTCR!AG1720:AQ1720,1,5)+INDEX([1]UTCR!AG1720:AQ1720,1,8)),IF(VLOOKUP([1]Variables!$AN$3,[1]Variables!$AK$3:$AM$14,3)=2,INDEX([1]UTCR!K1720:U1720,1,[1]Variables!$AN$3),INDEX([1]UTCR!AG1720:AQ1720,1,[1]Variables!$AN$3)))</f>
        <v>0</v>
      </c>
      <c r="L1720" s="88">
        <f>M1720-K1720</f>
        <v>0</v>
      </c>
      <c r="M1720" s="88">
        <f>IF([1]Variables!$AN$3=12,INDEX([1]NRO!J1720:T1720,1,5)+INDEX([1]NRO!J1720:T1720,1,8),INDEX([1]NRO!J1720:T1720,1,[1]Variables!$AN$3))</f>
        <v>0</v>
      </c>
      <c r="O1720" s="134"/>
      <c r="P1720" s="134"/>
      <c r="Q1720" s="134"/>
      <c r="R1720" s="134"/>
      <c r="S1720" s="134"/>
      <c r="T1720" s="134"/>
      <c r="U1720" s="134"/>
      <c r="V1720" s="134"/>
      <c r="W1720" s="134"/>
      <c r="X1720" s="134"/>
      <c r="Y1720" s="134"/>
      <c r="Z1720" s="134"/>
      <c r="AA1720" s="134"/>
    </row>
    <row r="1721" spans="1:27" ht="11.65" customHeight="1" x14ac:dyDescent="0.2">
      <c r="A1721" s="138">
        <f t="shared" ca="1" si="106"/>
        <v>1340</v>
      </c>
      <c r="C1721" s="184"/>
      <c r="F1721" s="184" t="str">
        <f>+[1]Function!F1704</f>
        <v>P</v>
      </c>
      <c r="G1721" s="84" t="str">
        <f>[1]UTCR!H1721</f>
        <v>SG</v>
      </c>
      <c r="H1721" s="151"/>
      <c r="I1721" s="88">
        <f>IF(VLOOKUP([1]Variables!$AN$3,[1]Variables!$AK$3:$AM$14,3)=2,[1]UTCR!J1721,[1]UTCR!AF1721)</f>
        <v>11069475.6245833</v>
      </c>
      <c r="J1721" s="88">
        <f>I1721-K1721</f>
        <v>10158621.310400639</v>
      </c>
      <c r="K1721" s="185">
        <f>IF([1]Variables!$AN$3=12,IF(VLOOKUP([1]Variables!$AN$3,[1]Variables!$AK$3:$AM$14,3)=2,INDEX([1]UTCR!K1721:U1721,1,5)+INDEX([1]UTCR!K1721:U1721,1,8),INDEX([1]UTCR!AG1721:AQ1721,1,5)+INDEX([1]UTCR!AG1721:AQ1721,1,8)),IF(VLOOKUP([1]Variables!$AN$3,[1]Variables!$AK$3:$AM$14,3)=2,INDEX([1]UTCR!K1721:U1721,1,[1]Variables!$AN$3),INDEX([1]UTCR!AG1721:AQ1721,1,[1]Variables!$AN$3)))</f>
        <v>910854.31418266241</v>
      </c>
      <c r="L1721" s="88">
        <f>M1721-K1721</f>
        <v>127354.32735776552</v>
      </c>
      <c r="M1721" s="88">
        <f>IF([1]Variables!$AN$3=12,INDEX([1]NRO!J1721:T1721,1,5)+INDEX([1]NRO!J1721:T1721,1,8),INDEX([1]NRO!J1721:T1721,1,[1]Variables!$AN$3))</f>
        <v>1038208.6415404279</v>
      </c>
      <c r="O1721" s="134"/>
      <c r="P1721" s="134"/>
      <c r="Q1721" s="134"/>
      <c r="R1721" s="134"/>
      <c r="S1721" s="134"/>
      <c r="T1721" s="134"/>
      <c r="U1721" s="134"/>
      <c r="V1721" s="134"/>
      <c r="W1721" s="134"/>
      <c r="X1721" s="134"/>
      <c r="Y1721" s="134"/>
      <c r="Z1721" s="134"/>
      <c r="AA1721" s="134"/>
    </row>
    <row r="1722" spans="1:27" ht="11.65" customHeight="1" x14ac:dyDescent="0.2">
      <c r="A1722" s="138">
        <f t="shared" ca="1" si="106"/>
        <v>1341</v>
      </c>
      <c r="C1722" s="184"/>
      <c r="H1722" s="151"/>
      <c r="I1722" s="187">
        <f>SUBTOTAL(9,I1719:I1721)</f>
        <v>5440661.2708333004</v>
      </c>
      <c r="J1722" s="187">
        <f>SUBTOTAL(9,J1719:J1721)</f>
        <v>4529806.956650639</v>
      </c>
      <c r="K1722" s="187">
        <f>SUBTOTAL(9,K1719:K1721)</f>
        <v>910854.31418266241</v>
      </c>
      <c r="L1722" s="187">
        <f>SUBTOTAL(9,L1719:L1721)</f>
        <v>127354.32735776552</v>
      </c>
      <c r="M1722" s="187">
        <f>SUBTOTAL(9,M1719:M1721)</f>
        <v>1038208.6415404279</v>
      </c>
      <c r="O1722" s="134"/>
      <c r="P1722" s="134"/>
      <c r="Q1722" s="134"/>
      <c r="R1722" s="134"/>
      <c r="S1722" s="134"/>
      <c r="T1722" s="134"/>
      <c r="U1722" s="134"/>
      <c r="V1722" s="134"/>
      <c r="W1722" s="134"/>
      <c r="X1722" s="134"/>
      <c r="Y1722" s="134"/>
      <c r="Z1722" s="134"/>
      <c r="AA1722" s="134"/>
    </row>
    <row r="1723" spans="1:27" ht="11.65" customHeight="1" x14ac:dyDescent="0.2">
      <c r="A1723" s="138">
        <f t="shared" ca="1" si="106"/>
        <v>1342</v>
      </c>
      <c r="C1723" s="184"/>
      <c r="H1723" s="151"/>
      <c r="I1723" s="88"/>
      <c r="J1723" s="88"/>
      <c r="K1723" s="88"/>
      <c r="L1723" s="88"/>
      <c r="M1723" s="88"/>
      <c r="O1723" s="134"/>
      <c r="P1723" s="134"/>
      <c r="Q1723" s="134"/>
      <c r="R1723" s="134"/>
      <c r="S1723" s="134"/>
      <c r="T1723" s="134"/>
      <c r="U1723" s="134"/>
      <c r="V1723" s="134"/>
      <c r="W1723" s="134"/>
      <c r="X1723" s="134"/>
      <c r="Y1723" s="134"/>
      <c r="Z1723" s="134"/>
      <c r="AA1723" s="134"/>
    </row>
    <row r="1724" spans="1:27" ht="11.65" customHeight="1" x14ac:dyDescent="0.2">
      <c r="A1724" s="138">
        <f t="shared" ca="1" si="106"/>
        <v>1343</v>
      </c>
      <c r="C1724" s="184"/>
      <c r="H1724" s="151"/>
      <c r="I1724" s="88"/>
      <c r="J1724" s="88"/>
      <c r="K1724" s="88"/>
      <c r="L1724" s="88"/>
      <c r="M1724" s="88"/>
      <c r="O1724" s="134"/>
      <c r="P1724" s="134"/>
      <c r="Q1724" s="134"/>
      <c r="R1724" s="134"/>
      <c r="S1724" s="134"/>
      <c r="T1724" s="134"/>
      <c r="U1724" s="134"/>
      <c r="V1724" s="134"/>
      <c r="W1724" s="134"/>
      <c r="X1724" s="134"/>
      <c r="Y1724" s="134"/>
      <c r="Z1724" s="134"/>
      <c r="AA1724" s="134"/>
    </row>
    <row r="1725" spans="1:27" ht="11.65" customHeight="1" thickBot="1" x14ac:dyDescent="0.25">
      <c r="A1725" s="138">
        <f t="shared" ca="1" si="106"/>
        <v>1344</v>
      </c>
      <c r="C1725" s="189" t="s">
        <v>478</v>
      </c>
      <c r="H1725" s="151" t="s">
        <v>469</v>
      </c>
      <c r="I1725" s="191">
        <f>SUBTOTAL(9,I1652:I1722)</f>
        <v>6863154748.3891659</v>
      </c>
      <c r="J1725" s="191">
        <f>SUBTOTAL(9,J1652:J1722)</f>
        <v>6553851141.2182655</v>
      </c>
      <c r="K1725" s="191">
        <f>SUBTOTAL(9,K1652:K1722)</f>
        <v>309303607.17089784</v>
      </c>
      <c r="L1725" s="191">
        <f>SUBTOTAL(9,L1652:L1722)</f>
        <v>907100.7075872334</v>
      </c>
      <c r="M1725" s="191">
        <f>SUBTOTAL(9,M1652:M1722)</f>
        <v>310210707.87848508</v>
      </c>
      <c r="O1725" s="186"/>
      <c r="P1725" s="186"/>
      <c r="Q1725" s="186"/>
      <c r="R1725" s="186"/>
      <c r="S1725" s="186"/>
      <c r="T1725" s="186"/>
      <c r="U1725" s="134"/>
      <c r="V1725" s="186"/>
      <c r="W1725" s="186"/>
      <c r="X1725" s="186"/>
      <c r="Y1725" s="186"/>
      <c r="Z1725" s="186"/>
      <c r="AA1725" s="186"/>
    </row>
    <row r="1726" spans="1:27" ht="11.65" customHeight="1" thickTop="1" x14ac:dyDescent="0.2">
      <c r="A1726" s="138">
        <f t="shared" ca="1" si="106"/>
        <v>1345</v>
      </c>
      <c r="C1726" s="184"/>
      <c r="H1726" s="151"/>
      <c r="I1726" s="88"/>
      <c r="J1726" s="88"/>
      <c r="K1726" s="88"/>
      <c r="L1726" s="88"/>
      <c r="M1726" s="88"/>
      <c r="O1726" s="134"/>
      <c r="P1726" s="134"/>
      <c r="Q1726" s="134"/>
      <c r="R1726" s="134"/>
      <c r="S1726" s="134"/>
      <c r="T1726" s="134"/>
      <c r="U1726" s="134"/>
      <c r="V1726" s="134"/>
      <c r="W1726" s="134"/>
      <c r="X1726" s="134"/>
      <c r="Y1726" s="134"/>
      <c r="Z1726" s="134"/>
      <c r="AA1726" s="134"/>
    </row>
    <row r="1727" spans="1:27" ht="11.65" customHeight="1" x14ac:dyDescent="0.2">
      <c r="A1727" s="138">
        <f t="shared" ca="1" si="106"/>
        <v>1346</v>
      </c>
      <c r="C1727" s="184"/>
      <c r="H1727" s="151"/>
      <c r="I1727" s="88"/>
      <c r="J1727" s="88"/>
      <c r="K1727" s="88"/>
      <c r="L1727" s="88"/>
      <c r="M1727" s="88"/>
      <c r="O1727" s="134"/>
      <c r="P1727" s="134"/>
      <c r="Q1727" s="134"/>
      <c r="R1727" s="134"/>
      <c r="S1727" s="134"/>
      <c r="T1727" s="134"/>
      <c r="U1727" s="134"/>
      <c r="V1727" s="134"/>
      <c r="W1727" s="134"/>
      <c r="X1727" s="134"/>
      <c r="Y1727" s="134"/>
      <c r="Z1727" s="134"/>
      <c r="AA1727" s="134"/>
    </row>
    <row r="1728" spans="1:27" ht="11.65" customHeight="1" x14ac:dyDescent="0.2">
      <c r="A1728" s="138">
        <f t="shared" ca="1" si="106"/>
        <v>1347</v>
      </c>
      <c r="C1728" s="184" t="s">
        <v>479</v>
      </c>
      <c r="H1728" s="151"/>
      <c r="I1728" s="88"/>
      <c r="J1728" s="88"/>
      <c r="K1728" s="88"/>
      <c r="L1728" s="88"/>
      <c r="M1728" s="88"/>
      <c r="O1728" s="134"/>
      <c r="P1728" s="134"/>
      <c r="Q1728" s="134"/>
      <c r="R1728" s="134"/>
      <c r="S1728" s="134"/>
      <c r="T1728" s="134"/>
      <c r="U1728" s="134"/>
      <c r="V1728" s="134"/>
      <c r="W1728" s="134"/>
      <c r="X1728" s="134"/>
      <c r="Y1728" s="134"/>
      <c r="Z1728" s="134"/>
      <c r="AA1728" s="134"/>
    </row>
    <row r="1729" spans="1:27" ht="11.65" customHeight="1" x14ac:dyDescent="0.2">
      <c r="A1729" s="138">
        <f t="shared" ca="1" si="106"/>
        <v>1348</v>
      </c>
      <c r="C1729" s="184"/>
      <c r="E1729" s="84" t="str">
        <f>[1]UTCR!E1729</f>
        <v>S</v>
      </c>
      <c r="H1729" s="151"/>
      <c r="I1729" s="88">
        <f>IF(VLOOKUP([1]Variables!$AN$3,[1]Variables!$AK$3:$AM$14,3)=2,[1]UTCR!J1729,[1]UTCR!AF1729)</f>
        <v>0</v>
      </c>
      <c r="J1729" s="88">
        <f t="shared" ref="J1729:J1735" si="113">I1729-K1729</f>
        <v>0</v>
      </c>
      <c r="K1729" s="185">
        <f>IF([1]Variables!$AN$3=12,IF(VLOOKUP([1]Variables!$AN$3,[1]Variables!$AK$3:$AM$14,3)=2,INDEX([1]UTCR!K1729:U1729,1,5)+INDEX([1]UTCR!K1729:U1729,1,8),INDEX([1]UTCR!AG1729:AQ1729,1,5)+INDEX([1]UTCR!AG1729:AQ1729,1,8)),IF(VLOOKUP([1]Variables!$AN$3,[1]Variables!$AK$3:$AM$14,3)=2,INDEX([1]UTCR!K1729:U1729,1,[1]Variables!$AN$3),INDEX([1]UTCR!AG1729:AQ1729,1,[1]Variables!$AN$3)))</f>
        <v>0</v>
      </c>
      <c r="L1729" s="88">
        <f t="shared" ref="L1729:L1735" si="114">M1729-K1729</f>
        <v>-342058.0861999988</v>
      </c>
      <c r="M1729" s="88">
        <f>IF([1]Variables!$AN$3=12,INDEX([1]NRO!J1729:T1729,1,5)+INDEX([1]NRO!J1729:T1729,1,8),INDEX([1]NRO!J1729:T1729,1,[1]Variables!$AN$3))</f>
        <v>-342058.0861999988</v>
      </c>
      <c r="O1729" s="134"/>
      <c r="P1729" s="134"/>
      <c r="Q1729" s="134"/>
      <c r="R1729" s="134"/>
      <c r="S1729" s="134"/>
      <c r="T1729" s="134"/>
      <c r="U1729" s="134"/>
      <c r="V1729" s="134"/>
      <c r="W1729" s="134"/>
      <c r="X1729" s="134"/>
      <c r="Y1729" s="134"/>
      <c r="Z1729" s="134"/>
      <c r="AA1729" s="134"/>
    </row>
    <row r="1730" spans="1:27" ht="11.65" customHeight="1" x14ac:dyDescent="0.2">
      <c r="A1730" s="138">
        <f t="shared" ca="1" si="106"/>
        <v>1349</v>
      </c>
      <c r="C1730" s="184"/>
      <c r="E1730" s="84" t="str">
        <f>[1]UTCR!E1730</f>
        <v>JBG</v>
      </c>
      <c r="H1730" s="151"/>
      <c r="I1730" s="88">
        <f>IF(VLOOKUP([1]Variables!$AN$3,[1]Variables!$AK$3:$AM$14,3)=2,[1]UTCR!J1730,[1]UTCR!AF1730)</f>
        <v>1110792098.9366672</v>
      </c>
      <c r="J1730" s="88">
        <f t="shared" si="113"/>
        <v>861563629.39748335</v>
      </c>
      <c r="K1730" s="185">
        <f>IF([1]Variables!$AN$3=12,IF(VLOOKUP([1]Variables!$AN$3,[1]Variables!$AK$3:$AM$14,3)=2,INDEX([1]UTCR!K1730:U1730,1,5)+INDEX([1]UTCR!K1730:U1730,1,8),INDEX([1]UTCR!AG1730:AQ1730,1,5)+INDEX([1]UTCR!AG1730:AQ1730,1,8)),IF(VLOOKUP([1]Variables!$AN$3,[1]Variables!$AK$3:$AM$14,3)=2,INDEX([1]UTCR!K1730:U1730,1,[1]Variables!$AN$3),INDEX([1]UTCR!AG1730:AQ1730,1,[1]Variables!$AN$3)))</f>
        <v>249228469.53918391</v>
      </c>
      <c r="L1730" s="88">
        <f t="shared" si="114"/>
        <v>29142423.528664172</v>
      </c>
      <c r="M1730" s="88">
        <f>IF([1]Variables!$AN$3=12,INDEX([1]NRO!J1730:T1730,1,5)+INDEX([1]NRO!J1730:T1730,1,8),INDEX([1]NRO!J1730:T1730,1,[1]Variables!$AN$3))</f>
        <v>278370893.06784809</v>
      </c>
      <c r="O1730" s="134"/>
      <c r="P1730" s="134"/>
      <c r="Q1730" s="134"/>
      <c r="R1730" s="134"/>
      <c r="S1730" s="134"/>
      <c r="T1730" s="134"/>
      <c r="U1730" s="134"/>
      <c r="V1730" s="134"/>
      <c r="W1730" s="134"/>
      <c r="X1730" s="134"/>
      <c r="Y1730" s="134"/>
      <c r="Z1730" s="134"/>
      <c r="AA1730" s="134"/>
    </row>
    <row r="1731" spans="1:27" ht="11.65" customHeight="1" x14ac:dyDescent="0.2">
      <c r="A1731" s="138">
        <f t="shared" ca="1" si="106"/>
        <v>1350</v>
      </c>
      <c r="C1731" s="184"/>
      <c r="E1731" s="84" t="str">
        <f>[1]UTCR!E1731</f>
        <v>JBE</v>
      </c>
      <c r="H1731" s="151"/>
      <c r="I1731" s="88">
        <f>IF(VLOOKUP([1]Variables!$AN$3,[1]Variables!$AK$3:$AM$14,3)=2,[1]UTCR!J1731,[1]UTCR!AF1731)</f>
        <v>0</v>
      </c>
      <c r="J1731" s="88">
        <f t="shared" si="113"/>
        <v>0</v>
      </c>
      <c r="K1731" s="185">
        <f>IF([1]Variables!$AN$3=12,IF(VLOOKUP([1]Variables!$AN$3,[1]Variables!$AK$3:$AM$14,3)=2,INDEX([1]UTCR!K1731:U1731,1,5)+INDEX([1]UTCR!K1731:U1731,1,8),INDEX([1]UTCR!AG1731:AQ1731,1,5)+INDEX([1]UTCR!AG1731:AQ1731,1,8)),IF(VLOOKUP([1]Variables!$AN$3,[1]Variables!$AK$3:$AM$14,3)=2,INDEX([1]UTCR!K1731:U1731,1,[1]Variables!$AN$3),INDEX([1]UTCR!AG1731:AQ1731,1,[1]Variables!$AN$3)))</f>
        <v>0</v>
      </c>
      <c r="L1731" s="88">
        <f t="shared" si="114"/>
        <v>0</v>
      </c>
      <c r="M1731" s="88">
        <f>IF([1]Variables!$AN$3=12,INDEX([1]NRO!J1731:T1731,1,5)+INDEX([1]NRO!J1731:T1731,1,8),INDEX([1]NRO!J1731:T1731,1,[1]Variables!$AN$3))</f>
        <v>0</v>
      </c>
      <c r="O1731" s="134"/>
      <c r="P1731" s="134"/>
      <c r="Q1731" s="134"/>
      <c r="R1731" s="134"/>
      <c r="S1731" s="134"/>
      <c r="T1731" s="134"/>
      <c r="U1731" s="134"/>
      <c r="V1731" s="134"/>
      <c r="W1731" s="134"/>
      <c r="X1731" s="134"/>
      <c r="Y1731" s="134"/>
      <c r="Z1731" s="134"/>
      <c r="AA1731" s="134"/>
    </row>
    <row r="1732" spans="1:27" ht="11.65" customHeight="1" x14ac:dyDescent="0.2">
      <c r="A1732" s="138">
        <f t="shared" ca="1" si="106"/>
        <v>1351</v>
      </c>
      <c r="C1732" s="184"/>
      <c r="E1732" s="142" t="str">
        <f>[1]UTCR!E1732</f>
        <v>SG</v>
      </c>
      <c r="H1732" s="151"/>
      <c r="I1732" s="88">
        <f>IF(VLOOKUP([1]Variables!$AN$3,[1]Variables!$AK$3:$AM$14,3)=2,[1]UTCR!J1732,[1]UTCR!AF1732)</f>
        <v>11069475.6245833</v>
      </c>
      <c r="J1732" s="88">
        <f t="shared" si="113"/>
        <v>10158621.310400639</v>
      </c>
      <c r="K1732" s="185">
        <f>IF([1]Variables!$AN$3=12,IF(VLOOKUP([1]Variables!$AN$3,[1]Variables!$AK$3:$AM$14,3)=2,INDEX([1]UTCR!K1732:U1732,1,5)+INDEX([1]UTCR!K1732:U1732,1,8),INDEX([1]UTCR!AG1732:AQ1732,1,5)+INDEX([1]UTCR!AG1732:AQ1732,1,8)),IF(VLOOKUP([1]Variables!$AN$3,[1]Variables!$AK$3:$AM$14,3)=2,INDEX([1]UTCR!K1732:U1732,1,[1]Variables!$AN$3),INDEX([1]UTCR!AG1732:AQ1732,1,[1]Variables!$AN$3)))</f>
        <v>910854.31418266241</v>
      </c>
      <c r="L1732" s="88">
        <f t="shared" si="114"/>
        <v>127354.32735776552</v>
      </c>
      <c r="M1732" s="88">
        <f>IF([1]Variables!$AN$3=12,INDEX([1]NRO!J1732:T1732,1,5)+INDEX([1]NRO!J1732:T1732,1,8),INDEX([1]NRO!J1732:T1732,1,[1]Variables!$AN$3))</f>
        <v>1038208.6415404279</v>
      </c>
      <c r="O1732" s="134"/>
      <c r="P1732" s="134"/>
      <c r="Q1732" s="134"/>
      <c r="R1732" s="134"/>
      <c r="S1732" s="134"/>
      <c r="T1732" s="134"/>
      <c r="U1732" s="134"/>
      <c r="V1732" s="134"/>
      <c r="W1732" s="134"/>
      <c r="X1732" s="134"/>
      <c r="Y1732" s="134"/>
      <c r="Z1732" s="134"/>
      <c r="AA1732" s="134"/>
    </row>
    <row r="1733" spans="1:27" ht="11.65" customHeight="1" x14ac:dyDescent="0.2">
      <c r="A1733" s="138">
        <f t="shared" ca="1" si="106"/>
        <v>1352</v>
      </c>
      <c r="C1733" s="184"/>
      <c r="E1733" s="84" t="str">
        <f>[1]UTCR!E1733</f>
        <v>CAGW</v>
      </c>
      <c r="F1733" s="184"/>
      <c r="H1733" s="151"/>
      <c r="I1733" s="88">
        <f>IF(VLOOKUP([1]Variables!$AN$3,[1]Variables!$AK$3:$AM$14,3)=2,[1]UTCR!J1733,[1]UTCR!AF1733)</f>
        <v>262194309.48333371</v>
      </c>
      <c r="J1733" s="88">
        <f t="shared" si="113"/>
        <v>203030026.16580245</v>
      </c>
      <c r="K1733" s="185">
        <f>IF([1]Variables!$AN$3=12,IF(VLOOKUP([1]Variables!$AN$3,[1]Variables!$AK$3:$AM$14,3)=2,INDEX([1]UTCR!K1733:U1733,1,5)+INDEX([1]UTCR!K1733:U1733,1,8),INDEX([1]UTCR!AG1733:AQ1733,1,5)+INDEX([1]UTCR!AG1733:AQ1733,1,8)),IF(VLOOKUP([1]Variables!$AN$3,[1]Variables!$AK$3:$AM$14,3)=2,INDEX([1]UTCR!K1733:U1733,1,[1]Variables!$AN$3),INDEX([1]UTCR!AG1733:AQ1733,1,[1]Variables!$AN$3)))</f>
        <v>59164283.317531265</v>
      </c>
      <c r="L1733" s="88">
        <f t="shared" si="114"/>
        <v>-28020619.062234662</v>
      </c>
      <c r="M1733" s="88">
        <f>IF([1]Variables!$AN$3=12,INDEX([1]NRO!J1733:T1733,1,5)+INDEX([1]NRO!J1733:T1733,1,8),INDEX([1]NRO!J1733:T1733,1,[1]Variables!$AN$3))</f>
        <v>31143664.255296603</v>
      </c>
      <c r="O1733" s="134"/>
      <c r="P1733" s="134"/>
      <c r="Q1733" s="134"/>
      <c r="R1733" s="134"/>
      <c r="S1733" s="134"/>
      <c r="T1733" s="134"/>
      <c r="U1733" s="134"/>
      <c r="V1733" s="134"/>
      <c r="W1733" s="134"/>
      <c r="X1733" s="134"/>
      <c r="Y1733" s="134"/>
      <c r="Z1733" s="134"/>
      <c r="AA1733" s="134"/>
    </row>
    <row r="1734" spans="1:27" ht="11.65" customHeight="1" x14ac:dyDescent="0.2">
      <c r="A1734" s="138">
        <f t="shared" ca="1" si="106"/>
        <v>1353</v>
      </c>
      <c r="C1734" s="184"/>
      <c r="E1734" s="84" t="str">
        <f>[1]UTCR!E1734</f>
        <v>CAGE</v>
      </c>
      <c r="F1734" s="184"/>
      <c r="H1734" s="151"/>
      <c r="I1734" s="88">
        <f>IF(VLOOKUP([1]Variables!$AN$3,[1]Variables!$AK$3:$AM$14,3)=2,[1]UTCR!J1734,[1]UTCR!AF1734)</f>
        <v>5479098864.3445797</v>
      </c>
      <c r="J1734" s="88">
        <f t="shared" si="113"/>
        <v>5479098864.3445797</v>
      </c>
      <c r="K1734" s="185">
        <f>IF([1]Variables!$AN$3=12,IF(VLOOKUP([1]Variables!$AN$3,[1]Variables!$AK$3:$AM$14,3)=2,INDEX([1]UTCR!K1734:U1734,1,5)+INDEX([1]UTCR!K1734:U1734,1,8),INDEX([1]UTCR!AG1734:AQ1734,1,5)+INDEX([1]UTCR!AG1734:AQ1734,1,8)),IF(VLOOKUP([1]Variables!$AN$3,[1]Variables!$AK$3:$AM$14,3)=2,INDEX([1]UTCR!K1734:U1734,1,[1]Variables!$AN$3),INDEX([1]UTCR!AG1734:AQ1734,1,[1]Variables!$AN$3)))</f>
        <v>0</v>
      </c>
      <c r="L1734" s="88">
        <f t="shared" si="114"/>
        <v>0</v>
      </c>
      <c r="M1734" s="88">
        <f>IF([1]Variables!$AN$3=12,INDEX([1]NRO!J1734:T1734,1,5)+INDEX([1]NRO!J1734:T1734,1,8),INDEX([1]NRO!J1734:T1734,1,[1]Variables!$AN$3))</f>
        <v>0</v>
      </c>
      <c r="O1734" s="134"/>
      <c r="P1734" s="134"/>
      <c r="Q1734" s="134"/>
      <c r="R1734" s="134"/>
      <c r="S1734" s="134"/>
      <c r="T1734" s="134"/>
      <c r="U1734" s="134"/>
      <c r="V1734" s="134"/>
      <c r="W1734" s="134"/>
      <c r="X1734" s="134"/>
      <c r="Y1734" s="134"/>
      <c r="Z1734" s="134"/>
      <c r="AA1734" s="134"/>
    </row>
    <row r="1735" spans="1:27" ht="11.65" customHeight="1" x14ac:dyDescent="0.2">
      <c r="A1735" s="138">
        <f t="shared" ca="1" si="106"/>
        <v>1354</v>
      </c>
      <c r="C1735" s="184"/>
      <c r="E1735" s="184" t="str">
        <f>[1]UTCR!E1735</f>
        <v>SSGCH</v>
      </c>
      <c r="H1735" s="151"/>
      <c r="I1735" s="88">
        <f>IF(VLOOKUP([1]Variables!$AN$3,[1]Variables!$AK$3:$AM$14,3)=2,[1]UTCR!J1735,[1]UTCR!AF1735)</f>
        <v>0</v>
      </c>
      <c r="J1735" s="88">
        <f t="shared" si="113"/>
        <v>0</v>
      </c>
      <c r="K1735" s="185">
        <f>IF([1]Variables!$AN$3=12,IF(VLOOKUP([1]Variables!$AN$3,[1]Variables!$AK$3:$AM$14,3)=2,INDEX([1]UTCR!K1735:U1735,1,5)+INDEX([1]UTCR!K1735:U1735,1,8),INDEX([1]UTCR!AG1735:AQ1735,1,5)+INDEX([1]UTCR!AG1735:AQ1735,1,8)),IF(VLOOKUP([1]Variables!$AN$3,[1]Variables!$AK$3:$AM$14,3)=2,INDEX([1]UTCR!K1735:U1735,1,[1]Variables!$AN$3),INDEX([1]UTCR!AG1735:AQ1735,1,[1]Variables!$AN$3)))</f>
        <v>0</v>
      </c>
      <c r="L1735" s="88">
        <f t="shared" si="114"/>
        <v>0</v>
      </c>
      <c r="M1735" s="88">
        <f>IF([1]Variables!$AN$3=12,INDEX([1]NRO!J1735:T1735,1,5)+INDEX([1]NRO!J1735:T1735,1,8),INDEX([1]NRO!J1735:T1735,1,[1]Variables!$AN$3))</f>
        <v>0</v>
      </c>
      <c r="O1735" s="134"/>
      <c r="P1735" s="134"/>
      <c r="Q1735" s="134"/>
      <c r="R1735" s="134"/>
      <c r="S1735" s="134"/>
      <c r="T1735" s="134"/>
      <c r="U1735" s="134"/>
      <c r="V1735" s="134"/>
      <c r="W1735" s="134"/>
      <c r="X1735" s="134"/>
      <c r="Y1735" s="134"/>
      <c r="Z1735" s="134"/>
      <c r="AA1735" s="134"/>
    </row>
    <row r="1736" spans="1:27" ht="11.65" customHeight="1" thickBot="1" x14ac:dyDescent="0.25">
      <c r="A1736" s="138">
        <f t="shared" ca="1" si="106"/>
        <v>1355</v>
      </c>
      <c r="C1736" s="184" t="s">
        <v>480</v>
      </c>
      <c r="H1736" s="151" t="s">
        <v>469</v>
      </c>
      <c r="I1736" s="203">
        <f>SUM(I1729:I1735)</f>
        <v>6863154748.389164</v>
      </c>
      <c r="J1736" s="203">
        <f>SUM(J1729:J1735)</f>
        <v>6553851141.2182655</v>
      </c>
      <c r="K1736" s="203">
        <f>SUM(K1729:K1735)</f>
        <v>309303607.17089784</v>
      </c>
      <c r="L1736" s="203">
        <f>SUM(L1729:L1735)</f>
        <v>907100.70758727565</v>
      </c>
      <c r="M1736" s="203">
        <f>SUM(M1729:M1735)</f>
        <v>310210707.87848508</v>
      </c>
      <c r="O1736" s="134"/>
      <c r="P1736" s="134"/>
      <c r="Q1736" s="134"/>
      <c r="R1736" s="134"/>
      <c r="S1736" s="134"/>
      <c r="T1736" s="134"/>
      <c r="U1736" s="134"/>
      <c r="V1736" s="134"/>
      <c r="W1736" s="134"/>
      <c r="X1736" s="134"/>
      <c r="Y1736" s="134"/>
      <c r="Z1736" s="134"/>
      <c r="AA1736" s="134"/>
    </row>
    <row r="1737" spans="1:27" ht="11.65" customHeight="1" thickTop="1" x14ac:dyDescent="0.2">
      <c r="A1737" s="138">
        <f t="shared" ca="1" si="106"/>
        <v>1356</v>
      </c>
      <c r="C1737" s="184">
        <v>320</v>
      </c>
      <c r="D1737" s="84" t="s">
        <v>468</v>
      </c>
      <c r="H1737" s="151"/>
      <c r="I1737" s="88"/>
      <c r="J1737" s="88"/>
      <c r="K1737" s="88"/>
      <c r="L1737" s="88"/>
      <c r="M1737" s="88"/>
      <c r="O1737" s="134"/>
      <c r="P1737" s="134"/>
      <c r="Q1737" s="134"/>
      <c r="R1737" s="134"/>
      <c r="S1737" s="134"/>
      <c r="T1737" s="134"/>
      <c r="U1737" s="134"/>
      <c r="V1737" s="134"/>
      <c r="W1737" s="134"/>
      <c r="X1737" s="134"/>
      <c r="Y1737" s="134"/>
      <c r="Z1737" s="134"/>
      <c r="AA1737" s="134"/>
    </row>
    <row r="1738" spans="1:27" ht="11.65" customHeight="1" x14ac:dyDescent="0.2">
      <c r="A1738" s="138">
        <f t="shared" ca="1" si="106"/>
        <v>1357</v>
      </c>
      <c r="C1738" s="184"/>
      <c r="F1738" s="184" t="str">
        <f>+[1]Function!F1721</f>
        <v>P</v>
      </c>
      <c r="G1738" s="84" t="str">
        <f>[1]UTCR!H1738</f>
        <v>DGP</v>
      </c>
      <c r="H1738" s="151"/>
      <c r="I1738" s="88">
        <f>IF(VLOOKUP([1]Variables!$AN$3,[1]Variables!$AK$3:$AM$14,3)=2,[1]UTCR!J1738,[1]UTCR!AF1738)</f>
        <v>0</v>
      </c>
      <c r="J1738" s="88">
        <f>I1738-K1738</f>
        <v>0</v>
      </c>
      <c r="K1738" s="185">
        <f>IF([1]Variables!$AN$3=12,IF(VLOOKUP([1]Variables!$AN$3,[1]Variables!$AK$3:$AM$14,3)=2,INDEX([1]UTCR!K1738:U1738,1,5)+INDEX([1]UTCR!K1738:U1738,1,8),INDEX([1]UTCR!AG1738:AQ1738,1,5)+INDEX([1]UTCR!AG1738:AQ1738,1,8)),IF(VLOOKUP([1]Variables!$AN$3,[1]Variables!$AK$3:$AM$14,3)=2,INDEX([1]UTCR!K1738:U1738,1,[1]Variables!$AN$3),INDEX([1]UTCR!AG1738:AQ1738,1,[1]Variables!$AN$3)))</f>
        <v>0</v>
      </c>
      <c r="L1738" s="88">
        <f>M1738-K1738</f>
        <v>0</v>
      </c>
      <c r="M1738" s="88">
        <f>IF([1]Variables!$AN$3=12,INDEX([1]NRO!J1738:T1738,1,5)+INDEX([1]NRO!J1738:T1738,1,8),INDEX([1]NRO!J1738:T1738,1,[1]Variables!$AN$3))</f>
        <v>0</v>
      </c>
      <c r="O1738" s="134"/>
      <c r="P1738" s="134"/>
      <c r="Q1738" s="134"/>
      <c r="R1738" s="134"/>
      <c r="S1738" s="134"/>
      <c r="T1738" s="134"/>
      <c r="U1738" s="134"/>
      <c r="V1738" s="134"/>
      <c r="W1738" s="134"/>
      <c r="X1738" s="134"/>
      <c r="Y1738" s="134"/>
      <c r="Z1738" s="134"/>
      <c r="AA1738" s="134"/>
    </row>
    <row r="1739" spans="1:27" ht="11.65" customHeight="1" x14ac:dyDescent="0.2">
      <c r="A1739" s="138">
        <f t="shared" ca="1" si="106"/>
        <v>1358</v>
      </c>
      <c r="C1739" s="184"/>
      <c r="F1739" s="184" t="str">
        <f>+[1]Function!F1722</f>
        <v>P</v>
      </c>
      <c r="G1739" s="84" t="str">
        <f>[1]UTCR!H1739</f>
        <v>SG</v>
      </c>
      <c r="H1739" s="151"/>
      <c r="I1739" s="88">
        <f>IF(VLOOKUP([1]Variables!$AN$3,[1]Variables!$AK$3:$AM$14,3)=2,[1]UTCR!J1739,[1]UTCR!AF1739)</f>
        <v>0</v>
      </c>
      <c r="J1739" s="88">
        <f>I1739-K1739</f>
        <v>0</v>
      </c>
      <c r="K1739" s="185">
        <f>IF([1]Variables!$AN$3=12,IF(VLOOKUP([1]Variables!$AN$3,[1]Variables!$AK$3:$AM$14,3)=2,INDEX([1]UTCR!K1739:U1739,1,5)+INDEX([1]UTCR!K1739:U1739,1,8),INDEX([1]UTCR!AG1739:AQ1739,1,5)+INDEX([1]UTCR!AG1739:AQ1739,1,8)),IF(VLOOKUP([1]Variables!$AN$3,[1]Variables!$AK$3:$AM$14,3)=2,INDEX([1]UTCR!K1739:U1739,1,[1]Variables!$AN$3),INDEX([1]UTCR!AG1739:AQ1739,1,[1]Variables!$AN$3)))</f>
        <v>0</v>
      </c>
      <c r="L1739" s="88">
        <f>M1739-K1739</f>
        <v>0</v>
      </c>
      <c r="M1739" s="88">
        <f>IF([1]Variables!$AN$3=12,INDEX([1]NRO!J1739:T1739,1,5)+INDEX([1]NRO!J1739:T1739,1,8),INDEX([1]NRO!J1739:T1739,1,[1]Variables!$AN$3))</f>
        <v>0</v>
      </c>
      <c r="O1739" s="134"/>
      <c r="P1739" s="134"/>
      <c r="Q1739" s="134"/>
      <c r="R1739" s="134"/>
      <c r="S1739" s="134"/>
      <c r="T1739" s="134"/>
      <c r="U1739" s="134"/>
      <c r="V1739" s="134"/>
      <c r="W1739" s="134"/>
      <c r="X1739" s="134"/>
      <c r="Y1739" s="134"/>
      <c r="Z1739" s="134"/>
      <c r="AA1739" s="134"/>
    </row>
    <row r="1740" spans="1:27" ht="11.65" customHeight="1" x14ac:dyDescent="0.2">
      <c r="A1740" s="138">
        <f t="shared" ref="A1740:A1803" ca="1" si="115">OFFSET(A1740,-1,)+1</f>
        <v>1359</v>
      </c>
      <c r="C1740" s="184"/>
      <c r="H1740" s="151"/>
      <c r="I1740" s="187">
        <f>SUBTOTAL(9,I1738:I1739)</f>
        <v>0</v>
      </c>
      <c r="J1740" s="187">
        <f>SUBTOTAL(9,J1738:J1739)</f>
        <v>0</v>
      </c>
      <c r="K1740" s="187">
        <f>SUBTOTAL(9,K1738:K1739)</f>
        <v>0</v>
      </c>
      <c r="L1740" s="187">
        <f>SUBTOTAL(9,L1738:L1739)</f>
        <v>0</v>
      </c>
      <c r="M1740" s="187">
        <f>SUBTOTAL(9,M1738:M1739)</f>
        <v>0</v>
      </c>
      <c r="O1740" s="134"/>
      <c r="P1740" s="134"/>
      <c r="Q1740" s="134"/>
      <c r="R1740" s="134"/>
      <c r="S1740" s="134"/>
      <c r="T1740" s="134"/>
      <c r="U1740" s="134"/>
      <c r="V1740" s="134"/>
      <c r="W1740" s="134"/>
      <c r="X1740" s="134"/>
      <c r="Y1740" s="134"/>
      <c r="Z1740" s="134"/>
      <c r="AA1740" s="134"/>
    </row>
    <row r="1741" spans="1:27" ht="11.65" customHeight="1" x14ac:dyDescent="0.2">
      <c r="A1741" s="138">
        <f t="shared" ca="1" si="115"/>
        <v>1360</v>
      </c>
      <c r="C1741" s="184"/>
      <c r="H1741" s="151"/>
      <c r="I1741" s="88"/>
      <c r="J1741" s="88"/>
      <c r="K1741" s="88"/>
      <c r="L1741" s="88"/>
      <c r="M1741" s="88"/>
      <c r="O1741" s="134"/>
      <c r="P1741" s="134"/>
      <c r="Q1741" s="134"/>
      <c r="R1741" s="134"/>
      <c r="S1741" s="134"/>
      <c r="T1741" s="134"/>
      <c r="U1741" s="134"/>
      <c r="V1741" s="134"/>
      <c r="W1741" s="134"/>
      <c r="X1741" s="134"/>
      <c r="Y1741" s="134"/>
      <c r="Z1741" s="134"/>
      <c r="AA1741" s="134"/>
    </row>
    <row r="1742" spans="1:27" ht="11.65" customHeight="1" x14ac:dyDescent="0.2">
      <c r="A1742" s="138">
        <f t="shared" ca="1" si="115"/>
        <v>1361</v>
      </c>
      <c r="C1742" s="184">
        <v>321</v>
      </c>
      <c r="D1742" s="84" t="s">
        <v>470</v>
      </c>
      <c r="H1742" s="151"/>
      <c r="I1742" s="88"/>
      <c r="J1742" s="88"/>
      <c r="K1742" s="88"/>
      <c r="L1742" s="88"/>
      <c r="M1742" s="88"/>
      <c r="O1742" s="134"/>
      <c r="P1742" s="134"/>
      <c r="Q1742" s="134"/>
      <c r="R1742" s="134"/>
      <c r="S1742" s="134"/>
      <c r="T1742" s="134"/>
      <c r="U1742" s="134"/>
      <c r="V1742" s="134"/>
      <c r="W1742" s="134"/>
      <c r="X1742" s="134"/>
      <c r="Y1742" s="134"/>
      <c r="Z1742" s="134"/>
      <c r="AA1742" s="134"/>
    </row>
    <row r="1743" spans="1:27" ht="11.65" customHeight="1" x14ac:dyDescent="0.2">
      <c r="A1743" s="138">
        <f t="shared" ca="1" si="115"/>
        <v>1362</v>
      </c>
      <c r="C1743" s="184"/>
      <c r="F1743" s="184" t="str">
        <f>+[1]Function!F1726</f>
        <v>P</v>
      </c>
      <c r="G1743" s="84" t="str">
        <f>[1]UTCR!H1743</f>
        <v>DGP</v>
      </c>
      <c r="H1743" s="151"/>
      <c r="I1743" s="88">
        <f>IF(VLOOKUP([1]Variables!$AN$3,[1]Variables!$AK$3:$AM$14,3)=2,[1]UTCR!J1743,[1]UTCR!AF1743)</f>
        <v>0</v>
      </c>
      <c r="J1743" s="88">
        <f>I1743-K1743</f>
        <v>0</v>
      </c>
      <c r="K1743" s="185">
        <f>IF([1]Variables!$AN$3=12,IF(VLOOKUP([1]Variables!$AN$3,[1]Variables!$AK$3:$AM$14,3)=2,INDEX([1]UTCR!K1743:U1743,1,5)+INDEX([1]UTCR!K1743:U1743,1,8),INDEX([1]UTCR!AG1743:AQ1743,1,5)+INDEX([1]UTCR!AG1743:AQ1743,1,8)),IF(VLOOKUP([1]Variables!$AN$3,[1]Variables!$AK$3:$AM$14,3)=2,INDEX([1]UTCR!K1743:U1743,1,[1]Variables!$AN$3),INDEX([1]UTCR!AG1743:AQ1743,1,[1]Variables!$AN$3)))</f>
        <v>0</v>
      </c>
      <c r="L1743" s="88">
        <f>M1743-K1743</f>
        <v>0</v>
      </c>
      <c r="M1743" s="88">
        <f>IF([1]Variables!$AN$3=12,INDEX([1]NRO!J1743:T1743,1,5)+INDEX([1]NRO!J1743:T1743,1,8),INDEX([1]NRO!J1743:T1743,1,[1]Variables!$AN$3))</f>
        <v>0</v>
      </c>
      <c r="O1743" s="134"/>
      <c r="P1743" s="134"/>
      <c r="Q1743" s="134"/>
      <c r="R1743" s="134"/>
      <c r="S1743" s="134"/>
      <c r="T1743" s="134"/>
      <c r="U1743" s="134"/>
      <c r="V1743" s="134"/>
      <c r="W1743" s="134"/>
      <c r="X1743" s="134"/>
      <c r="Y1743" s="134"/>
      <c r="Z1743" s="134"/>
      <c r="AA1743" s="134"/>
    </row>
    <row r="1744" spans="1:27" ht="11.65" customHeight="1" x14ac:dyDescent="0.2">
      <c r="A1744" s="138">
        <f t="shared" ca="1" si="115"/>
        <v>1363</v>
      </c>
      <c r="C1744" s="184"/>
      <c r="F1744" s="184" t="str">
        <f>+[1]Function!F1727</f>
        <v>P</v>
      </c>
      <c r="G1744" s="84" t="str">
        <f>[1]UTCR!H1744</f>
        <v>SG</v>
      </c>
      <c r="H1744" s="151"/>
      <c r="I1744" s="88">
        <f>IF(VLOOKUP([1]Variables!$AN$3,[1]Variables!$AK$3:$AM$14,3)=2,[1]UTCR!J1744,[1]UTCR!AF1744)</f>
        <v>0</v>
      </c>
      <c r="J1744" s="88">
        <f>I1744-K1744</f>
        <v>0</v>
      </c>
      <c r="K1744" s="185">
        <f>IF([1]Variables!$AN$3=12,IF(VLOOKUP([1]Variables!$AN$3,[1]Variables!$AK$3:$AM$14,3)=2,INDEX([1]UTCR!K1744:U1744,1,5)+INDEX([1]UTCR!K1744:U1744,1,8),INDEX([1]UTCR!AG1744:AQ1744,1,5)+INDEX([1]UTCR!AG1744:AQ1744,1,8)),IF(VLOOKUP([1]Variables!$AN$3,[1]Variables!$AK$3:$AM$14,3)=2,INDEX([1]UTCR!K1744:U1744,1,[1]Variables!$AN$3),INDEX([1]UTCR!AG1744:AQ1744,1,[1]Variables!$AN$3)))</f>
        <v>0</v>
      </c>
      <c r="L1744" s="88">
        <f>M1744-K1744</f>
        <v>0</v>
      </c>
      <c r="M1744" s="88">
        <f>IF([1]Variables!$AN$3=12,INDEX([1]NRO!J1744:T1744,1,5)+INDEX([1]NRO!J1744:T1744,1,8),INDEX([1]NRO!J1744:T1744,1,[1]Variables!$AN$3))</f>
        <v>0</v>
      </c>
      <c r="O1744" s="134"/>
      <c r="P1744" s="134"/>
      <c r="Q1744" s="134"/>
      <c r="R1744" s="134"/>
      <c r="S1744" s="134"/>
      <c r="T1744" s="134"/>
      <c r="U1744" s="134"/>
      <c r="V1744" s="134"/>
      <c r="W1744" s="134"/>
      <c r="X1744" s="134"/>
      <c r="Y1744" s="134"/>
      <c r="Z1744" s="134"/>
      <c r="AA1744" s="134"/>
    </row>
    <row r="1745" spans="1:27" ht="11.65" customHeight="1" x14ac:dyDescent="0.2">
      <c r="A1745" s="138">
        <f t="shared" ca="1" si="115"/>
        <v>1364</v>
      </c>
      <c r="C1745" s="184"/>
      <c r="H1745" s="151"/>
      <c r="I1745" s="187">
        <f>SUBTOTAL(9,I1743:I1744)</f>
        <v>0</v>
      </c>
      <c r="J1745" s="187">
        <f>SUBTOTAL(9,J1743:J1744)</f>
        <v>0</v>
      </c>
      <c r="K1745" s="187">
        <f>SUBTOTAL(9,K1743:K1744)</f>
        <v>0</v>
      </c>
      <c r="L1745" s="187">
        <f>SUBTOTAL(9,L1743:L1744)</f>
        <v>0</v>
      </c>
      <c r="M1745" s="187">
        <f>SUBTOTAL(9,M1743:M1744)</f>
        <v>0</v>
      </c>
      <c r="O1745" s="134"/>
      <c r="P1745" s="134"/>
      <c r="Q1745" s="134"/>
      <c r="R1745" s="134"/>
      <c r="S1745" s="134"/>
      <c r="T1745" s="134"/>
      <c r="U1745" s="134"/>
      <c r="V1745" s="134"/>
      <c r="W1745" s="134"/>
      <c r="X1745" s="134"/>
      <c r="Y1745" s="134"/>
      <c r="Z1745" s="134"/>
      <c r="AA1745" s="134"/>
    </row>
    <row r="1746" spans="1:27" ht="11.65" customHeight="1" x14ac:dyDescent="0.2">
      <c r="A1746" s="138">
        <f t="shared" ca="1" si="115"/>
        <v>1365</v>
      </c>
      <c r="C1746" s="184"/>
      <c r="H1746" s="151"/>
      <c r="I1746" s="88"/>
      <c r="J1746" s="88"/>
      <c r="K1746" s="88"/>
      <c r="L1746" s="88"/>
      <c r="M1746" s="88"/>
      <c r="O1746" s="134"/>
      <c r="P1746" s="134"/>
      <c r="Q1746" s="134"/>
      <c r="R1746" s="134"/>
      <c r="S1746" s="134"/>
      <c r="T1746" s="134"/>
      <c r="U1746" s="134"/>
      <c r="V1746" s="134"/>
      <c r="W1746" s="134"/>
      <c r="X1746" s="134"/>
      <c r="Y1746" s="134"/>
      <c r="Z1746" s="134"/>
      <c r="AA1746" s="134"/>
    </row>
    <row r="1747" spans="1:27" ht="11.65" customHeight="1" x14ac:dyDescent="0.2">
      <c r="A1747" s="138">
        <f t="shared" ca="1" si="115"/>
        <v>1366</v>
      </c>
      <c r="C1747" s="184">
        <v>322</v>
      </c>
      <c r="D1747" s="84" t="s">
        <v>481</v>
      </c>
      <c r="H1747" s="151"/>
      <c r="I1747" s="88"/>
      <c r="J1747" s="88"/>
      <c r="K1747" s="88"/>
      <c r="L1747" s="88"/>
      <c r="M1747" s="88"/>
      <c r="O1747" s="134"/>
      <c r="P1747" s="134"/>
      <c r="Q1747" s="134"/>
      <c r="R1747" s="134"/>
      <c r="S1747" s="134"/>
      <c r="T1747" s="134"/>
      <c r="U1747" s="134"/>
      <c r="V1747" s="134"/>
      <c r="W1747" s="134"/>
      <c r="X1747" s="134"/>
      <c r="Y1747" s="134"/>
      <c r="Z1747" s="134"/>
      <c r="AA1747" s="134"/>
    </row>
    <row r="1748" spans="1:27" ht="11.65" customHeight="1" x14ac:dyDescent="0.2">
      <c r="A1748" s="138">
        <f t="shared" ca="1" si="115"/>
        <v>1367</v>
      </c>
      <c r="C1748" s="184"/>
      <c r="F1748" s="184" t="str">
        <f>+[1]Function!F1731</f>
        <v>P</v>
      </c>
      <c r="G1748" s="84" t="str">
        <f>[1]UTCR!H1748</f>
        <v>DGP</v>
      </c>
      <c r="H1748" s="151"/>
      <c r="I1748" s="88">
        <f>IF(VLOOKUP([1]Variables!$AN$3,[1]Variables!$AK$3:$AM$14,3)=2,[1]UTCR!J1748,[1]UTCR!AF1748)</f>
        <v>0</v>
      </c>
      <c r="J1748" s="88">
        <f>I1748-K1748</f>
        <v>0</v>
      </c>
      <c r="K1748" s="185">
        <f>IF([1]Variables!$AN$3=12,IF(VLOOKUP([1]Variables!$AN$3,[1]Variables!$AK$3:$AM$14,3)=2,INDEX([1]UTCR!K1748:U1748,1,5)+INDEX([1]UTCR!K1748:U1748,1,8),INDEX([1]UTCR!AG1748:AQ1748,1,5)+INDEX([1]UTCR!AG1748:AQ1748,1,8)),IF(VLOOKUP([1]Variables!$AN$3,[1]Variables!$AK$3:$AM$14,3)=2,INDEX([1]UTCR!K1748:U1748,1,[1]Variables!$AN$3),INDEX([1]UTCR!AG1748:AQ1748,1,[1]Variables!$AN$3)))</f>
        <v>0</v>
      </c>
      <c r="L1748" s="88">
        <f>M1748-K1748</f>
        <v>0</v>
      </c>
      <c r="M1748" s="88">
        <f>IF([1]Variables!$AN$3=12,INDEX([1]NRO!J1748:T1748,1,5)+INDEX([1]NRO!J1748:T1748,1,8),INDEX([1]NRO!J1748:T1748,1,[1]Variables!$AN$3))</f>
        <v>0</v>
      </c>
      <c r="O1748" s="134"/>
      <c r="P1748" s="134"/>
      <c r="Q1748" s="134"/>
      <c r="R1748" s="134"/>
      <c r="S1748" s="134"/>
      <c r="T1748" s="134"/>
      <c r="U1748" s="134"/>
      <c r="V1748" s="134"/>
      <c r="W1748" s="134"/>
      <c r="X1748" s="134"/>
      <c r="Y1748" s="134"/>
      <c r="Z1748" s="134"/>
      <c r="AA1748" s="134"/>
    </row>
    <row r="1749" spans="1:27" ht="11.65" customHeight="1" x14ac:dyDescent="0.2">
      <c r="A1749" s="138">
        <f t="shared" ca="1" si="115"/>
        <v>1368</v>
      </c>
      <c r="C1749" s="184"/>
      <c r="F1749" s="184" t="str">
        <f>+[1]Function!F1732</f>
        <v>P</v>
      </c>
      <c r="G1749" s="84" t="str">
        <f>[1]UTCR!H1749</f>
        <v>SG</v>
      </c>
      <c r="H1749" s="151"/>
      <c r="I1749" s="88">
        <f>IF(VLOOKUP([1]Variables!$AN$3,[1]Variables!$AK$3:$AM$14,3)=2,[1]UTCR!J1749,[1]UTCR!AF1749)</f>
        <v>0</v>
      </c>
      <c r="J1749" s="88">
        <f>I1749-K1749</f>
        <v>0</v>
      </c>
      <c r="K1749" s="185">
        <f>IF([1]Variables!$AN$3=12,IF(VLOOKUP([1]Variables!$AN$3,[1]Variables!$AK$3:$AM$14,3)=2,INDEX([1]UTCR!K1749:U1749,1,5)+INDEX([1]UTCR!K1749:U1749,1,8),INDEX([1]UTCR!AG1749:AQ1749,1,5)+INDEX([1]UTCR!AG1749:AQ1749,1,8)),IF(VLOOKUP([1]Variables!$AN$3,[1]Variables!$AK$3:$AM$14,3)=2,INDEX([1]UTCR!K1749:U1749,1,[1]Variables!$AN$3),INDEX([1]UTCR!AG1749:AQ1749,1,[1]Variables!$AN$3)))</f>
        <v>0</v>
      </c>
      <c r="L1749" s="88">
        <f>M1749-K1749</f>
        <v>0</v>
      </c>
      <c r="M1749" s="88">
        <f>IF([1]Variables!$AN$3=12,INDEX([1]NRO!J1749:T1749,1,5)+INDEX([1]NRO!J1749:T1749,1,8),INDEX([1]NRO!J1749:T1749,1,[1]Variables!$AN$3))</f>
        <v>0</v>
      </c>
      <c r="O1749" s="134"/>
      <c r="P1749" s="134"/>
      <c r="Q1749" s="134"/>
      <c r="R1749" s="134"/>
      <c r="S1749" s="134"/>
      <c r="T1749" s="134"/>
      <c r="U1749" s="134"/>
      <c r="V1749" s="134"/>
      <c r="W1749" s="134"/>
      <c r="X1749" s="134"/>
      <c r="Y1749" s="134"/>
      <c r="Z1749" s="134"/>
      <c r="AA1749" s="134"/>
    </row>
    <row r="1750" spans="1:27" ht="11.65" customHeight="1" x14ac:dyDescent="0.2">
      <c r="A1750" s="138">
        <f t="shared" ca="1" si="115"/>
        <v>1369</v>
      </c>
      <c r="C1750" s="184"/>
      <c r="H1750" s="151"/>
      <c r="I1750" s="187">
        <f>SUBTOTAL(9,I1748:I1749)</f>
        <v>0</v>
      </c>
      <c r="J1750" s="187">
        <f>SUBTOTAL(9,J1748:J1749)</f>
        <v>0</v>
      </c>
      <c r="K1750" s="187">
        <f>SUBTOTAL(9,K1748:K1749)</f>
        <v>0</v>
      </c>
      <c r="L1750" s="187">
        <f>SUBTOTAL(9,L1748:L1749)</f>
        <v>0</v>
      </c>
      <c r="M1750" s="187">
        <f>SUBTOTAL(9,M1748:M1749)</f>
        <v>0</v>
      </c>
      <c r="O1750" s="134"/>
      <c r="P1750" s="134"/>
      <c r="Q1750" s="134"/>
      <c r="R1750" s="134"/>
      <c r="S1750" s="134"/>
      <c r="T1750" s="134"/>
      <c r="U1750" s="134"/>
      <c r="V1750" s="134"/>
      <c r="W1750" s="134"/>
      <c r="X1750" s="134"/>
      <c r="Y1750" s="134"/>
      <c r="Z1750" s="134"/>
      <c r="AA1750" s="134"/>
    </row>
    <row r="1751" spans="1:27" ht="11.65" customHeight="1" x14ac:dyDescent="0.2">
      <c r="A1751" s="138">
        <f t="shared" ca="1" si="115"/>
        <v>1370</v>
      </c>
      <c r="C1751" s="184"/>
      <c r="H1751" s="151"/>
      <c r="I1751" s="88"/>
      <c r="J1751" s="88"/>
      <c r="K1751" s="88"/>
      <c r="L1751" s="88"/>
      <c r="M1751" s="88"/>
      <c r="O1751" s="134"/>
      <c r="P1751" s="134"/>
      <c r="Q1751" s="134"/>
      <c r="R1751" s="134"/>
      <c r="S1751" s="134"/>
      <c r="T1751" s="134"/>
      <c r="U1751" s="134"/>
      <c r="V1751" s="134"/>
      <c r="W1751" s="134"/>
      <c r="X1751" s="134"/>
      <c r="Y1751" s="134"/>
      <c r="Z1751" s="134"/>
      <c r="AA1751" s="134"/>
    </row>
    <row r="1752" spans="1:27" ht="11.65" customHeight="1" x14ac:dyDescent="0.2">
      <c r="A1752" s="138">
        <f t="shared" ca="1" si="115"/>
        <v>1371</v>
      </c>
      <c r="C1752" s="184">
        <v>323</v>
      </c>
      <c r="D1752" s="84" t="s">
        <v>472</v>
      </c>
      <c r="H1752" s="151"/>
      <c r="I1752" s="88"/>
      <c r="J1752" s="88"/>
      <c r="K1752" s="88"/>
      <c r="L1752" s="88"/>
      <c r="M1752" s="88"/>
      <c r="O1752" s="134"/>
      <c r="P1752" s="134"/>
      <c r="Q1752" s="134"/>
      <c r="R1752" s="134"/>
      <c r="S1752" s="134"/>
      <c r="T1752" s="134"/>
      <c r="U1752" s="134"/>
      <c r="V1752" s="134"/>
      <c r="W1752" s="134"/>
      <c r="X1752" s="134"/>
      <c r="Y1752" s="134"/>
      <c r="Z1752" s="134"/>
      <c r="AA1752" s="134"/>
    </row>
    <row r="1753" spans="1:27" ht="11.65" customHeight="1" x14ac:dyDescent="0.2">
      <c r="A1753" s="138">
        <f t="shared" ca="1" si="115"/>
        <v>1372</v>
      </c>
      <c r="C1753" s="184"/>
      <c r="F1753" s="184" t="str">
        <f>+[1]Function!F1736</f>
        <v>P</v>
      </c>
      <c r="G1753" s="84" t="str">
        <f>[1]UTCR!H1753</f>
        <v>DGP</v>
      </c>
      <c r="H1753" s="151"/>
      <c r="I1753" s="88">
        <f>IF(VLOOKUP([1]Variables!$AN$3,[1]Variables!$AK$3:$AM$14,3)=2,[1]UTCR!J1753,[1]UTCR!AF1753)</f>
        <v>0</v>
      </c>
      <c r="J1753" s="88">
        <f>I1753-K1753</f>
        <v>0</v>
      </c>
      <c r="K1753" s="185">
        <f>IF([1]Variables!$AN$3=12,IF(VLOOKUP([1]Variables!$AN$3,[1]Variables!$AK$3:$AM$14,3)=2,INDEX([1]UTCR!K1753:U1753,1,5)+INDEX([1]UTCR!K1753:U1753,1,8),INDEX([1]UTCR!AG1753:AQ1753,1,5)+INDEX([1]UTCR!AG1753:AQ1753,1,8)),IF(VLOOKUP([1]Variables!$AN$3,[1]Variables!$AK$3:$AM$14,3)=2,INDEX([1]UTCR!K1753:U1753,1,[1]Variables!$AN$3),INDEX([1]UTCR!AG1753:AQ1753,1,[1]Variables!$AN$3)))</f>
        <v>0</v>
      </c>
      <c r="L1753" s="88">
        <f>M1753-K1753</f>
        <v>0</v>
      </c>
      <c r="M1753" s="88">
        <f>IF([1]Variables!$AN$3=12,INDEX([1]NRO!J1753:T1753,1,5)+INDEX([1]NRO!J1753:T1753,1,8),INDEX([1]NRO!J1753:T1753,1,[1]Variables!$AN$3))</f>
        <v>0</v>
      </c>
      <c r="O1753" s="134"/>
      <c r="P1753" s="134"/>
      <c r="Q1753" s="134"/>
      <c r="R1753" s="134"/>
      <c r="S1753" s="134"/>
      <c r="T1753" s="134"/>
      <c r="U1753" s="134"/>
      <c r="V1753" s="134"/>
      <c r="W1753" s="134"/>
      <c r="X1753" s="134"/>
      <c r="Y1753" s="134"/>
      <c r="Z1753" s="134"/>
      <c r="AA1753" s="134"/>
    </row>
    <row r="1754" spans="1:27" ht="11.65" customHeight="1" x14ac:dyDescent="0.2">
      <c r="A1754" s="138">
        <f t="shared" ca="1" si="115"/>
        <v>1373</v>
      </c>
      <c r="C1754" s="184"/>
      <c r="F1754" s="184" t="str">
        <f>+[1]Function!F1737</f>
        <v>P</v>
      </c>
      <c r="G1754" s="84" t="str">
        <f>[1]UTCR!H1754</f>
        <v>SG</v>
      </c>
      <c r="H1754" s="151"/>
      <c r="I1754" s="88">
        <f>IF(VLOOKUP([1]Variables!$AN$3,[1]Variables!$AK$3:$AM$14,3)=2,[1]UTCR!J1754,[1]UTCR!AF1754)</f>
        <v>0</v>
      </c>
      <c r="J1754" s="88">
        <f>I1754-K1754</f>
        <v>0</v>
      </c>
      <c r="K1754" s="185">
        <f>IF([1]Variables!$AN$3=12,IF(VLOOKUP([1]Variables!$AN$3,[1]Variables!$AK$3:$AM$14,3)=2,INDEX([1]UTCR!K1754:U1754,1,5)+INDEX([1]UTCR!K1754:U1754,1,8),INDEX([1]UTCR!AG1754:AQ1754,1,5)+INDEX([1]UTCR!AG1754:AQ1754,1,8)),IF(VLOOKUP([1]Variables!$AN$3,[1]Variables!$AK$3:$AM$14,3)=2,INDEX([1]UTCR!K1754:U1754,1,[1]Variables!$AN$3),INDEX([1]UTCR!AG1754:AQ1754,1,[1]Variables!$AN$3)))</f>
        <v>0</v>
      </c>
      <c r="L1754" s="88">
        <f>M1754-K1754</f>
        <v>0</v>
      </c>
      <c r="M1754" s="88">
        <f>IF([1]Variables!$AN$3=12,INDEX([1]NRO!J1754:T1754,1,5)+INDEX([1]NRO!J1754:T1754,1,8),INDEX([1]NRO!J1754:T1754,1,[1]Variables!$AN$3))</f>
        <v>0</v>
      </c>
      <c r="O1754" s="134"/>
      <c r="P1754" s="134"/>
      <c r="Q1754" s="134"/>
      <c r="R1754" s="134"/>
      <c r="S1754" s="134"/>
      <c r="T1754" s="134"/>
      <c r="U1754" s="134"/>
      <c r="V1754" s="134"/>
      <c r="W1754" s="134"/>
      <c r="X1754" s="134"/>
      <c r="Y1754" s="134"/>
      <c r="Z1754" s="134"/>
      <c r="AA1754" s="134"/>
    </row>
    <row r="1755" spans="1:27" ht="11.65" customHeight="1" x14ac:dyDescent="0.2">
      <c r="A1755" s="138">
        <f t="shared" ca="1" si="115"/>
        <v>1374</v>
      </c>
      <c r="C1755" s="184"/>
      <c r="H1755" s="151"/>
      <c r="I1755" s="187">
        <f>SUBTOTAL(9,I1753:I1754)</f>
        <v>0</v>
      </c>
      <c r="J1755" s="187">
        <f>SUBTOTAL(9,J1753:J1754)</f>
        <v>0</v>
      </c>
      <c r="K1755" s="187">
        <f>SUBTOTAL(9,K1753:K1754)</f>
        <v>0</v>
      </c>
      <c r="L1755" s="187">
        <f>SUBTOTAL(9,L1753:L1754)</f>
        <v>0</v>
      </c>
      <c r="M1755" s="187">
        <f>SUBTOTAL(9,M1753:M1754)</f>
        <v>0</v>
      </c>
      <c r="O1755" s="134"/>
      <c r="P1755" s="134"/>
      <c r="Q1755" s="134"/>
      <c r="R1755" s="134"/>
      <c r="S1755" s="134"/>
      <c r="T1755" s="134"/>
      <c r="U1755" s="134"/>
      <c r="V1755" s="134"/>
      <c r="W1755" s="134"/>
      <c r="X1755" s="134"/>
      <c r="Y1755" s="134"/>
      <c r="Z1755" s="134"/>
      <c r="AA1755" s="134"/>
    </row>
    <row r="1756" spans="1:27" ht="11.65" customHeight="1" x14ac:dyDescent="0.2">
      <c r="A1756" s="138">
        <f t="shared" ca="1" si="115"/>
        <v>1375</v>
      </c>
      <c r="C1756" s="184"/>
      <c r="H1756" s="151"/>
      <c r="I1756" s="88"/>
      <c r="J1756" s="88"/>
      <c r="K1756" s="88"/>
      <c r="L1756" s="88"/>
      <c r="M1756" s="88"/>
      <c r="O1756" s="134"/>
      <c r="P1756" s="134"/>
      <c r="Q1756" s="134"/>
      <c r="R1756" s="134"/>
      <c r="S1756" s="134"/>
      <c r="T1756" s="134"/>
      <c r="U1756" s="134"/>
      <c r="V1756" s="134"/>
      <c r="W1756" s="134"/>
      <c r="X1756" s="134"/>
      <c r="Y1756" s="134"/>
      <c r="Z1756" s="134"/>
      <c r="AA1756" s="134"/>
    </row>
    <row r="1757" spans="1:27" ht="11.65" customHeight="1" x14ac:dyDescent="0.2">
      <c r="A1757" s="138">
        <f t="shared" ca="1" si="115"/>
        <v>1376</v>
      </c>
      <c r="C1757" s="184">
        <v>324</v>
      </c>
      <c r="D1757" s="84" t="s">
        <v>468</v>
      </c>
      <c r="H1757" s="151"/>
      <c r="I1757" s="88"/>
      <c r="J1757" s="88"/>
      <c r="K1757" s="88"/>
      <c r="L1757" s="88"/>
      <c r="M1757" s="88"/>
      <c r="O1757" s="134"/>
      <c r="P1757" s="134"/>
      <c r="Q1757" s="134"/>
      <c r="R1757" s="134"/>
      <c r="S1757" s="134"/>
      <c r="T1757" s="134"/>
      <c r="U1757" s="134"/>
      <c r="V1757" s="134"/>
      <c r="W1757" s="134"/>
      <c r="X1757" s="134"/>
      <c r="Y1757" s="134"/>
      <c r="Z1757" s="134"/>
      <c r="AA1757" s="134"/>
    </row>
    <row r="1758" spans="1:27" ht="11.65" customHeight="1" x14ac:dyDescent="0.2">
      <c r="A1758" s="138">
        <f t="shared" ca="1" si="115"/>
        <v>1377</v>
      </c>
      <c r="C1758" s="184"/>
      <c r="F1758" s="184" t="str">
        <f>+[1]Function!F1741</f>
        <v>P</v>
      </c>
      <c r="G1758" s="84" t="str">
        <f>[1]UTCR!H1758</f>
        <v>DGP</v>
      </c>
      <c r="H1758" s="151"/>
      <c r="I1758" s="88">
        <f>IF(VLOOKUP([1]Variables!$AN$3,[1]Variables!$AK$3:$AM$14,3)=2,[1]UTCR!J1758,[1]UTCR!AF1758)</f>
        <v>0</v>
      </c>
      <c r="J1758" s="88">
        <f>I1758-K1758</f>
        <v>0</v>
      </c>
      <c r="K1758" s="185">
        <f>IF([1]Variables!$AN$3=12,IF(VLOOKUP([1]Variables!$AN$3,[1]Variables!$AK$3:$AM$14,3)=2,INDEX([1]UTCR!K1758:U1758,1,5)+INDEX([1]UTCR!K1758:U1758,1,8),INDEX([1]UTCR!AG1758:AQ1758,1,5)+INDEX([1]UTCR!AG1758:AQ1758,1,8)),IF(VLOOKUP([1]Variables!$AN$3,[1]Variables!$AK$3:$AM$14,3)=2,INDEX([1]UTCR!K1758:U1758,1,[1]Variables!$AN$3),INDEX([1]UTCR!AG1758:AQ1758,1,[1]Variables!$AN$3)))</f>
        <v>0</v>
      </c>
      <c r="L1758" s="88">
        <f>M1758-K1758</f>
        <v>0</v>
      </c>
      <c r="M1758" s="88">
        <f>IF([1]Variables!$AN$3=12,INDEX([1]NRO!J1758:T1758,1,5)+INDEX([1]NRO!J1758:T1758,1,8),INDEX([1]NRO!J1758:T1758,1,[1]Variables!$AN$3))</f>
        <v>0</v>
      </c>
      <c r="O1758" s="134"/>
      <c r="P1758" s="134"/>
      <c r="Q1758" s="134"/>
      <c r="R1758" s="134"/>
      <c r="S1758" s="134"/>
      <c r="T1758" s="134"/>
      <c r="U1758" s="134"/>
      <c r="V1758" s="134"/>
      <c r="W1758" s="134"/>
      <c r="X1758" s="134"/>
      <c r="Y1758" s="134"/>
      <c r="Z1758" s="134"/>
      <c r="AA1758" s="134"/>
    </row>
    <row r="1759" spans="1:27" ht="11.65" customHeight="1" x14ac:dyDescent="0.2">
      <c r="A1759" s="138">
        <f t="shared" ca="1" si="115"/>
        <v>1378</v>
      </c>
      <c r="C1759" s="184"/>
      <c r="F1759" s="184" t="str">
        <f>+[1]Function!F1742</f>
        <v>P</v>
      </c>
      <c r="G1759" s="84" t="str">
        <f>[1]UTCR!H1759</f>
        <v>SG</v>
      </c>
      <c r="H1759" s="151"/>
      <c r="I1759" s="88">
        <f>IF(VLOOKUP([1]Variables!$AN$3,[1]Variables!$AK$3:$AM$14,3)=2,[1]UTCR!J1759,[1]UTCR!AF1759)</f>
        <v>0</v>
      </c>
      <c r="J1759" s="88">
        <f>I1759-K1759</f>
        <v>0</v>
      </c>
      <c r="K1759" s="185">
        <f>IF([1]Variables!$AN$3=12,IF(VLOOKUP([1]Variables!$AN$3,[1]Variables!$AK$3:$AM$14,3)=2,INDEX([1]UTCR!K1759:U1759,1,5)+INDEX([1]UTCR!K1759:U1759,1,8),INDEX([1]UTCR!AG1759:AQ1759,1,5)+INDEX([1]UTCR!AG1759:AQ1759,1,8)),IF(VLOOKUP([1]Variables!$AN$3,[1]Variables!$AK$3:$AM$14,3)=2,INDEX([1]UTCR!K1759:U1759,1,[1]Variables!$AN$3),INDEX([1]UTCR!AG1759:AQ1759,1,[1]Variables!$AN$3)))</f>
        <v>0</v>
      </c>
      <c r="L1759" s="88">
        <f>M1759-K1759</f>
        <v>0</v>
      </c>
      <c r="M1759" s="88">
        <f>IF([1]Variables!$AN$3=12,INDEX([1]NRO!J1759:T1759,1,5)+INDEX([1]NRO!J1759:T1759,1,8),INDEX([1]NRO!J1759:T1759,1,[1]Variables!$AN$3))</f>
        <v>0</v>
      </c>
      <c r="O1759" s="134"/>
      <c r="P1759" s="134"/>
      <c r="Q1759" s="134"/>
      <c r="R1759" s="134"/>
      <c r="S1759" s="134"/>
      <c r="T1759" s="134"/>
      <c r="U1759" s="134"/>
      <c r="V1759" s="134"/>
      <c r="W1759" s="134"/>
      <c r="X1759" s="134"/>
      <c r="Y1759" s="134"/>
      <c r="Z1759" s="134"/>
      <c r="AA1759" s="134"/>
    </row>
    <row r="1760" spans="1:27" ht="11.65" customHeight="1" x14ac:dyDescent="0.2">
      <c r="A1760" s="138">
        <f t="shared" ca="1" si="115"/>
        <v>1379</v>
      </c>
      <c r="C1760" s="184"/>
      <c r="H1760" s="151"/>
      <c r="I1760" s="187">
        <f>SUBTOTAL(9,I1758:I1759)</f>
        <v>0</v>
      </c>
      <c r="J1760" s="187">
        <f>SUBTOTAL(9,J1758:J1759)</f>
        <v>0</v>
      </c>
      <c r="K1760" s="187">
        <f>SUBTOTAL(9,K1758:K1759)</f>
        <v>0</v>
      </c>
      <c r="L1760" s="187">
        <f>SUBTOTAL(9,L1758:L1759)</f>
        <v>0</v>
      </c>
      <c r="M1760" s="187">
        <f>SUBTOTAL(9,M1758:M1759)</f>
        <v>0</v>
      </c>
      <c r="O1760" s="134"/>
      <c r="P1760" s="134"/>
      <c r="Q1760" s="134"/>
      <c r="R1760" s="134"/>
      <c r="S1760" s="134"/>
      <c r="T1760" s="134"/>
      <c r="U1760" s="134"/>
      <c r="V1760" s="134"/>
      <c r="W1760" s="134"/>
      <c r="X1760" s="134"/>
      <c r="Y1760" s="134"/>
      <c r="Z1760" s="134"/>
      <c r="AA1760" s="134"/>
    </row>
    <row r="1761" spans="1:27" ht="11.65" customHeight="1" x14ac:dyDescent="0.2">
      <c r="A1761" s="138">
        <f t="shared" ca="1" si="115"/>
        <v>1380</v>
      </c>
      <c r="C1761" s="184"/>
      <c r="H1761" s="151"/>
      <c r="I1761" s="88"/>
      <c r="J1761" s="88"/>
      <c r="K1761" s="88"/>
      <c r="L1761" s="88"/>
      <c r="M1761" s="88"/>
      <c r="O1761" s="134"/>
      <c r="P1761" s="134"/>
      <c r="Q1761" s="134"/>
      <c r="R1761" s="134"/>
      <c r="S1761" s="134"/>
      <c r="T1761" s="134"/>
      <c r="U1761" s="134"/>
      <c r="V1761" s="134"/>
      <c r="W1761" s="134"/>
      <c r="X1761" s="134"/>
      <c r="Y1761" s="134"/>
      <c r="Z1761" s="134"/>
      <c r="AA1761" s="134"/>
    </row>
    <row r="1762" spans="1:27" ht="11.65" customHeight="1" x14ac:dyDescent="0.2">
      <c r="A1762" s="138">
        <f t="shared" ca="1" si="115"/>
        <v>1381</v>
      </c>
      <c r="C1762" s="184">
        <v>325</v>
      </c>
      <c r="D1762" s="84" t="s">
        <v>482</v>
      </c>
      <c r="H1762" s="151"/>
      <c r="I1762" s="88"/>
      <c r="J1762" s="88"/>
      <c r="K1762" s="88"/>
      <c r="L1762" s="88"/>
      <c r="M1762" s="88"/>
      <c r="O1762" s="134"/>
      <c r="P1762" s="134"/>
      <c r="Q1762" s="134"/>
      <c r="R1762" s="134"/>
      <c r="S1762" s="134"/>
      <c r="T1762" s="134"/>
      <c r="U1762" s="134"/>
      <c r="V1762" s="134"/>
      <c r="W1762" s="134"/>
      <c r="X1762" s="134"/>
      <c r="Y1762" s="134"/>
      <c r="Z1762" s="134"/>
      <c r="AA1762" s="134"/>
    </row>
    <row r="1763" spans="1:27" ht="11.65" customHeight="1" x14ac:dyDescent="0.2">
      <c r="A1763" s="138">
        <f t="shared" ca="1" si="115"/>
        <v>1382</v>
      </c>
      <c r="C1763" s="184"/>
      <c r="F1763" s="184" t="str">
        <f>+[1]Function!F1746</f>
        <v>P</v>
      </c>
      <c r="G1763" s="84" t="str">
        <f>[1]UTCR!H1763</f>
        <v>DGP</v>
      </c>
      <c r="H1763" s="151"/>
      <c r="I1763" s="88">
        <f>IF(VLOOKUP([1]Variables!$AN$3,[1]Variables!$AK$3:$AM$14,3)=2,[1]UTCR!J1763,[1]UTCR!AF1763)</f>
        <v>0</v>
      </c>
      <c r="J1763" s="88">
        <f>I1763-K1763</f>
        <v>0</v>
      </c>
      <c r="K1763" s="185">
        <f>IF([1]Variables!$AN$3=12,IF(VLOOKUP([1]Variables!$AN$3,[1]Variables!$AK$3:$AM$14,3)=2,INDEX([1]UTCR!K1763:U1763,1,5)+INDEX([1]UTCR!K1763:U1763,1,8),INDEX([1]UTCR!AG1763:AQ1763,1,5)+INDEX([1]UTCR!AG1763:AQ1763,1,8)),IF(VLOOKUP([1]Variables!$AN$3,[1]Variables!$AK$3:$AM$14,3)=2,INDEX([1]UTCR!K1763:U1763,1,[1]Variables!$AN$3),INDEX([1]UTCR!AG1763:AQ1763,1,[1]Variables!$AN$3)))</f>
        <v>0</v>
      </c>
      <c r="L1763" s="88">
        <f>M1763-K1763</f>
        <v>0</v>
      </c>
      <c r="M1763" s="88">
        <f>IF([1]Variables!$AN$3=12,INDEX([1]NRO!J1763:T1763,1,5)+INDEX([1]NRO!J1763:T1763,1,8),INDEX([1]NRO!J1763:T1763,1,[1]Variables!$AN$3))</f>
        <v>0</v>
      </c>
      <c r="O1763" s="134"/>
      <c r="P1763" s="134"/>
      <c r="Q1763" s="134"/>
      <c r="R1763" s="134"/>
      <c r="S1763" s="134"/>
      <c r="T1763" s="134"/>
      <c r="U1763" s="134"/>
      <c r="V1763" s="134"/>
      <c r="W1763" s="134"/>
      <c r="X1763" s="134"/>
      <c r="Y1763" s="134"/>
      <c r="Z1763" s="134"/>
      <c r="AA1763" s="134"/>
    </row>
    <row r="1764" spans="1:27" ht="11.65" customHeight="1" x14ac:dyDescent="0.2">
      <c r="A1764" s="138">
        <f t="shared" ca="1" si="115"/>
        <v>1383</v>
      </c>
      <c r="C1764" s="184"/>
      <c r="F1764" s="184" t="str">
        <f>+[1]Function!F1747</f>
        <v>P</v>
      </c>
      <c r="G1764" s="84" t="str">
        <f>[1]UTCR!H1764</f>
        <v>SG</v>
      </c>
      <c r="H1764" s="151"/>
      <c r="I1764" s="88">
        <f>IF(VLOOKUP([1]Variables!$AN$3,[1]Variables!$AK$3:$AM$14,3)=2,[1]UTCR!J1764,[1]UTCR!AF1764)</f>
        <v>0</v>
      </c>
      <c r="J1764" s="88">
        <f>I1764-K1764</f>
        <v>0</v>
      </c>
      <c r="K1764" s="185">
        <f>IF([1]Variables!$AN$3=12,IF(VLOOKUP([1]Variables!$AN$3,[1]Variables!$AK$3:$AM$14,3)=2,INDEX([1]UTCR!K1764:U1764,1,5)+INDEX([1]UTCR!K1764:U1764,1,8),INDEX([1]UTCR!AG1764:AQ1764,1,5)+INDEX([1]UTCR!AG1764:AQ1764,1,8)),IF(VLOOKUP([1]Variables!$AN$3,[1]Variables!$AK$3:$AM$14,3)=2,INDEX([1]UTCR!K1764:U1764,1,[1]Variables!$AN$3),INDEX([1]UTCR!AG1764:AQ1764,1,[1]Variables!$AN$3)))</f>
        <v>0</v>
      </c>
      <c r="L1764" s="88">
        <f>M1764-K1764</f>
        <v>0</v>
      </c>
      <c r="M1764" s="88">
        <f>IF([1]Variables!$AN$3=12,INDEX([1]NRO!J1764:T1764,1,5)+INDEX([1]NRO!J1764:T1764,1,8),INDEX([1]NRO!J1764:T1764,1,[1]Variables!$AN$3))</f>
        <v>0</v>
      </c>
      <c r="O1764" s="134"/>
      <c r="P1764" s="134"/>
      <c r="Q1764" s="134"/>
      <c r="R1764" s="134"/>
      <c r="S1764" s="134"/>
      <c r="T1764" s="134"/>
      <c r="U1764" s="134"/>
      <c r="V1764" s="134"/>
      <c r="W1764" s="134"/>
      <c r="X1764" s="134"/>
      <c r="Y1764" s="134"/>
      <c r="Z1764" s="134"/>
      <c r="AA1764" s="134"/>
    </row>
    <row r="1765" spans="1:27" ht="11.65" customHeight="1" x14ac:dyDescent="0.2">
      <c r="A1765" s="138">
        <f t="shared" ca="1" si="115"/>
        <v>1384</v>
      </c>
      <c r="C1765" s="184"/>
      <c r="H1765" s="151"/>
      <c r="I1765" s="187">
        <f>SUBTOTAL(9,I1763:I1764)</f>
        <v>0</v>
      </c>
      <c r="J1765" s="187">
        <f>SUBTOTAL(9,J1763:J1764)</f>
        <v>0</v>
      </c>
      <c r="K1765" s="187">
        <f>SUBTOTAL(9,K1763:K1764)</f>
        <v>0</v>
      </c>
      <c r="L1765" s="187">
        <f>SUBTOTAL(9,L1763:L1764)</f>
        <v>0</v>
      </c>
      <c r="M1765" s="187">
        <f>SUBTOTAL(9,M1763:M1764)</f>
        <v>0</v>
      </c>
      <c r="O1765" s="134"/>
      <c r="P1765" s="134"/>
      <c r="Q1765" s="134"/>
      <c r="R1765" s="134"/>
      <c r="S1765" s="134"/>
      <c r="T1765" s="134"/>
      <c r="U1765" s="134"/>
      <c r="V1765" s="134"/>
      <c r="W1765" s="134"/>
      <c r="X1765" s="134"/>
      <c r="Y1765" s="134"/>
      <c r="Z1765" s="134"/>
      <c r="AA1765" s="134"/>
    </row>
    <row r="1766" spans="1:27" ht="11.65" customHeight="1" x14ac:dyDescent="0.2">
      <c r="A1766" s="138">
        <f t="shared" ca="1" si="115"/>
        <v>1385</v>
      </c>
      <c r="C1766" s="184"/>
      <c r="H1766" s="151"/>
      <c r="I1766" s="88"/>
      <c r="J1766" s="88"/>
      <c r="K1766" s="88"/>
      <c r="L1766" s="88"/>
      <c r="M1766" s="88"/>
      <c r="O1766" s="134"/>
      <c r="P1766" s="134"/>
      <c r="Q1766" s="134"/>
      <c r="R1766" s="134"/>
      <c r="S1766" s="134"/>
      <c r="T1766" s="134"/>
      <c r="U1766" s="134"/>
      <c r="V1766" s="134"/>
      <c r="W1766" s="134"/>
      <c r="X1766" s="134"/>
      <c r="Y1766" s="134"/>
      <c r="Z1766" s="134"/>
      <c r="AA1766" s="134"/>
    </row>
    <row r="1767" spans="1:27" ht="11.65" customHeight="1" x14ac:dyDescent="0.2">
      <c r="A1767" s="138">
        <f t="shared" ca="1" si="115"/>
        <v>1386</v>
      </c>
      <c r="C1767" s="184"/>
      <c r="H1767" s="151"/>
      <c r="I1767" s="88"/>
      <c r="J1767" s="88"/>
      <c r="K1767" s="88"/>
      <c r="L1767" s="88"/>
      <c r="M1767" s="88"/>
      <c r="O1767" s="134"/>
      <c r="P1767" s="134"/>
      <c r="Q1767" s="134"/>
      <c r="R1767" s="134"/>
      <c r="S1767" s="134"/>
      <c r="T1767" s="134"/>
      <c r="U1767" s="134"/>
      <c r="V1767" s="134"/>
      <c r="W1767" s="134"/>
      <c r="X1767" s="134"/>
      <c r="Y1767" s="134"/>
      <c r="Z1767" s="134"/>
      <c r="AA1767" s="134"/>
    </row>
    <row r="1768" spans="1:27" ht="11.65" customHeight="1" x14ac:dyDescent="0.2">
      <c r="A1768" s="138">
        <f t="shared" ca="1" si="115"/>
        <v>1387</v>
      </c>
      <c r="C1768" s="184" t="s">
        <v>483</v>
      </c>
      <c r="D1768" s="84" t="s">
        <v>484</v>
      </c>
      <c r="H1768" s="151"/>
      <c r="I1768" s="88"/>
      <c r="J1768" s="88"/>
      <c r="K1768" s="88"/>
      <c r="L1768" s="88"/>
      <c r="M1768" s="88"/>
      <c r="O1768" s="134"/>
      <c r="P1768" s="134"/>
      <c r="Q1768" s="134"/>
      <c r="R1768" s="134"/>
      <c r="S1768" s="134"/>
      <c r="T1768" s="134"/>
      <c r="U1768" s="134"/>
      <c r="V1768" s="134"/>
      <c r="W1768" s="134"/>
      <c r="X1768" s="134"/>
      <c r="Y1768" s="134"/>
      <c r="Z1768" s="134"/>
      <c r="AA1768" s="134"/>
    </row>
    <row r="1769" spans="1:27" ht="11.65" customHeight="1" x14ac:dyDescent="0.2">
      <c r="A1769" s="138">
        <f t="shared" ca="1" si="115"/>
        <v>1388</v>
      </c>
      <c r="C1769" s="184"/>
      <c r="F1769" s="184" t="str">
        <f>+[1]Function!F1752</f>
        <v>P</v>
      </c>
      <c r="G1769" s="84" t="str">
        <f>[1]UTCR!H1769</f>
        <v>SG</v>
      </c>
      <c r="H1769" s="151"/>
      <c r="I1769" s="88">
        <f>IF(VLOOKUP([1]Variables!$AN$3,[1]Variables!$AK$3:$AM$14,3)=2,[1]UTCR!J1769,[1]UTCR!AF1769)</f>
        <v>0</v>
      </c>
      <c r="J1769" s="88">
        <f>I1769-K1769</f>
        <v>0</v>
      </c>
      <c r="K1769" s="185">
        <f>IF([1]Variables!$AN$3=12,IF(VLOOKUP([1]Variables!$AN$3,[1]Variables!$AK$3:$AM$14,3)=2,INDEX([1]UTCR!K1769:U1769,1,5)+INDEX([1]UTCR!K1769:U1769,1,8),INDEX([1]UTCR!AG1769:AQ1769,1,5)+INDEX([1]UTCR!AG1769:AQ1769,1,8)),IF(VLOOKUP([1]Variables!$AN$3,[1]Variables!$AK$3:$AM$14,3)=2,INDEX([1]UTCR!K1769:U1769,1,[1]Variables!$AN$3),INDEX([1]UTCR!AG1769:AQ1769,1,[1]Variables!$AN$3)))</f>
        <v>0</v>
      </c>
      <c r="L1769" s="88">
        <f>M1769-K1769</f>
        <v>0</v>
      </c>
      <c r="M1769" s="88">
        <f>IF([1]Variables!$AN$3=12,INDEX([1]NRO!J1769:T1769,1,5)+INDEX([1]NRO!J1769:T1769,1,8),INDEX([1]NRO!J1769:T1769,1,[1]Variables!$AN$3))</f>
        <v>0</v>
      </c>
      <c r="O1769" s="134"/>
      <c r="P1769" s="134"/>
      <c r="Q1769" s="134"/>
      <c r="R1769" s="134"/>
      <c r="S1769" s="134"/>
      <c r="T1769" s="134"/>
      <c r="U1769" s="134"/>
      <c r="V1769" s="134"/>
      <c r="W1769" s="134"/>
      <c r="X1769" s="134"/>
      <c r="Y1769" s="134"/>
      <c r="Z1769" s="134"/>
      <c r="AA1769" s="134"/>
    </row>
    <row r="1770" spans="1:27" ht="11.65" customHeight="1" x14ac:dyDescent="0.2">
      <c r="A1770" s="138">
        <f t="shared" ca="1" si="115"/>
        <v>1389</v>
      </c>
      <c r="C1770" s="184"/>
      <c r="H1770" s="151"/>
      <c r="I1770" s="187">
        <f>SUBTOTAL(9,I1769)</f>
        <v>0</v>
      </c>
      <c r="J1770" s="187">
        <f>SUBTOTAL(9,J1769)</f>
        <v>0</v>
      </c>
      <c r="K1770" s="187">
        <f>SUBTOTAL(9,K1769)</f>
        <v>0</v>
      </c>
      <c r="L1770" s="187">
        <f>SUBTOTAL(9,L1769)</f>
        <v>0</v>
      </c>
      <c r="M1770" s="187">
        <f>SUBTOTAL(9,M1769)</f>
        <v>0</v>
      </c>
      <c r="O1770" s="134"/>
      <c r="P1770" s="134"/>
      <c r="Q1770" s="134"/>
      <c r="R1770" s="134"/>
      <c r="S1770" s="134"/>
      <c r="T1770" s="134"/>
      <c r="U1770" s="134"/>
      <c r="V1770" s="134"/>
      <c r="W1770" s="134"/>
      <c r="X1770" s="134"/>
      <c r="Y1770" s="134"/>
      <c r="Z1770" s="134"/>
      <c r="AA1770" s="134"/>
    </row>
    <row r="1771" spans="1:27" ht="11.65" customHeight="1" x14ac:dyDescent="0.2">
      <c r="A1771" s="138">
        <f t="shared" ca="1" si="115"/>
        <v>1390</v>
      </c>
      <c r="C1771" s="184"/>
      <c r="H1771" s="151"/>
      <c r="I1771" s="88"/>
      <c r="J1771" s="88"/>
      <c r="K1771" s="88"/>
      <c r="L1771" s="88"/>
      <c r="M1771" s="88"/>
      <c r="O1771" s="134"/>
      <c r="P1771" s="134"/>
      <c r="Q1771" s="134"/>
      <c r="R1771" s="134"/>
      <c r="S1771" s="134"/>
      <c r="T1771" s="134"/>
      <c r="U1771" s="134"/>
      <c r="V1771" s="134"/>
      <c r="W1771" s="134"/>
      <c r="X1771" s="134"/>
      <c r="Y1771" s="134"/>
      <c r="Z1771" s="134"/>
      <c r="AA1771" s="134"/>
    </row>
    <row r="1772" spans="1:27" ht="11.65" customHeight="1" x14ac:dyDescent="0.2">
      <c r="A1772" s="138">
        <f t="shared" ca="1" si="115"/>
        <v>1391</v>
      </c>
      <c r="C1772" s="184"/>
      <c r="H1772" s="151"/>
      <c r="I1772" s="88"/>
      <c r="J1772" s="88"/>
      <c r="K1772" s="88"/>
      <c r="L1772" s="88"/>
      <c r="M1772" s="88"/>
      <c r="O1772" s="134"/>
      <c r="P1772" s="134"/>
      <c r="Q1772" s="134"/>
      <c r="R1772" s="134"/>
      <c r="S1772" s="134"/>
      <c r="T1772" s="134"/>
      <c r="U1772" s="134"/>
      <c r="V1772" s="134"/>
      <c r="W1772" s="134"/>
      <c r="X1772" s="134"/>
      <c r="Y1772" s="134"/>
      <c r="Z1772" s="134"/>
      <c r="AA1772" s="134"/>
    </row>
    <row r="1773" spans="1:27" ht="11.65" customHeight="1" thickBot="1" x14ac:dyDescent="0.25">
      <c r="A1773" s="138">
        <f t="shared" ca="1" si="115"/>
        <v>1392</v>
      </c>
      <c r="C1773" s="189" t="s">
        <v>485</v>
      </c>
      <c r="H1773" s="190"/>
      <c r="I1773" s="191">
        <f>SUBTOTAL(9,I1738:I1770)</f>
        <v>0</v>
      </c>
      <c r="J1773" s="191">
        <f>SUBTOTAL(9,J1738:J1770)</f>
        <v>0</v>
      </c>
      <c r="K1773" s="191">
        <f>SUBTOTAL(9,K1738:K1770)</f>
        <v>0</v>
      </c>
      <c r="L1773" s="191">
        <f>SUBTOTAL(9,L1738:L1770)</f>
        <v>0</v>
      </c>
      <c r="M1773" s="191">
        <f>SUBTOTAL(9,M1738:M1770)</f>
        <v>0</v>
      </c>
      <c r="O1773" s="186"/>
      <c r="P1773" s="186"/>
      <c r="Q1773" s="186"/>
      <c r="R1773" s="186"/>
      <c r="S1773" s="186"/>
      <c r="T1773" s="186"/>
      <c r="U1773" s="134"/>
      <c r="V1773" s="186"/>
      <c r="W1773" s="186"/>
      <c r="X1773" s="186"/>
      <c r="Y1773" s="186"/>
      <c r="Z1773" s="186"/>
      <c r="AA1773" s="186"/>
    </row>
    <row r="1774" spans="1:27" ht="11.65" customHeight="1" thickTop="1" x14ac:dyDescent="0.2">
      <c r="A1774" s="138">
        <f t="shared" ca="1" si="115"/>
        <v>1393</v>
      </c>
      <c r="C1774" s="184"/>
      <c r="H1774" s="151"/>
      <c r="I1774" s="192"/>
      <c r="J1774" s="88"/>
      <c r="K1774" s="88"/>
      <c r="L1774" s="88"/>
      <c r="M1774" s="88"/>
      <c r="O1774" s="134"/>
      <c r="P1774" s="134"/>
      <c r="Q1774" s="134"/>
      <c r="R1774" s="134"/>
      <c r="S1774" s="134"/>
      <c r="T1774" s="134"/>
      <c r="U1774" s="134"/>
      <c r="V1774" s="134"/>
      <c r="W1774" s="134"/>
      <c r="X1774" s="134"/>
      <c r="Y1774" s="134"/>
      <c r="Z1774" s="134"/>
      <c r="AA1774" s="134"/>
    </row>
    <row r="1775" spans="1:27" ht="11.65" customHeight="1" x14ac:dyDescent="0.2">
      <c r="A1775" s="138">
        <f t="shared" ca="1" si="115"/>
        <v>1394</v>
      </c>
      <c r="C1775" s="184"/>
      <c r="E1775" s="142"/>
      <c r="H1775" s="151"/>
      <c r="I1775" s="192"/>
      <c r="J1775" s="192"/>
      <c r="K1775" s="192"/>
      <c r="L1775" s="192"/>
      <c r="M1775" s="192"/>
      <c r="O1775" s="193"/>
      <c r="P1775" s="193"/>
      <c r="Q1775" s="193"/>
      <c r="R1775" s="193"/>
      <c r="S1775" s="193"/>
      <c r="T1775" s="193"/>
      <c r="U1775" s="134"/>
      <c r="V1775" s="193"/>
      <c r="W1775" s="193"/>
      <c r="X1775" s="193"/>
      <c r="Y1775" s="193"/>
      <c r="Z1775" s="193"/>
      <c r="AA1775" s="193"/>
    </row>
    <row r="1776" spans="1:27" ht="11.65" customHeight="1" x14ac:dyDescent="0.2">
      <c r="A1776" s="138">
        <f t="shared" ca="1" si="115"/>
        <v>1395</v>
      </c>
      <c r="C1776" s="194"/>
      <c r="D1776" s="195"/>
      <c r="E1776" s="196"/>
      <c r="G1776" s="195"/>
      <c r="H1776" s="197"/>
      <c r="I1776" s="198"/>
      <c r="J1776" s="198"/>
      <c r="K1776" s="198"/>
      <c r="L1776" s="198"/>
      <c r="M1776" s="198"/>
      <c r="O1776" s="199"/>
      <c r="P1776" s="199"/>
      <c r="Q1776" s="199"/>
      <c r="R1776" s="199"/>
      <c r="S1776" s="199"/>
      <c r="T1776" s="199"/>
      <c r="U1776" s="134"/>
      <c r="V1776" s="199"/>
      <c r="W1776" s="199"/>
      <c r="X1776" s="199"/>
      <c r="Y1776" s="199"/>
      <c r="Z1776" s="199"/>
      <c r="AA1776" s="199"/>
    </row>
    <row r="1777" spans="1:27" ht="11.65" customHeight="1" x14ac:dyDescent="0.2">
      <c r="A1777" s="138">
        <f t="shared" ca="1" si="115"/>
        <v>1396</v>
      </c>
      <c r="C1777" s="184" t="s">
        <v>486</v>
      </c>
      <c r="H1777" s="151"/>
      <c r="I1777" s="88"/>
      <c r="J1777" s="88"/>
      <c r="K1777" s="88"/>
      <c r="L1777" s="88"/>
      <c r="M1777" s="88"/>
      <c r="O1777" s="134"/>
      <c r="P1777" s="134"/>
      <c r="Q1777" s="134"/>
      <c r="R1777" s="134"/>
      <c r="S1777" s="134"/>
      <c r="T1777" s="134"/>
      <c r="U1777" s="134"/>
      <c r="V1777" s="134"/>
      <c r="W1777" s="134"/>
      <c r="X1777" s="134"/>
      <c r="Y1777" s="134"/>
      <c r="Z1777" s="134"/>
      <c r="AA1777" s="134"/>
    </row>
    <row r="1778" spans="1:27" ht="11.65" customHeight="1" x14ac:dyDescent="0.2">
      <c r="A1778" s="138">
        <f t="shared" ca="1" si="115"/>
        <v>1397</v>
      </c>
      <c r="C1778" s="184"/>
      <c r="E1778" s="84" t="str">
        <f>[1]UTCR!E1778</f>
        <v>DGP</v>
      </c>
      <c r="H1778" s="151"/>
      <c r="I1778" s="88">
        <f>IF(VLOOKUP([1]Variables!$AN$3,[1]Variables!$AK$3:$AM$14,3)=2,[1]UTCR!J1778,[1]UTCR!AF1778)</f>
        <v>0</v>
      </c>
      <c r="J1778" s="88">
        <f>I1778-K1778</f>
        <v>0</v>
      </c>
      <c r="K1778" s="185">
        <f>IF([1]Variables!$AN$3=12,IF(VLOOKUP([1]Variables!$AN$3,[1]Variables!$AK$3:$AM$14,3)=2,INDEX([1]UTCR!K1778:U1778,1,5)+INDEX([1]UTCR!K1778:U1778,1,8),INDEX([1]UTCR!AG1778:AQ1778,1,5)+INDEX([1]UTCR!AG1778:AQ1778,1,8)),IF(VLOOKUP([1]Variables!$AN$3,[1]Variables!$AK$3:$AM$14,3)=2,INDEX([1]UTCR!K1778:U1778,1,[1]Variables!$AN$3),INDEX([1]UTCR!AG1778:AQ1778,1,[1]Variables!$AN$3)))</f>
        <v>0</v>
      </c>
      <c r="L1778" s="88">
        <f>M1778-K1778</f>
        <v>0</v>
      </c>
      <c r="M1778" s="88">
        <f>IF([1]Variables!$AN$3=12,INDEX([1]NRO!J1778:T1778,1,5)+INDEX([1]NRO!J1778:T1778,1,8),INDEX([1]NRO!J1778:T1778,1,[1]Variables!$AN$3))</f>
        <v>0</v>
      </c>
      <c r="O1778" s="134"/>
      <c r="P1778" s="134"/>
      <c r="Q1778" s="134"/>
      <c r="R1778" s="134"/>
      <c r="S1778" s="134"/>
      <c r="T1778" s="134"/>
      <c r="U1778" s="134"/>
      <c r="V1778" s="134"/>
      <c r="W1778" s="134"/>
      <c r="X1778" s="134"/>
      <c r="Y1778" s="134"/>
      <c r="Z1778" s="134"/>
      <c r="AA1778" s="134"/>
    </row>
    <row r="1779" spans="1:27" ht="11.65" customHeight="1" x14ac:dyDescent="0.2">
      <c r="A1779" s="138">
        <f t="shared" ca="1" si="115"/>
        <v>1398</v>
      </c>
      <c r="C1779" s="184"/>
      <c r="E1779" s="84" t="str">
        <f>[1]UTCR!E1779</f>
        <v>DGU</v>
      </c>
      <c r="H1779" s="151"/>
      <c r="I1779" s="88">
        <f>IF(VLOOKUP([1]Variables!$AN$3,[1]Variables!$AK$3:$AM$14,3)=2,[1]UTCR!J1779,[1]UTCR!AF1779)</f>
        <v>0</v>
      </c>
      <c r="J1779" s="88">
        <f>I1779-K1779</f>
        <v>0</v>
      </c>
      <c r="K1779" s="185">
        <f>IF([1]Variables!$AN$3=12,IF(VLOOKUP([1]Variables!$AN$3,[1]Variables!$AK$3:$AM$14,3)=2,INDEX([1]UTCR!K1779:U1779,1,5)+INDEX([1]UTCR!K1779:U1779,1,8),INDEX([1]UTCR!AG1779:AQ1779,1,5)+INDEX([1]UTCR!AG1779:AQ1779,1,8)),IF(VLOOKUP([1]Variables!$AN$3,[1]Variables!$AK$3:$AM$14,3)=2,INDEX([1]UTCR!K1779:U1779,1,[1]Variables!$AN$3),INDEX([1]UTCR!AG1779:AQ1779,1,[1]Variables!$AN$3)))</f>
        <v>0</v>
      </c>
      <c r="L1779" s="88">
        <f>M1779-K1779</f>
        <v>0</v>
      </c>
      <c r="M1779" s="88">
        <f>IF([1]Variables!$AN$3=12,INDEX([1]NRO!J1779:T1779,1,5)+INDEX([1]NRO!J1779:T1779,1,8),INDEX([1]NRO!J1779:T1779,1,[1]Variables!$AN$3))</f>
        <v>0</v>
      </c>
      <c r="O1779" s="134"/>
      <c r="P1779" s="134"/>
      <c r="Q1779" s="134"/>
      <c r="R1779" s="134"/>
      <c r="S1779" s="134"/>
      <c r="T1779" s="134"/>
      <c r="U1779" s="134"/>
      <c r="V1779" s="134"/>
      <c r="W1779" s="134"/>
      <c r="X1779" s="134"/>
      <c r="Y1779" s="134"/>
      <c r="Z1779" s="134"/>
      <c r="AA1779" s="134"/>
    </row>
    <row r="1780" spans="1:27" ht="11.65" customHeight="1" x14ac:dyDescent="0.2">
      <c r="A1780" s="138">
        <f t="shared" ca="1" si="115"/>
        <v>1399</v>
      </c>
      <c r="C1780" s="184"/>
      <c r="E1780" s="84" t="str">
        <f>[1]UTCR!E1780</f>
        <v>SG</v>
      </c>
      <c r="H1780" s="151"/>
      <c r="I1780" s="88">
        <f>IF(VLOOKUP([1]Variables!$AN$3,[1]Variables!$AK$3:$AM$14,3)=2,[1]UTCR!J1780,[1]UTCR!AF1780)</f>
        <v>0</v>
      </c>
      <c r="J1780" s="88">
        <f>I1780-K1780</f>
        <v>0</v>
      </c>
      <c r="K1780" s="185">
        <f>IF([1]Variables!$AN$3=12,IF(VLOOKUP([1]Variables!$AN$3,[1]Variables!$AK$3:$AM$14,3)=2,INDEX([1]UTCR!K1780:U1780,1,5)+INDEX([1]UTCR!K1780:U1780,1,8),INDEX([1]UTCR!AG1780:AQ1780,1,5)+INDEX([1]UTCR!AG1780:AQ1780,1,8)),IF(VLOOKUP([1]Variables!$AN$3,[1]Variables!$AK$3:$AM$14,3)=2,INDEX([1]UTCR!K1780:U1780,1,[1]Variables!$AN$3),INDEX([1]UTCR!AG1780:AQ1780,1,[1]Variables!$AN$3)))</f>
        <v>0</v>
      </c>
      <c r="L1780" s="88">
        <f>M1780-K1780</f>
        <v>0</v>
      </c>
      <c r="M1780" s="88">
        <f>IF([1]Variables!$AN$3=12,INDEX([1]NRO!J1780:T1780,1,5)+INDEX([1]NRO!J1780:T1780,1,8),INDEX([1]NRO!J1780:T1780,1,[1]Variables!$AN$3))</f>
        <v>0</v>
      </c>
      <c r="O1780" s="134"/>
      <c r="P1780" s="134"/>
      <c r="Q1780" s="134"/>
      <c r="R1780" s="134"/>
      <c r="S1780" s="134"/>
      <c r="T1780" s="134"/>
      <c r="U1780" s="134"/>
      <c r="V1780" s="134"/>
      <c r="W1780" s="134"/>
      <c r="X1780" s="134"/>
      <c r="Y1780" s="134"/>
      <c r="Z1780" s="134"/>
      <c r="AA1780" s="134"/>
    </row>
    <row r="1781" spans="1:27" ht="11.65" customHeight="1" x14ac:dyDescent="0.2">
      <c r="A1781" s="138">
        <f t="shared" ca="1" si="115"/>
        <v>1400</v>
      </c>
      <c r="C1781" s="184"/>
      <c r="H1781" s="151"/>
      <c r="I1781" s="88"/>
      <c r="J1781" s="88"/>
      <c r="K1781" s="88"/>
      <c r="L1781" s="88"/>
      <c r="M1781" s="88"/>
      <c r="O1781" s="134"/>
      <c r="P1781" s="134"/>
      <c r="Q1781" s="134"/>
      <c r="R1781" s="134"/>
      <c r="S1781" s="134"/>
      <c r="T1781" s="134"/>
      <c r="U1781" s="134"/>
      <c r="V1781" s="134"/>
      <c r="W1781" s="134"/>
      <c r="X1781" s="134"/>
      <c r="Y1781" s="134"/>
      <c r="Z1781" s="134"/>
      <c r="AA1781" s="134"/>
    </row>
    <row r="1782" spans="1:27" ht="11.65" customHeight="1" thickBot="1" x14ac:dyDescent="0.25">
      <c r="A1782" s="138">
        <f t="shared" ca="1" si="115"/>
        <v>1401</v>
      </c>
      <c r="C1782" s="184" t="s">
        <v>487</v>
      </c>
      <c r="H1782" s="151"/>
      <c r="I1782" s="203">
        <f>SUM(I1778:I1781)</f>
        <v>0</v>
      </c>
      <c r="J1782" s="203">
        <f>SUM(J1778:J1781)</f>
        <v>0</v>
      </c>
      <c r="K1782" s="203">
        <f>SUM(K1778:K1781)</f>
        <v>0</v>
      </c>
      <c r="L1782" s="203">
        <f>SUM(L1778:L1781)</f>
        <v>0</v>
      </c>
      <c r="M1782" s="203">
        <f>SUM(M1778:M1781)</f>
        <v>0</v>
      </c>
      <c r="N1782" s="134"/>
      <c r="O1782" s="134"/>
      <c r="P1782" s="134"/>
      <c r="Q1782" s="134"/>
      <c r="R1782" s="134"/>
      <c r="S1782" s="134"/>
      <c r="T1782" s="134"/>
      <c r="U1782" s="134"/>
      <c r="V1782" s="134"/>
      <c r="W1782" s="134"/>
      <c r="X1782" s="134"/>
      <c r="Y1782" s="134"/>
      <c r="Z1782" s="134"/>
      <c r="AA1782" s="134"/>
    </row>
    <row r="1783" spans="1:27" ht="11.65" customHeight="1" thickTop="1" x14ac:dyDescent="0.2">
      <c r="A1783" s="138">
        <f t="shared" ca="1" si="115"/>
        <v>1402</v>
      </c>
      <c r="C1783" s="184"/>
      <c r="H1783" s="151"/>
      <c r="I1783" s="88"/>
      <c r="J1783" s="88"/>
      <c r="K1783" s="88"/>
      <c r="L1783" s="88"/>
      <c r="M1783" s="88"/>
      <c r="O1783" s="134"/>
      <c r="P1783" s="134"/>
      <c r="Q1783" s="134"/>
      <c r="R1783" s="134"/>
      <c r="S1783" s="134"/>
      <c r="T1783" s="134"/>
      <c r="U1783" s="134"/>
      <c r="V1783" s="134"/>
      <c r="W1783" s="134"/>
      <c r="X1783" s="134"/>
      <c r="Y1783" s="134"/>
      <c r="Z1783" s="134"/>
      <c r="AA1783" s="134"/>
    </row>
    <row r="1784" spans="1:27" ht="11.65" customHeight="1" x14ac:dyDescent="0.2">
      <c r="A1784" s="138">
        <f t="shared" ca="1" si="115"/>
        <v>1403</v>
      </c>
      <c r="C1784" s="184">
        <v>330</v>
      </c>
      <c r="D1784" s="84" t="s">
        <v>468</v>
      </c>
      <c r="H1784" s="151"/>
      <c r="I1784" s="88"/>
      <c r="J1784" s="88"/>
      <c r="K1784" s="88"/>
      <c r="L1784" s="88"/>
      <c r="M1784" s="88"/>
      <c r="O1784" s="134"/>
      <c r="P1784" s="134"/>
      <c r="Q1784" s="134"/>
      <c r="R1784" s="134"/>
      <c r="S1784" s="134"/>
      <c r="T1784" s="134"/>
      <c r="U1784" s="134"/>
      <c r="V1784" s="134"/>
      <c r="W1784" s="134"/>
      <c r="X1784" s="134"/>
      <c r="Y1784" s="134"/>
      <c r="Z1784" s="134"/>
      <c r="AA1784" s="134"/>
    </row>
    <row r="1785" spans="1:27" ht="11.65" customHeight="1" x14ac:dyDescent="0.2">
      <c r="A1785" s="138">
        <f t="shared" ca="1" si="115"/>
        <v>1404</v>
      </c>
      <c r="C1785" s="184"/>
      <c r="E1785" s="142"/>
      <c r="F1785" s="184" t="str">
        <f>+[1]Function!F1768</f>
        <v>P</v>
      </c>
      <c r="G1785" s="84" t="str">
        <f>[1]UTCR!H1785</f>
        <v>DGP</v>
      </c>
      <c r="H1785" s="151"/>
      <c r="I1785" s="88">
        <f>IF(VLOOKUP([1]Variables!$AN$3,[1]Variables!$AK$3:$AM$14,3)=2,[1]UTCR!J1785,[1]UTCR!AF1785)</f>
        <v>0</v>
      </c>
      <c r="J1785" s="88">
        <f t="shared" ref="J1785:J1790" si="116">I1785-K1785</f>
        <v>0</v>
      </c>
      <c r="K1785" s="185">
        <f>IF([1]Variables!$AN$3=12,IF(VLOOKUP([1]Variables!$AN$3,[1]Variables!$AK$3:$AM$14,3)=2,INDEX([1]UTCR!K1785:U1785,1,5)+INDEX([1]UTCR!K1785:U1785,1,8),INDEX([1]UTCR!AG1785:AQ1785,1,5)+INDEX([1]UTCR!AG1785:AQ1785,1,8)),IF(VLOOKUP([1]Variables!$AN$3,[1]Variables!$AK$3:$AM$14,3)=2,INDEX([1]UTCR!K1785:U1785,1,[1]Variables!$AN$3),INDEX([1]UTCR!AG1785:AQ1785,1,[1]Variables!$AN$3)))</f>
        <v>0</v>
      </c>
      <c r="L1785" s="88">
        <f t="shared" ref="L1785:L1790" si="117">M1785-K1785</f>
        <v>0</v>
      </c>
      <c r="M1785" s="88">
        <f>IF([1]Variables!$AN$3=12,INDEX([1]NRO!J1785:T1785,1,5)+INDEX([1]NRO!J1785:T1785,1,8),INDEX([1]NRO!J1785:T1785,1,[1]Variables!$AN$3))</f>
        <v>0</v>
      </c>
      <c r="O1785" s="134"/>
      <c r="P1785" s="134"/>
      <c r="Q1785" s="134"/>
      <c r="R1785" s="134"/>
      <c r="S1785" s="134"/>
      <c r="T1785" s="134"/>
      <c r="U1785" s="134"/>
      <c r="V1785" s="134"/>
      <c r="W1785" s="134"/>
      <c r="X1785" s="134"/>
      <c r="Y1785" s="134"/>
      <c r="Z1785" s="134"/>
      <c r="AA1785" s="134"/>
    </row>
    <row r="1786" spans="1:27" ht="11.65" customHeight="1" x14ac:dyDescent="0.2">
      <c r="A1786" s="138">
        <f t="shared" ca="1" si="115"/>
        <v>1405</v>
      </c>
      <c r="C1786" s="184"/>
      <c r="E1786" s="142"/>
      <c r="F1786" s="184" t="str">
        <f>+[1]Function!F1769</f>
        <v>P</v>
      </c>
      <c r="G1786" s="84" t="str">
        <f>[1]UTCR!H1786</f>
        <v>DGU</v>
      </c>
      <c r="H1786" s="151"/>
      <c r="I1786" s="88">
        <f>IF(VLOOKUP([1]Variables!$AN$3,[1]Variables!$AK$3:$AM$14,3)=2,[1]UTCR!J1786,[1]UTCR!AF1786)</f>
        <v>0</v>
      </c>
      <c r="J1786" s="88">
        <f t="shared" si="116"/>
        <v>0</v>
      </c>
      <c r="K1786" s="185">
        <f>IF([1]Variables!$AN$3=12,IF(VLOOKUP([1]Variables!$AN$3,[1]Variables!$AK$3:$AM$14,3)=2,INDEX([1]UTCR!K1786:U1786,1,5)+INDEX([1]UTCR!K1786:U1786,1,8),INDEX([1]UTCR!AG1786:AQ1786,1,5)+INDEX([1]UTCR!AG1786:AQ1786,1,8)),IF(VLOOKUP([1]Variables!$AN$3,[1]Variables!$AK$3:$AM$14,3)=2,INDEX([1]UTCR!K1786:U1786,1,[1]Variables!$AN$3),INDEX([1]UTCR!AG1786:AQ1786,1,[1]Variables!$AN$3)))</f>
        <v>0</v>
      </c>
      <c r="L1786" s="88">
        <f t="shared" si="117"/>
        <v>0</v>
      </c>
      <c r="M1786" s="88">
        <f>IF([1]Variables!$AN$3=12,INDEX([1]NRO!J1786:T1786,1,5)+INDEX([1]NRO!J1786:T1786,1,8),INDEX([1]NRO!J1786:T1786,1,[1]Variables!$AN$3))</f>
        <v>0</v>
      </c>
      <c r="O1786" s="134"/>
      <c r="P1786" s="134"/>
      <c r="Q1786" s="134"/>
      <c r="R1786" s="134"/>
      <c r="S1786" s="134"/>
      <c r="T1786" s="134"/>
      <c r="U1786" s="134"/>
      <c r="V1786" s="134"/>
      <c r="W1786" s="134"/>
      <c r="X1786" s="134"/>
      <c r="Y1786" s="134"/>
      <c r="Z1786" s="134"/>
      <c r="AA1786" s="134"/>
    </row>
    <row r="1787" spans="1:27" ht="11.65" customHeight="1" x14ac:dyDescent="0.2">
      <c r="A1787" s="138">
        <f t="shared" ca="1" si="115"/>
        <v>1406</v>
      </c>
      <c r="C1787" s="184"/>
      <c r="E1787" s="142"/>
      <c r="F1787" s="184" t="str">
        <f>+[1]Function!F1770</f>
        <v>P</v>
      </c>
      <c r="G1787" s="84" t="str">
        <f>[1]UTCR!H1787</f>
        <v>CAGW</v>
      </c>
      <c r="H1787" s="151"/>
      <c r="I1787" s="88">
        <f>IF(VLOOKUP([1]Variables!$AN$3,[1]Variables!$AK$3:$AM$14,3)=2,[1]UTCR!J1787,[1]UTCR!AF1787)</f>
        <v>25370020.129999999</v>
      </c>
      <c r="J1787" s="88">
        <f t="shared" si="116"/>
        <v>19645261.794471737</v>
      </c>
      <c r="K1787" s="185">
        <f>IF([1]Variables!$AN$3=12,IF(VLOOKUP([1]Variables!$AN$3,[1]Variables!$AK$3:$AM$14,3)=2,INDEX([1]UTCR!K1787:U1787,1,5)+INDEX([1]UTCR!K1787:U1787,1,8),INDEX([1]UTCR!AG1787:AQ1787,1,5)+INDEX([1]UTCR!AG1787:AQ1787,1,8)),IF(VLOOKUP([1]Variables!$AN$3,[1]Variables!$AK$3:$AM$14,3)=2,INDEX([1]UTCR!K1787:U1787,1,[1]Variables!$AN$3),INDEX([1]UTCR!AG1787:AQ1787,1,[1]Variables!$AN$3)))</f>
        <v>5724758.335528261</v>
      </c>
      <c r="L1787" s="88">
        <f t="shared" si="117"/>
        <v>0</v>
      </c>
      <c r="M1787" s="88">
        <f>IF([1]Variables!$AN$3=12,INDEX([1]NRO!J1787:T1787,1,5)+INDEX([1]NRO!J1787:T1787,1,8),INDEX([1]NRO!J1787:T1787,1,[1]Variables!$AN$3))</f>
        <v>5724758.335528261</v>
      </c>
      <c r="O1787" s="134"/>
      <c r="P1787" s="134"/>
      <c r="Q1787" s="134"/>
      <c r="R1787" s="134"/>
      <c r="S1787" s="134"/>
      <c r="T1787" s="134"/>
      <c r="U1787" s="134"/>
      <c r="V1787" s="134"/>
      <c r="W1787" s="134"/>
      <c r="X1787" s="134"/>
      <c r="Y1787" s="134"/>
      <c r="Z1787" s="134"/>
      <c r="AA1787" s="134"/>
    </row>
    <row r="1788" spans="1:27" ht="11.65" customHeight="1" x14ac:dyDescent="0.2">
      <c r="A1788" s="138">
        <f t="shared" ca="1" si="115"/>
        <v>1407</v>
      </c>
      <c r="C1788" s="184"/>
      <c r="E1788" s="142"/>
      <c r="F1788" s="184" t="str">
        <f>+[1]Function!F1771</f>
        <v>P</v>
      </c>
      <c r="G1788" s="84" t="str">
        <f>[1]UTCR!H1788</f>
        <v>CAGE</v>
      </c>
      <c r="H1788" s="151"/>
      <c r="I1788" s="88">
        <f>IF(VLOOKUP([1]Variables!$AN$3,[1]Variables!$AK$3:$AM$14,3)=2,[1]UTCR!J1788,[1]UTCR!AF1788)</f>
        <v>5946473.8412499996</v>
      </c>
      <c r="J1788" s="88">
        <f t="shared" si="116"/>
        <v>5946473.8412499996</v>
      </c>
      <c r="K1788" s="185">
        <f>IF([1]Variables!$AN$3=12,IF(VLOOKUP([1]Variables!$AN$3,[1]Variables!$AK$3:$AM$14,3)=2,INDEX([1]UTCR!K1788:U1788,1,5)+INDEX([1]UTCR!K1788:U1788,1,8),INDEX([1]UTCR!AG1788:AQ1788,1,5)+INDEX([1]UTCR!AG1788:AQ1788,1,8)),IF(VLOOKUP([1]Variables!$AN$3,[1]Variables!$AK$3:$AM$14,3)=2,INDEX([1]UTCR!K1788:U1788,1,[1]Variables!$AN$3),INDEX([1]UTCR!AG1788:AQ1788,1,[1]Variables!$AN$3)))</f>
        <v>0</v>
      </c>
      <c r="L1788" s="88">
        <f t="shared" si="117"/>
        <v>0</v>
      </c>
      <c r="M1788" s="88">
        <f>IF([1]Variables!$AN$3=12,INDEX([1]NRO!J1788:T1788,1,5)+INDEX([1]NRO!J1788:T1788,1,8),INDEX([1]NRO!J1788:T1788,1,[1]Variables!$AN$3))</f>
        <v>0</v>
      </c>
      <c r="O1788" s="134"/>
      <c r="P1788" s="134"/>
      <c r="Q1788" s="134"/>
      <c r="R1788" s="134"/>
      <c r="S1788" s="134"/>
      <c r="T1788" s="134"/>
      <c r="U1788" s="134"/>
      <c r="V1788" s="134"/>
      <c r="W1788" s="134"/>
      <c r="X1788" s="134"/>
      <c r="Y1788" s="134"/>
      <c r="Z1788" s="134"/>
      <c r="AA1788" s="134"/>
    </row>
    <row r="1789" spans="1:27" ht="11.65" customHeight="1" x14ac:dyDescent="0.2">
      <c r="A1789" s="138">
        <f t="shared" ca="1" si="115"/>
        <v>1408</v>
      </c>
      <c r="C1789" s="184"/>
      <c r="E1789" s="142"/>
      <c r="F1789" s="184" t="str">
        <f>+[1]Function!F1772</f>
        <v>P</v>
      </c>
      <c r="G1789" s="84" t="str">
        <f>[1]UTCR!H1789</f>
        <v>CAGW</v>
      </c>
      <c r="H1789" s="151"/>
      <c r="I1789" s="88">
        <f>IF(VLOOKUP([1]Variables!$AN$3,[1]Variables!$AK$3:$AM$14,3)=2,[1]UTCR!J1789,[1]UTCR!AF1789)</f>
        <v>0</v>
      </c>
      <c r="J1789" s="88">
        <f t="shared" si="116"/>
        <v>0</v>
      </c>
      <c r="K1789" s="185">
        <f>IF([1]Variables!$AN$3=12,IF(VLOOKUP([1]Variables!$AN$3,[1]Variables!$AK$3:$AM$14,3)=2,INDEX([1]UTCR!K1789:U1789,1,5)+INDEX([1]UTCR!K1789:U1789,1,8),INDEX([1]UTCR!AG1789:AQ1789,1,5)+INDEX([1]UTCR!AG1789:AQ1789,1,8)),IF(VLOOKUP([1]Variables!$AN$3,[1]Variables!$AK$3:$AM$14,3)=2,INDEX([1]UTCR!K1789:U1789,1,[1]Variables!$AN$3),INDEX([1]UTCR!AG1789:AQ1789,1,[1]Variables!$AN$3)))</f>
        <v>0</v>
      </c>
      <c r="L1789" s="88">
        <f t="shared" si="117"/>
        <v>0</v>
      </c>
      <c r="M1789" s="88">
        <f>IF([1]Variables!$AN$3=12,INDEX([1]NRO!J1789:T1789,1,5)+INDEX([1]NRO!J1789:T1789,1,8),INDEX([1]NRO!J1789:T1789,1,[1]Variables!$AN$3))</f>
        <v>0</v>
      </c>
      <c r="O1789" s="134"/>
      <c r="P1789" s="134"/>
      <c r="Q1789" s="134"/>
      <c r="R1789" s="134"/>
      <c r="S1789" s="134"/>
      <c r="T1789" s="134"/>
      <c r="U1789" s="134"/>
      <c r="V1789" s="134"/>
      <c r="W1789" s="134"/>
      <c r="X1789" s="134"/>
      <c r="Y1789" s="134"/>
      <c r="Z1789" s="134"/>
      <c r="AA1789" s="134"/>
    </row>
    <row r="1790" spans="1:27" ht="11.65" customHeight="1" x14ac:dyDescent="0.2">
      <c r="A1790" s="138">
        <f t="shared" ca="1" si="115"/>
        <v>1409</v>
      </c>
      <c r="C1790" s="184"/>
      <c r="E1790" s="142"/>
      <c r="F1790" s="184" t="str">
        <f>+[1]Function!F1773</f>
        <v>P</v>
      </c>
      <c r="G1790" s="84" t="str">
        <f>[1]UTCR!H1790</f>
        <v>CAGE</v>
      </c>
      <c r="H1790" s="151"/>
      <c r="I1790" s="88">
        <f>IF(VLOOKUP([1]Variables!$AN$3,[1]Variables!$AK$3:$AM$14,3)=2,[1]UTCR!J1790,[1]UTCR!AF1790)</f>
        <v>0</v>
      </c>
      <c r="J1790" s="88">
        <f t="shared" si="116"/>
        <v>0</v>
      </c>
      <c r="K1790" s="185">
        <f>IF([1]Variables!$AN$3=12,IF(VLOOKUP([1]Variables!$AN$3,[1]Variables!$AK$3:$AM$14,3)=2,INDEX([1]UTCR!K1790:U1790,1,5)+INDEX([1]UTCR!K1790:U1790,1,8),INDEX([1]UTCR!AG1790:AQ1790,1,5)+INDEX([1]UTCR!AG1790:AQ1790,1,8)),IF(VLOOKUP([1]Variables!$AN$3,[1]Variables!$AK$3:$AM$14,3)=2,INDEX([1]UTCR!K1790:U1790,1,[1]Variables!$AN$3),INDEX([1]UTCR!AG1790:AQ1790,1,[1]Variables!$AN$3)))</f>
        <v>0</v>
      </c>
      <c r="L1790" s="88">
        <f t="shared" si="117"/>
        <v>0</v>
      </c>
      <c r="M1790" s="88">
        <f>IF([1]Variables!$AN$3=12,INDEX([1]NRO!J1790:T1790,1,5)+INDEX([1]NRO!J1790:T1790,1,8),INDEX([1]NRO!J1790:T1790,1,[1]Variables!$AN$3))</f>
        <v>0</v>
      </c>
      <c r="O1790" s="134"/>
      <c r="P1790" s="134"/>
      <c r="Q1790" s="134"/>
      <c r="R1790" s="134"/>
      <c r="S1790" s="134"/>
      <c r="T1790" s="134"/>
      <c r="U1790" s="134"/>
      <c r="V1790" s="134"/>
      <c r="W1790" s="134"/>
      <c r="X1790" s="134"/>
      <c r="Y1790" s="134"/>
      <c r="Z1790" s="134"/>
      <c r="AA1790" s="134"/>
    </row>
    <row r="1791" spans="1:27" ht="11.65" customHeight="1" x14ac:dyDescent="0.2">
      <c r="A1791" s="138">
        <f t="shared" ca="1" si="115"/>
        <v>1410</v>
      </c>
      <c r="C1791" s="184"/>
      <c r="H1791" s="151" t="s">
        <v>469</v>
      </c>
      <c r="I1791" s="187">
        <f>SUBTOTAL(9,I1785:I1790)</f>
        <v>31316493.971249998</v>
      </c>
      <c r="J1791" s="187">
        <f>SUBTOTAL(9,J1785:J1790)</f>
        <v>25591735.635721736</v>
      </c>
      <c r="K1791" s="187">
        <f>SUBTOTAL(9,K1785:K1790)</f>
        <v>5724758.335528261</v>
      </c>
      <c r="L1791" s="187">
        <f>SUBTOTAL(9,L1785:L1790)</f>
        <v>0</v>
      </c>
      <c r="M1791" s="187">
        <f>SUBTOTAL(9,M1785:M1790)</f>
        <v>5724758.335528261</v>
      </c>
      <c r="O1791" s="134"/>
      <c r="P1791" s="134"/>
      <c r="Q1791" s="134"/>
      <c r="R1791" s="134"/>
      <c r="S1791" s="134"/>
      <c r="T1791" s="134"/>
      <c r="U1791" s="134"/>
      <c r="V1791" s="134"/>
      <c r="W1791" s="134"/>
      <c r="X1791" s="134"/>
      <c r="Y1791" s="134"/>
      <c r="Z1791" s="134"/>
      <c r="AA1791" s="134"/>
    </row>
    <row r="1792" spans="1:27" ht="11.65" customHeight="1" x14ac:dyDescent="0.2">
      <c r="A1792" s="138">
        <f t="shared" ca="1" si="115"/>
        <v>1411</v>
      </c>
      <c r="C1792" s="184"/>
      <c r="H1792" s="151"/>
      <c r="I1792" s="88"/>
      <c r="J1792" s="88"/>
      <c r="K1792" s="88"/>
      <c r="L1792" s="88"/>
      <c r="M1792" s="88"/>
      <c r="O1792" s="134"/>
      <c r="P1792" s="134"/>
      <c r="Q1792" s="134"/>
      <c r="R1792" s="134"/>
      <c r="S1792" s="134"/>
      <c r="T1792" s="134"/>
      <c r="U1792" s="134"/>
      <c r="V1792" s="134"/>
      <c r="W1792" s="134"/>
      <c r="X1792" s="134"/>
      <c r="Y1792" s="134"/>
      <c r="Z1792" s="134"/>
      <c r="AA1792" s="134"/>
    </row>
    <row r="1793" spans="1:27" ht="11.65" customHeight="1" x14ac:dyDescent="0.2">
      <c r="A1793" s="138">
        <f t="shared" ca="1" si="115"/>
        <v>1412</v>
      </c>
      <c r="C1793" s="184">
        <v>331</v>
      </c>
      <c r="D1793" s="84" t="s">
        <v>470</v>
      </c>
      <c r="H1793" s="151"/>
      <c r="I1793" s="88"/>
      <c r="J1793" s="88"/>
      <c r="K1793" s="88"/>
      <c r="L1793" s="88"/>
      <c r="M1793" s="88"/>
      <c r="O1793" s="134"/>
      <c r="P1793" s="134"/>
      <c r="Q1793" s="134"/>
      <c r="R1793" s="134"/>
      <c r="S1793" s="134"/>
      <c r="T1793" s="134"/>
      <c r="U1793" s="134"/>
      <c r="V1793" s="134"/>
      <c r="W1793" s="134"/>
      <c r="X1793" s="134"/>
      <c r="Y1793" s="134"/>
      <c r="Z1793" s="134"/>
      <c r="AA1793" s="134"/>
    </row>
    <row r="1794" spans="1:27" ht="11.65" customHeight="1" x14ac:dyDescent="0.2">
      <c r="A1794" s="138">
        <f t="shared" ca="1" si="115"/>
        <v>1413</v>
      </c>
      <c r="C1794" s="184"/>
      <c r="E1794" s="142"/>
      <c r="F1794" s="184" t="str">
        <f>+[1]Function!F1777</f>
        <v>P</v>
      </c>
      <c r="G1794" s="84" t="str">
        <f>[1]UTCR!H1794</f>
        <v>DGP</v>
      </c>
      <c r="H1794" s="151"/>
      <c r="I1794" s="88">
        <f>IF(VLOOKUP([1]Variables!$AN$3,[1]Variables!$AK$3:$AM$14,3)=2,[1]UTCR!J1794,[1]UTCR!AF1794)</f>
        <v>0</v>
      </c>
      <c r="J1794" s="88">
        <f t="shared" ref="J1794:J1799" si="118">I1794-K1794</f>
        <v>0</v>
      </c>
      <c r="K1794" s="185">
        <f>IF([1]Variables!$AN$3=12,IF(VLOOKUP([1]Variables!$AN$3,[1]Variables!$AK$3:$AM$14,3)=2,INDEX([1]UTCR!K1794:U1794,1,5)+INDEX([1]UTCR!K1794:U1794,1,8),INDEX([1]UTCR!AG1794:AQ1794,1,5)+INDEX([1]UTCR!AG1794:AQ1794,1,8)),IF(VLOOKUP([1]Variables!$AN$3,[1]Variables!$AK$3:$AM$14,3)=2,INDEX([1]UTCR!K1794:U1794,1,[1]Variables!$AN$3),INDEX([1]UTCR!AG1794:AQ1794,1,[1]Variables!$AN$3)))</f>
        <v>0</v>
      </c>
      <c r="L1794" s="88">
        <f t="shared" ref="L1794:L1799" si="119">M1794-K1794</f>
        <v>0</v>
      </c>
      <c r="M1794" s="88">
        <f>IF([1]Variables!$AN$3=12,INDEX([1]NRO!J1794:T1794,1,5)+INDEX([1]NRO!J1794:T1794,1,8),INDEX([1]NRO!J1794:T1794,1,[1]Variables!$AN$3))</f>
        <v>0</v>
      </c>
      <c r="O1794" s="134"/>
      <c r="P1794" s="134"/>
      <c r="Q1794" s="134"/>
      <c r="R1794" s="134"/>
      <c r="S1794" s="134"/>
      <c r="T1794" s="134"/>
      <c r="U1794" s="134"/>
      <c r="V1794" s="134"/>
      <c r="W1794" s="134"/>
      <c r="X1794" s="134"/>
      <c r="Y1794" s="134"/>
      <c r="Z1794" s="134"/>
      <c r="AA1794" s="134"/>
    </row>
    <row r="1795" spans="1:27" ht="11.65" customHeight="1" x14ac:dyDescent="0.2">
      <c r="A1795" s="138">
        <f t="shared" ca="1" si="115"/>
        <v>1414</v>
      </c>
      <c r="C1795" s="184"/>
      <c r="E1795" s="142"/>
      <c r="F1795" s="184" t="str">
        <f>+[1]Function!F1778</f>
        <v>P</v>
      </c>
      <c r="G1795" s="84" t="str">
        <f>[1]UTCR!H1795</f>
        <v>DGU</v>
      </c>
      <c r="H1795" s="151"/>
      <c r="I1795" s="88">
        <f>IF(VLOOKUP([1]Variables!$AN$3,[1]Variables!$AK$3:$AM$14,3)=2,[1]UTCR!J1795,[1]UTCR!AF1795)</f>
        <v>0</v>
      </c>
      <c r="J1795" s="88">
        <f t="shared" si="118"/>
        <v>0</v>
      </c>
      <c r="K1795" s="185">
        <f>IF([1]Variables!$AN$3=12,IF(VLOOKUP([1]Variables!$AN$3,[1]Variables!$AK$3:$AM$14,3)=2,INDEX([1]UTCR!K1795:U1795,1,5)+INDEX([1]UTCR!K1795:U1795,1,8),INDEX([1]UTCR!AG1795:AQ1795,1,5)+INDEX([1]UTCR!AG1795:AQ1795,1,8)),IF(VLOOKUP([1]Variables!$AN$3,[1]Variables!$AK$3:$AM$14,3)=2,INDEX([1]UTCR!K1795:U1795,1,[1]Variables!$AN$3),INDEX([1]UTCR!AG1795:AQ1795,1,[1]Variables!$AN$3)))</f>
        <v>0</v>
      </c>
      <c r="L1795" s="88">
        <f t="shared" si="119"/>
        <v>0</v>
      </c>
      <c r="M1795" s="88">
        <f>IF([1]Variables!$AN$3=12,INDEX([1]NRO!J1795:T1795,1,5)+INDEX([1]NRO!J1795:T1795,1,8),INDEX([1]NRO!J1795:T1795,1,[1]Variables!$AN$3))</f>
        <v>0</v>
      </c>
      <c r="O1795" s="134"/>
      <c r="P1795" s="134"/>
      <c r="Q1795" s="134"/>
      <c r="R1795" s="134"/>
      <c r="S1795" s="134"/>
      <c r="T1795" s="134"/>
      <c r="U1795" s="134"/>
      <c r="V1795" s="134"/>
      <c r="W1795" s="134"/>
      <c r="X1795" s="134"/>
      <c r="Y1795" s="134"/>
      <c r="Z1795" s="134"/>
      <c r="AA1795" s="134"/>
    </row>
    <row r="1796" spans="1:27" ht="11.65" customHeight="1" x14ac:dyDescent="0.2">
      <c r="A1796" s="138">
        <f t="shared" ca="1" si="115"/>
        <v>1415</v>
      </c>
      <c r="C1796" s="184"/>
      <c r="E1796" s="142"/>
      <c r="F1796" s="184" t="str">
        <f>+[1]Function!F1779</f>
        <v>P</v>
      </c>
      <c r="G1796" s="84" t="str">
        <f>[1]UTCR!H1796</f>
        <v>CAGW</v>
      </c>
      <c r="H1796" s="151"/>
      <c r="I1796" s="88">
        <f>IF(VLOOKUP([1]Variables!$AN$3,[1]Variables!$AK$3:$AM$14,3)=2,[1]UTCR!J1796,[1]UTCR!AF1796)</f>
        <v>231524659.447083</v>
      </c>
      <c r="J1796" s="88">
        <f t="shared" si="118"/>
        <v>179280998.73028597</v>
      </c>
      <c r="K1796" s="185">
        <f>IF([1]Variables!$AN$3=12,IF(VLOOKUP([1]Variables!$AN$3,[1]Variables!$AK$3:$AM$14,3)=2,INDEX([1]UTCR!K1796:U1796,1,5)+INDEX([1]UTCR!K1796:U1796,1,8),INDEX([1]UTCR!AG1796:AQ1796,1,5)+INDEX([1]UTCR!AG1796:AQ1796,1,8)),IF(VLOOKUP([1]Variables!$AN$3,[1]Variables!$AK$3:$AM$14,3)=2,INDEX([1]UTCR!K1796:U1796,1,[1]Variables!$AN$3),INDEX([1]UTCR!AG1796:AQ1796,1,[1]Variables!$AN$3)))</f>
        <v>52243660.716797017</v>
      </c>
      <c r="L1796" s="88">
        <f t="shared" si="119"/>
        <v>1523259.1971132085</v>
      </c>
      <c r="M1796" s="88">
        <f>IF([1]Variables!$AN$3=12,INDEX([1]NRO!J1796:T1796,1,5)+INDEX([1]NRO!J1796:T1796,1,8),INDEX([1]NRO!J1796:T1796,1,[1]Variables!$AN$3))</f>
        <v>53766919.913910225</v>
      </c>
      <c r="O1796" s="134"/>
      <c r="P1796" s="134"/>
      <c r="Q1796" s="134"/>
      <c r="R1796" s="134"/>
      <c r="S1796" s="134"/>
      <c r="T1796" s="134"/>
      <c r="U1796" s="134"/>
      <c r="V1796" s="134"/>
      <c r="W1796" s="134"/>
      <c r="X1796" s="134"/>
      <c r="Y1796" s="134"/>
      <c r="Z1796" s="134"/>
      <c r="AA1796" s="134"/>
    </row>
    <row r="1797" spans="1:27" ht="11.65" customHeight="1" x14ac:dyDescent="0.2">
      <c r="A1797" s="138">
        <f t="shared" ca="1" si="115"/>
        <v>1416</v>
      </c>
      <c r="C1797" s="184"/>
      <c r="E1797" s="142"/>
      <c r="F1797" s="184" t="str">
        <f>+[1]Function!F1780</f>
        <v>P</v>
      </c>
      <c r="G1797" s="84" t="str">
        <f>[1]UTCR!H1797</f>
        <v>CAGE</v>
      </c>
      <c r="H1797" s="151"/>
      <c r="I1797" s="88">
        <f>IF(VLOOKUP([1]Variables!$AN$3,[1]Variables!$AK$3:$AM$14,3)=2,[1]UTCR!J1797,[1]UTCR!AF1797)</f>
        <v>15572181.965</v>
      </c>
      <c r="J1797" s="88">
        <f t="shared" si="118"/>
        <v>15572181.965</v>
      </c>
      <c r="K1797" s="185">
        <f>IF([1]Variables!$AN$3=12,IF(VLOOKUP([1]Variables!$AN$3,[1]Variables!$AK$3:$AM$14,3)=2,INDEX([1]UTCR!K1797:U1797,1,5)+INDEX([1]UTCR!K1797:U1797,1,8),INDEX([1]UTCR!AG1797:AQ1797,1,5)+INDEX([1]UTCR!AG1797:AQ1797,1,8)),IF(VLOOKUP([1]Variables!$AN$3,[1]Variables!$AK$3:$AM$14,3)=2,INDEX([1]UTCR!K1797:U1797,1,[1]Variables!$AN$3),INDEX([1]UTCR!AG1797:AQ1797,1,[1]Variables!$AN$3)))</f>
        <v>0</v>
      </c>
      <c r="L1797" s="88">
        <f t="shared" si="119"/>
        <v>0</v>
      </c>
      <c r="M1797" s="88">
        <f>IF([1]Variables!$AN$3=12,INDEX([1]NRO!J1797:T1797,1,5)+INDEX([1]NRO!J1797:T1797,1,8),INDEX([1]NRO!J1797:T1797,1,[1]Variables!$AN$3))</f>
        <v>0</v>
      </c>
      <c r="O1797" s="134"/>
      <c r="P1797" s="134"/>
      <c r="Q1797" s="134"/>
      <c r="R1797" s="134"/>
      <c r="S1797" s="134"/>
      <c r="T1797" s="134"/>
      <c r="U1797" s="134"/>
      <c r="V1797" s="134"/>
      <c r="W1797" s="134"/>
      <c r="X1797" s="134"/>
      <c r="Y1797" s="134"/>
      <c r="Z1797" s="134"/>
      <c r="AA1797" s="134"/>
    </row>
    <row r="1798" spans="1:27" ht="11.65" customHeight="1" x14ac:dyDescent="0.2">
      <c r="A1798" s="138">
        <f t="shared" ca="1" si="115"/>
        <v>1417</v>
      </c>
      <c r="C1798" s="184"/>
      <c r="E1798" s="142"/>
      <c r="F1798" s="184" t="str">
        <f>+[1]Function!F1781</f>
        <v>P</v>
      </c>
      <c r="G1798" s="84" t="str">
        <f>[1]UTCR!H1798</f>
        <v>CAGW</v>
      </c>
      <c r="H1798" s="151"/>
      <c r="I1798" s="88">
        <f>IF(VLOOKUP([1]Variables!$AN$3,[1]Variables!$AK$3:$AM$14,3)=2,[1]UTCR!J1798,[1]UTCR!AF1798)</f>
        <v>0</v>
      </c>
      <c r="J1798" s="88">
        <f t="shared" si="118"/>
        <v>0</v>
      </c>
      <c r="K1798" s="185">
        <f>IF([1]Variables!$AN$3=12,IF(VLOOKUP([1]Variables!$AN$3,[1]Variables!$AK$3:$AM$14,3)=2,INDEX([1]UTCR!K1798:U1798,1,5)+INDEX([1]UTCR!K1798:U1798,1,8),INDEX([1]UTCR!AG1798:AQ1798,1,5)+INDEX([1]UTCR!AG1798:AQ1798,1,8)),IF(VLOOKUP([1]Variables!$AN$3,[1]Variables!$AK$3:$AM$14,3)=2,INDEX([1]UTCR!K1798:U1798,1,[1]Variables!$AN$3),INDEX([1]UTCR!AG1798:AQ1798,1,[1]Variables!$AN$3)))</f>
        <v>0</v>
      </c>
      <c r="L1798" s="88">
        <f t="shared" si="119"/>
        <v>0</v>
      </c>
      <c r="M1798" s="88">
        <f>IF([1]Variables!$AN$3=12,INDEX([1]NRO!J1798:T1798,1,5)+INDEX([1]NRO!J1798:T1798,1,8),INDEX([1]NRO!J1798:T1798,1,[1]Variables!$AN$3))</f>
        <v>0</v>
      </c>
      <c r="O1798" s="134"/>
      <c r="P1798" s="134"/>
      <c r="Q1798" s="134"/>
      <c r="R1798" s="134"/>
      <c r="S1798" s="134"/>
      <c r="T1798" s="134"/>
      <c r="U1798" s="134"/>
      <c r="V1798" s="134"/>
      <c r="W1798" s="134"/>
      <c r="X1798" s="134"/>
      <c r="Y1798" s="134"/>
      <c r="Z1798" s="134"/>
      <c r="AA1798" s="134"/>
    </row>
    <row r="1799" spans="1:27" ht="11.65" customHeight="1" x14ac:dyDescent="0.2">
      <c r="A1799" s="138">
        <f t="shared" ca="1" si="115"/>
        <v>1418</v>
      </c>
      <c r="C1799" s="184"/>
      <c r="E1799" s="142"/>
      <c r="F1799" s="184" t="str">
        <f>+[1]Function!F1782</f>
        <v>P</v>
      </c>
      <c r="G1799" s="84" t="str">
        <f>[1]UTCR!H1799</f>
        <v>CAGE</v>
      </c>
      <c r="H1799" s="151"/>
      <c r="I1799" s="88">
        <f>IF(VLOOKUP([1]Variables!$AN$3,[1]Variables!$AK$3:$AM$14,3)=2,[1]UTCR!J1799,[1]UTCR!AF1799)</f>
        <v>0</v>
      </c>
      <c r="J1799" s="88">
        <f t="shared" si="118"/>
        <v>0</v>
      </c>
      <c r="K1799" s="185">
        <f>IF([1]Variables!$AN$3=12,IF(VLOOKUP([1]Variables!$AN$3,[1]Variables!$AK$3:$AM$14,3)=2,INDEX([1]UTCR!K1799:U1799,1,5)+INDEX([1]UTCR!K1799:U1799,1,8),INDEX([1]UTCR!AG1799:AQ1799,1,5)+INDEX([1]UTCR!AG1799:AQ1799,1,8)),IF(VLOOKUP([1]Variables!$AN$3,[1]Variables!$AK$3:$AM$14,3)=2,INDEX([1]UTCR!K1799:U1799,1,[1]Variables!$AN$3),INDEX([1]UTCR!AG1799:AQ1799,1,[1]Variables!$AN$3)))</f>
        <v>0</v>
      </c>
      <c r="L1799" s="88">
        <f t="shared" si="119"/>
        <v>0</v>
      </c>
      <c r="M1799" s="88">
        <f>IF([1]Variables!$AN$3=12,INDEX([1]NRO!J1799:T1799,1,5)+INDEX([1]NRO!J1799:T1799,1,8),INDEX([1]NRO!J1799:T1799,1,[1]Variables!$AN$3))</f>
        <v>0</v>
      </c>
      <c r="O1799" s="134"/>
      <c r="P1799" s="134"/>
      <c r="Q1799" s="134"/>
      <c r="R1799" s="134"/>
      <c r="S1799" s="134"/>
      <c r="T1799" s="134"/>
      <c r="U1799" s="134"/>
      <c r="V1799" s="134"/>
      <c r="W1799" s="134"/>
      <c r="X1799" s="134"/>
      <c r="Y1799" s="134"/>
      <c r="Z1799" s="134"/>
      <c r="AA1799" s="134"/>
    </row>
    <row r="1800" spans="1:27" ht="11.65" customHeight="1" x14ac:dyDescent="0.2">
      <c r="A1800" s="138">
        <f t="shared" ca="1" si="115"/>
        <v>1419</v>
      </c>
      <c r="C1800" s="184"/>
      <c r="H1800" s="151" t="s">
        <v>469</v>
      </c>
      <c r="I1800" s="187">
        <f>SUBTOTAL(9,I1794:I1799)</f>
        <v>247096841.412083</v>
      </c>
      <c r="J1800" s="187">
        <f>SUBTOTAL(9,J1794:J1799)</f>
        <v>194853180.69528598</v>
      </c>
      <c r="K1800" s="187">
        <f>SUBTOTAL(9,K1794:K1799)</f>
        <v>52243660.716797017</v>
      </c>
      <c r="L1800" s="187">
        <f>SUBTOTAL(9,L1794:L1799)</f>
        <v>1523259.1971132085</v>
      </c>
      <c r="M1800" s="187">
        <f>SUBTOTAL(9,M1794:M1799)</f>
        <v>53766919.913910225</v>
      </c>
      <c r="O1800" s="134"/>
      <c r="P1800" s="134"/>
      <c r="Q1800" s="134"/>
      <c r="R1800" s="134"/>
      <c r="S1800" s="134"/>
      <c r="T1800" s="134"/>
      <c r="U1800" s="134"/>
      <c r="V1800" s="134"/>
      <c r="W1800" s="134"/>
      <c r="X1800" s="134"/>
      <c r="Y1800" s="134"/>
      <c r="Z1800" s="134"/>
      <c r="AA1800" s="134"/>
    </row>
    <row r="1801" spans="1:27" ht="11.65" customHeight="1" x14ac:dyDescent="0.2">
      <c r="A1801" s="138">
        <f t="shared" ca="1" si="115"/>
        <v>1420</v>
      </c>
      <c r="C1801" s="184"/>
      <c r="H1801" s="151"/>
      <c r="I1801" s="88"/>
      <c r="J1801" s="88"/>
      <c r="K1801" s="88"/>
      <c r="L1801" s="88"/>
      <c r="M1801" s="88"/>
      <c r="O1801" s="134"/>
      <c r="P1801" s="134"/>
      <c r="Q1801" s="134"/>
      <c r="R1801" s="134"/>
      <c r="S1801" s="134"/>
      <c r="T1801" s="134"/>
      <c r="U1801" s="134"/>
      <c r="V1801" s="134"/>
      <c r="W1801" s="134"/>
      <c r="X1801" s="134"/>
      <c r="Y1801" s="134"/>
      <c r="Z1801" s="134"/>
      <c r="AA1801" s="134"/>
    </row>
    <row r="1802" spans="1:27" ht="11.65" customHeight="1" x14ac:dyDescent="0.2">
      <c r="A1802" s="138">
        <f t="shared" ca="1" si="115"/>
        <v>1421</v>
      </c>
      <c r="C1802" s="184">
        <v>332</v>
      </c>
      <c r="D1802" s="84" t="s">
        <v>488</v>
      </c>
      <c r="H1802" s="151"/>
      <c r="I1802" s="88"/>
      <c r="J1802" s="88"/>
      <c r="K1802" s="88"/>
      <c r="L1802" s="88"/>
      <c r="M1802" s="88"/>
      <c r="O1802" s="134"/>
      <c r="P1802" s="134"/>
      <c r="Q1802" s="134"/>
      <c r="R1802" s="134"/>
      <c r="S1802" s="134"/>
      <c r="T1802" s="134"/>
      <c r="U1802" s="134"/>
      <c r="V1802" s="134"/>
      <c r="W1802" s="134"/>
      <c r="X1802" s="134"/>
      <c r="Y1802" s="134"/>
      <c r="Z1802" s="134"/>
      <c r="AA1802" s="134"/>
    </row>
    <row r="1803" spans="1:27" ht="11.65" customHeight="1" x14ac:dyDescent="0.2">
      <c r="A1803" s="138">
        <f t="shared" ca="1" si="115"/>
        <v>1422</v>
      </c>
      <c r="C1803" s="184"/>
      <c r="E1803" s="142"/>
      <c r="F1803" s="184" t="str">
        <f>+[1]Function!F1786</f>
        <v>P</v>
      </c>
      <c r="G1803" s="84" t="str">
        <f>[1]UTCR!H1803</f>
        <v>DGP</v>
      </c>
      <c r="H1803" s="151"/>
      <c r="I1803" s="88">
        <f>IF(VLOOKUP([1]Variables!$AN$3,[1]Variables!$AK$3:$AM$14,3)=2,[1]UTCR!J1803,[1]UTCR!AF1803)</f>
        <v>0</v>
      </c>
      <c r="J1803" s="88">
        <f t="shared" ref="J1803:J1808" si="120">I1803-K1803</f>
        <v>0</v>
      </c>
      <c r="K1803" s="185">
        <f>IF([1]Variables!$AN$3=12,IF(VLOOKUP([1]Variables!$AN$3,[1]Variables!$AK$3:$AM$14,3)=2,INDEX([1]UTCR!K1803:U1803,1,5)+INDEX([1]UTCR!K1803:U1803,1,8),INDEX([1]UTCR!AG1803:AQ1803,1,5)+INDEX([1]UTCR!AG1803:AQ1803,1,8)),IF(VLOOKUP([1]Variables!$AN$3,[1]Variables!$AK$3:$AM$14,3)=2,INDEX([1]UTCR!K1803:U1803,1,[1]Variables!$AN$3),INDEX([1]UTCR!AG1803:AQ1803,1,[1]Variables!$AN$3)))</f>
        <v>0</v>
      </c>
      <c r="L1803" s="88">
        <f t="shared" ref="L1803:L1808" si="121">M1803-K1803</f>
        <v>0</v>
      </c>
      <c r="M1803" s="88">
        <f>IF([1]Variables!$AN$3=12,INDEX([1]NRO!J1803:T1803,1,5)+INDEX([1]NRO!J1803:T1803,1,8),INDEX([1]NRO!J1803:T1803,1,[1]Variables!$AN$3))</f>
        <v>0</v>
      </c>
      <c r="O1803" s="134"/>
      <c r="P1803" s="134"/>
      <c r="Q1803" s="134"/>
      <c r="R1803" s="134"/>
      <c r="S1803" s="134"/>
      <c r="T1803" s="134"/>
      <c r="U1803" s="134"/>
      <c r="V1803" s="134"/>
      <c r="W1803" s="134"/>
      <c r="X1803" s="134"/>
      <c r="Y1803" s="134"/>
      <c r="Z1803" s="134"/>
      <c r="AA1803" s="134"/>
    </row>
    <row r="1804" spans="1:27" ht="11.65" customHeight="1" x14ac:dyDescent="0.2">
      <c r="A1804" s="138">
        <f t="shared" ref="A1804:A1867" ca="1" si="122">OFFSET(A1804,-1,)+1</f>
        <v>1423</v>
      </c>
      <c r="C1804" s="184"/>
      <c r="E1804" s="142"/>
      <c r="F1804" s="184" t="str">
        <f>+[1]Function!F1787</f>
        <v>P</v>
      </c>
      <c r="G1804" s="84" t="str">
        <f>[1]UTCR!H1804</f>
        <v>DGU</v>
      </c>
      <c r="H1804" s="151"/>
      <c r="I1804" s="88">
        <f>IF(VLOOKUP([1]Variables!$AN$3,[1]Variables!$AK$3:$AM$14,3)=2,[1]UTCR!J1804,[1]UTCR!AF1804)</f>
        <v>0</v>
      </c>
      <c r="J1804" s="88">
        <f t="shared" si="120"/>
        <v>0</v>
      </c>
      <c r="K1804" s="185">
        <f>IF([1]Variables!$AN$3=12,IF(VLOOKUP([1]Variables!$AN$3,[1]Variables!$AK$3:$AM$14,3)=2,INDEX([1]UTCR!K1804:U1804,1,5)+INDEX([1]UTCR!K1804:U1804,1,8),INDEX([1]UTCR!AG1804:AQ1804,1,5)+INDEX([1]UTCR!AG1804:AQ1804,1,8)),IF(VLOOKUP([1]Variables!$AN$3,[1]Variables!$AK$3:$AM$14,3)=2,INDEX([1]UTCR!K1804:U1804,1,[1]Variables!$AN$3),INDEX([1]UTCR!AG1804:AQ1804,1,[1]Variables!$AN$3)))</f>
        <v>0</v>
      </c>
      <c r="L1804" s="88">
        <f t="shared" si="121"/>
        <v>0</v>
      </c>
      <c r="M1804" s="88">
        <f>IF([1]Variables!$AN$3=12,INDEX([1]NRO!J1804:T1804,1,5)+INDEX([1]NRO!J1804:T1804,1,8),INDEX([1]NRO!J1804:T1804,1,[1]Variables!$AN$3))</f>
        <v>0</v>
      </c>
      <c r="O1804" s="134"/>
      <c r="P1804" s="134"/>
      <c r="Q1804" s="134"/>
      <c r="R1804" s="134"/>
      <c r="S1804" s="134"/>
      <c r="T1804" s="134"/>
      <c r="U1804" s="134"/>
      <c r="V1804" s="134"/>
      <c r="W1804" s="134"/>
      <c r="X1804" s="134"/>
      <c r="Y1804" s="134"/>
      <c r="Z1804" s="134"/>
      <c r="AA1804" s="134"/>
    </row>
    <row r="1805" spans="1:27" ht="11.65" customHeight="1" x14ac:dyDescent="0.2">
      <c r="A1805" s="138">
        <f t="shared" ca="1" si="122"/>
        <v>1424</v>
      </c>
      <c r="C1805" s="184"/>
      <c r="E1805" s="142"/>
      <c r="F1805" s="184" t="str">
        <f>+[1]Function!F1788</f>
        <v>P</v>
      </c>
      <c r="G1805" s="84" t="str">
        <f>[1]UTCR!H1805</f>
        <v>CAGW</v>
      </c>
      <c r="H1805" s="151"/>
      <c r="I1805" s="88">
        <f>IF(VLOOKUP([1]Variables!$AN$3,[1]Variables!$AK$3:$AM$14,3)=2,[1]UTCR!J1805,[1]UTCR!AF1805)</f>
        <v>386355472.98541701</v>
      </c>
      <c r="J1805" s="88">
        <f t="shared" si="120"/>
        <v>299174158.06660104</v>
      </c>
      <c r="K1805" s="185">
        <f>IF([1]Variables!$AN$3=12,IF(VLOOKUP([1]Variables!$AN$3,[1]Variables!$AK$3:$AM$14,3)=2,INDEX([1]UTCR!K1805:U1805,1,5)+INDEX([1]UTCR!K1805:U1805,1,8),INDEX([1]UTCR!AG1805:AQ1805,1,5)+INDEX([1]UTCR!AG1805:AQ1805,1,8)),IF(VLOOKUP([1]Variables!$AN$3,[1]Variables!$AK$3:$AM$14,3)=2,INDEX([1]UTCR!K1805:U1805,1,[1]Variables!$AN$3),INDEX([1]UTCR!AG1805:AQ1805,1,[1]Variables!$AN$3)))</f>
        <v>87181314.918815956</v>
      </c>
      <c r="L1805" s="88">
        <f t="shared" si="121"/>
        <v>307451.01747429371</v>
      </c>
      <c r="M1805" s="88">
        <f>IF([1]Variables!$AN$3=12,INDEX([1]NRO!J1805:T1805,1,5)+INDEX([1]NRO!J1805:T1805,1,8),INDEX([1]NRO!J1805:T1805,1,[1]Variables!$AN$3))</f>
        <v>87488765.936290249</v>
      </c>
      <c r="O1805" s="134"/>
      <c r="P1805" s="134"/>
      <c r="Q1805" s="134"/>
      <c r="R1805" s="134"/>
      <c r="S1805" s="134"/>
      <c r="T1805" s="134"/>
      <c r="U1805" s="134"/>
      <c r="V1805" s="134"/>
      <c r="W1805" s="134"/>
      <c r="X1805" s="134"/>
      <c r="Y1805" s="134"/>
      <c r="Z1805" s="134"/>
      <c r="AA1805" s="134"/>
    </row>
    <row r="1806" spans="1:27" ht="11.65" customHeight="1" x14ac:dyDescent="0.2">
      <c r="A1806" s="138">
        <f t="shared" ca="1" si="122"/>
        <v>1425</v>
      </c>
      <c r="C1806" s="184"/>
      <c r="E1806" s="142"/>
      <c r="F1806" s="184" t="str">
        <f>+[1]Function!F1789</f>
        <v>P</v>
      </c>
      <c r="G1806" s="84" t="str">
        <f>[1]UTCR!H1806</f>
        <v>CAGE</v>
      </c>
      <c r="H1806" s="151"/>
      <c r="I1806" s="88">
        <f>IF(VLOOKUP([1]Variables!$AN$3,[1]Variables!$AK$3:$AM$14,3)=2,[1]UTCR!J1806,[1]UTCR!AF1806)</f>
        <v>93229079.205416694</v>
      </c>
      <c r="J1806" s="88">
        <f t="shared" si="120"/>
        <v>93229079.205416694</v>
      </c>
      <c r="K1806" s="185">
        <f>IF([1]Variables!$AN$3=12,IF(VLOOKUP([1]Variables!$AN$3,[1]Variables!$AK$3:$AM$14,3)=2,INDEX([1]UTCR!K1806:U1806,1,5)+INDEX([1]UTCR!K1806:U1806,1,8),INDEX([1]UTCR!AG1806:AQ1806,1,5)+INDEX([1]UTCR!AG1806:AQ1806,1,8)),IF(VLOOKUP([1]Variables!$AN$3,[1]Variables!$AK$3:$AM$14,3)=2,INDEX([1]UTCR!K1806:U1806,1,[1]Variables!$AN$3),INDEX([1]UTCR!AG1806:AQ1806,1,[1]Variables!$AN$3)))</f>
        <v>0</v>
      </c>
      <c r="L1806" s="88">
        <f t="shared" si="121"/>
        <v>0</v>
      </c>
      <c r="M1806" s="88">
        <f>IF([1]Variables!$AN$3=12,INDEX([1]NRO!J1806:T1806,1,5)+INDEX([1]NRO!J1806:T1806,1,8),INDEX([1]NRO!J1806:T1806,1,[1]Variables!$AN$3))</f>
        <v>0</v>
      </c>
      <c r="O1806" s="134"/>
      <c r="P1806" s="134"/>
      <c r="Q1806" s="134"/>
      <c r="R1806" s="134"/>
      <c r="S1806" s="134"/>
      <c r="T1806" s="134"/>
      <c r="U1806" s="134"/>
      <c r="V1806" s="134"/>
      <c r="W1806" s="134"/>
      <c r="X1806" s="134"/>
      <c r="Y1806" s="134"/>
      <c r="Z1806" s="134"/>
      <c r="AA1806" s="134"/>
    </row>
    <row r="1807" spans="1:27" ht="11.65" customHeight="1" x14ac:dyDescent="0.2">
      <c r="A1807" s="138">
        <f t="shared" ca="1" si="122"/>
        <v>1426</v>
      </c>
      <c r="C1807" s="184"/>
      <c r="E1807" s="142"/>
      <c r="F1807" s="184" t="str">
        <f>+[1]Function!F1790</f>
        <v>P</v>
      </c>
      <c r="G1807" s="84" t="str">
        <f>[1]UTCR!H1807</f>
        <v>CAGW</v>
      </c>
      <c r="H1807" s="151"/>
      <c r="I1807" s="88">
        <f>IF(VLOOKUP([1]Variables!$AN$3,[1]Variables!$AK$3:$AM$14,3)=2,[1]UTCR!J1807,[1]UTCR!AF1807)</f>
        <v>0</v>
      </c>
      <c r="J1807" s="88">
        <f t="shared" si="120"/>
        <v>0</v>
      </c>
      <c r="K1807" s="185">
        <f>IF([1]Variables!$AN$3=12,IF(VLOOKUP([1]Variables!$AN$3,[1]Variables!$AK$3:$AM$14,3)=2,INDEX([1]UTCR!K1807:U1807,1,5)+INDEX([1]UTCR!K1807:U1807,1,8),INDEX([1]UTCR!AG1807:AQ1807,1,5)+INDEX([1]UTCR!AG1807:AQ1807,1,8)),IF(VLOOKUP([1]Variables!$AN$3,[1]Variables!$AK$3:$AM$14,3)=2,INDEX([1]UTCR!K1807:U1807,1,[1]Variables!$AN$3),INDEX([1]UTCR!AG1807:AQ1807,1,[1]Variables!$AN$3)))</f>
        <v>0</v>
      </c>
      <c r="L1807" s="88">
        <f t="shared" si="121"/>
        <v>0</v>
      </c>
      <c r="M1807" s="88">
        <f>IF([1]Variables!$AN$3=12,INDEX([1]NRO!J1807:T1807,1,5)+INDEX([1]NRO!J1807:T1807,1,8),INDEX([1]NRO!J1807:T1807,1,[1]Variables!$AN$3))</f>
        <v>0</v>
      </c>
      <c r="O1807" s="134"/>
      <c r="P1807" s="134"/>
      <c r="Q1807" s="134"/>
      <c r="R1807" s="134"/>
      <c r="S1807" s="134"/>
      <c r="T1807" s="134"/>
      <c r="U1807" s="134"/>
      <c r="V1807" s="134"/>
      <c r="W1807" s="134"/>
      <c r="X1807" s="134"/>
      <c r="Y1807" s="134"/>
      <c r="Z1807" s="134"/>
      <c r="AA1807" s="134"/>
    </row>
    <row r="1808" spans="1:27" ht="11.65" customHeight="1" x14ac:dyDescent="0.2">
      <c r="A1808" s="138">
        <f t="shared" ca="1" si="122"/>
        <v>1427</v>
      </c>
      <c r="C1808" s="184"/>
      <c r="E1808" s="142"/>
      <c r="F1808" s="184" t="str">
        <f>+[1]Function!F1791</f>
        <v>P</v>
      </c>
      <c r="G1808" s="84" t="str">
        <f>[1]UTCR!H1808</f>
        <v>CAGE</v>
      </c>
      <c r="H1808" s="151"/>
      <c r="I1808" s="88">
        <f>IF(VLOOKUP([1]Variables!$AN$3,[1]Variables!$AK$3:$AM$14,3)=2,[1]UTCR!J1808,[1]UTCR!AF1808)</f>
        <v>0</v>
      </c>
      <c r="J1808" s="88">
        <f t="shared" si="120"/>
        <v>0</v>
      </c>
      <c r="K1808" s="185">
        <f>IF([1]Variables!$AN$3=12,IF(VLOOKUP([1]Variables!$AN$3,[1]Variables!$AK$3:$AM$14,3)=2,INDEX([1]UTCR!K1808:U1808,1,5)+INDEX([1]UTCR!K1808:U1808,1,8),INDEX([1]UTCR!AG1808:AQ1808,1,5)+INDEX([1]UTCR!AG1808:AQ1808,1,8)),IF(VLOOKUP([1]Variables!$AN$3,[1]Variables!$AK$3:$AM$14,3)=2,INDEX([1]UTCR!K1808:U1808,1,[1]Variables!$AN$3),INDEX([1]UTCR!AG1808:AQ1808,1,[1]Variables!$AN$3)))</f>
        <v>0</v>
      </c>
      <c r="L1808" s="88">
        <f t="shared" si="121"/>
        <v>0</v>
      </c>
      <c r="M1808" s="88">
        <f>IF([1]Variables!$AN$3=12,INDEX([1]NRO!J1808:T1808,1,5)+INDEX([1]NRO!J1808:T1808,1,8),INDEX([1]NRO!J1808:T1808,1,[1]Variables!$AN$3))</f>
        <v>0</v>
      </c>
      <c r="O1808" s="134"/>
      <c r="P1808" s="134"/>
      <c r="Q1808" s="134"/>
      <c r="R1808" s="134"/>
      <c r="S1808" s="134"/>
      <c r="T1808" s="134"/>
      <c r="U1808" s="134"/>
      <c r="V1808" s="134"/>
      <c r="W1808" s="134"/>
      <c r="X1808" s="134"/>
      <c r="Y1808" s="134"/>
      <c r="Z1808" s="134"/>
      <c r="AA1808" s="134"/>
    </row>
    <row r="1809" spans="1:27" ht="11.65" customHeight="1" x14ac:dyDescent="0.2">
      <c r="A1809" s="138">
        <f t="shared" ca="1" si="122"/>
        <v>1428</v>
      </c>
      <c r="C1809" s="184"/>
      <c r="H1809" s="151" t="s">
        <v>469</v>
      </c>
      <c r="I1809" s="187">
        <f>SUBTOTAL(9,I1803:I1808)</f>
        <v>479584552.19083369</v>
      </c>
      <c r="J1809" s="187">
        <f>SUBTOTAL(9,J1803:J1808)</f>
        <v>392403237.27201772</v>
      </c>
      <c r="K1809" s="187">
        <f>SUBTOTAL(9,K1803:K1808)</f>
        <v>87181314.918815956</v>
      </c>
      <c r="L1809" s="187">
        <f>SUBTOTAL(9,L1803:L1808)</f>
        <v>307451.01747429371</v>
      </c>
      <c r="M1809" s="187">
        <f>SUBTOTAL(9,M1803:M1808)</f>
        <v>87488765.936290249</v>
      </c>
      <c r="O1809" s="134"/>
      <c r="P1809" s="134"/>
      <c r="Q1809" s="134"/>
      <c r="R1809" s="134"/>
      <c r="S1809" s="134"/>
      <c r="T1809" s="134"/>
      <c r="U1809" s="134"/>
      <c r="V1809" s="134"/>
      <c r="W1809" s="134"/>
      <c r="X1809" s="134"/>
      <c r="Y1809" s="134"/>
      <c r="Z1809" s="134"/>
      <c r="AA1809" s="134"/>
    </row>
    <row r="1810" spans="1:27" ht="11.65" customHeight="1" x14ac:dyDescent="0.2">
      <c r="A1810" s="138">
        <f t="shared" ca="1" si="122"/>
        <v>1429</v>
      </c>
      <c r="C1810" s="184"/>
      <c r="H1810" s="151"/>
      <c r="I1810" s="88"/>
      <c r="J1810" s="88"/>
      <c r="K1810" s="88"/>
      <c r="L1810" s="88"/>
      <c r="M1810" s="88"/>
      <c r="O1810" s="134"/>
      <c r="P1810" s="134"/>
      <c r="Q1810" s="134"/>
      <c r="R1810" s="134"/>
      <c r="S1810" s="134"/>
      <c r="T1810" s="134"/>
      <c r="U1810" s="134"/>
      <c r="V1810" s="134"/>
      <c r="W1810" s="134"/>
      <c r="X1810" s="134"/>
      <c r="Y1810" s="134"/>
      <c r="Z1810" s="134"/>
      <c r="AA1810" s="134"/>
    </row>
    <row r="1811" spans="1:27" ht="11.65" customHeight="1" x14ac:dyDescent="0.2">
      <c r="A1811" s="138">
        <f t="shared" ca="1" si="122"/>
        <v>1430</v>
      </c>
      <c r="C1811" s="184">
        <v>333</v>
      </c>
      <c r="D1811" s="84" t="s">
        <v>489</v>
      </c>
      <c r="H1811" s="151"/>
      <c r="I1811" s="88"/>
      <c r="J1811" s="88"/>
      <c r="K1811" s="88"/>
      <c r="L1811" s="88"/>
      <c r="M1811" s="88"/>
      <c r="O1811" s="134"/>
      <c r="P1811" s="134"/>
      <c r="Q1811" s="134"/>
      <c r="R1811" s="134"/>
      <c r="S1811" s="134"/>
      <c r="T1811" s="134"/>
      <c r="U1811" s="134"/>
      <c r="V1811" s="134"/>
      <c r="W1811" s="134"/>
      <c r="X1811" s="134"/>
      <c r="Y1811" s="134"/>
      <c r="Z1811" s="134"/>
      <c r="AA1811" s="134"/>
    </row>
    <row r="1812" spans="1:27" ht="11.65" customHeight="1" x14ac:dyDescent="0.2">
      <c r="A1812" s="138">
        <f t="shared" ca="1" si="122"/>
        <v>1431</v>
      </c>
      <c r="C1812" s="184"/>
      <c r="E1812" s="142"/>
      <c r="F1812" s="184" t="str">
        <f>+[1]Function!F1795</f>
        <v>P</v>
      </c>
      <c r="G1812" s="84" t="str">
        <f>[1]UTCR!H1812</f>
        <v>DGP</v>
      </c>
      <c r="H1812" s="151"/>
      <c r="I1812" s="88">
        <f>IF(VLOOKUP([1]Variables!$AN$3,[1]Variables!$AK$3:$AM$14,3)=2,[1]UTCR!J1812,[1]UTCR!AF1812)</f>
        <v>0</v>
      </c>
      <c r="J1812" s="88">
        <f t="shared" ref="J1812:J1817" si="123">I1812-K1812</f>
        <v>0</v>
      </c>
      <c r="K1812" s="185">
        <f>IF([1]Variables!$AN$3=12,IF(VLOOKUP([1]Variables!$AN$3,[1]Variables!$AK$3:$AM$14,3)=2,INDEX([1]UTCR!K1812:U1812,1,5)+INDEX([1]UTCR!K1812:U1812,1,8),INDEX([1]UTCR!AG1812:AQ1812,1,5)+INDEX([1]UTCR!AG1812:AQ1812,1,8)),IF(VLOOKUP([1]Variables!$AN$3,[1]Variables!$AK$3:$AM$14,3)=2,INDEX([1]UTCR!K1812:U1812,1,[1]Variables!$AN$3),INDEX([1]UTCR!AG1812:AQ1812,1,[1]Variables!$AN$3)))</f>
        <v>0</v>
      </c>
      <c r="L1812" s="88">
        <f t="shared" ref="L1812:L1817" si="124">M1812-K1812</f>
        <v>0</v>
      </c>
      <c r="M1812" s="88">
        <f>IF([1]Variables!$AN$3=12,INDEX([1]NRO!J1812:T1812,1,5)+INDEX([1]NRO!J1812:T1812,1,8),INDEX([1]NRO!J1812:T1812,1,[1]Variables!$AN$3))</f>
        <v>0</v>
      </c>
      <c r="O1812" s="134"/>
      <c r="P1812" s="134"/>
      <c r="Q1812" s="134"/>
      <c r="R1812" s="134"/>
      <c r="S1812" s="134"/>
      <c r="T1812" s="134"/>
      <c r="U1812" s="134"/>
      <c r="V1812" s="134"/>
      <c r="W1812" s="134"/>
      <c r="X1812" s="134"/>
      <c r="Y1812" s="134"/>
      <c r="Z1812" s="134"/>
      <c r="AA1812" s="134"/>
    </row>
    <row r="1813" spans="1:27" ht="11.65" customHeight="1" x14ac:dyDescent="0.2">
      <c r="A1813" s="138">
        <f t="shared" ca="1" si="122"/>
        <v>1432</v>
      </c>
      <c r="C1813" s="184"/>
      <c r="E1813" s="142"/>
      <c r="F1813" s="184" t="str">
        <f>+[1]Function!F1796</f>
        <v>P</v>
      </c>
      <c r="G1813" s="84" t="str">
        <f>[1]UTCR!H1813</f>
        <v>DGU</v>
      </c>
      <c r="H1813" s="151"/>
      <c r="I1813" s="88">
        <f>IF(VLOOKUP([1]Variables!$AN$3,[1]Variables!$AK$3:$AM$14,3)=2,[1]UTCR!J1813,[1]UTCR!AF1813)</f>
        <v>0</v>
      </c>
      <c r="J1813" s="88">
        <f t="shared" si="123"/>
        <v>0</v>
      </c>
      <c r="K1813" s="185">
        <f>IF([1]Variables!$AN$3=12,IF(VLOOKUP([1]Variables!$AN$3,[1]Variables!$AK$3:$AM$14,3)=2,INDEX([1]UTCR!K1813:U1813,1,5)+INDEX([1]UTCR!K1813:U1813,1,8),INDEX([1]UTCR!AG1813:AQ1813,1,5)+INDEX([1]UTCR!AG1813:AQ1813,1,8)),IF(VLOOKUP([1]Variables!$AN$3,[1]Variables!$AK$3:$AM$14,3)=2,INDEX([1]UTCR!K1813:U1813,1,[1]Variables!$AN$3),INDEX([1]UTCR!AG1813:AQ1813,1,[1]Variables!$AN$3)))</f>
        <v>0</v>
      </c>
      <c r="L1813" s="88">
        <f t="shared" si="124"/>
        <v>0</v>
      </c>
      <c r="M1813" s="88">
        <f>IF([1]Variables!$AN$3=12,INDEX([1]NRO!J1813:T1813,1,5)+INDEX([1]NRO!J1813:T1813,1,8),INDEX([1]NRO!J1813:T1813,1,[1]Variables!$AN$3))</f>
        <v>0</v>
      </c>
      <c r="O1813" s="134"/>
      <c r="P1813" s="134"/>
      <c r="Q1813" s="134"/>
      <c r="R1813" s="134"/>
      <c r="S1813" s="134"/>
      <c r="T1813" s="134"/>
      <c r="U1813" s="134"/>
      <c r="V1813" s="134"/>
      <c r="W1813" s="134"/>
      <c r="X1813" s="134"/>
      <c r="Y1813" s="134"/>
      <c r="Z1813" s="134"/>
      <c r="AA1813" s="134"/>
    </row>
    <row r="1814" spans="1:27" ht="11.65" customHeight="1" x14ac:dyDescent="0.2">
      <c r="A1814" s="138">
        <f t="shared" ca="1" si="122"/>
        <v>1433</v>
      </c>
      <c r="C1814" s="184"/>
      <c r="E1814" s="142"/>
      <c r="F1814" s="184" t="str">
        <f>+[1]Function!F1797</f>
        <v>P</v>
      </c>
      <c r="G1814" s="84" t="str">
        <f>[1]UTCR!H1814</f>
        <v>CAGW</v>
      </c>
      <c r="H1814" s="151"/>
      <c r="I1814" s="88">
        <f>IF(VLOOKUP([1]Variables!$AN$3,[1]Variables!$AK$3:$AM$14,3)=2,[1]UTCR!J1814,[1]UTCR!AF1814)</f>
        <v>85342848.502499998</v>
      </c>
      <c r="J1814" s="88">
        <f t="shared" si="123"/>
        <v>66085190.020602196</v>
      </c>
      <c r="K1814" s="185">
        <f>IF([1]Variables!$AN$3=12,IF(VLOOKUP([1]Variables!$AN$3,[1]Variables!$AK$3:$AM$14,3)=2,INDEX([1]UTCR!K1814:U1814,1,5)+INDEX([1]UTCR!K1814:U1814,1,8),INDEX([1]UTCR!AG1814:AQ1814,1,5)+INDEX([1]UTCR!AG1814:AQ1814,1,8)),IF(VLOOKUP([1]Variables!$AN$3,[1]Variables!$AK$3:$AM$14,3)=2,INDEX([1]UTCR!K1814:U1814,1,[1]Variables!$AN$3),INDEX([1]UTCR!AG1814:AQ1814,1,[1]Variables!$AN$3)))</f>
        <v>19257658.481897801</v>
      </c>
      <c r="L1814" s="88">
        <f t="shared" si="124"/>
        <v>273834.04985912517</v>
      </c>
      <c r="M1814" s="88">
        <f>IF([1]Variables!$AN$3=12,INDEX([1]NRO!J1814:T1814,1,5)+INDEX([1]NRO!J1814:T1814,1,8),INDEX([1]NRO!J1814:T1814,1,[1]Variables!$AN$3))</f>
        <v>19531492.531756926</v>
      </c>
      <c r="O1814" s="134"/>
      <c r="P1814" s="134"/>
      <c r="Q1814" s="134"/>
      <c r="R1814" s="134"/>
      <c r="S1814" s="134"/>
      <c r="T1814" s="134"/>
      <c r="U1814" s="134"/>
      <c r="V1814" s="134"/>
      <c r="W1814" s="134"/>
      <c r="X1814" s="134"/>
      <c r="Y1814" s="134"/>
      <c r="Z1814" s="134"/>
      <c r="AA1814" s="134"/>
    </row>
    <row r="1815" spans="1:27" ht="11.65" customHeight="1" x14ac:dyDescent="0.2">
      <c r="A1815" s="138">
        <f t="shared" ca="1" si="122"/>
        <v>1434</v>
      </c>
      <c r="C1815" s="184"/>
      <c r="E1815" s="142"/>
      <c r="F1815" s="184" t="str">
        <f>+[1]Function!F1798</f>
        <v>P</v>
      </c>
      <c r="G1815" s="84" t="str">
        <f>[1]UTCR!H1815</f>
        <v>CAGE</v>
      </c>
      <c r="H1815" s="151"/>
      <c r="I1815" s="88">
        <f>IF(VLOOKUP([1]Variables!$AN$3,[1]Variables!$AK$3:$AM$14,3)=2,[1]UTCR!J1815,[1]UTCR!AF1815)</f>
        <v>40406263.702916697</v>
      </c>
      <c r="J1815" s="88">
        <f t="shared" si="123"/>
        <v>40406263.702916697</v>
      </c>
      <c r="K1815" s="185">
        <f>IF([1]Variables!$AN$3=12,IF(VLOOKUP([1]Variables!$AN$3,[1]Variables!$AK$3:$AM$14,3)=2,INDEX([1]UTCR!K1815:U1815,1,5)+INDEX([1]UTCR!K1815:U1815,1,8),INDEX([1]UTCR!AG1815:AQ1815,1,5)+INDEX([1]UTCR!AG1815:AQ1815,1,8)),IF(VLOOKUP([1]Variables!$AN$3,[1]Variables!$AK$3:$AM$14,3)=2,INDEX([1]UTCR!K1815:U1815,1,[1]Variables!$AN$3),INDEX([1]UTCR!AG1815:AQ1815,1,[1]Variables!$AN$3)))</f>
        <v>0</v>
      </c>
      <c r="L1815" s="88">
        <f t="shared" si="124"/>
        <v>0</v>
      </c>
      <c r="M1815" s="88">
        <f>IF([1]Variables!$AN$3=12,INDEX([1]NRO!J1815:T1815,1,5)+INDEX([1]NRO!J1815:T1815,1,8),INDEX([1]NRO!J1815:T1815,1,[1]Variables!$AN$3))</f>
        <v>0</v>
      </c>
      <c r="O1815" s="134"/>
      <c r="P1815" s="134"/>
      <c r="Q1815" s="134"/>
      <c r="R1815" s="134"/>
      <c r="S1815" s="134"/>
      <c r="T1815" s="134"/>
      <c r="U1815" s="134"/>
      <c r="V1815" s="134"/>
      <c r="W1815" s="134"/>
      <c r="X1815" s="134"/>
      <c r="Y1815" s="134"/>
      <c r="Z1815" s="134"/>
      <c r="AA1815" s="134"/>
    </row>
    <row r="1816" spans="1:27" ht="11.65" customHeight="1" x14ac:dyDescent="0.2">
      <c r="A1816" s="138">
        <f t="shared" ca="1" si="122"/>
        <v>1435</v>
      </c>
      <c r="C1816" s="184"/>
      <c r="E1816" s="142"/>
      <c r="F1816" s="184" t="str">
        <f>+[1]Function!F1799</f>
        <v>P</v>
      </c>
      <c r="G1816" s="84" t="str">
        <f>[1]UTCR!H1816</f>
        <v>CAGW</v>
      </c>
      <c r="H1816" s="151"/>
      <c r="I1816" s="88">
        <f>IF(VLOOKUP([1]Variables!$AN$3,[1]Variables!$AK$3:$AM$14,3)=2,[1]UTCR!J1816,[1]UTCR!AF1816)</f>
        <v>0</v>
      </c>
      <c r="J1816" s="88">
        <f t="shared" si="123"/>
        <v>0</v>
      </c>
      <c r="K1816" s="185">
        <f>IF([1]Variables!$AN$3=12,IF(VLOOKUP([1]Variables!$AN$3,[1]Variables!$AK$3:$AM$14,3)=2,INDEX([1]UTCR!K1816:U1816,1,5)+INDEX([1]UTCR!K1816:U1816,1,8),INDEX([1]UTCR!AG1816:AQ1816,1,5)+INDEX([1]UTCR!AG1816:AQ1816,1,8)),IF(VLOOKUP([1]Variables!$AN$3,[1]Variables!$AK$3:$AM$14,3)=2,INDEX([1]UTCR!K1816:U1816,1,[1]Variables!$AN$3),INDEX([1]UTCR!AG1816:AQ1816,1,[1]Variables!$AN$3)))</f>
        <v>0</v>
      </c>
      <c r="L1816" s="88">
        <f t="shared" si="124"/>
        <v>0</v>
      </c>
      <c r="M1816" s="88">
        <f>IF([1]Variables!$AN$3=12,INDEX([1]NRO!J1816:T1816,1,5)+INDEX([1]NRO!J1816:T1816,1,8),INDEX([1]NRO!J1816:T1816,1,[1]Variables!$AN$3))</f>
        <v>0</v>
      </c>
      <c r="O1816" s="134"/>
      <c r="P1816" s="134"/>
      <c r="Q1816" s="134"/>
      <c r="R1816" s="134"/>
      <c r="S1816" s="134"/>
      <c r="T1816" s="134"/>
      <c r="U1816" s="134"/>
      <c r="V1816" s="134"/>
      <c r="W1816" s="134"/>
      <c r="X1816" s="134"/>
      <c r="Y1816" s="134"/>
      <c r="Z1816" s="134"/>
      <c r="AA1816" s="134"/>
    </row>
    <row r="1817" spans="1:27" ht="11.65" customHeight="1" x14ac:dyDescent="0.2">
      <c r="A1817" s="138">
        <f t="shared" ca="1" si="122"/>
        <v>1436</v>
      </c>
      <c r="C1817" s="184"/>
      <c r="E1817" s="142"/>
      <c r="F1817" s="184" t="str">
        <f>+[1]Function!F1800</f>
        <v>P</v>
      </c>
      <c r="G1817" s="84" t="str">
        <f>[1]UTCR!H1817</f>
        <v>CAGE</v>
      </c>
      <c r="H1817" s="151"/>
      <c r="I1817" s="88">
        <f>IF(VLOOKUP([1]Variables!$AN$3,[1]Variables!$AK$3:$AM$14,3)=2,[1]UTCR!J1817,[1]UTCR!AF1817)</f>
        <v>0</v>
      </c>
      <c r="J1817" s="88">
        <f t="shared" si="123"/>
        <v>0</v>
      </c>
      <c r="K1817" s="185">
        <f>IF([1]Variables!$AN$3=12,IF(VLOOKUP([1]Variables!$AN$3,[1]Variables!$AK$3:$AM$14,3)=2,INDEX([1]UTCR!K1817:U1817,1,5)+INDEX([1]UTCR!K1817:U1817,1,8),INDEX([1]UTCR!AG1817:AQ1817,1,5)+INDEX([1]UTCR!AG1817:AQ1817,1,8)),IF(VLOOKUP([1]Variables!$AN$3,[1]Variables!$AK$3:$AM$14,3)=2,INDEX([1]UTCR!K1817:U1817,1,[1]Variables!$AN$3),INDEX([1]UTCR!AG1817:AQ1817,1,[1]Variables!$AN$3)))</f>
        <v>0</v>
      </c>
      <c r="L1817" s="88">
        <f t="shared" si="124"/>
        <v>0</v>
      </c>
      <c r="M1817" s="88">
        <f>IF([1]Variables!$AN$3=12,INDEX([1]NRO!J1817:T1817,1,5)+INDEX([1]NRO!J1817:T1817,1,8),INDEX([1]NRO!J1817:T1817,1,[1]Variables!$AN$3))</f>
        <v>0</v>
      </c>
      <c r="O1817" s="134"/>
      <c r="P1817" s="134"/>
      <c r="Q1817" s="134"/>
      <c r="R1817" s="134"/>
      <c r="S1817" s="134"/>
      <c r="T1817" s="134"/>
      <c r="U1817" s="134"/>
      <c r="V1817" s="134"/>
      <c r="W1817" s="134"/>
      <c r="X1817" s="134"/>
      <c r="Y1817" s="134"/>
      <c r="Z1817" s="134"/>
      <c r="AA1817" s="134"/>
    </row>
    <row r="1818" spans="1:27" ht="11.65" customHeight="1" x14ac:dyDescent="0.2">
      <c r="A1818" s="138">
        <f t="shared" ca="1" si="122"/>
        <v>1437</v>
      </c>
      <c r="C1818" s="184"/>
      <c r="H1818" s="151" t="s">
        <v>469</v>
      </c>
      <c r="I1818" s="187">
        <f>SUBTOTAL(9,I1812:I1817)</f>
        <v>125749112.20541669</v>
      </c>
      <c r="J1818" s="187">
        <f>SUBTOTAL(9,J1812:J1817)</f>
        <v>106491453.72351889</v>
      </c>
      <c r="K1818" s="187">
        <f>SUBTOTAL(9,K1812:K1817)</f>
        <v>19257658.481897801</v>
      </c>
      <c r="L1818" s="187">
        <f>SUBTOTAL(9,L1812:L1817)</f>
        <v>273834.04985912517</v>
      </c>
      <c r="M1818" s="187">
        <f>SUBTOTAL(9,M1812:M1817)</f>
        <v>19531492.531756926</v>
      </c>
      <c r="O1818" s="134"/>
      <c r="P1818" s="134"/>
      <c r="Q1818" s="134"/>
      <c r="R1818" s="134"/>
      <c r="S1818" s="134"/>
      <c r="T1818" s="134"/>
      <c r="U1818" s="134"/>
      <c r="V1818" s="134"/>
      <c r="W1818" s="134"/>
      <c r="X1818" s="134"/>
      <c r="Y1818" s="134"/>
      <c r="Z1818" s="134"/>
      <c r="AA1818" s="134"/>
    </row>
    <row r="1819" spans="1:27" ht="11.65" customHeight="1" x14ac:dyDescent="0.2">
      <c r="A1819" s="138">
        <f t="shared" ca="1" si="122"/>
        <v>1438</v>
      </c>
      <c r="C1819" s="184"/>
      <c r="H1819" s="151"/>
      <c r="I1819" s="88"/>
      <c r="J1819" s="88"/>
      <c r="K1819" s="88"/>
      <c r="L1819" s="88"/>
      <c r="M1819" s="88"/>
      <c r="O1819" s="134"/>
      <c r="P1819" s="134"/>
      <c r="Q1819" s="134"/>
      <c r="R1819" s="134"/>
      <c r="S1819" s="134"/>
      <c r="T1819" s="134"/>
      <c r="U1819" s="134"/>
      <c r="V1819" s="134"/>
      <c r="W1819" s="134"/>
      <c r="X1819" s="134"/>
      <c r="Y1819" s="134"/>
      <c r="Z1819" s="134"/>
      <c r="AA1819" s="134"/>
    </row>
    <row r="1820" spans="1:27" ht="11.65" customHeight="1" x14ac:dyDescent="0.2">
      <c r="A1820" s="138">
        <f t="shared" ca="1" si="122"/>
        <v>1439</v>
      </c>
      <c r="C1820" s="184">
        <v>334</v>
      </c>
      <c r="D1820" s="84" t="s">
        <v>473</v>
      </c>
      <c r="H1820" s="151"/>
      <c r="I1820" s="88"/>
      <c r="J1820" s="88"/>
      <c r="K1820" s="88"/>
      <c r="L1820" s="88"/>
      <c r="M1820" s="88"/>
      <c r="O1820" s="134"/>
      <c r="P1820" s="134"/>
      <c r="Q1820" s="134"/>
      <c r="R1820" s="134"/>
      <c r="S1820" s="134"/>
      <c r="T1820" s="134"/>
      <c r="U1820" s="134"/>
      <c r="V1820" s="134"/>
      <c r="W1820" s="134"/>
      <c r="X1820" s="134"/>
      <c r="Y1820" s="134"/>
      <c r="Z1820" s="134"/>
      <c r="AA1820" s="134"/>
    </row>
    <row r="1821" spans="1:27" ht="11.65" customHeight="1" x14ac:dyDescent="0.2">
      <c r="A1821" s="138">
        <f t="shared" ca="1" si="122"/>
        <v>1440</v>
      </c>
      <c r="C1821" s="184"/>
      <c r="E1821" s="142"/>
      <c r="F1821" s="184" t="str">
        <f>+[1]Function!F1804</f>
        <v>P</v>
      </c>
      <c r="G1821" s="84" t="str">
        <f>[1]UTCR!H1821</f>
        <v>DGP</v>
      </c>
      <c r="H1821" s="151"/>
      <c r="I1821" s="88">
        <f>IF(VLOOKUP([1]Variables!$AN$3,[1]Variables!$AK$3:$AM$14,3)=2,[1]UTCR!J1821,[1]UTCR!AF1821)</f>
        <v>0</v>
      </c>
      <c r="J1821" s="88">
        <f t="shared" ref="J1821:J1826" si="125">I1821-K1821</f>
        <v>0</v>
      </c>
      <c r="K1821" s="185">
        <f>IF([1]Variables!$AN$3=12,IF(VLOOKUP([1]Variables!$AN$3,[1]Variables!$AK$3:$AM$14,3)=2,INDEX([1]UTCR!K1821:U1821,1,5)+INDEX([1]UTCR!K1821:U1821,1,8),INDEX([1]UTCR!AG1821:AQ1821,1,5)+INDEX([1]UTCR!AG1821:AQ1821,1,8)),IF(VLOOKUP([1]Variables!$AN$3,[1]Variables!$AK$3:$AM$14,3)=2,INDEX([1]UTCR!K1821:U1821,1,[1]Variables!$AN$3),INDEX([1]UTCR!AG1821:AQ1821,1,[1]Variables!$AN$3)))</f>
        <v>0</v>
      </c>
      <c r="L1821" s="88">
        <f t="shared" ref="L1821:L1826" si="126">M1821-K1821</f>
        <v>0</v>
      </c>
      <c r="M1821" s="88">
        <f>IF([1]Variables!$AN$3=12,INDEX([1]NRO!J1821:T1821,1,5)+INDEX([1]NRO!J1821:T1821,1,8),INDEX([1]NRO!J1821:T1821,1,[1]Variables!$AN$3))</f>
        <v>0</v>
      </c>
      <c r="O1821" s="134"/>
      <c r="P1821" s="134"/>
      <c r="Q1821" s="134"/>
      <c r="R1821" s="134"/>
      <c r="S1821" s="134"/>
      <c r="T1821" s="134"/>
      <c r="U1821" s="134"/>
      <c r="V1821" s="134"/>
      <c r="W1821" s="134"/>
      <c r="X1821" s="134"/>
      <c r="Y1821" s="134"/>
      <c r="Z1821" s="134"/>
      <c r="AA1821" s="134"/>
    </row>
    <row r="1822" spans="1:27" ht="11.65" customHeight="1" x14ac:dyDescent="0.2">
      <c r="A1822" s="138">
        <f t="shared" ca="1" si="122"/>
        <v>1441</v>
      </c>
      <c r="C1822" s="184"/>
      <c r="E1822" s="142"/>
      <c r="F1822" s="184" t="str">
        <f>+[1]Function!F1805</f>
        <v>P</v>
      </c>
      <c r="G1822" s="84" t="str">
        <f>[1]UTCR!H1822</f>
        <v>DGU</v>
      </c>
      <c r="H1822" s="151"/>
      <c r="I1822" s="88">
        <f>IF(VLOOKUP([1]Variables!$AN$3,[1]Variables!$AK$3:$AM$14,3)=2,[1]UTCR!J1822,[1]UTCR!AF1822)</f>
        <v>0</v>
      </c>
      <c r="J1822" s="88">
        <f t="shared" si="125"/>
        <v>0</v>
      </c>
      <c r="K1822" s="185">
        <f>IF([1]Variables!$AN$3=12,IF(VLOOKUP([1]Variables!$AN$3,[1]Variables!$AK$3:$AM$14,3)=2,INDEX([1]UTCR!K1822:U1822,1,5)+INDEX([1]UTCR!K1822:U1822,1,8),INDEX([1]UTCR!AG1822:AQ1822,1,5)+INDEX([1]UTCR!AG1822:AQ1822,1,8)),IF(VLOOKUP([1]Variables!$AN$3,[1]Variables!$AK$3:$AM$14,3)=2,INDEX([1]UTCR!K1822:U1822,1,[1]Variables!$AN$3),INDEX([1]UTCR!AG1822:AQ1822,1,[1]Variables!$AN$3)))</f>
        <v>0</v>
      </c>
      <c r="L1822" s="88">
        <f t="shared" si="126"/>
        <v>0</v>
      </c>
      <c r="M1822" s="88">
        <f>IF([1]Variables!$AN$3=12,INDEX([1]NRO!J1822:T1822,1,5)+INDEX([1]NRO!J1822:T1822,1,8),INDEX([1]NRO!J1822:T1822,1,[1]Variables!$AN$3))</f>
        <v>0</v>
      </c>
      <c r="O1822" s="134"/>
      <c r="P1822" s="134"/>
      <c r="Q1822" s="134"/>
      <c r="R1822" s="134"/>
      <c r="S1822" s="134"/>
      <c r="T1822" s="134"/>
      <c r="U1822" s="134"/>
      <c r="V1822" s="134"/>
      <c r="W1822" s="134"/>
      <c r="X1822" s="134"/>
      <c r="Y1822" s="134"/>
      <c r="Z1822" s="134"/>
      <c r="AA1822" s="134"/>
    </row>
    <row r="1823" spans="1:27" ht="11.65" customHeight="1" x14ac:dyDescent="0.2">
      <c r="A1823" s="138">
        <f t="shared" ca="1" si="122"/>
        <v>1442</v>
      </c>
      <c r="C1823" s="184"/>
      <c r="E1823" s="142"/>
      <c r="F1823" s="184" t="str">
        <f>+[1]Function!F1806</f>
        <v>P</v>
      </c>
      <c r="G1823" s="84" t="str">
        <f>[1]UTCR!H1823</f>
        <v>CAGW</v>
      </c>
      <c r="H1823" s="151"/>
      <c r="I1823" s="88">
        <f>IF(VLOOKUP([1]Variables!$AN$3,[1]Variables!$AK$3:$AM$14,3)=2,[1]UTCR!J1823,[1]UTCR!AF1823)</f>
        <v>65205459.590833299</v>
      </c>
      <c r="J1823" s="88">
        <f t="shared" si="125"/>
        <v>50491813.468291804</v>
      </c>
      <c r="K1823" s="185">
        <f>IF([1]Variables!$AN$3=12,IF(VLOOKUP([1]Variables!$AN$3,[1]Variables!$AK$3:$AM$14,3)=2,INDEX([1]UTCR!K1823:U1823,1,5)+INDEX([1]UTCR!K1823:U1823,1,8),INDEX([1]UTCR!AG1823:AQ1823,1,5)+INDEX([1]UTCR!AG1823:AQ1823,1,8)),IF(VLOOKUP([1]Variables!$AN$3,[1]Variables!$AK$3:$AM$14,3)=2,INDEX([1]UTCR!K1823:U1823,1,[1]Variables!$AN$3),INDEX([1]UTCR!AG1823:AQ1823,1,[1]Variables!$AN$3)))</f>
        <v>14713646.122541495</v>
      </c>
      <c r="L1823" s="88">
        <f t="shared" si="126"/>
        <v>-48030.973345512524</v>
      </c>
      <c r="M1823" s="88">
        <f>IF([1]Variables!$AN$3=12,INDEX([1]NRO!J1823:T1823,1,5)+INDEX([1]NRO!J1823:T1823,1,8),INDEX([1]NRO!J1823:T1823,1,[1]Variables!$AN$3))</f>
        <v>14665615.149195982</v>
      </c>
      <c r="O1823" s="134"/>
      <c r="P1823" s="134"/>
      <c r="Q1823" s="134"/>
      <c r="R1823" s="134"/>
      <c r="S1823" s="134"/>
      <c r="T1823" s="134"/>
      <c r="U1823" s="134"/>
      <c r="V1823" s="134"/>
      <c r="W1823" s="134"/>
      <c r="X1823" s="134"/>
      <c r="Y1823" s="134"/>
      <c r="Z1823" s="134"/>
      <c r="AA1823" s="134"/>
    </row>
    <row r="1824" spans="1:27" ht="11.65" customHeight="1" x14ac:dyDescent="0.2">
      <c r="A1824" s="138">
        <f t="shared" ca="1" si="122"/>
        <v>1443</v>
      </c>
      <c r="C1824" s="184"/>
      <c r="E1824" s="142"/>
      <c r="F1824" s="184" t="str">
        <f>+[1]Function!F1807</f>
        <v>P</v>
      </c>
      <c r="G1824" s="84" t="str">
        <f>[1]UTCR!H1824</f>
        <v>CAGE</v>
      </c>
      <c r="H1824" s="151"/>
      <c r="I1824" s="88">
        <f>IF(VLOOKUP([1]Variables!$AN$3,[1]Variables!$AK$3:$AM$14,3)=2,[1]UTCR!J1824,[1]UTCR!AF1824)</f>
        <v>11666828.78125</v>
      </c>
      <c r="J1824" s="88">
        <f t="shared" si="125"/>
        <v>11666828.78125</v>
      </c>
      <c r="K1824" s="185">
        <f>IF([1]Variables!$AN$3=12,IF(VLOOKUP([1]Variables!$AN$3,[1]Variables!$AK$3:$AM$14,3)=2,INDEX([1]UTCR!K1824:U1824,1,5)+INDEX([1]UTCR!K1824:U1824,1,8),INDEX([1]UTCR!AG1824:AQ1824,1,5)+INDEX([1]UTCR!AG1824:AQ1824,1,8)),IF(VLOOKUP([1]Variables!$AN$3,[1]Variables!$AK$3:$AM$14,3)=2,INDEX([1]UTCR!K1824:U1824,1,[1]Variables!$AN$3),INDEX([1]UTCR!AG1824:AQ1824,1,[1]Variables!$AN$3)))</f>
        <v>0</v>
      </c>
      <c r="L1824" s="88">
        <f t="shared" si="126"/>
        <v>0</v>
      </c>
      <c r="M1824" s="88">
        <f>IF([1]Variables!$AN$3=12,INDEX([1]NRO!J1824:T1824,1,5)+INDEX([1]NRO!J1824:T1824,1,8),INDEX([1]NRO!J1824:T1824,1,[1]Variables!$AN$3))</f>
        <v>0</v>
      </c>
      <c r="O1824" s="134"/>
      <c r="P1824" s="134"/>
      <c r="Q1824" s="134"/>
      <c r="R1824" s="134"/>
      <c r="S1824" s="134"/>
      <c r="T1824" s="134"/>
      <c r="U1824" s="134"/>
      <c r="V1824" s="134"/>
      <c r="W1824" s="134"/>
      <c r="X1824" s="134"/>
      <c r="Y1824" s="134"/>
      <c r="Z1824" s="134"/>
      <c r="AA1824" s="134"/>
    </row>
    <row r="1825" spans="1:27" ht="11.65" customHeight="1" x14ac:dyDescent="0.2">
      <c r="A1825" s="138">
        <f t="shared" ca="1" si="122"/>
        <v>1444</v>
      </c>
      <c r="C1825" s="184"/>
      <c r="E1825" s="142"/>
      <c r="F1825" s="184" t="str">
        <f>+[1]Function!F1808</f>
        <v>P</v>
      </c>
      <c r="G1825" s="84" t="str">
        <f>[1]UTCR!H1825</f>
        <v>CAGW</v>
      </c>
      <c r="H1825" s="151"/>
      <c r="I1825" s="88">
        <f>IF(VLOOKUP([1]Variables!$AN$3,[1]Variables!$AK$3:$AM$14,3)=2,[1]UTCR!J1825,[1]UTCR!AF1825)</f>
        <v>0</v>
      </c>
      <c r="J1825" s="88">
        <f t="shared" si="125"/>
        <v>0</v>
      </c>
      <c r="K1825" s="185">
        <f>IF([1]Variables!$AN$3=12,IF(VLOOKUP([1]Variables!$AN$3,[1]Variables!$AK$3:$AM$14,3)=2,INDEX([1]UTCR!K1825:U1825,1,5)+INDEX([1]UTCR!K1825:U1825,1,8),INDEX([1]UTCR!AG1825:AQ1825,1,5)+INDEX([1]UTCR!AG1825:AQ1825,1,8)),IF(VLOOKUP([1]Variables!$AN$3,[1]Variables!$AK$3:$AM$14,3)=2,INDEX([1]UTCR!K1825:U1825,1,[1]Variables!$AN$3),INDEX([1]UTCR!AG1825:AQ1825,1,[1]Variables!$AN$3)))</f>
        <v>0</v>
      </c>
      <c r="L1825" s="88">
        <f t="shared" si="126"/>
        <v>0</v>
      </c>
      <c r="M1825" s="88">
        <f>IF([1]Variables!$AN$3=12,INDEX([1]NRO!J1825:T1825,1,5)+INDEX([1]NRO!J1825:T1825,1,8),INDEX([1]NRO!J1825:T1825,1,[1]Variables!$AN$3))</f>
        <v>0</v>
      </c>
      <c r="O1825" s="134"/>
      <c r="P1825" s="134"/>
      <c r="Q1825" s="134"/>
      <c r="R1825" s="134"/>
      <c r="S1825" s="134"/>
      <c r="T1825" s="134"/>
      <c r="U1825" s="134"/>
      <c r="V1825" s="134"/>
      <c r="W1825" s="134"/>
      <c r="X1825" s="134"/>
      <c r="Y1825" s="134"/>
      <c r="Z1825" s="134"/>
      <c r="AA1825" s="134"/>
    </row>
    <row r="1826" spans="1:27" ht="11.65" customHeight="1" x14ac:dyDescent="0.2">
      <c r="A1826" s="138">
        <f t="shared" ca="1" si="122"/>
        <v>1445</v>
      </c>
      <c r="C1826" s="184"/>
      <c r="E1826" s="142"/>
      <c r="F1826" s="184" t="str">
        <f>+[1]Function!F1809</f>
        <v>P</v>
      </c>
      <c r="G1826" s="84" t="str">
        <f>[1]UTCR!H1826</f>
        <v>CAGE</v>
      </c>
      <c r="H1826" s="151"/>
      <c r="I1826" s="88">
        <f>IF(VLOOKUP([1]Variables!$AN$3,[1]Variables!$AK$3:$AM$14,3)=2,[1]UTCR!J1826,[1]UTCR!AF1826)</f>
        <v>0</v>
      </c>
      <c r="J1826" s="88">
        <f t="shared" si="125"/>
        <v>0</v>
      </c>
      <c r="K1826" s="185">
        <f>IF([1]Variables!$AN$3=12,IF(VLOOKUP([1]Variables!$AN$3,[1]Variables!$AK$3:$AM$14,3)=2,INDEX([1]UTCR!K1826:U1826,1,5)+INDEX([1]UTCR!K1826:U1826,1,8),INDEX([1]UTCR!AG1826:AQ1826,1,5)+INDEX([1]UTCR!AG1826:AQ1826,1,8)),IF(VLOOKUP([1]Variables!$AN$3,[1]Variables!$AK$3:$AM$14,3)=2,INDEX([1]UTCR!K1826:U1826,1,[1]Variables!$AN$3),INDEX([1]UTCR!AG1826:AQ1826,1,[1]Variables!$AN$3)))</f>
        <v>0</v>
      </c>
      <c r="L1826" s="88">
        <f t="shared" si="126"/>
        <v>0</v>
      </c>
      <c r="M1826" s="88">
        <f>IF([1]Variables!$AN$3=12,INDEX([1]NRO!J1826:T1826,1,5)+INDEX([1]NRO!J1826:T1826,1,8),INDEX([1]NRO!J1826:T1826,1,[1]Variables!$AN$3))</f>
        <v>0</v>
      </c>
      <c r="O1826" s="134"/>
      <c r="P1826" s="134"/>
      <c r="Q1826" s="134"/>
      <c r="R1826" s="134"/>
      <c r="S1826" s="134"/>
      <c r="T1826" s="134"/>
      <c r="U1826" s="134"/>
      <c r="V1826" s="134"/>
      <c r="W1826" s="134"/>
      <c r="X1826" s="134"/>
      <c r="Y1826" s="134"/>
      <c r="Z1826" s="134"/>
      <c r="AA1826" s="134"/>
    </row>
    <row r="1827" spans="1:27" ht="11.65" customHeight="1" x14ac:dyDescent="0.2">
      <c r="A1827" s="138">
        <f t="shared" ca="1" si="122"/>
        <v>1446</v>
      </c>
      <c r="C1827" s="184"/>
      <c r="H1827" s="151" t="s">
        <v>469</v>
      </c>
      <c r="I1827" s="187">
        <f>SUBTOTAL(9,I1821:I1826)</f>
        <v>76872288.372083306</v>
      </c>
      <c r="J1827" s="187">
        <f>SUBTOTAL(9,J1821:J1826)</f>
        <v>62158642.249541804</v>
      </c>
      <c r="K1827" s="187">
        <f>SUBTOTAL(9,K1821:K1826)</f>
        <v>14713646.122541495</v>
      </c>
      <c r="L1827" s="187">
        <f>SUBTOTAL(9,L1821:L1826)</f>
        <v>-48030.973345512524</v>
      </c>
      <c r="M1827" s="187">
        <f>SUBTOTAL(9,M1821:M1826)</f>
        <v>14665615.149195982</v>
      </c>
      <c r="O1827" s="134"/>
      <c r="P1827" s="134"/>
      <c r="Q1827" s="134"/>
      <c r="R1827" s="134"/>
      <c r="S1827" s="134"/>
      <c r="T1827" s="134"/>
      <c r="U1827" s="134"/>
      <c r="V1827" s="134"/>
      <c r="W1827" s="134"/>
      <c r="X1827" s="134"/>
      <c r="Y1827" s="134"/>
      <c r="Z1827" s="134"/>
      <c r="AA1827" s="134"/>
    </row>
    <row r="1828" spans="1:27" ht="11.65" customHeight="1" x14ac:dyDescent="0.2">
      <c r="A1828" s="138">
        <f t="shared" ca="1" si="122"/>
        <v>1447</v>
      </c>
      <c r="C1828" s="184"/>
      <c r="H1828" s="151"/>
      <c r="I1828" s="192"/>
      <c r="J1828" s="88"/>
      <c r="K1828" s="88"/>
      <c r="L1828" s="88"/>
      <c r="M1828" s="88"/>
      <c r="O1828" s="134"/>
      <c r="P1828" s="134"/>
      <c r="Q1828" s="134"/>
      <c r="R1828" s="134"/>
      <c r="S1828" s="134"/>
      <c r="T1828" s="134"/>
      <c r="U1828" s="134"/>
      <c r="V1828" s="134"/>
      <c r="W1828" s="134"/>
      <c r="X1828" s="134"/>
      <c r="Y1828" s="134"/>
      <c r="Z1828" s="134"/>
      <c r="AA1828" s="134"/>
    </row>
    <row r="1829" spans="1:27" ht="11.65" customHeight="1" x14ac:dyDescent="0.2">
      <c r="A1829" s="138">
        <f t="shared" ca="1" si="122"/>
        <v>1448</v>
      </c>
      <c r="C1829" s="184"/>
      <c r="E1829" s="142"/>
      <c r="H1829" s="151"/>
      <c r="I1829" s="192"/>
      <c r="J1829" s="192"/>
      <c r="K1829" s="192"/>
      <c r="L1829" s="192"/>
      <c r="M1829" s="192"/>
      <c r="O1829" s="193"/>
      <c r="P1829" s="193"/>
      <c r="Q1829" s="193"/>
      <c r="R1829" s="193"/>
      <c r="S1829" s="193"/>
      <c r="T1829" s="193"/>
      <c r="U1829" s="134"/>
      <c r="V1829" s="193"/>
      <c r="W1829" s="193"/>
      <c r="X1829" s="193"/>
      <c r="Y1829" s="193"/>
      <c r="Z1829" s="193"/>
      <c r="AA1829" s="193"/>
    </row>
    <row r="1830" spans="1:27" ht="11.65" customHeight="1" x14ac:dyDescent="0.2">
      <c r="A1830" s="138">
        <f t="shared" ca="1" si="122"/>
        <v>1449</v>
      </c>
      <c r="C1830" s="194"/>
      <c r="D1830" s="195"/>
      <c r="E1830" s="196"/>
      <c r="G1830" s="195"/>
      <c r="H1830" s="197"/>
      <c r="I1830" s="198"/>
      <c r="J1830" s="198"/>
      <c r="K1830" s="198"/>
      <c r="L1830" s="198"/>
      <c r="M1830" s="198"/>
      <c r="O1830" s="199"/>
      <c r="P1830" s="199"/>
      <c r="Q1830" s="199"/>
      <c r="R1830" s="199"/>
      <c r="S1830" s="199"/>
      <c r="T1830" s="199"/>
      <c r="U1830" s="134"/>
      <c r="V1830" s="199"/>
      <c r="W1830" s="199"/>
      <c r="X1830" s="199"/>
      <c r="Y1830" s="199"/>
      <c r="Z1830" s="199"/>
      <c r="AA1830" s="199"/>
    </row>
    <row r="1831" spans="1:27" ht="11.65" customHeight="1" x14ac:dyDescent="0.2">
      <c r="A1831" s="138">
        <f t="shared" ca="1" si="122"/>
        <v>1450</v>
      </c>
      <c r="C1831" s="184">
        <v>335</v>
      </c>
      <c r="D1831" s="84" t="s">
        <v>482</v>
      </c>
      <c r="H1831" s="151"/>
      <c r="I1831" s="88"/>
      <c r="J1831" s="88"/>
      <c r="K1831" s="88"/>
      <c r="L1831" s="88"/>
      <c r="M1831" s="88"/>
      <c r="O1831" s="134"/>
      <c r="P1831" s="134"/>
      <c r="Q1831" s="134"/>
      <c r="R1831" s="134"/>
      <c r="S1831" s="134"/>
      <c r="T1831" s="134"/>
      <c r="U1831" s="134"/>
      <c r="V1831" s="134"/>
      <c r="W1831" s="134"/>
      <c r="X1831" s="134"/>
      <c r="Y1831" s="134"/>
      <c r="Z1831" s="134"/>
      <c r="AA1831" s="134"/>
    </row>
    <row r="1832" spans="1:27" ht="11.65" customHeight="1" x14ac:dyDescent="0.2">
      <c r="A1832" s="138">
        <f t="shared" ca="1" si="122"/>
        <v>1451</v>
      </c>
      <c r="C1832" s="184"/>
      <c r="E1832" s="142"/>
      <c r="F1832" s="184" t="str">
        <f>+[1]Function!F1815</f>
        <v>P</v>
      </c>
      <c r="G1832" s="84" t="str">
        <f>[1]UTCR!H1832</f>
        <v>DGP</v>
      </c>
      <c r="H1832" s="151"/>
      <c r="I1832" s="88">
        <f>IF(VLOOKUP([1]Variables!$AN$3,[1]Variables!$AK$3:$AM$14,3)=2,[1]UTCR!J1832,[1]UTCR!AF1832)</f>
        <v>0</v>
      </c>
      <c r="J1832" s="88">
        <f t="shared" ref="J1832:J1837" si="127">I1832-K1832</f>
        <v>0</v>
      </c>
      <c r="K1832" s="185">
        <f>IF([1]Variables!$AN$3=12,IF(VLOOKUP([1]Variables!$AN$3,[1]Variables!$AK$3:$AM$14,3)=2,INDEX([1]UTCR!K1832:U1832,1,5)+INDEX([1]UTCR!K1832:U1832,1,8),INDEX([1]UTCR!AG1832:AQ1832,1,5)+INDEX([1]UTCR!AG1832:AQ1832,1,8)),IF(VLOOKUP([1]Variables!$AN$3,[1]Variables!$AK$3:$AM$14,3)=2,INDEX([1]UTCR!K1832:U1832,1,[1]Variables!$AN$3),INDEX([1]UTCR!AG1832:AQ1832,1,[1]Variables!$AN$3)))</f>
        <v>0</v>
      </c>
      <c r="L1832" s="88">
        <f t="shared" ref="L1832:L1837" si="128">M1832-K1832</f>
        <v>0</v>
      </c>
      <c r="M1832" s="88">
        <f>IF([1]Variables!$AN$3=12,INDEX([1]NRO!J1832:T1832,1,5)+INDEX([1]NRO!J1832:T1832,1,8),INDEX([1]NRO!J1832:T1832,1,[1]Variables!$AN$3))</f>
        <v>0</v>
      </c>
      <c r="O1832" s="134"/>
      <c r="P1832" s="134"/>
      <c r="Q1832" s="134"/>
      <c r="R1832" s="134"/>
      <c r="S1832" s="134"/>
      <c r="T1832" s="134"/>
      <c r="U1832" s="134"/>
      <c r="V1832" s="134"/>
      <c r="W1832" s="134"/>
      <c r="X1832" s="134"/>
      <c r="Y1832" s="134"/>
      <c r="Z1832" s="134"/>
      <c r="AA1832" s="134"/>
    </row>
    <row r="1833" spans="1:27" ht="11.65" customHeight="1" x14ac:dyDescent="0.2">
      <c r="A1833" s="138">
        <f t="shared" ca="1" si="122"/>
        <v>1452</v>
      </c>
      <c r="C1833" s="184"/>
      <c r="E1833" s="142"/>
      <c r="F1833" s="184" t="str">
        <f>+[1]Function!F1816</f>
        <v>P</v>
      </c>
      <c r="G1833" s="84" t="str">
        <f>[1]UTCR!H1833</f>
        <v>DGU</v>
      </c>
      <c r="H1833" s="151"/>
      <c r="I1833" s="88">
        <f>IF(VLOOKUP([1]Variables!$AN$3,[1]Variables!$AK$3:$AM$14,3)=2,[1]UTCR!J1833,[1]UTCR!AF1833)</f>
        <v>0</v>
      </c>
      <c r="J1833" s="88">
        <f t="shared" si="127"/>
        <v>0</v>
      </c>
      <c r="K1833" s="185">
        <f>IF([1]Variables!$AN$3=12,IF(VLOOKUP([1]Variables!$AN$3,[1]Variables!$AK$3:$AM$14,3)=2,INDEX([1]UTCR!K1833:U1833,1,5)+INDEX([1]UTCR!K1833:U1833,1,8),INDEX([1]UTCR!AG1833:AQ1833,1,5)+INDEX([1]UTCR!AG1833:AQ1833,1,8)),IF(VLOOKUP([1]Variables!$AN$3,[1]Variables!$AK$3:$AM$14,3)=2,INDEX([1]UTCR!K1833:U1833,1,[1]Variables!$AN$3),INDEX([1]UTCR!AG1833:AQ1833,1,[1]Variables!$AN$3)))</f>
        <v>0</v>
      </c>
      <c r="L1833" s="88">
        <f t="shared" si="128"/>
        <v>0</v>
      </c>
      <c r="M1833" s="88">
        <f>IF([1]Variables!$AN$3=12,INDEX([1]NRO!J1833:T1833,1,5)+INDEX([1]NRO!J1833:T1833,1,8),INDEX([1]NRO!J1833:T1833,1,[1]Variables!$AN$3))</f>
        <v>0</v>
      </c>
      <c r="O1833" s="134"/>
      <c r="P1833" s="134"/>
      <c r="Q1833" s="134"/>
      <c r="R1833" s="134"/>
      <c r="S1833" s="134"/>
      <c r="T1833" s="134"/>
      <c r="U1833" s="134"/>
      <c r="V1833" s="134"/>
      <c r="W1833" s="134"/>
      <c r="X1833" s="134"/>
      <c r="Y1833" s="134"/>
      <c r="Z1833" s="134"/>
      <c r="AA1833" s="134"/>
    </row>
    <row r="1834" spans="1:27" ht="11.65" customHeight="1" x14ac:dyDescent="0.2">
      <c r="A1834" s="138">
        <f t="shared" ca="1" si="122"/>
        <v>1453</v>
      </c>
      <c r="C1834" s="184"/>
      <c r="E1834" s="142"/>
      <c r="F1834" s="184" t="str">
        <f>+[1]Function!F1817</f>
        <v>P</v>
      </c>
      <c r="G1834" s="84" t="str">
        <f>[1]UTCR!H1834</f>
        <v>CAGW</v>
      </c>
      <c r="H1834" s="151"/>
      <c r="I1834" s="88">
        <f>IF(VLOOKUP([1]Variables!$AN$3,[1]Variables!$AK$3:$AM$14,3)=2,[1]UTCR!J1834,[1]UTCR!AF1834)</f>
        <v>2190668.4700000002</v>
      </c>
      <c r="J1834" s="88">
        <f t="shared" si="127"/>
        <v>1696342.9818943886</v>
      </c>
      <c r="K1834" s="185">
        <f>IF([1]Variables!$AN$3=12,IF(VLOOKUP([1]Variables!$AN$3,[1]Variables!$AK$3:$AM$14,3)=2,INDEX([1]UTCR!K1834:U1834,1,5)+INDEX([1]UTCR!K1834:U1834,1,8),INDEX([1]UTCR!AG1834:AQ1834,1,5)+INDEX([1]UTCR!AG1834:AQ1834,1,8)),IF(VLOOKUP([1]Variables!$AN$3,[1]Variables!$AK$3:$AM$14,3)=2,INDEX([1]UTCR!K1834:U1834,1,[1]Variables!$AN$3),INDEX([1]UTCR!AG1834:AQ1834,1,[1]Variables!$AN$3)))</f>
        <v>494325.4881056117</v>
      </c>
      <c r="L1834" s="88">
        <f t="shared" si="128"/>
        <v>0</v>
      </c>
      <c r="M1834" s="88">
        <f>IF([1]Variables!$AN$3=12,INDEX([1]NRO!J1834:T1834,1,5)+INDEX([1]NRO!J1834:T1834,1,8),INDEX([1]NRO!J1834:T1834,1,[1]Variables!$AN$3))</f>
        <v>494325.4881056117</v>
      </c>
      <c r="O1834" s="134"/>
      <c r="P1834" s="134"/>
      <c r="Q1834" s="134"/>
      <c r="R1834" s="134"/>
      <c r="S1834" s="134"/>
      <c r="T1834" s="134"/>
      <c r="U1834" s="134"/>
      <c r="V1834" s="134"/>
      <c r="W1834" s="134"/>
      <c r="X1834" s="134"/>
      <c r="Y1834" s="134"/>
      <c r="Z1834" s="134"/>
      <c r="AA1834" s="134"/>
    </row>
    <row r="1835" spans="1:27" ht="11.65" customHeight="1" x14ac:dyDescent="0.2">
      <c r="A1835" s="138">
        <f t="shared" ca="1" si="122"/>
        <v>1454</v>
      </c>
      <c r="C1835" s="184"/>
      <c r="E1835" s="142"/>
      <c r="F1835" s="184" t="str">
        <f>+[1]Function!F1818</f>
        <v>P</v>
      </c>
      <c r="G1835" s="84" t="str">
        <f>[1]UTCR!H1835</f>
        <v>CAGE</v>
      </c>
      <c r="H1835" s="151"/>
      <c r="I1835" s="88">
        <f>IF(VLOOKUP([1]Variables!$AN$3,[1]Variables!$AK$3:$AM$14,3)=2,[1]UTCR!J1835,[1]UTCR!AF1835)</f>
        <v>173895.340833333</v>
      </c>
      <c r="J1835" s="88">
        <f t="shared" si="127"/>
        <v>173895.340833333</v>
      </c>
      <c r="K1835" s="185">
        <f>IF([1]Variables!$AN$3=12,IF(VLOOKUP([1]Variables!$AN$3,[1]Variables!$AK$3:$AM$14,3)=2,INDEX([1]UTCR!K1835:U1835,1,5)+INDEX([1]UTCR!K1835:U1835,1,8),INDEX([1]UTCR!AG1835:AQ1835,1,5)+INDEX([1]UTCR!AG1835:AQ1835,1,8)),IF(VLOOKUP([1]Variables!$AN$3,[1]Variables!$AK$3:$AM$14,3)=2,INDEX([1]UTCR!K1835:U1835,1,[1]Variables!$AN$3),INDEX([1]UTCR!AG1835:AQ1835,1,[1]Variables!$AN$3)))</f>
        <v>0</v>
      </c>
      <c r="L1835" s="88">
        <f t="shared" si="128"/>
        <v>0</v>
      </c>
      <c r="M1835" s="88">
        <f>IF([1]Variables!$AN$3=12,INDEX([1]NRO!J1835:T1835,1,5)+INDEX([1]NRO!J1835:T1835,1,8),INDEX([1]NRO!J1835:T1835,1,[1]Variables!$AN$3))</f>
        <v>0</v>
      </c>
      <c r="O1835" s="134"/>
      <c r="P1835" s="134"/>
      <c r="Q1835" s="134"/>
      <c r="R1835" s="134"/>
      <c r="S1835" s="134"/>
      <c r="T1835" s="134"/>
      <c r="U1835" s="134"/>
      <c r="V1835" s="134"/>
      <c r="W1835" s="134"/>
      <c r="X1835" s="134"/>
      <c r="Y1835" s="134"/>
      <c r="Z1835" s="134"/>
      <c r="AA1835" s="134"/>
    </row>
    <row r="1836" spans="1:27" ht="11.65" customHeight="1" x14ac:dyDescent="0.2">
      <c r="A1836" s="138">
        <f t="shared" ca="1" si="122"/>
        <v>1455</v>
      </c>
      <c r="C1836" s="184"/>
      <c r="E1836" s="142"/>
      <c r="F1836" s="184" t="str">
        <f>+[1]Function!F1819</f>
        <v>P</v>
      </c>
      <c r="G1836" s="84" t="str">
        <f>[1]UTCR!H1836</f>
        <v>CAGW</v>
      </c>
      <c r="H1836" s="151"/>
      <c r="I1836" s="88">
        <f>IF(VLOOKUP([1]Variables!$AN$3,[1]Variables!$AK$3:$AM$14,3)=2,[1]UTCR!J1836,[1]UTCR!AF1836)</f>
        <v>0</v>
      </c>
      <c r="J1836" s="88">
        <f t="shared" si="127"/>
        <v>0</v>
      </c>
      <c r="K1836" s="185">
        <f>IF([1]Variables!$AN$3=12,IF(VLOOKUP([1]Variables!$AN$3,[1]Variables!$AK$3:$AM$14,3)=2,INDEX([1]UTCR!K1836:U1836,1,5)+INDEX([1]UTCR!K1836:U1836,1,8),INDEX([1]UTCR!AG1836:AQ1836,1,5)+INDEX([1]UTCR!AG1836:AQ1836,1,8)),IF(VLOOKUP([1]Variables!$AN$3,[1]Variables!$AK$3:$AM$14,3)=2,INDEX([1]UTCR!K1836:U1836,1,[1]Variables!$AN$3),INDEX([1]UTCR!AG1836:AQ1836,1,[1]Variables!$AN$3)))</f>
        <v>0</v>
      </c>
      <c r="L1836" s="88">
        <f t="shared" si="128"/>
        <v>0</v>
      </c>
      <c r="M1836" s="88">
        <f>IF([1]Variables!$AN$3=12,INDEX([1]NRO!J1836:T1836,1,5)+INDEX([1]NRO!J1836:T1836,1,8),INDEX([1]NRO!J1836:T1836,1,[1]Variables!$AN$3))</f>
        <v>0</v>
      </c>
      <c r="O1836" s="134"/>
      <c r="P1836" s="134"/>
      <c r="Q1836" s="134"/>
      <c r="R1836" s="134"/>
      <c r="S1836" s="134"/>
      <c r="T1836" s="134"/>
      <c r="U1836" s="134"/>
      <c r="V1836" s="134"/>
      <c r="W1836" s="134"/>
      <c r="X1836" s="134"/>
      <c r="Y1836" s="134"/>
      <c r="Z1836" s="134"/>
      <c r="AA1836" s="134"/>
    </row>
    <row r="1837" spans="1:27" ht="11.65" customHeight="1" x14ac:dyDescent="0.2">
      <c r="A1837" s="138">
        <f t="shared" ca="1" si="122"/>
        <v>1456</v>
      </c>
      <c r="C1837" s="184"/>
      <c r="E1837" s="142"/>
      <c r="F1837" s="184" t="str">
        <f>+[1]Function!F1820</f>
        <v>P</v>
      </c>
      <c r="G1837" s="84" t="str">
        <f>[1]UTCR!H1837</f>
        <v>CAGE</v>
      </c>
      <c r="H1837" s="151"/>
      <c r="I1837" s="88">
        <f>IF(VLOOKUP([1]Variables!$AN$3,[1]Variables!$AK$3:$AM$14,3)=2,[1]UTCR!J1837,[1]UTCR!AF1837)</f>
        <v>0</v>
      </c>
      <c r="J1837" s="88">
        <f t="shared" si="127"/>
        <v>0</v>
      </c>
      <c r="K1837" s="185">
        <f>IF([1]Variables!$AN$3=12,IF(VLOOKUP([1]Variables!$AN$3,[1]Variables!$AK$3:$AM$14,3)=2,INDEX([1]UTCR!K1837:U1837,1,5)+INDEX([1]UTCR!K1837:U1837,1,8),INDEX([1]UTCR!AG1837:AQ1837,1,5)+INDEX([1]UTCR!AG1837:AQ1837,1,8)),IF(VLOOKUP([1]Variables!$AN$3,[1]Variables!$AK$3:$AM$14,3)=2,INDEX([1]UTCR!K1837:U1837,1,[1]Variables!$AN$3),INDEX([1]UTCR!AG1837:AQ1837,1,[1]Variables!$AN$3)))</f>
        <v>0</v>
      </c>
      <c r="L1837" s="88">
        <f t="shared" si="128"/>
        <v>0</v>
      </c>
      <c r="M1837" s="88">
        <f>IF([1]Variables!$AN$3=12,INDEX([1]NRO!J1837:T1837,1,5)+INDEX([1]NRO!J1837:T1837,1,8),INDEX([1]NRO!J1837:T1837,1,[1]Variables!$AN$3))</f>
        <v>0</v>
      </c>
      <c r="O1837" s="134"/>
      <c r="P1837" s="134"/>
      <c r="Q1837" s="134"/>
      <c r="R1837" s="134"/>
      <c r="S1837" s="134"/>
      <c r="T1837" s="134"/>
      <c r="U1837" s="134"/>
      <c r="V1837" s="134"/>
      <c r="W1837" s="134"/>
      <c r="X1837" s="134"/>
      <c r="Y1837" s="134"/>
      <c r="Z1837" s="134"/>
      <c r="AA1837" s="134"/>
    </row>
    <row r="1838" spans="1:27" ht="11.65" customHeight="1" x14ac:dyDescent="0.2">
      <c r="A1838" s="138">
        <f t="shared" ca="1" si="122"/>
        <v>1457</v>
      </c>
      <c r="C1838" s="184"/>
      <c r="H1838" s="151" t="s">
        <v>469</v>
      </c>
      <c r="I1838" s="187">
        <f>SUBTOTAL(9,I1832:I1837)</f>
        <v>2364563.8108333331</v>
      </c>
      <c r="J1838" s="187">
        <f>SUBTOTAL(9,J1832:J1837)</f>
        <v>1870238.3227277217</v>
      </c>
      <c r="K1838" s="187">
        <f>SUBTOTAL(9,K1832:K1837)</f>
        <v>494325.4881056117</v>
      </c>
      <c r="L1838" s="187">
        <f>SUBTOTAL(9,L1832:L1837)</f>
        <v>0</v>
      </c>
      <c r="M1838" s="187">
        <f>SUBTOTAL(9,M1832:M1837)</f>
        <v>494325.4881056117</v>
      </c>
      <c r="O1838" s="134"/>
      <c r="P1838" s="134"/>
      <c r="Q1838" s="134"/>
      <c r="R1838" s="134"/>
      <c r="S1838" s="134"/>
      <c r="T1838" s="134"/>
      <c r="U1838" s="134"/>
      <c r="V1838" s="134"/>
      <c r="W1838" s="134"/>
      <c r="X1838" s="134"/>
      <c r="Y1838" s="134"/>
      <c r="Z1838" s="134"/>
      <c r="AA1838" s="134"/>
    </row>
    <row r="1839" spans="1:27" ht="11.65" customHeight="1" x14ac:dyDescent="0.2">
      <c r="A1839" s="138">
        <f t="shared" ca="1" si="122"/>
        <v>1458</v>
      </c>
      <c r="C1839" s="184"/>
      <c r="H1839" s="151"/>
      <c r="I1839" s="88"/>
      <c r="J1839" s="88"/>
      <c r="K1839" s="88"/>
      <c r="L1839" s="88"/>
      <c r="M1839" s="88"/>
      <c r="O1839" s="134"/>
      <c r="P1839" s="134"/>
      <c r="Q1839" s="134"/>
      <c r="R1839" s="134"/>
      <c r="S1839" s="134"/>
      <c r="T1839" s="134"/>
      <c r="U1839" s="134"/>
      <c r="V1839" s="134"/>
      <c r="W1839" s="134"/>
      <c r="X1839" s="134"/>
      <c r="Y1839" s="134"/>
      <c r="Z1839" s="134"/>
      <c r="AA1839" s="134"/>
    </row>
    <row r="1840" spans="1:27" ht="11.65" customHeight="1" x14ac:dyDescent="0.2">
      <c r="A1840" s="138">
        <f t="shared" ca="1" si="122"/>
        <v>1459</v>
      </c>
      <c r="C1840" s="184">
        <v>336</v>
      </c>
      <c r="D1840" s="84" t="s">
        <v>490</v>
      </c>
      <c r="H1840" s="151"/>
      <c r="I1840" s="88"/>
      <c r="J1840" s="88"/>
      <c r="K1840" s="88"/>
      <c r="L1840" s="88"/>
      <c r="M1840" s="88"/>
      <c r="O1840" s="134"/>
      <c r="P1840" s="134"/>
      <c r="Q1840" s="134"/>
      <c r="R1840" s="134"/>
      <c r="S1840" s="134"/>
      <c r="T1840" s="134"/>
      <c r="U1840" s="134"/>
      <c r="V1840" s="134"/>
      <c r="W1840" s="134"/>
      <c r="X1840" s="134"/>
      <c r="Y1840" s="134"/>
      <c r="Z1840" s="134"/>
      <c r="AA1840" s="134"/>
    </row>
    <row r="1841" spans="1:27" ht="11.65" customHeight="1" x14ac:dyDescent="0.2">
      <c r="A1841" s="138">
        <f t="shared" ca="1" si="122"/>
        <v>1460</v>
      </c>
      <c r="C1841" s="184"/>
      <c r="E1841" s="142"/>
      <c r="F1841" s="184" t="str">
        <f>+[1]Function!F1824</f>
        <v>P</v>
      </c>
      <c r="G1841" s="84" t="str">
        <f>[1]UTCR!H1841</f>
        <v>DGP</v>
      </c>
      <c r="H1841" s="151"/>
      <c r="I1841" s="88">
        <f>IF(VLOOKUP([1]Variables!$AN$3,[1]Variables!$AK$3:$AM$14,3)=2,[1]UTCR!J1841,[1]UTCR!AF1841)</f>
        <v>0</v>
      </c>
      <c r="J1841" s="88">
        <f t="shared" ref="J1841:J1846" si="129">I1841-K1841</f>
        <v>0</v>
      </c>
      <c r="K1841" s="185">
        <f>IF([1]Variables!$AN$3=12,IF(VLOOKUP([1]Variables!$AN$3,[1]Variables!$AK$3:$AM$14,3)=2,INDEX([1]UTCR!K1841:U1841,1,5)+INDEX([1]UTCR!K1841:U1841,1,8),INDEX([1]UTCR!AG1841:AQ1841,1,5)+INDEX([1]UTCR!AG1841:AQ1841,1,8)),IF(VLOOKUP([1]Variables!$AN$3,[1]Variables!$AK$3:$AM$14,3)=2,INDEX([1]UTCR!K1841:U1841,1,[1]Variables!$AN$3),INDEX([1]UTCR!AG1841:AQ1841,1,[1]Variables!$AN$3)))</f>
        <v>0</v>
      </c>
      <c r="L1841" s="88">
        <f t="shared" ref="L1841:L1846" si="130">M1841-K1841</f>
        <v>0</v>
      </c>
      <c r="M1841" s="88">
        <f>IF([1]Variables!$AN$3=12,INDEX([1]NRO!J1841:T1841,1,5)+INDEX([1]NRO!J1841:T1841,1,8),INDEX([1]NRO!J1841:T1841,1,[1]Variables!$AN$3))</f>
        <v>0</v>
      </c>
      <c r="O1841" s="134"/>
      <c r="P1841" s="134"/>
      <c r="Q1841" s="134"/>
      <c r="R1841" s="134"/>
      <c r="S1841" s="134"/>
      <c r="T1841" s="134"/>
      <c r="U1841" s="134"/>
      <c r="V1841" s="134"/>
      <c r="W1841" s="134"/>
      <c r="X1841" s="134"/>
      <c r="Y1841" s="134"/>
      <c r="Z1841" s="134"/>
      <c r="AA1841" s="134"/>
    </row>
    <row r="1842" spans="1:27" ht="11.65" customHeight="1" x14ac:dyDescent="0.2">
      <c r="A1842" s="138">
        <f t="shared" ca="1" si="122"/>
        <v>1461</v>
      </c>
      <c r="C1842" s="184"/>
      <c r="E1842" s="142"/>
      <c r="F1842" s="184" t="str">
        <f>+[1]Function!F1825</f>
        <v>P</v>
      </c>
      <c r="G1842" s="84" t="str">
        <f>[1]UTCR!H1842</f>
        <v>DGU</v>
      </c>
      <c r="H1842" s="151"/>
      <c r="I1842" s="88">
        <f>IF(VLOOKUP([1]Variables!$AN$3,[1]Variables!$AK$3:$AM$14,3)=2,[1]UTCR!J1842,[1]UTCR!AF1842)</f>
        <v>0</v>
      </c>
      <c r="J1842" s="88">
        <f t="shared" si="129"/>
        <v>0</v>
      </c>
      <c r="K1842" s="185">
        <f>IF([1]Variables!$AN$3=12,IF(VLOOKUP([1]Variables!$AN$3,[1]Variables!$AK$3:$AM$14,3)=2,INDEX([1]UTCR!K1842:U1842,1,5)+INDEX([1]UTCR!K1842:U1842,1,8),INDEX([1]UTCR!AG1842:AQ1842,1,5)+INDEX([1]UTCR!AG1842:AQ1842,1,8)),IF(VLOOKUP([1]Variables!$AN$3,[1]Variables!$AK$3:$AM$14,3)=2,INDEX([1]UTCR!K1842:U1842,1,[1]Variables!$AN$3),INDEX([1]UTCR!AG1842:AQ1842,1,[1]Variables!$AN$3)))</f>
        <v>0</v>
      </c>
      <c r="L1842" s="88">
        <f t="shared" si="130"/>
        <v>0</v>
      </c>
      <c r="M1842" s="88">
        <f>IF([1]Variables!$AN$3=12,INDEX([1]NRO!J1842:T1842,1,5)+INDEX([1]NRO!J1842:T1842,1,8),INDEX([1]NRO!J1842:T1842,1,[1]Variables!$AN$3))</f>
        <v>0</v>
      </c>
      <c r="O1842" s="134"/>
      <c r="P1842" s="134"/>
      <c r="Q1842" s="134"/>
      <c r="R1842" s="134"/>
      <c r="S1842" s="134"/>
      <c r="T1842" s="134"/>
      <c r="U1842" s="134"/>
      <c r="V1842" s="134"/>
      <c r="W1842" s="134"/>
      <c r="X1842" s="134"/>
      <c r="Y1842" s="134"/>
      <c r="Z1842" s="134"/>
      <c r="AA1842" s="134"/>
    </row>
    <row r="1843" spans="1:27" ht="11.65" customHeight="1" x14ac:dyDescent="0.2">
      <c r="A1843" s="138">
        <f t="shared" ca="1" si="122"/>
        <v>1462</v>
      </c>
      <c r="C1843" s="184"/>
      <c r="E1843" s="142"/>
      <c r="F1843" s="184" t="str">
        <f>+[1]Function!F1826</f>
        <v>P</v>
      </c>
      <c r="G1843" s="84" t="str">
        <f>[1]UTCR!H1843</f>
        <v>CAGW</v>
      </c>
      <c r="H1843" s="151"/>
      <c r="I1843" s="88">
        <f>IF(VLOOKUP([1]Variables!$AN$3,[1]Variables!$AK$3:$AM$14,3)=2,[1]UTCR!J1843,[1]UTCR!AF1843)</f>
        <v>18260524.5233333</v>
      </c>
      <c r="J1843" s="88">
        <f t="shared" si="129"/>
        <v>14140027.596629815</v>
      </c>
      <c r="K1843" s="185">
        <f>IF([1]Variables!$AN$3=12,IF(VLOOKUP([1]Variables!$AN$3,[1]Variables!$AK$3:$AM$14,3)=2,INDEX([1]UTCR!K1843:U1843,1,5)+INDEX([1]UTCR!K1843:U1843,1,8),INDEX([1]UTCR!AG1843:AQ1843,1,5)+INDEX([1]UTCR!AG1843:AQ1843,1,8)),IF(VLOOKUP([1]Variables!$AN$3,[1]Variables!$AK$3:$AM$14,3)=2,INDEX([1]UTCR!K1843:U1843,1,[1]Variables!$AN$3),INDEX([1]UTCR!AG1843:AQ1843,1,[1]Variables!$AN$3)))</f>
        <v>4120496.9267034847</v>
      </c>
      <c r="L1843" s="88">
        <f t="shared" si="130"/>
        <v>12775.075041745324</v>
      </c>
      <c r="M1843" s="88">
        <f>IF([1]Variables!$AN$3=12,INDEX([1]NRO!J1843:T1843,1,5)+INDEX([1]NRO!J1843:T1843,1,8),INDEX([1]NRO!J1843:T1843,1,[1]Variables!$AN$3))</f>
        <v>4133272.0017452301</v>
      </c>
      <c r="O1843" s="134"/>
      <c r="P1843" s="134"/>
      <c r="Q1843" s="134"/>
      <c r="R1843" s="134"/>
      <c r="S1843" s="134"/>
      <c r="T1843" s="134"/>
      <c r="U1843" s="134"/>
      <c r="V1843" s="134"/>
      <c r="W1843" s="134"/>
      <c r="X1843" s="134"/>
      <c r="Y1843" s="134"/>
      <c r="Z1843" s="134"/>
      <c r="AA1843" s="134"/>
    </row>
    <row r="1844" spans="1:27" ht="11.65" customHeight="1" x14ac:dyDescent="0.2">
      <c r="A1844" s="138">
        <f t="shared" ca="1" si="122"/>
        <v>1463</v>
      </c>
      <c r="C1844" s="184"/>
      <c r="E1844" s="142"/>
      <c r="F1844" s="184" t="str">
        <f>+[1]Function!F1827</f>
        <v>P</v>
      </c>
      <c r="G1844" s="84" t="str">
        <f>[1]UTCR!H1844</f>
        <v>CAGE</v>
      </c>
      <c r="H1844" s="151"/>
      <c r="I1844" s="88">
        <f>IF(VLOOKUP([1]Variables!$AN$3,[1]Variables!$AK$3:$AM$14,3)=2,[1]UTCR!J1844,[1]UTCR!AF1844)</f>
        <v>2068610.4716666699</v>
      </c>
      <c r="J1844" s="88">
        <f t="shared" si="129"/>
        <v>2068610.4716666699</v>
      </c>
      <c r="K1844" s="185">
        <f>IF([1]Variables!$AN$3=12,IF(VLOOKUP([1]Variables!$AN$3,[1]Variables!$AK$3:$AM$14,3)=2,INDEX([1]UTCR!K1844:U1844,1,5)+INDEX([1]UTCR!K1844:U1844,1,8),INDEX([1]UTCR!AG1844:AQ1844,1,5)+INDEX([1]UTCR!AG1844:AQ1844,1,8)),IF(VLOOKUP([1]Variables!$AN$3,[1]Variables!$AK$3:$AM$14,3)=2,INDEX([1]UTCR!K1844:U1844,1,[1]Variables!$AN$3),INDEX([1]UTCR!AG1844:AQ1844,1,[1]Variables!$AN$3)))</f>
        <v>0</v>
      </c>
      <c r="L1844" s="88">
        <f t="shared" si="130"/>
        <v>0</v>
      </c>
      <c r="M1844" s="88">
        <f>IF([1]Variables!$AN$3=12,INDEX([1]NRO!J1844:T1844,1,5)+INDEX([1]NRO!J1844:T1844,1,8),INDEX([1]NRO!J1844:T1844,1,[1]Variables!$AN$3))</f>
        <v>0</v>
      </c>
      <c r="O1844" s="134"/>
      <c r="P1844" s="134"/>
      <c r="Q1844" s="134"/>
      <c r="R1844" s="134"/>
      <c r="S1844" s="134"/>
      <c r="T1844" s="134"/>
      <c r="U1844" s="134"/>
      <c r="V1844" s="134"/>
      <c r="W1844" s="134"/>
      <c r="X1844" s="134"/>
      <c r="Y1844" s="134"/>
      <c r="Z1844" s="134"/>
      <c r="AA1844" s="134"/>
    </row>
    <row r="1845" spans="1:27" ht="11.65" customHeight="1" x14ac:dyDescent="0.2">
      <c r="A1845" s="138">
        <f t="shared" ca="1" si="122"/>
        <v>1464</v>
      </c>
      <c r="C1845" s="184"/>
      <c r="E1845" s="142"/>
      <c r="F1845" s="184" t="str">
        <f>+[1]Function!F1828</f>
        <v>P</v>
      </c>
      <c r="G1845" s="84" t="str">
        <f>[1]UTCR!H1845</f>
        <v>CAGW</v>
      </c>
      <c r="H1845" s="151"/>
      <c r="I1845" s="88">
        <f>IF(VLOOKUP([1]Variables!$AN$3,[1]Variables!$AK$3:$AM$14,3)=2,[1]UTCR!J1845,[1]UTCR!AF1845)</f>
        <v>0</v>
      </c>
      <c r="J1845" s="88">
        <f t="shared" si="129"/>
        <v>0</v>
      </c>
      <c r="K1845" s="185">
        <f>IF([1]Variables!$AN$3=12,IF(VLOOKUP([1]Variables!$AN$3,[1]Variables!$AK$3:$AM$14,3)=2,INDEX([1]UTCR!K1845:U1845,1,5)+INDEX([1]UTCR!K1845:U1845,1,8),INDEX([1]UTCR!AG1845:AQ1845,1,5)+INDEX([1]UTCR!AG1845:AQ1845,1,8)),IF(VLOOKUP([1]Variables!$AN$3,[1]Variables!$AK$3:$AM$14,3)=2,INDEX([1]UTCR!K1845:U1845,1,[1]Variables!$AN$3),INDEX([1]UTCR!AG1845:AQ1845,1,[1]Variables!$AN$3)))</f>
        <v>0</v>
      </c>
      <c r="L1845" s="88">
        <f t="shared" si="130"/>
        <v>0</v>
      </c>
      <c r="M1845" s="88">
        <f>IF([1]Variables!$AN$3=12,INDEX([1]NRO!J1845:T1845,1,5)+INDEX([1]NRO!J1845:T1845,1,8),INDEX([1]NRO!J1845:T1845,1,[1]Variables!$AN$3))</f>
        <v>0</v>
      </c>
      <c r="O1845" s="134"/>
      <c r="P1845" s="134"/>
      <c r="Q1845" s="134"/>
      <c r="R1845" s="134"/>
      <c r="S1845" s="134"/>
      <c r="T1845" s="134"/>
      <c r="U1845" s="134"/>
      <c r="V1845" s="134"/>
      <c r="W1845" s="134"/>
      <c r="X1845" s="134"/>
      <c r="Y1845" s="134"/>
      <c r="Z1845" s="134"/>
      <c r="AA1845" s="134"/>
    </row>
    <row r="1846" spans="1:27" ht="11.25" customHeight="1" x14ac:dyDescent="0.2">
      <c r="A1846" s="138">
        <f t="shared" ca="1" si="122"/>
        <v>1465</v>
      </c>
      <c r="C1846" s="184"/>
      <c r="E1846" s="142"/>
      <c r="F1846" s="184" t="str">
        <f>+[1]Function!F1829</f>
        <v>P</v>
      </c>
      <c r="G1846" s="84" t="str">
        <f>[1]UTCR!H1846</f>
        <v>CAGE</v>
      </c>
      <c r="H1846" s="151"/>
      <c r="I1846" s="88">
        <f>IF(VLOOKUP([1]Variables!$AN$3,[1]Variables!$AK$3:$AM$14,3)=2,[1]UTCR!J1846,[1]UTCR!AF1846)</f>
        <v>0</v>
      </c>
      <c r="J1846" s="88">
        <f t="shared" si="129"/>
        <v>0</v>
      </c>
      <c r="K1846" s="185">
        <f>IF([1]Variables!$AN$3=12,IF(VLOOKUP([1]Variables!$AN$3,[1]Variables!$AK$3:$AM$14,3)=2,INDEX([1]UTCR!K1846:U1846,1,5)+INDEX([1]UTCR!K1846:U1846,1,8),INDEX([1]UTCR!AG1846:AQ1846,1,5)+INDEX([1]UTCR!AG1846:AQ1846,1,8)),IF(VLOOKUP([1]Variables!$AN$3,[1]Variables!$AK$3:$AM$14,3)=2,INDEX([1]UTCR!K1846:U1846,1,[1]Variables!$AN$3),INDEX([1]UTCR!AG1846:AQ1846,1,[1]Variables!$AN$3)))</f>
        <v>0</v>
      </c>
      <c r="L1846" s="88">
        <f t="shared" si="130"/>
        <v>0</v>
      </c>
      <c r="M1846" s="88">
        <f>IF([1]Variables!$AN$3=12,INDEX([1]NRO!J1846:T1846,1,5)+INDEX([1]NRO!J1846:T1846,1,8),INDEX([1]NRO!J1846:T1846,1,[1]Variables!$AN$3))</f>
        <v>0</v>
      </c>
      <c r="O1846" s="134"/>
      <c r="P1846" s="134"/>
      <c r="Q1846" s="134"/>
      <c r="R1846" s="134"/>
      <c r="S1846" s="134"/>
      <c r="T1846" s="134"/>
      <c r="U1846" s="134"/>
      <c r="V1846" s="134"/>
      <c r="W1846" s="134"/>
      <c r="X1846" s="134"/>
      <c r="Y1846" s="134"/>
      <c r="Z1846" s="134"/>
      <c r="AA1846" s="134"/>
    </row>
    <row r="1847" spans="1:27" ht="11.65" customHeight="1" x14ac:dyDescent="0.2">
      <c r="A1847" s="138">
        <f t="shared" ca="1" si="122"/>
        <v>1466</v>
      </c>
      <c r="C1847" s="184"/>
      <c r="H1847" s="151" t="s">
        <v>469</v>
      </c>
      <c r="I1847" s="187">
        <f>SUBTOTAL(9,I1841:I1846)</f>
        <v>20329134.994999971</v>
      </c>
      <c r="J1847" s="187">
        <f>SUBTOTAL(9,J1841:J1846)</f>
        <v>16208638.068296485</v>
      </c>
      <c r="K1847" s="187">
        <f>SUBTOTAL(9,K1841:K1846)</f>
        <v>4120496.9267034847</v>
      </c>
      <c r="L1847" s="187">
        <f>SUBTOTAL(9,L1841:L1846)</f>
        <v>12775.075041745324</v>
      </c>
      <c r="M1847" s="187">
        <f>SUBTOTAL(9,M1841:M1846)</f>
        <v>4133272.0017452301</v>
      </c>
      <c r="O1847" s="134"/>
      <c r="P1847" s="134"/>
      <c r="Q1847" s="134"/>
      <c r="R1847" s="134"/>
      <c r="S1847" s="134"/>
      <c r="T1847" s="134"/>
      <c r="U1847" s="134"/>
      <c r="V1847" s="134"/>
      <c r="W1847" s="134"/>
      <c r="X1847" s="134"/>
      <c r="Y1847" s="134"/>
      <c r="Z1847" s="134"/>
      <c r="AA1847" s="134"/>
    </row>
    <row r="1848" spans="1:27" ht="11.65" customHeight="1" x14ac:dyDescent="0.2">
      <c r="A1848" s="138">
        <f t="shared" ca="1" si="122"/>
        <v>1467</v>
      </c>
      <c r="C1848" s="184"/>
      <c r="H1848" s="151"/>
      <c r="I1848" s="88"/>
      <c r="J1848" s="88"/>
      <c r="K1848" s="88"/>
      <c r="L1848" s="88"/>
      <c r="M1848" s="88"/>
      <c r="O1848" s="134"/>
      <c r="P1848" s="134"/>
      <c r="Q1848" s="134"/>
      <c r="R1848" s="134"/>
      <c r="S1848" s="134"/>
      <c r="T1848" s="134"/>
      <c r="U1848" s="134"/>
      <c r="V1848" s="134"/>
      <c r="W1848" s="134"/>
      <c r="X1848" s="134"/>
      <c r="Y1848" s="134"/>
      <c r="Z1848" s="134"/>
      <c r="AA1848" s="134"/>
    </row>
    <row r="1849" spans="1:27" ht="11.65" customHeight="1" x14ac:dyDescent="0.2">
      <c r="A1849" s="138">
        <f t="shared" ca="1" si="122"/>
        <v>1468</v>
      </c>
      <c r="C1849" s="184">
        <v>337</v>
      </c>
      <c r="D1849" s="84" t="s">
        <v>491</v>
      </c>
      <c r="H1849" s="151"/>
      <c r="I1849" s="88"/>
      <c r="J1849" s="88"/>
      <c r="K1849" s="88"/>
      <c r="L1849" s="88"/>
      <c r="M1849" s="88"/>
      <c r="O1849" s="134"/>
      <c r="P1849" s="134"/>
      <c r="Q1849" s="134"/>
      <c r="R1849" s="134"/>
      <c r="S1849" s="134"/>
      <c r="T1849" s="134"/>
      <c r="U1849" s="134"/>
      <c r="V1849" s="134"/>
      <c r="W1849" s="134"/>
      <c r="X1849" s="134"/>
      <c r="Y1849" s="134"/>
      <c r="Z1849" s="134"/>
      <c r="AA1849" s="134"/>
    </row>
    <row r="1850" spans="1:27" ht="11.65" customHeight="1" x14ac:dyDescent="0.2">
      <c r="A1850" s="138">
        <f t="shared" ca="1" si="122"/>
        <v>1469</v>
      </c>
      <c r="C1850" s="184"/>
      <c r="F1850" s="184" t="str">
        <f>+[1]Function!F1833</f>
        <v>P</v>
      </c>
      <c r="G1850" s="84" t="str">
        <f>[1]UTCR!H1850</f>
        <v>S</v>
      </c>
      <c r="H1850" s="151"/>
      <c r="I1850" s="88">
        <f>IF(VLOOKUP([1]Variables!$AN$3,[1]Variables!$AK$3:$AM$14,3)=2,[1]UTCR!J1850,[1]UTCR!AF1850)</f>
        <v>0</v>
      </c>
      <c r="J1850" s="88">
        <f>I1850-K1850</f>
        <v>0</v>
      </c>
      <c r="K1850" s="185">
        <f>IF([1]Variables!$AN$3=12,IF(VLOOKUP([1]Variables!$AN$3,[1]Variables!$AK$3:$AM$14,3)=2,INDEX([1]UTCR!K1850:U1850,1,5)+INDEX([1]UTCR!K1850:U1850,1,8),INDEX([1]UTCR!AG1850:AQ1850,1,5)+INDEX([1]UTCR!AG1850:AQ1850,1,8)),IF(VLOOKUP([1]Variables!$AN$3,[1]Variables!$AK$3:$AM$14,3)=2,INDEX([1]UTCR!K1850:U1850,1,[1]Variables!$AN$3),INDEX([1]UTCR!AG1850:AQ1850,1,[1]Variables!$AN$3)))</f>
        <v>0</v>
      </c>
      <c r="L1850" s="88">
        <f>M1850-K1850</f>
        <v>0</v>
      </c>
      <c r="M1850" s="88">
        <f>IF([1]Variables!$AN$3=12,INDEX([1]NRO!J1850:T1850,1,5)+INDEX([1]NRO!J1850:T1850,1,8),INDEX([1]NRO!J1850:T1850,1,[1]Variables!$AN$3))</f>
        <v>0</v>
      </c>
      <c r="O1850" s="134"/>
      <c r="P1850" s="134"/>
      <c r="Q1850" s="134"/>
      <c r="R1850" s="134"/>
      <c r="S1850" s="134"/>
      <c r="T1850" s="134"/>
      <c r="U1850" s="134"/>
      <c r="V1850" s="134"/>
      <c r="W1850" s="134"/>
      <c r="X1850" s="134"/>
      <c r="Y1850" s="134"/>
      <c r="Z1850" s="134"/>
      <c r="AA1850" s="134"/>
    </row>
    <row r="1851" spans="1:27" ht="11.65" customHeight="1" x14ac:dyDescent="0.2">
      <c r="A1851" s="138">
        <f t="shared" ca="1" si="122"/>
        <v>1470</v>
      </c>
      <c r="C1851" s="184"/>
      <c r="H1851" s="151"/>
      <c r="I1851" s="187">
        <f>SUBTOTAL(9,I1849:I1850)</f>
        <v>0</v>
      </c>
      <c r="J1851" s="187">
        <f>SUBTOTAL(9,J1849:J1850)</f>
        <v>0</v>
      </c>
      <c r="K1851" s="187">
        <f>SUBTOTAL(9,K1849:K1850)</f>
        <v>0</v>
      </c>
      <c r="L1851" s="187">
        <f>SUBTOTAL(9,L1849:L1850)</f>
        <v>0</v>
      </c>
      <c r="M1851" s="187">
        <f>SUBTOTAL(9,M1849:M1850)</f>
        <v>0</v>
      </c>
      <c r="O1851" s="134"/>
      <c r="P1851" s="134"/>
      <c r="Q1851" s="134"/>
      <c r="R1851" s="134"/>
      <c r="S1851" s="134"/>
      <c r="T1851" s="134"/>
      <c r="U1851" s="134"/>
      <c r="V1851" s="134"/>
      <c r="W1851" s="134"/>
      <c r="X1851" s="134"/>
      <c r="Y1851" s="134"/>
      <c r="Z1851" s="134"/>
      <c r="AA1851" s="134"/>
    </row>
    <row r="1852" spans="1:27" ht="11.65" customHeight="1" x14ac:dyDescent="0.2">
      <c r="A1852" s="138">
        <f t="shared" ca="1" si="122"/>
        <v>1471</v>
      </c>
      <c r="C1852" s="184"/>
      <c r="H1852" s="151"/>
      <c r="I1852" s="88"/>
      <c r="J1852" s="88"/>
      <c r="K1852" s="88"/>
      <c r="L1852" s="88"/>
      <c r="M1852" s="88"/>
      <c r="O1852" s="134"/>
      <c r="P1852" s="134"/>
      <c r="Q1852" s="134"/>
      <c r="R1852" s="134"/>
      <c r="S1852" s="134"/>
      <c r="T1852" s="134"/>
      <c r="U1852" s="134"/>
      <c r="V1852" s="134"/>
      <c r="W1852" s="134"/>
      <c r="X1852" s="134"/>
      <c r="Y1852" s="134"/>
      <c r="Z1852" s="134"/>
      <c r="AA1852" s="134"/>
    </row>
    <row r="1853" spans="1:27" ht="11.65" customHeight="1" x14ac:dyDescent="0.2">
      <c r="A1853" s="138">
        <f t="shared" ca="1" si="122"/>
        <v>1472</v>
      </c>
      <c r="C1853" s="184" t="s">
        <v>492</v>
      </c>
      <c r="D1853" s="84" t="s">
        <v>493</v>
      </c>
      <c r="H1853" s="151"/>
      <c r="I1853" s="88"/>
      <c r="J1853" s="88"/>
      <c r="K1853" s="88"/>
      <c r="L1853" s="88"/>
      <c r="M1853" s="88"/>
      <c r="O1853" s="134"/>
      <c r="P1853" s="134"/>
      <c r="Q1853" s="134"/>
      <c r="R1853" s="134"/>
      <c r="S1853" s="134"/>
      <c r="T1853" s="134"/>
      <c r="U1853" s="134"/>
      <c r="V1853" s="134"/>
      <c r="W1853" s="134"/>
      <c r="X1853" s="134"/>
      <c r="Y1853" s="134"/>
      <c r="Z1853" s="134"/>
      <c r="AA1853" s="134"/>
    </row>
    <row r="1854" spans="1:27" ht="11.65" customHeight="1" x14ac:dyDescent="0.2">
      <c r="A1854" s="138">
        <f t="shared" ca="1" si="122"/>
        <v>1473</v>
      </c>
      <c r="C1854" s="184"/>
      <c r="E1854" s="142"/>
      <c r="F1854" s="184" t="str">
        <f>+[1]Function!F1837</f>
        <v>P</v>
      </c>
      <c r="G1854" s="84" t="str">
        <f>[1]UTCR!H1854</f>
        <v>S</v>
      </c>
      <c r="H1854" s="151"/>
      <c r="I1854" s="88">
        <f>IF(VLOOKUP([1]Variables!$AN$3,[1]Variables!$AK$3:$AM$14,3)=2,[1]UTCR!J1854,[1]UTCR!AF1854)</f>
        <v>0</v>
      </c>
      <c r="J1854" s="88">
        <f t="shared" ref="J1854:J1859" si="131">I1854-K1854</f>
        <v>0</v>
      </c>
      <c r="K1854" s="185">
        <f>IF([1]Variables!$AN$3=12,IF(VLOOKUP([1]Variables!$AN$3,[1]Variables!$AK$3:$AM$14,3)=2,INDEX([1]UTCR!K1854:U1854,1,5)+INDEX([1]UTCR!K1854:U1854,1,8),INDEX([1]UTCR!AG1854:AQ1854,1,5)+INDEX([1]UTCR!AG1854:AQ1854,1,8)),IF(VLOOKUP([1]Variables!$AN$3,[1]Variables!$AK$3:$AM$14,3)=2,INDEX([1]UTCR!K1854:U1854,1,[1]Variables!$AN$3),INDEX([1]UTCR!AG1854:AQ1854,1,[1]Variables!$AN$3)))</f>
        <v>0</v>
      </c>
      <c r="L1854" s="88">
        <f t="shared" ref="L1854:L1859" si="132">M1854-K1854</f>
        <v>0</v>
      </c>
      <c r="M1854" s="88">
        <f>IF([1]Variables!$AN$3=12,INDEX([1]NRO!J1854:T1854,1,5)+INDEX([1]NRO!J1854:T1854,1,8),INDEX([1]NRO!J1854:T1854,1,[1]Variables!$AN$3))</f>
        <v>0</v>
      </c>
      <c r="O1854" s="134"/>
      <c r="P1854" s="134"/>
      <c r="Q1854" s="134"/>
      <c r="R1854" s="134"/>
      <c r="S1854" s="134"/>
      <c r="T1854" s="134"/>
      <c r="U1854" s="134"/>
      <c r="V1854" s="134"/>
      <c r="W1854" s="134"/>
      <c r="X1854" s="134"/>
      <c r="Y1854" s="134"/>
      <c r="Z1854" s="134"/>
      <c r="AA1854" s="134"/>
    </row>
    <row r="1855" spans="1:27" ht="11.65" customHeight="1" x14ac:dyDescent="0.2">
      <c r="A1855" s="138">
        <f t="shared" ca="1" si="122"/>
        <v>1474</v>
      </c>
      <c r="C1855" s="184"/>
      <c r="E1855" s="142"/>
      <c r="F1855" s="184" t="str">
        <f>+[1]Function!F1838</f>
        <v>P</v>
      </c>
      <c r="G1855" s="84" t="str">
        <f>[1]UTCR!H1855</f>
        <v>DGU</v>
      </c>
      <c r="H1855" s="151"/>
      <c r="I1855" s="88">
        <f>IF(VLOOKUP([1]Variables!$AN$3,[1]Variables!$AK$3:$AM$14,3)=2,[1]UTCR!J1855,[1]UTCR!AF1855)</f>
        <v>0</v>
      </c>
      <c r="J1855" s="88">
        <f t="shared" si="131"/>
        <v>0</v>
      </c>
      <c r="K1855" s="185">
        <f>IF([1]Variables!$AN$3=12,IF(VLOOKUP([1]Variables!$AN$3,[1]Variables!$AK$3:$AM$14,3)=2,INDEX([1]UTCR!K1855:U1855,1,5)+INDEX([1]UTCR!K1855:U1855,1,8),INDEX([1]UTCR!AG1855:AQ1855,1,5)+INDEX([1]UTCR!AG1855:AQ1855,1,8)),IF(VLOOKUP([1]Variables!$AN$3,[1]Variables!$AK$3:$AM$14,3)=2,INDEX([1]UTCR!K1855:U1855,1,[1]Variables!$AN$3),INDEX([1]UTCR!AG1855:AQ1855,1,[1]Variables!$AN$3)))</f>
        <v>0</v>
      </c>
      <c r="L1855" s="88">
        <f t="shared" si="132"/>
        <v>0</v>
      </c>
      <c r="M1855" s="88">
        <f>IF([1]Variables!$AN$3=12,INDEX([1]NRO!J1855:T1855,1,5)+INDEX([1]NRO!J1855:T1855,1,8),INDEX([1]NRO!J1855:T1855,1,[1]Variables!$AN$3))</f>
        <v>0</v>
      </c>
      <c r="O1855" s="134"/>
      <c r="P1855" s="134"/>
      <c r="Q1855" s="134"/>
      <c r="R1855" s="134"/>
      <c r="S1855" s="134"/>
      <c r="T1855" s="134"/>
      <c r="U1855" s="134"/>
      <c r="V1855" s="134"/>
      <c r="W1855" s="134"/>
      <c r="X1855" s="134"/>
      <c r="Y1855" s="134"/>
      <c r="Z1855" s="134"/>
      <c r="AA1855" s="134"/>
    </row>
    <row r="1856" spans="1:27" ht="11.65" customHeight="1" x14ac:dyDescent="0.2">
      <c r="A1856" s="138">
        <f t="shared" ca="1" si="122"/>
        <v>1475</v>
      </c>
      <c r="C1856" s="184"/>
      <c r="E1856" s="142"/>
      <c r="F1856" s="184" t="str">
        <f>+[1]Function!F1839</f>
        <v>P</v>
      </c>
      <c r="G1856" s="84" t="str">
        <f>[1]UTCR!H1856</f>
        <v>CAGW</v>
      </c>
      <c r="H1856" s="151"/>
      <c r="I1856" s="88">
        <f>IF(VLOOKUP([1]Variables!$AN$3,[1]Variables!$AK$3:$AM$14,3)=2,[1]UTCR!J1856,[1]UTCR!AF1856)</f>
        <v>0</v>
      </c>
      <c r="J1856" s="88">
        <f t="shared" si="131"/>
        <v>0</v>
      </c>
      <c r="K1856" s="185">
        <f>IF([1]Variables!$AN$3=12,IF(VLOOKUP([1]Variables!$AN$3,[1]Variables!$AK$3:$AM$14,3)=2,INDEX([1]UTCR!K1856:U1856,1,5)+INDEX([1]UTCR!K1856:U1856,1,8),INDEX([1]UTCR!AG1856:AQ1856,1,5)+INDEX([1]UTCR!AG1856:AQ1856,1,8)),IF(VLOOKUP([1]Variables!$AN$3,[1]Variables!$AK$3:$AM$14,3)=2,INDEX([1]UTCR!K1856:U1856,1,[1]Variables!$AN$3),INDEX([1]UTCR!AG1856:AQ1856,1,[1]Variables!$AN$3)))</f>
        <v>0</v>
      </c>
      <c r="L1856" s="88">
        <f t="shared" si="132"/>
        <v>0</v>
      </c>
      <c r="M1856" s="88">
        <f>IF([1]Variables!$AN$3=12,INDEX([1]NRO!J1856:T1856,1,5)+INDEX([1]NRO!J1856:T1856,1,8),INDEX([1]NRO!J1856:T1856,1,[1]Variables!$AN$3))</f>
        <v>0</v>
      </c>
      <c r="O1856" s="134"/>
      <c r="P1856" s="134"/>
      <c r="Q1856" s="134"/>
      <c r="R1856" s="134"/>
      <c r="S1856" s="134"/>
      <c r="T1856" s="134"/>
      <c r="U1856" s="134"/>
      <c r="V1856" s="134"/>
      <c r="W1856" s="134"/>
      <c r="X1856" s="134"/>
      <c r="Y1856" s="134"/>
      <c r="Z1856" s="134"/>
      <c r="AA1856" s="134"/>
    </row>
    <row r="1857" spans="1:27" ht="11.65" customHeight="1" x14ac:dyDescent="0.2">
      <c r="A1857" s="138">
        <f t="shared" ca="1" si="122"/>
        <v>1476</v>
      </c>
      <c r="C1857" s="184"/>
      <c r="E1857" s="142"/>
      <c r="F1857" s="184" t="str">
        <f>+[1]Function!F1840</f>
        <v>P</v>
      </c>
      <c r="G1857" s="84" t="str">
        <f>[1]UTCR!H1857</f>
        <v>CAGE</v>
      </c>
      <c r="H1857" s="151"/>
      <c r="I1857" s="88">
        <f>IF(VLOOKUP([1]Variables!$AN$3,[1]Variables!$AK$3:$AM$14,3)=2,[1]UTCR!J1857,[1]UTCR!AF1857)</f>
        <v>0</v>
      </c>
      <c r="J1857" s="88">
        <f t="shared" si="131"/>
        <v>0</v>
      </c>
      <c r="K1857" s="185">
        <f>IF([1]Variables!$AN$3=12,IF(VLOOKUP([1]Variables!$AN$3,[1]Variables!$AK$3:$AM$14,3)=2,INDEX([1]UTCR!K1857:U1857,1,5)+INDEX([1]UTCR!K1857:U1857,1,8),INDEX([1]UTCR!AG1857:AQ1857,1,5)+INDEX([1]UTCR!AG1857:AQ1857,1,8)),IF(VLOOKUP([1]Variables!$AN$3,[1]Variables!$AK$3:$AM$14,3)=2,INDEX([1]UTCR!K1857:U1857,1,[1]Variables!$AN$3),INDEX([1]UTCR!AG1857:AQ1857,1,[1]Variables!$AN$3)))</f>
        <v>0</v>
      </c>
      <c r="L1857" s="88">
        <f t="shared" si="132"/>
        <v>0</v>
      </c>
      <c r="M1857" s="88">
        <f>IF([1]Variables!$AN$3=12,INDEX([1]NRO!J1857:T1857,1,5)+INDEX([1]NRO!J1857:T1857,1,8),INDEX([1]NRO!J1857:T1857,1,[1]Variables!$AN$3))</f>
        <v>0</v>
      </c>
      <c r="O1857" s="134"/>
      <c r="P1857" s="134"/>
      <c r="Q1857" s="134"/>
      <c r="R1857" s="134"/>
      <c r="S1857" s="134"/>
      <c r="T1857" s="134"/>
      <c r="U1857" s="134"/>
      <c r="V1857" s="134"/>
      <c r="W1857" s="134"/>
      <c r="X1857" s="134"/>
      <c r="Y1857" s="134"/>
      <c r="Z1857" s="134"/>
      <c r="AA1857" s="134"/>
    </row>
    <row r="1858" spans="1:27" ht="11.65" customHeight="1" x14ac:dyDescent="0.2">
      <c r="A1858" s="138">
        <f t="shared" ca="1" si="122"/>
        <v>1477</v>
      </c>
      <c r="C1858" s="184"/>
      <c r="E1858" s="142"/>
      <c r="F1858" s="184" t="str">
        <f>+[1]Function!F1841</f>
        <v>P</v>
      </c>
      <c r="G1858" s="84" t="str">
        <f>[1]UTCR!H1858</f>
        <v>CAGW</v>
      </c>
      <c r="H1858" s="151"/>
      <c r="I1858" s="88">
        <f>IF(VLOOKUP([1]Variables!$AN$3,[1]Variables!$AK$3:$AM$14,3)=2,[1]UTCR!J1858,[1]UTCR!AF1858)</f>
        <v>0</v>
      </c>
      <c r="J1858" s="88">
        <f t="shared" si="131"/>
        <v>0</v>
      </c>
      <c r="K1858" s="185">
        <f>IF([1]Variables!$AN$3=12,IF(VLOOKUP([1]Variables!$AN$3,[1]Variables!$AK$3:$AM$14,3)=2,INDEX([1]UTCR!K1858:U1858,1,5)+INDEX([1]UTCR!K1858:U1858,1,8),INDEX([1]UTCR!AG1858:AQ1858,1,5)+INDEX([1]UTCR!AG1858:AQ1858,1,8)),IF(VLOOKUP([1]Variables!$AN$3,[1]Variables!$AK$3:$AM$14,3)=2,INDEX([1]UTCR!K1858:U1858,1,[1]Variables!$AN$3),INDEX([1]UTCR!AG1858:AQ1858,1,[1]Variables!$AN$3)))</f>
        <v>0</v>
      </c>
      <c r="L1858" s="88">
        <f t="shared" si="132"/>
        <v>0</v>
      </c>
      <c r="M1858" s="88">
        <f>IF([1]Variables!$AN$3=12,INDEX([1]NRO!J1858:T1858,1,5)+INDEX([1]NRO!J1858:T1858,1,8),INDEX([1]NRO!J1858:T1858,1,[1]Variables!$AN$3))</f>
        <v>0</v>
      </c>
      <c r="O1858" s="134"/>
      <c r="P1858" s="134"/>
      <c r="Q1858" s="134"/>
      <c r="R1858" s="134"/>
      <c r="S1858" s="134"/>
      <c r="T1858" s="134"/>
      <c r="U1858" s="134"/>
      <c r="V1858" s="134"/>
      <c r="W1858" s="134"/>
      <c r="X1858" s="134"/>
      <c r="Y1858" s="134"/>
      <c r="Z1858" s="134"/>
      <c r="AA1858" s="134"/>
    </row>
    <row r="1859" spans="1:27" ht="11.65" customHeight="1" x14ac:dyDescent="0.2">
      <c r="A1859" s="138">
        <f t="shared" ca="1" si="122"/>
        <v>1478</v>
      </c>
      <c r="C1859" s="184"/>
      <c r="E1859" s="142"/>
      <c r="F1859" s="184" t="str">
        <f>+[1]Function!F1842</f>
        <v>P</v>
      </c>
      <c r="G1859" s="84" t="str">
        <f>[1]UTCR!H1859</f>
        <v>CAGE</v>
      </c>
      <c r="H1859" s="151"/>
      <c r="I1859" s="88">
        <f>IF(VLOOKUP([1]Variables!$AN$3,[1]Variables!$AK$3:$AM$14,3)=2,[1]UTCR!J1859,[1]UTCR!AF1859)</f>
        <v>0</v>
      </c>
      <c r="J1859" s="88">
        <f t="shared" si="131"/>
        <v>0</v>
      </c>
      <c r="K1859" s="185">
        <f>IF([1]Variables!$AN$3=12,IF(VLOOKUP([1]Variables!$AN$3,[1]Variables!$AK$3:$AM$14,3)=2,INDEX([1]UTCR!K1859:U1859,1,5)+INDEX([1]UTCR!K1859:U1859,1,8),INDEX([1]UTCR!AG1859:AQ1859,1,5)+INDEX([1]UTCR!AG1859:AQ1859,1,8)),IF(VLOOKUP([1]Variables!$AN$3,[1]Variables!$AK$3:$AM$14,3)=2,INDEX([1]UTCR!K1859:U1859,1,[1]Variables!$AN$3),INDEX([1]UTCR!AG1859:AQ1859,1,[1]Variables!$AN$3)))</f>
        <v>0</v>
      </c>
      <c r="L1859" s="88">
        <f t="shared" si="132"/>
        <v>0</v>
      </c>
      <c r="M1859" s="88">
        <f>IF([1]Variables!$AN$3=12,INDEX([1]NRO!J1859:T1859,1,5)+INDEX([1]NRO!J1859:T1859,1,8),INDEX([1]NRO!J1859:T1859,1,[1]Variables!$AN$3))</f>
        <v>0</v>
      </c>
      <c r="O1859" s="134"/>
      <c r="P1859" s="134"/>
      <c r="Q1859" s="134"/>
      <c r="R1859" s="134"/>
      <c r="S1859" s="134"/>
      <c r="T1859" s="134"/>
      <c r="U1859" s="134"/>
      <c r="V1859" s="134"/>
      <c r="W1859" s="134"/>
      <c r="X1859" s="134"/>
      <c r="Y1859" s="134"/>
      <c r="Z1859" s="134"/>
      <c r="AA1859" s="134"/>
    </row>
    <row r="1860" spans="1:27" ht="11.65" customHeight="1" x14ac:dyDescent="0.2">
      <c r="A1860" s="138">
        <f t="shared" ca="1" si="122"/>
        <v>1479</v>
      </c>
      <c r="C1860" s="184"/>
      <c r="H1860" s="151"/>
      <c r="I1860" s="187">
        <f>SUBTOTAL(9,I1854:I1859)</f>
        <v>0</v>
      </c>
      <c r="J1860" s="187">
        <f>SUBTOTAL(9,J1854:J1859)</f>
        <v>0</v>
      </c>
      <c r="K1860" s="187">
        <f>SUBTOTAL(9,K1854:K1859)</f>
        <v>0</v>
      </c>
      <c r="L1860" s="187">
        <f>SUBTOTAL(9,L1854:L1859)</f>
        <v>0</v>
      </c>
      <c r="M1860" s="187">
        <f>SUBTOTAL(9,M1854:M1859)</f>
        <v>0</v>
      </c>
      <c r="O1860" s="134"/>
      <c r="P1860" s="134"/>
      <c r="Q1860" s="134"/>
      <c r="R1860" s="134"/>
      <c r="S1860" s="134"/>
      <c r="T1860" s="134"/>
      <c r="U1860" s="134"/>
      <c r="V1860" s="134"/>
      <c r="W1860" s="134"/>
      <c r="X1860" s="134"/>
      <c r="Y1860" s="134"/>
      <c r="Z1860" s="134"/>
      <c r="AA1860" s="134"/>
    </row>
    <row r="1861" spans="1:27" ht="11.65" customHeight="1" x14ac:dyDescent="0.2">
      <c r="A1861" s="138">
        <f t="shared" ca="1" si="122"/>
        <v>1480</v>
      </c>
      <c r="C1861" s="184"/>
      <c r="H1861" s="151"/>
      <c r="I1861" s="88"/>
      <c r="J1861" s="88"/>
      <c r="K1861" s="88"/>
      <c r="L1861" s="88"/>
      <c r="M1861" s="88"/>
      <c r="O1861" s="134"/>
      <c r="P1861" s="134"/>
      <c r="Q1861" s="134"/>
      <c r="R1861" s="134"/>
      <c r="S1861" s="134"/>
      <c r="T1861" s="134"/>
      <c r="U1861" s="134"/>
      <c r="V1861" s="134"/>
      <c r="W1861" s="134"/>
      <c r="X1861" s="134"/>
      <c r="Y1861" s="134"/>
      <c r="Z1861" s="134"/>
      <c r="AA1861" s="134"/>
    </row>
    <row r="1862" spans="1:27" ht="11.65" customHeight="1" thickBot="1" x14ac:dyDescent="0.25">
      <c r="A1862" s="138">
        <f t="shared" ca="1" si="122"/>
        <v>1481</v>
      </c>
      <c r="C1862" s="189" t="s">
        <v>494</v>
      </c>
      <c r="H1862" s="151" t="s">
        <v>469</v>
      </c>
      <c r="I1862" s="191">
        <f>SUBTOTAL(9,I1785:I1861)</f>
        <v>983312986.95749998</v>
      </c>
      <c r="J1862" s="191">
        <f>SUBTOTAL(9,J1785:J1861)</f>
        <v>799577125.9671104</v>
      </c>
      <c r="K1862" s="191">
        <f>SUBTOTAL(9,K1785:K1861)</f>
        <v>183735860.99038962</v>
      </c>
      <c r="L1862" s="191">
        <f>SUBTOTAL(9,L1785:L1861)</f>
        <v>2069288.3661428601</v>
      </c>
      <c r="M1862" s="191">
        <f>SUBTOTAL(9,M1785:M1861)</f>
        <v>185805149.35653248</v>
      </c>
      <c r="O1862" s="186"/>
      <c r="P1862" s="186"/>
      <c r="Q1862" s="186"/>
      <c r="R1862" s="186"/>
      <c r="S1862" s="186"/>
      <c r="T1862" s="186"/>
      <c r="U1862" s="134"/>
      <c r="V1862" s="186"/>
      <c r="W1862" s="186"/>
      <c r="X1862" s="186"/>
      <c r="Y1862" s="186"/>
      <c r="Z1862" s="186"/>
      <c r="AA1862" s="186"/>
    </row>
    <row r="1863" spans="1:27" ht="11.65" customHeight="1" thickTop="1" x14ac:dyDescent="0.2">
      <c r="A1863" s="138">
        <f t="shared" ca="1" si="122"/>
        <v>1482</v>
      </c>
      <c r="C1863" s="184"/>
      <c r="H1863" s="151"/>
      <c r="I1863" s="88"/>
      <c r="J1863" s="88"/>
      <c r="K1863" s="88"/>
      <c r="L1863" s="88"/>
      <c r="M1863" s="88"/>
      <c r="O1863" s="134"/>
      <c r="P1863" s="134"/>
      <c r="Q1863" s="134"/>
      <c r="R1863" s="134"/>
      <c r="S1863" s="134"/>
      <c r="T1863" s="134"/>
      <c r="U1863" s="134"/>
      <c r="V1863" s="134"/>
      <c r="W1863" s="134"/>
      <c r="X1863" s="134"/>
      <c r="Y1863" s="134"/>
      <c r="Z1863" s="134"/>
      <c r="AA1863" s="134"/>
    </row>
    <row r="1864" spans="1:27" ht="11.65" customHeight="1" x14ac:dyDescent="0.2">
      <c r="A1864" s="138">
        <f t="shared" ca="1" si="122"/>
        <v>1483</v>
      </c>
      <c r="C1864" s="184" t="s">
        <v>495</v>
      </c>
      <c r="H1864" s="151"/>
      <c r="I1864" s="88"/>
      <c r="J1864" s="88"/>
      <c r="K1864" s="88"/>
      <c r="L1864" s="88"/>
      <c r="M1864" s="88"/>
      <c r="O1864" s="134"/>
      <c r="P1864" s="134"/>
      <c r="Q1864" s="134"/>
      <c r="R1864" s="134"/>
      <c r="S1864" s="134"/>
      <c r="T1864" s="134"/>
      <c r="U1864" s="134"/>
      <c r="V1864" s="134"/>
      <c r="W1864" s="134"/>
      <c r="X1864" s="134"/>
      <c r="Y1864" s="134"/>
      <c r="Z1864" s="134"/>
      <c r="AA1864" s="134"/>
    </row>
    <row r="1865" spans="1:27" ht="11.65" customHeight="1" x14ac:dyDescent="0.2">
      <c r="A1865" s="138">
        <f t="shared" ca="1" si="122"/>
        <v>1484</v>
      </c>
      <c r="C1865" s="184"/>
      <c r="E1865" s="84" t="str">
        <f>[1]UTCR!E1865</f>
        <v>S</v>
      </c>
      <c r="H1865" s="151"/>
      <c r="I1865" s="88">
        <f>IF(VLOOKUP([1]Variables!$AN$3,[1]Variables!$AK$3:$AM$14,3)=2,[1]UTCR!J1865,[1]UTCR!AF1865)</f>
        <v>0</v>
      </c>
      <c r="J1865" s="88">
        <f t="shared" ref="J1865:J1870" si="133">I1865-K1865</f>
        <v>0</v>
      </c>
      <c r="K1865" s="185">
        <f>IF([1]Variables!$AN$3=12,IF(VLOOKUP([1]Variables!$AN$3,[1]Variables!$AK$3:$AM$14,3)=2,INDEX([1]UTCR!K1865:U1865,1,5)+INDEX([1]UTCR!K1865:U1865,1,8),INDEX([1]UTCR!AG1865:AQ1865,1,5)+INDEX([1]UTCR!AG1865:AQ1865,1,8)),IF(VLOOKUP([1]Variables!$AN$3,[1]Variables!$AK$3:$AM$14,3)=2,INDEX([1]UTCR!K1865:U1865,1,[1]Variables!$AN$3),INDEX([1]UTCR!AG1865:AQ1865,1,[1]Variables!$AN$3)))</f>
        <v>0</v>
      </c>
      <c r="L1865" s="88">
        <f t="shared" ref="L1865:L1870" si="134">M1865-K1865</f>
        <v>0</v>
      </c>
      <c r="M1865" s="88">
        <f>IF([1]Variables!$AN$3=12,INDEX([1]NRO!J1865:T1865,1,5)+INDEX([1]NRO!J1865:T1865,1,8),INDEX([1]NRO!J1865:T1865,1,[1]Variables!$AN$3))</f>
        <v>0</v>
      </c>
      <c r="O1865" s="134"/>
      <c r="P1865" s="134"/>
      <c r="Q1865" s="134"/>
      <c r="R1865" s="134"/>
      <c r="S1865" s="134"/>
      <c r="T1865" s="134"/>
      <c r="U1865" s="134"/>
      <c r="V1865" s="134"/>
      <c r="W1865" s="134"/>
      <c r="X1865" s="134"/>
      <c r="Y1865" s="134"/>
      <c r="Z1865" s="134"/>
      <c r="AA1865" s="134"/>
    </row>
    <row r="1866" spans="1:27" ht="11.65" customHeight="1" x14ac:dyDescent="0.2">
      <c r="A1866" s="138">
        <f t="shared" ca="1" si="122"/>
        <v>1485</v>
      </c>
      <c r="C1866" s="184"/>
      <c r="E1866" s="142" t="str">
        <f>[1]UTCR!E1866</f>
        <v>SG</v>
      </c>
      <c r="H1866" s="151"/>
      <c r="I1866" s="88">
        <f>IF(VLOOKUP([1]Variables!$AN$3,[1]Variables!$AK$3:$AM$14,3)=2,[1]UTCR!J1866,[1]UTCR!AF1866)</f>
        <v>0</v>
      </c>
      <c r="J1866" s="88">
        <f t="shared" si="133"/>
        <v>0</v>
      </c>
      <c r="K1866" s="185">
        <f>IF([1]Variables!$AN$3=12,IF(VLOOKUP([1]Variables!$AN$3,[1]Variables!$AK$3:$AM$14,3)=2,INDEX([1]UTCR!K1866:U1866,1,5)+INDEX([1]UTCR!K1866:U1866,1,8),INDEX([1]UTCR!AG1866:AQ1866,1,5)+INDEX([1]UTCR!AG1866:AQ1866,1,8)),IF(VLOOKUP([1]Variables!$AN$3,[1]Variables!$AK$3:$AM$14,3)=2,INDEX([1]UTCR!K1866:U1866,1,[1]Variables!$AN$3),INDEX([1]UTCR!AG1866:AQ1866,1,[1]Variables!$AN$3)))</f>
        <v>0</v>
      </c>
      <c r="L1866" s="88">
        <f t="shared" si="134"/>
        <v>0</v>
      </c>
      <c r="M1866" s="88">
        <f>IF([1]Variables!$AN$3=12,INDEX([1]NRO!J1866:T1866,1,5)+INDEX([1]NRO!J1866:T1866,1,8),INDEX([1]NRO!J1866:T1866,1,[1]Variables!$AN$3))</f>
        <v>0</v>
      </c>
      <c r="O1866" s="134"/>
      <c r="P1866" s="134"/>
      <c r="Q1866" s="134"/>
      <c r="R1866" s="134"/>
      <c r="S1866" s="134"/>
      <c r="T1866" s="134"/>
      <c r="U1866" s="134"/>
      <c r="V1866" s="134"/>
      <c r="W1866" s="134"/>
      <c r="X1866" s="134"/>
      <c r="Y1866" s="134"/>
      <c r="Z1866" s="134"/>
      <c r="AA1866" s="134"/>
    </row>
    <row r="1867" spans="1:27" ht="11.65" customHeight="1" x14ac:dyDescent="0.2">
      <c r="A1867" s="138">
        <f t="shared" ca="1" si="122"/>
        <v>1486</v>
      </c>
      <c r="C1867" s="184"/>
      <c r="E1867" s="142" t="str">
        <f>[1]UTCR!E1867</f>
        <v>CAGW</v>
      </c>
      <c r="H1867" s="151"/>
      <c r="I1867" s="88">
        <f>IF(VLOOKUP([1]Variables!$AN$3,[1]Variables!$AK$3:$AM$14,3)=2,[1]UTCR!J1867,[1]UTCR!AF1867)</f>
        <v>814249653.6491667</v>
      </c>
      <c r="J1867" s="88">
        <f t="shared" si="133"/>
        <v>630513792.65877712</v>
      </c>
      <c r="K1867" s="185">
        <f>IF([1]Variables!$AN$3=12,IF(VLOOKUP([1]Variables!$AN$3,[1]Variables!$AK$3:$AM$14,3)=2,INDEX([1]UTCR!K1867:U1867,1,5)+INDEX([1]UTCR!K1867:U1867,1,8),INDEX([1]UTCR!AG1867:AQ1867,1,5)+INDEX([1]UTCR!AG1867:AQ1867,1,8)),IF(VLOOKUP([1]Variables!$AN$3,[1]Variables!$AK$3:$AM$14,3)=2,INDEX([1]UTCR!K1867:U1867,1,[1]Variables!$AN$3),INDEX([1]UTCR!AG1867:AQ1867,1,[1]Variables!$AN$3)))</f>
        <v>183735860.99038962</v>
      </c>
      <c r="L1867" s="88">
        <f t="shared" si="134"/>
        <v>2069288.366142869</v>
      </c>
      <c r="M1867" s="88">
        <f>IF([1]Variables!$AN$3=12,INDEX([1]NRO!J1867:T1867,1,5)+INDEX([1]NRO!J1867:T1867,1,8),INDEX([1]NRO!J1867:T1867,1,[1]Variables!$AN$3))</f>
        <v>185805149.35653248</v>
      </c>
      <c r="O1867" s="134"/>
      <c r="P1867" s="134"/>
      <c r="Q1867" s="134"/>
      <c r="R1867" s="134"/>
      <c r="S1867" s="134"/>
      <c r="T1867" s="134"/>
      <c r="U1867" s="134"/>
      <c r="V1867" s="134"/>
      <c r="W1867" s="134"/>
      <c r="X1867" s="134"/>
      <c r="Y1867" s="134"/>
      <c r="Z1867" s="134"/>
      <c r="AA1867" s="134"/>
    </row>
    <row r="1868" spans="1:27" ht="11.65" customHeight="1" x14ac:dyDescent="0.2">
      <c r="A1868" s="138">
        <f t="shared" ref="A1868:A1931" ca="1" si="135">OFFSET(A1868,-1,)+1</f>
        <v>1487</v>
      </c>
      <c r="C1868" s="184"/>
      <c r="E1868" s="142" t="str">
        <f>[1]UTCR!E1868</f>
        <v>CAGE</v>
      </c>
      <c r="H1868" s="151"/>
      <c r="I1868" s="88">
        <f>IF(VLOOKUP([1]Variables!$AN$3,[1]Variables!$AK$3:$AM$14,3)=2,[1]UTCR!J1868,[1]UTCR!AF1868)</f>
        <v>169063333.3083334</v>
      </c>
      <c r="J1868" s="88">
        <f t="shared" si="133"/>
        <v>169063333.3083334</v>
      </c>
      <c r="K1868" s="185">
        <f>IF([1]Variables!$AN$3=12,IF(VLOOKUP([1]Variables!$AN$3,[1]Variables!$AK$3:$AM$14,3)=2,INDEX([1]UTCR!K1868:U1868,1,5)+INDEX([1]UTCR!K1868:U1868,1,8),INDEX([1]UTCR!AG1868:AQ1868,1,5)+INDEX([1]UTCR!AG1868:AQ1868,1,8)),IF(VLOOKUP([1]Variables!$AN$3,[1]Variables!$AK$3:$AM$14,3)=2,INDEX([1]UTCR!K1868:U1868,1,[1]Variables!$AN$3),INDEX([1]UTCR!AG1868:AQ1868,1,[1]Variables!$AN$3)))</f>
        <v>0</v>
      </c>
      <c r="L1868" s="88">
        <f t="shared" si="134"/>
        <v>0</v>
      </c>
      <c r="M1868" s="88">
        <f>IF([1]Variables!$AN$3=12,INDEX([1]NRO!J1868:T1868,1,5)+INDEX([1]NRO!J1868:T1868,1,8),INDEX([1]NRO!J1868:T1868,1,[1]Variables!$AN$3))</f>
        <v>0</v>
      </c>
      <c r="O1868" s="134"/>
      <c r="P1868" s="134"/>
      <c r="Q1868" s="134"/>
      <c r="R1868" s="134"/>
      <c r="S1868" s="134"/>
      <c r="T1868" s="134"/>
      <c r="U1868" s="134"/>
      <c r="V1868" s="134"/>
      <c r="W1868" s="134"/>
      <c r="X1868" s="134"/>
      <c r="Y1868" s="134"/>
      <c r="Z1868" s="134"/>
      <c r="AA1868" s="134"/>
    </row>
    <row r="1869" spans="1:27" ht="11.65" customHeight="1" x14ac:dyDescent="0.2">
      <c r="A1869" s="138">
        <f t="shared" ca="1" si="135"/>
        <v>1488</v>
      </c>
      <c r="C1869" s="184"/>
      <c r="E1869" s="84" t="str">
        <f>[1]UTCR!E1869</f>
        <v>DGP</v>
      </c>
      <c r="H1869" s="151"/>
      <c r="I1869" s="88">
        <f>IF(VLOOKUP([1]Variables!$AN$3,[1]Variables!$AK$3:$AM$14,3)=2,[1]UTCR!J1869,[1]UTCR!AF1869)</f>
        <v>0</v>
      </c>
      <c r="J1869" s="88">
        <f t="shared" si="133"/>
        <v>0</v>
      </c>
      <c r="K1869" s="185">
        <f>IF([1]Variables!$AN$3=12,IF(VLOOKUP([1]Variables!$AN$3,[1]Variables!$AK$3:$AM$14,3)=2,INDEX([1]UTCR!K1869:U1869,1,5)+INDEX([1]UTCR!K1869:U1869,1,8),INDEX([1]UTCR!AG1869:AQ1869,1,5)+INDEX([1]UTCR!AG1869:AQ1869,1,8)),IF(VLOOKUP([1]Variables!$AN$3,[1]Variables!$AK$3:$AM$14,3)=2,INDEX([1]UTCR!K1869:U1869,1,[1]Variables!$AN$3),INDEX([1]UTCR!AG1869:AQ1869,1,[1]Variables!$AN$3)))</f>
        <v>0</v>
      </c>
      <c r="L1869" s="88">
        <f t="shared" si="134"/>
        <v>0</v>
      </c>
      <c r="M1869" s="88">
        <f>IF([1]Variables!$AN$3=12,INDEX([1]NRO!J1869:T1869,1,5)+INDEX([1]NRO!J1869:T1869,1,8),INDEX([1]NRO!J1869:T1869,1,[1]Variables!$AN$3))</f>
        <v>0</v>
      </c>
      <c r="O1869" s="134"/>
      <c r="P1869" s="134"/>
      <c r="Q1869" s="134"/>
      <c r="R1869" s="134"/>
      <c r="S1869" s="134"/>
      <c r="T1869" s="134"/>
      <c r="U1869" s="134"/>
      <c r="V1869" s="134"/>
      <c r="W1869" s="134"/>
      <c r="X1869" s="134"/>
      <c r="Y1869" s="134"/>
      <c r="Z1869" s="134"/>
      <c r="AA1869" s="134"/>
    </row>
    <row r="1870" spans="1:27" ht="11.65" customHeight="1" x14ac:dyDescent="0.2">
      <c r="A1870" s="138">
        <f t="shared" ca="1" si="135"/>
        <v>1489</v>
      </c>
      <c r="C1870" s="184"/>
      <c r="E1870" s="84" t="str">
        <f>[1]UTCR!E1870</f>
        <v>DGU</v>
      </c>
      <c r="H1870" s="151"/>
      <c r="I1870" s="88">
        <f>IF(VLOOKUP([1]Variables!$AN$3,[1]Variables!$AK$3:$AM$14,3)=2,[1]UTCR!J1870,[1]UTCR!AF1870)</f>
        <v>0</v>
      </c>
      <c r="J1870" s="88">
        <f t="shared" si="133"/>
        <v>0</v>
      </c>
      <c r="K1870" s="185">
        <f>IF([1]Variables!$AN$3=12,IF(VLOOKUP([1]Variables!$AN$3,[1]Variables!$AK$3:$AM$14,3)=2,INDEX([1]UTCR!K1870:U1870,1,5)+INDEX([1]UTCR!K1870:U1870,1,8),INDEX([1]UTCR!AG1870:AQ1870,1,5)+INDEX([1]UTCR!AG1870:AQ1870,1,8)),IF(VLOOKUP([1]Variables!$AN$3,[1]Variables!$AK$3:$AM$14,3)=2,INDEX([1]UTCR!K1870:U1870,1,[1]Variables!$AN$3),INDEX([1]UTCR!AG1870:AQ1870,1,[1]Variables!$AN$3)))</f>
        <v>0</v>
      </c>
      <c r="L1870" s="88">
        <f t="shared" si="134"/>
        <v>0</v>
      </c>
      <c r="M1870" s="88">
        <f>IF([1]Variables!$AN$3=12,INDEX([1]NRO!J1870:T1870,1,5)+INDEX([1]NRO!J1870:T1870,1,8),INDEX([1]NRO!J1870:T1870,1,[1]Variables!$AN$3))</f>
        <v>0</v>
      </c>
      <c r="O1870" s="134"/>
      <c r="P1870" s="134"/>
      <c r="Q1870" s="134"/>
      <c r="R1870" s="134"/>
      <c r="S1870" s="134"/>
      <c r="T1870" s="134"/>
      <c r="U1870" s="134"/>
      <c r="V1870" s="134"/>
      <c r="W1870" s="134"/>
      <c r="X1870" s="134"/>
      <c r="Y1870" s="134"/>
      <c r="Z1870" s="134"/>
      <c r="AA1870" s="134"/>
    </row>
    <row r="1871" spans="1:27" ht="11.65" customHeight="1" thickBot="1" x14ac:dyDescent="0.25">
      <c r="A1871" s="138">
        <f t="shared" ca="1" si="135"/>
        <v>1490</v>
      </c>
      <c r="C1871" s="184" t="s">
        <v>496</v>
      </c>
      <c r="H1871" s="151" t="s">
        <v>469</v>
      </c>
      <c r="I1871" s="203">
        <f>SUM(I1865:I1870)</f>
        <v>983312986.9575001</v>
      </c>
      <c r="J1871" s="203">
        <f>SUM(J1865:J1870)</f>
        <v>799577125.96711051</v>
      </c>
      <c r="K1871" s="203">
        <f>SUM(K1865:K1870)</f>
        <v>183735860.99038962</v>
      </c>
      <c r="L1871" s="203">
        <f>SUM(L1865:L1870)</f>
        <v>2069288.366142869</v>
      </c>
      <c r="M1871" s="203">
        <f>SUM(M1865:M1870)</f>
        <v>185805149.35653248</v>
      </c>
      <c r="O1871" s="134"/>
      <c r="P1871" s="134"/>
      <c r="Q1871" s="134"/>
      <c r="R1871" s="134"/>
      <c r="S1871" s="134"/>
      <c r="T1871" s="134"/>
      <c r="U1871" s="134"/>
      <c r="V1871" s="134"/>
      <c r="W1871" s="134"/>
      <c r="X1871" s="134"/>
      <c r="Y1871" s="134"/>
      <c r="Z1871" s="134"/>
      <c r="AA1871" s="134"/>
    </row>
    <row r="1872" spans="1:27" ht="11.65" customHeight="1" thickTop="1" x14ac:dyDescent="0.2">
      <c r="A1872" s="138">
        <f t="shared" ca="1" si="135"/>
        <v>1491</v>
      </c>
      <c r="C1872" s="184"/>
      <c r="H1872" s="151"/>
      <c r="I1872" s="88"/>
      <c r="J1872" s="88"/>
      <c r="K1872" s="88"/>
      <c r="L1872" s="88"/>
      <c r="M1872" s="88"/>
      <c r="O1872" s="134"/>
      <c r="P1872" s="134"/>
      <c r="Q1872" s="134"/>
      <c r="R1872" s="134"/>
      <c r="S1872" s="134"/>
      <c r="T1872" s="134"/>
      <c r="U1872" s="134"/>
      <c r="V1872" s="134"/>
      <c r="W1872" s="134"/>
      <c r="X1872" s="134"/>
      <c r="Y1872" s="134"/>
      <c r="Z1872" s="134"/>
      <c r="AA1872" s="134"/>
    </row>
    <row r="1873" spans="1:27" ht="11.65" customHeight="1" x14ac:dyDescent="0.2">
      <c r="A1873" s="138">
        <f t="shared" ca="1" si="135"/>
        <v>1492</v>
      </c>
      <c r="C1873" s="184">
        <v>340</v>
      </c>
      <c r="D1873" s="84" t="s">
        <v>468</v>
      </c>
      <c r="H1873" s="151"/>
      <c r="I1873" s="88"/>
      <c r="J1873" s="88"/>
      <c r="K1873" s="88"/>
      <c r="L1873" s="88"/>
      <c r="M1873" s="88"/>
      <c r="O1873" s="134"/>
      <c r="P1873" s="134"/>
      <c r="Q1873" s="134"/>
      <c r="R1873" s="134"/>
      <c r="S1873" s="134"/>
      <c r="T1873" s="134"/>
      <c r="U1873" s="134"/>
      <c r="V1873" s="134"/>
      <c r="W1873" s="134"/>
      <c r="X1873" s="134"/>
      <c r="Y1873" s="134"/>
      <c r="Z1873" s="134"/>
      <c r="AA1873" s="134"/>
    </row>
    <row r="1874" spans="1:27" ht="11.65" customHeight="1" x14ac:dyDescent="0.2">
      <c r="A1874" s="138">
        <f t="shared" ca="1" si="135"/>
        <v>1493</v>
      </c>
      <c r="C1874" s="184"/>
      <c r="F1874" s="184"/>
      <c r="G1874" s="84" t="str">
        <f>[1]UTCR!H1874</f>
        <v>S</v>
      </c>
      <c r="H1874" s="151"/>
      <c r="I1874" s="88">
        <f>IF(VLOOKUP([1]Variables!$AN$3,[1]Variables!$AK$3:$AM$14,3)=2,[1]UTCR!J1874,[1]UTCR!AF1874)</f>
        <v>74985.87</v>
      </c>
      <c r="J1874" s="88">
        <f t="shared" ref="J1874:J1879" si="136">I1874-K1874</f>
        <v>74985.87</v>
      </c>
      <c r="K1874" s="185">
        <f>IF([1]Variables!$AN$3=12,IF(VLOOKUP([1]Variables!$AN$3,[1]Variables!$AK$3:$AM$14,3)=2,INDEX([1]UTCR!K1874:U1874,1,5)+INDEX([1]UTCR!K1874:U1874,1,8),INDEX([1]UTCR!AG1874:AQ1874,1,5)+INDEX([1]UTCR!AG1874:AQ1874,1,8)),IF(VLOOKUP([1]Variables!$AN$3,[1]Variables!$AK$3:$AM$14,3)=2,INDEX([1]UTCR!K1874:U1874,1,[1]Variables!$AN$3),INDEX([1]UTCR!AG1874:AQ1874,1,[1]Variables!$AN$3)))</f>
        <v>0</v>
      </c>
      <c r="L1874" s="88">
        <f t="shared" ref="L1874:L1879" si="137">M1874-K1874</f>
        <v>0</v>
      </c>
      <c r="M1874" s="88">
        <f>IF([1]Variables!$AN$3=12,INDEX([1]NRO!J1874:T1874,1,5)+INDEX([1]NRO!J1874:T1874,1,8),INDEX([1]NRO!J1874:T1874,1,[1]Variables!$AN$3))</f>
        <v>0</v>
      </c>
      <c r="O1874" s="134"/>
      <c r="P1874" s="134"/>
      <c r="Q1874" s="134"/>
      <c r="R1874" s="134"/>
      <c r="S1874" s="134"/>
      <c r="T1874" s="134"/>
      <c r="U1874" s="134"/>
      <c r="V1874" s="134"/>
      <c r="W1874" s="134"/>
      <c r="X1874" s="134"/>
      <c r="Y1874" s="134"/>
      <c r="Z1874" s="134"/>
      <c r="AA1874" s="134"/>
    </row>
    <row r="1875" spans="1:27" ht="11.65" customHeight="1" x14ac:dyDescent="0.2">
      <c r="A1875" s="138">
        <f t="shared" ca="1" si="135"/>
        <v>1494</v>
      </c>
      <c r="C1875" s="184"/>
      <c r="F1875" s="184" t="str">
        <f>+[1]Function!F1857</f>
        <v>P</v>
      </c>
      <c r="G1875" s="84" t="str">
        <f>[1]UTCR!H1875</f>
        <v>SG</v>
      </c>
      <c r="H1875" s="151"/>
      <c r="I1875" s="88">
        <f>IF(VLOOKUP([1]Variables!$AN$3,[1]Variables!$AK$3:$AM$14,3)=2,[1]UTCR!J1875,[1]UTCR!AF1875)</f>
        <v>0</v>
      </c>
      <c r="J1875" s="88">
        <f t="shared" si="136"/>
        <v>0</v>
      </c>
      <c r="K1875" s="185">
        <f>IF([1]Variables!$AN$3=12,IF(VLOOKUP([1]Variables!$AN$3,[1]Variables!$AK$3:$AM$14,3)=2,INDEX([1]UTCR!K1875:U1875,1,5)+INDEX([1]UTCR!K1875:U1875,1,8),INDEX([1]UTCR!AG1875:AQ1875,1,5)+INDEX([1]UTCR!AG1875:AQ1875,1,8)),IF(VLOOKUP([1]Variables!$AN$3,[1]Variables!$AK$3:$AM$14,3)=2,INDEX([1]UTCR!K1875:U1875,1,[1]Variables!$AN$3),INDEX([1]UTCR!AG1875:AQ1875,1,[1]Variables!$AN$3)))</f>
        <v>0</v>
      </c>
      <c r="L1875" s="88">
        <f t="shared" si="137"/>
        <v>0</v>
      </c>
      <c r="M1875" s="88">
        <f>IF([1]Variables!$AN$3=12,INDEX([1]NRO!J1875:T1875,1,5)+INDEX([1]NRO!J1875:T1875,1,8),INDEX([1]NRO!J1875:T1875,1,[1]Variables!$AN$3))</f>
        <v>0</v>
      </c>
      <c r="O1875" s="134"/>
      <c r="P1875" s="134"/>
      <c r="Q1875" s="134"/>
      <c r="R1875" s="134"/>
      <c r="S1875" s="134"/>
      <c r="T1875" s="134"/>
      <c r="U1875" s="134"/>
      <c r="V1875" s="134"/>
      <c r="W1875" s="134"/>
      <c r="X1875" s="134"/>
      <c r="Y1875" s="134"/>
      <c r="Z1875" s="134"/>
      <c r="AA1875" s="134"/>
    </row>
    <row r="1876" spans="1:27" ht="11.65" customHeight="1" x14ac:dyDescent="0.2">
      <c r="A1876" s="138">
        <f t="shared" ca="1" si="135"/>
        <v>1495</v>
      </c>
      <c r="C1876" s="184"/>
      <c r="F1876" s="184" t="str">
        <f>+[1]Function!F1858</f>
        <v>P</v>
      </c>
      <c r="G1876" s="84" t="str">
        <f>[1]UTCR!H1876</f>
        <v>DGU</v>
      </c>
      <c r="H1876" s="151"/>
      <c r="I1876" s="88">
        <f>IF(VLOOKUP([1]Variables!$AN$3,[1]Variables!$AK$3:$AM$14,3)=2,[1]UTCR!J1876,[1]UTCR!AF1876)</f>
        <v>0</v>
      </c>
      <c r="J1876" s="88">
        <f t="shared" si="136"/>
        <v>0</v>
      </c>
      <c r="K1876" s="185">
        <f>IF([1]Variables!$AN$3=12,IF(VLOOKUP([1]Variables!$AN$3,[1]Variables!$AK$3:$AM$14,3)=2,INDEX([1]UTCR!K1876:U1876,1,5)+INDEX([1]UTCR!K1876:U1876,1,8),INDEX([1]UTCR!AG1876:AQ1876,1,5)+INDEX([1]UTCR!AG1876:AQ1876,1,8)),IF(VLOOKUP([1]Variables!$AN$3,[1]Variables!$AK$3:$AM$14,3)=2,INDEX([1]UTCR!K1876:U1876,1,[1]Variables!$AN$3),INDEX([1]UTCR!AG1876:AQ1876,1,[1]Variables!$AN$3)))</f>
        <v>0</v>
      </c>
      <c r="L1876" s="88">
        <f t="shared" si="137"/>
        <v>0</v>
      </c>
      <c r="M1876" s="88">
        <f>IF([1]Variables!$AN$3=12,INDEX([1]NRO!J1876:T1876,1,5)+INDEX([1]NRO!J1876:T1876,1,8),INDEX([1]NRO!J1876:T1876,1,[1]Variables!$AN$3))</f>
        <v>0</v>
      </c>
      <c r="O1876" s="134"/>
      <c r="P1876" s="134"/>
      <c r="Q1876" s="134"/>
      <c r="R1876" s="134"/>
      <c r="S1876" s="134"/>
      <c r="T1876" s="134"/>
      <c r="U1876" s="134"/>
      <c r="V1876" s="134"/>
      <c r="W1876" s="134"/>
      <c r="X1876" s="134"/>
      <c r="Y1876" s="134"/>
      <c r="Z1876" s="134"/>
      <c r="AA1876" s="134"/>
    </row>
    <row r="1877" spans="1:27" ht="11.65" customHeight="1" x14ac:dyDescent="0.2">
      <c r="A1877" s="138">
        <f t="shared" ca="1" si="135"/>
        <v>1496</v>
      </c>
      <c r="C1877" s="184"/>
      <c r="F1877" s="184" t="str">
        <f>+[1]Function!F1859</f>
        <v>P</v>
      </c>
      <c r="G1877" s="84" t="str">
        <f>[1]UTCR!H1877</f>
        <v>CAGW</v>
      </c>
      <c r="H1877" s="151"/>
      <c r="I1877" s="88">
        <f>IF(VLOOKUP([1]Variables!$AN$3,[1]Variables!$AK$3:$AM$14,3)=2,[1]UTCR!J1877,[1]UTCR!AF1877)</f>
        <v>2816035.5</v>
      </c>
      <c r="J1877" s="88">
        <f t="shared" si="136"/>
        <v>2180595.6138997404</v>
      </c>
      <c r="K1877" s="185">
        <f>IF([1]Variables!$AN$3=12,IF(VLOOKUP([1]Variables!$AN$3,[1]Variables!$AK$3:$AM$14,3)=2,INDEX([1]UTCR!K1877:U1877,1,5)+INDEX([1]UTCR!K1877:U1877,1,8),INDEX([1]UTCR!AG1877:AQ1877,1,5)+INDEX([1]UTCR!AG1877:AQ1877,1,8)),IF(VLOOKUP([1]Variables!$AN$3,[1]Variables!$AK$3:$AM$14,3)=2,INDEX([1]UTCR!K1877:U1877,1,[1]Variables!$AN$3),INDEX([1]UTCR!AG1877:AQ1877,1,[1]Variables!$AN$3)))</f>
        <v>635439.88610025973</v>
      </c>
      <c r="L1877" s="88">
        <f t="shared" si="137"/>
        <v>0</v>
      </c>
      <c r="M1877" s="88">
        <f>IF([1]Variables!$AN$3=12,INDEX([1]NRO!J1877:T1877,1,5)+INDEX([1]NRO!J1877:T1877,1,8),INDEX([1]NRO!J1877:T1877,1,[1]Variables!$AN$3))</f>
        <v>635439.88610025973</v>
      </c>
      <c r="O1877" s="134"/>
      <c r="P1877" s="134"/>
      <c r="Q1877" s="134"/>
      <c r="R1877" s="134"/>
      <c r="S1877" s="134"/>
      <c r="T1877" s="134"/>
      <c r="U1877" s="134"/>
      <c r="V1877" s="134"/>
      <c r="W1877" s="134"/>
      <c r="X1877" s="134"/>
      <c r="Y1877" s="134"/>
      <c r="Z1877" s="134"/>
      <c r="AA1877" s="134"/>
    </row>
    <row r="1878" spans="1:27" ht="11.65" customHeight="1" x14ac:dyDescent="0.2">
      <c r="A1878" s="138">
        <f t="shared" ca="1" si="135"/>
        <v>1497</v>
      </c>
      <c r="C1878" s="184"/>
      <c r="F1878" s="184" t="str">
        <f>+[1]Function!F1860</f>
        <v>P</v>
      </c>
      <c r="G1878" s="84" t="str">
        <f>[1]UTCR!H1878</f>
        <v>CAGE</v>
      </c>
      <c r="H1878" s="151"/>
      <c r="I1878" s="88">
        <f>IF(VLOOKUP([1]Variables!$AN$3,[1]Variables!$AK$3:$AM$14,3)=2,[1]UTCR!J1878,[1]UTCR!AF1878)</f>
        <v>40185964.576666698</v>
      </c>
      <c r="J1878" s="88">
        <f t="shared" si="136"/>
        <v>40185964.576666698</v>
      </c>
      <c r="K1878" s="185">
        <f>IF([1]Variables!$AN$3=12,IF(VLOOKUP([1]Variables!$AN$3,[1]Variables!$AK$3:$AM$14,3)=2,INDEX([1]UTCR!K1878:U1878,1,5)+INDEX([1]UTCR!K1878:U1878,1,8),INDEX([1]UTCR!AG1878:AQ1878,1,5)+INDEX([1]UTCR!AG1878:AQ1878,1,8)),IF(VLOOKUP([1]Variables!$AN$3,[1]Variables!$AK$3:$AM$14,3)=2,INDEX([1]UTCR!K1878:U1878,1,[1]Variables!$AN$3),INDEX([1]UTCR!AG1878:AQ1878,1,[1]Variables!$AN$3)))</f>
        <v>0</v>
      </c>
      <c r="L1878" s="88">
        <f t="shared" si="137"/>
        <v>0</v>
      </c>
      <c r="M1878" s="88">
        <f>IF([1]Variables!$AN$3=12,INDEX([1]NRO!J1878:T1878,1,5)+INDEX([1]NRO!J1878:T1878,1,8),INDEX([1]NRO!J1878:T1878,1,[1]Variables!$AN$3))</f>
        <v>0</v>
      </c>
      <c r="O1878" s="134"/>
      <c r="P1878" s="134"/>
      <c r="Q1878" s="134"/>
      <c r="R1878" s="134"/>
      <c r="S1878" s="134"/>
      <c r="T1878" s="134"/>
      <c r="U1878" s="134"/>
      <c r="V1878" s="134"/>
      <c r="W1878" s="134"/>
      <c r="X1878" s="134"/>
      <c r="Y1878" s="134"/>
      <c r="Z1878" s="134"/>
      <c r="AA1878" s="134"/>
    </row>
    <row r="1879" spans="1:27" ht="11.65" customHeight="1" x14ac:dyDescent="0.2">
      <c r="A1879" s="138">
        <f t="shared" ca="1" si="135"/>
        <v>1498</v>
      </c>
      <c r="C1879" s="184"/>
      <c r="F1879" s="184" t="str">
        <f>+[1]Function!F1861</f>
        <v>P</v>
      </c>
      <c r="G1879" s="84" t="str">
        <f>[1]UTCR!H1879</f>
        <v>CAGE</v>
      </c>
      <c r="H1879" s="151"/>
      <c r="I1879" s="88">
        <f>IF(VLOOKUP([1]Variables!$AN$3,[1]Variables!$AK$3:$AM$14,3)=2,[1]UTCR!J1879,[1]UTCR!AF1879)</f>
        <v>0</v>
      </c>
      <c r="J1879" s="88">
        <f t="shared" si="136"/>
        <v>0</v>
      </c>
      <c r="K1879" s="185">
        <f>IF([1]Variables!$AN$3=12,IF(VLOOKUP([1]Variables!$AN$3,[1]Variables!$AK$3:$AM$14,3)=2,INDEX([1]UTCR!K1879:U1879,1,5)+INDEX([1]UTCR!K1879:U1879,1,8),INDEX([1]UTCR!AG1879:AQ1879,1,5)+INDEX([1]UTCR!AG1879:AQ1879,1,8)),IF(VLOOKUP([1]Variables!$AN$3,[1]Variables!$AK$3:$AM$14,3)=2,INDEX([1]UTCR!K1879:U1879,1,[1]Variables!$AN$3),INDEX([1]UTCR!AG1879:AQ1879,1,[1]Variables!$AN$3)))</f>
        <v>0</v>
      </c>
      <c r="L1879" s="88">
        <f t="shared" si="137"/>
        <v>0</v>
      </c>
      <c r="M1879" s="88">
        <f>IF([1]Variables!$AN$3=12,INDEX([1]NRO!J1879:T1879,1,5)+INDEX([1]NRO!J1879:T1879,1,8),INDEX([1]NRO!J1879:T1879,1,[1]Variables!$AN$3))</f>
        <v>0</v>
      </c>
      <c r="O1879" s="134"/>
      <c r="P1879" s="134"/>
      <c r="Q1879" s="134"/>
      <c r="R1879" s="134"/>
      <c r="S1879" s="134"/>
      <c r="T1879" s="134"/>
      <c r="U1879" s="134"/>
      <c r="V1879" s="134"/>
      <c r="W1879" s="134"/>
      <c r="X1879" s="134"/>
      <c r="Y1879" s="134"/>
      <c r="Z1879" s="134"/>
      <c r="AA1879" s="134"/>
    </row>
    <row r="1880" spans="1:27" ht="11.65" customHeight="1" x14ac:dyDescent="0.2">
      <c r="A1880" s="138">
        <f t="shared" ca="1" si="135"/>
        <v>1499</v>
      </c>
      <c r="C1880" s="184"/>
      <c r="H1880" s="151" t="s">
        <v>469</v>
      </c>
      <c r="I1880" s="187">
        <f>SUBTOTAL(9,I1874:I1879)</f>
        <v>43076985.946666695</v>
      </c>
      <c r="J1880" s="187">
        <f>SUBTOTAL(9,J1874:J1879)</f>
        <v>42441546.06056644</v>
      </c>
      <c r="K1880" s="187">
        <f>SUBTOTAL(9,K1874:K1879)</f>
        <v>635439.88610025973</v>
      </c>
      <c r="L1880" s="187">
        <f>SUBTOTAL(9,L1874:L1879)</f>
        <v>0</v>
      </c>
      <c r="M1880" s="187">
        <f>SUBTOTAL(9,M1874:M1879)</f>
        <v>635439.88610025973</v>
      </c>
      <c r="O1880" s="134"/>
      <c r="P1880" s="134"/>
      <c r="Q1880" s="134"/>
      <c r="R1880" s="134"/>
      <c r="S1880" s="134"/>
      <c r="T1880" s="134"/>
      <c r="U1880" s="134"/>
      <c r="V1880" s="134"/>
      <c r="W1880" s="134"/>
      <c r="X1880" s="134"/>
      <c r="Y1880" s="134"/>
      <c r="Z1880" s="134"/>
      <c r="AA1880" s="134"/>
    </row>
    <row r="1881" spans="1:27" ht="11.65" customHeight="1" x14ac:dyDescent="0.2">
      <c r="A1881" s="138">
        <f t="shared" ca="1" si="135"/>
        <v>1500</v>
      </c>
      <c r="C1881" s="184"/>
      <c r="H1881" s="151"/>
      <c r="I1881" s="88"/>
      <c r="J1881" s="88"/>
      <c r="K1881" s="88"/>
      <c r="L1881" s="88"/>
      <c r="M1881" s="88"/>
      <c r="O1881" s="134"/>
      <c r="P1881" s="134"/>
      <c r="Q1881" s="134"/>
      <c r="R1881" s="134"/>
      <c r="S1881" s="134"/>
      <c r="T1881" s="134"/>
      <c r="U1881" s="134"/>
      <c r="V1881" s="134"/>
      <c r="W1881" s="134"/>
      <c r="X1881" s="134"/>
      <c r="Y1881" s="134"/>
      <c r="Z1881" s="134"/>
      <c r="AA1881" s="134"/>
    </row>
    <row r="1882" spans="1:27" ht="11.65" customHeight="1" x14ac:dyDescent="0.2">
      <c r="A1882" s="138">
        <f t="shared" ca="1" si="135"/>
        <v>1501</v>
      </c>
      <c r="C1882" s="184">
        <v>341</v>
      </c>
      <c r="D1882" s="84" t="s">
        <v>470</v>
      </c>
      <c r="H1882" s="151"/>
      <c r="I1882" s="88"/>
      <c r="J1882" s="88"/>
      <c r="K1882" s="88"/>
      <c r="L1882" s="88"/>
      <c r="M1882" s="88"/>
      <c r="O1882" s="134"/>
      <c r="P1882" s="134"/>
      <c r="Q1882" s="134"/>
      <c r="R1882" s="134"/>
      <c r="S1882" s="134"/>
      <c r="T1882" s="134"/>
      <c r="U1882" s="134"/>
      <c r="V1882" s="134"/>
      <c r="W1882" s="134"/>
      <c r="X1882" s="134"/>
      <c r="Y1882" s="134"/>
      <c r="Z1882" s="134"/>
      <c r="AA1882" s="134"/>
    </row>
    <row r="1883" spans="1:27" ht="11.65" customHeight="1" x14ac:dyDescent="0.2">
      <c r="A1883" s="138">
        <f t="shared" ca="1" si="135"/>
        <v>1502</v>
      </c>
      <c r="C1883" s="184"/>
      <c r="F1883" s="184" t="str">
        <f>+[1]Function!F1865</f>
        <v>P</v>
      </c>
      <c r="G1883" s="84" t="str">
        <f>[1]UTCR!H1883</f>
        <v>SG</v>
      </c>
      <c r="H1883" s="151"/>
      <c r="I1883" s="88">
        <f>IF(VLOOKUP([1]Variables!$AN$3,[1]Variables!$AK$3:$AM$14,3)=2,[1]UTCR!J1883,[1]UTCR!AF1883)</f>
        <v>0</v>
      </c>
      <c r="J1883" s="88">
        <f>I1883-K1883</f>
        <v>0</v>
      </c>
      <c r="K1883" s="185">
        <f>IF([1]Variables!$AN$3=12,IF(VLOOKUP([1]Variables!$AN$3,[1]Variables!$AK$3:$AM$14,3)=2,INDEX([1]UTCR!K1883:U1883,1,5)+INDEX([1]UTCR!K1883:U1883,1,8),INDEX([1]UTCR!AG1883:AQ1883,1,5)+INDEX([1]UTCR!AG1883:AQ1883,1,8)),IF(VLOOKUP([1]Variables!$AN$3,[1]Variables!$AK$3:$AM$14,3)=2,INDEX([1]UTCR!K1883:U1883,1,[1]Variables!$AN$3),INDEX([1]UTCR!AG1883:AQ1883,1,[1]Variables!$AN$3)))</f>
        <v>0</v>
      </c>
      <c r="L1883" s="88">
        <f>M1883-K1883</f>
        <v>0</v>
      </c>
      <c r="M1883" s="88">
        <f>IF([1]Variables!$AN$3=12,INDEX([1]NRO!J1883:T1883,1,5)+INDEX([1]NRO!J1883:T1883,1,8),INDEX([1]NRO!J1883:T1883,1,[1]Variables!$AN$3))</f>
        <v>0</v>
      </c>
      <c r="O1883" s="134"/>
      <c r="P1883" s="134"/>
      <c r="Q1883" s="134"/>
      <c r="R1883" s="134"/>
      <c r="S1883" s="134"/>
      <c r="T1883" s="134"/>
      <c r="U1883" s="134"/>
      <c r="V1883" s="134"/>
      <c r="W1883" s="134"/>
      <c r="X1883" s="134"/>
      <c r="Y1883" s="134"/>
      <c r="Z1883" s="134"/>
      <c r="AA1883" s="134"/>
    </row>
    <row r="1884" spans="1:27" ht="11.65" customHeight="1" x14ac:dyDescent="0.2">
      <c r="A1884" s="138">
        <f t="shared" ca="1" si="135"/>
        <v>1503</v>
      </c>
      <c r="C1884" s="184"/>
      <c r="F1884" s="184" t="str">
        <f>+[1]Function!F1866</f>
        <v>P</v>
      </c>
      <c r="G1884" s="84" t="str">
        <f>[1]UTCR!H1884</f>
        <v>DGU</v>
      </c>
      <c r="H1884" s="151"/>
      <c r="I1884" s="88">
        <f>IF(VLOOKUP([1]Variables!$AN$3,[1]Variables!$AK$3:$AM$14,3)=2,[1]UTCR!J1884,[1]UTCR!AF1884)</f>
        <v>0</v>
      </c>
      <c r="J1884" s="88">
        <f>I1884-K1884</f>
        <v>0</v>
      </c>
      <c r="K1884" s="185">
        <f>IF([1]Variables!$AN$3=12,IF(VLOOKUP([1]Variables!$AN$3,[1]Variables!$AK$3:$AM$14,3)=2,INDEX([1]UTCR!K1884:U1884,1,5)+INDEX([1]UTCR!K1884:U1884,1,8),INDEX([1]UTCR!AG1884:AQ1884,1,5)+INDEX([1]UTCR!AG1884:AQ1884,1,8)),IF(VLOOKUP([1]Variables!$AN$3,[1]Variables!$AK$3:$AM$14,3)=2,INDEX([1]UTCR!K1884:U1884,1,[1]Variables!$AN$3),INDEX([1]UTCR!AG1884:AQ1884,1,[1]Variables!$AN$3)))</f>
        <v>0</v>
      </c>
      <c r="L1884" s="88">
        <f>M1884-K1884</f>
        <v>0</v>
      </c>
      <c r="M1884" s="88">
        <f>IF([1]Variables!$AN$3=12,INDEX([1]NRO!J1884:T1884,1,5)+INDEX([1]NRO!J1884:T1884,1,8),INDEX([1]NRO!J1884:T1884,1,[1]Variables!$AN$3))</f>
        <v>0</v>
      </c>
      <c r="O1884" s="134"/>
      <c r="P1884" s="134"/>
      <c r="Q1884" s="134"/>
      <c r="R1884" s="134"/>
      <c r="S1884" s="134"/>
      <c r="T1884" s="134"/>
      <c r="U1884" s="134"/>
      <c r="V1884" s="134"/>
      <c r="W1884" s="134"/>
      <c r="X1884" s="134"/>
      <c r="Y1884" s="134"/>
      <c r="Z1884" s="134"/>
      <c r="AA1884" s="134"/>
    </row>
    <row r="1885" spans="1:27" ht="11.65" customHeight="1" x14ac:dyDescent="0.2">
      <c r="A1885" s="138">
        <f t="shared" ca="1" si="135"/>
        <v>1504</v>
      </c>
      <c r="C1885" s="184"/>
      <c r="F1885" s="184" t="str">
        <f>+[1]Function!F1867</f>
        <v>P</v>
      </c>
      <c r="G1885" s="84" t="str">
        <f>[1]UTCR!H1885</f>
        <v>CAGW</v>
      </c>
      <c r="H1885" s="151"/>
      <c r="I1885" s="88">
        <f>IF(VLOOKUP([1]Variables!$AN$3,[1]Variables!$AK$3:$AM$14,3)=2,[1]UTCR!J1885,[1]UTCR!AF1885)</f>
        <v>57431484.4104167</v>
      </c>
      <c r="J1885" s="88">
        <f>I1885-K1885</f>
        <v>44472039.860685691</v>
      </c>
      <c r="K1885" s="185">
        <f>IF([1]Variables!$AN$3=12,IF(VLOOKUP([1]Variables!$AN$3,[1]Variables!$AK$3:$AM$14,3)=2,INDEX([1]UTCR!K1885:U1885,1,5)+INDEX([1]UTCR!K1885:U1885,1,8),INDEX([1]UTCR!AG1885:AQ1885,1,5)+INDEX([1]UTCR!AG1885:AQ1885,1,8)),IF(VLOOKUP([1]Variables!$AN$3,[1]Variables!$AK$3:$AM$14,3)=2,INDEX([1]UTCR!K1885:U1885,1,[1]Variables!$AN$3),INDEX([1]UTCR!AG1885:AQ1885,1,[1]Variables!$AN$3)))</f>
        <v>12959444.549731007</v>
      </c>
      <c r="L1885" s="88">
        <f>M1885-K1885</f>
        <v>19571.263310987502</v>
      </c>
      <c r="M1885" s="88">
        <f>IF([1]Variables!$AN$3=12,INDEX([1]NRO!J1885:T1885,1,5)+INDEX([1]NRO!J1885:T1885,1,8),INDEX([1]NRO!J1885:T1885,1,[1]Variables!$AN$3))</f>
        <v>12979015.813041994</v>
      </c>
      <c r="O1885" s="134"/>
      <c r="P1885" s="134"/>
      <c r="Q1885" s="134"/>
      <c r="R1885" s="134"/>
      <c r="S1885" s="134"/>
      <c r="T1885" s="134"/>
      <c r="U1885" s="134"/>
      <c r="V1885" s="134"/>
      <c r="W1885" s="134"/>
      <c r="X1885" s="134"/>
      <c r="Y1885" s="134"/>
      <c r="Z1885" s="134"/>
      <c r="AA1885" s="134"/>
    </row>
    <row r="1886" spans="1:27" ht="11.65" customHeight="1" x14ac:dyDescent="0.2">
      <c r="A1886" s="138">
        <f t="shared" ca="1" si="135"/>
        <v>1505</v>
      </c>
      <c r="C1886" s="184"/>
      <c r="F1886" s="184" t="str">
        <f>+[1]Function!F1868</f>
        <v>P</v>
      </c>
      <c r="G1886" s="84" t="str">
        <f>[1]UTCR!H1886</f>
        <v>CAGE</v>
      </c>
      <c r="H1886" s="151"/>
      <c r="I1886" s="88">
        <f>IF(VLOOKUP([1]Variables!$AN$3,[1]Variables!$AK$3:$AM$14,3)=2,[1]UTCR!J1886,[1]UTCR!AF1886)</f>
        <v>168368837.211667</v>
      </c>
      <c r="J1886" s="88">
        <f>I1886-K1886</f>
        <v>168368837.211667</v>
      </c>
      <c r="K1886" s="185">
        <f>IF([1]Variables!$AN$3=12,IF(VLOOKUP([1]Variables!$AN$3,[1]Variables!$AK$3:$AM$14,3)=2,INDEX([1]UTCR!K1886:U1886,1,5)+INDEX([1]UTCR!K1886:U1886,1,8),INDEX([1]UTCR!AG1886:AQ1886,1,5)+INDEX([1]UTCR!AG1886:AQ1886,1,8)),IF(VLOOKUP([1]Variables!$AN$3,[1]Variables!$AK$3:$AM$14,3)=2,INDEX([1]UTCR!K1886:U1886,1,[1]Variables!$AN$3),INDEX([1]UTCR!AG1886:AQ1886,1,[1]Variables!$AN$3)))</f>
        <v>0</v>
      </c>
      <c r="L1886" s="88">
        <f>M1886-K1886</f>
        <v>0</v>
      </c>
      <c r="M1886" s="88">
        <f>IF([1]Variables!$AN$3=12,INDEX([1]NRO!J1886:T1886,1,5)+INDEX([1]NRO!J1886:T1886,1,8),INDEX([1]NRO!J1886:T1886,1,[1]Variables!$AN$3))</f>
        <v>0</v>
      </c>
      <c r="O1886" s="134"/>
      <c r="P1886" s="134"/>
      <c r="Q1886" s="134"/>
      <c r="R1886" s="134"/>
      <c r="S1886" s="134"/>
      <c r="T1886" s="134"/>
      <c r="U1886" s="134"/>
      <c r="V1886" s="134"/>
      <c r="W1886" s="134"/>
      <c r="X1886" s="134"/>
      <c r="Y1886" s="134"/>
      <c r="Z1886" s="134"/>
      <c r="AA1886" s="134"/>
    </row>
    <row r="1887" spans="1:27" ht="11.65" customHeight="1" x14ac:dyDescent="0.2">
      <c r="A1887" s="138">
        <f t="shared" ca="1" si="135"/>
        <v>1506</v>
      </c>
      <c r="C1887" s="184"/>
      <c r="F1887" s="184" t="str">
        <f>+[1]Function!F1869</f>
        <v>P</v>
      </c>
      <c r="G1887" s="84" t="str">
        <f>[1]UTCR!H1887</f>
        <v>CAGE</v>
      </c>
      <c r="H1887" s="151"/>
      <c r="I1887" s="88">
        <f>IF(VLOOKUP([1]Variables!$AN$3,[1]Variables!$AK$3:$AM$14,3)=2,[1]UTCR!J1887,[1]UTCR!AF1887)</f>
        <v>0</v>
      </c>
      <c r="J1887" s="88">
        <f>I1887-K1887</f>
        <v>0</v>
      </c>
      <c r="K1887" s="185">
        <f>IF([1]Variables!$AN$3=12,IF(VLOOKUP([1]Variables!$AN$3,[1]Variables!$AK$3:$AM$14,3)=2,INDEX([1]UTCR!K1887:U1887,1,5)+INDEX([1]UTCR!K1887:U1887,1,8),INDEX([1]UTCR!AG1887:AQ1887,1,5)+INDEX([1]UTCR!AG1887:AQ1887,1,8)),IF(VLOOKUP([1]Variables!$AN$3,[1]Variables!$AK$3:$AM$14,3)=2,INDEX([1]UTCR!K1887:U1887,1,[1]Variables!$AN$3),INDEX([1]UTCR!AG1887:AQ1887,1,[1]Variables!$AN$3)))</f>
        <v>0</v>
      </c>
      <c r="L1887" s="88">
        <f>M1887-K1887</f>
        <v>0</v>
      </c>
      <c r="M1887" s="88">
        <f>IF([1]Variables!$AN$3=12,INDEX([1]NRO!J1887:T1887,1,5)+INDEX([1]NRO!J1887:T1887,1,8),INDEX([1]NRO!J1887:T1887,1,[1]Variables!$AN$3))</f>
        <v>0</v>
      </c>
      <c r="O1887" s="134"/>
      <c r="P1887" s="134"/>
      <c r="Q1887" s="134"/>
      <c r="R1887" s="134"/>
      <c r="S1887" s="134"/>
      <c r="T1887" s="134"/>
      <c r="U1887" s="134"/>
      <c r="V1887" s="134"/>
      <c r="W1887" s="134"/>
      <c r="X1887" s="134"/>
      <c r="Y1887" s="134"/>
      <c r="Z1887" s="134"/>
      <c r="AA1887" s="134"/>
    </row>
    <row r="1888" spans="1:27" ht="11.65" customHeight="1" x14ac:dyDescent="0.2">
      <c r="A1888" s="138">
        <f t="shared" ca="1" si="135"/>
        <v>1507</v>
      </c>
      <c r="C1888" s="184"/>
      <c r="H1888" s="151" t="s">
        <v>469</v>
      </c>
      <c r="I1888" s="187">
        <f>SUBTOTAL(9,I1883:I1887)</f>
        <v>225800321.62208369</v>
      </c>
      <c r="J1888" s="187">
        <f>SUBTOTAL(9,J1883:J1887)</f>
        <v>212840877.07235271</v>
      </c>
      <c r="K1888" s="187">
        <f>SUBTOTAL(9,K1883:K1887)</f>
        <v>12959444.549731007</v>
      </c>
      <c r="L1888" s="187">
        <f>SUBTOTAL(9,L1883:L1887)</f>
        <v>19571.263310987502</v>
      </c>
      <c r="M1888" s="187">
        <f>SUBTOTAL(9,M1883:M1887)</f>
        <v>12979015.813041994</v>
      </c>
      <c r="O1888" s="134"/>
      <c r="P1888" s="134"/>
      <c r="Q1888" s="134"/>
      <c r="R1888" s="134"/>
      <c r="S1888" s="134"/>
      <c r="T1888" s="134"/>
      <c r="U1888" s="134"/>
      <c r="V1888" s="134"/>
      <c r="W1888" s="134"/>
      <c r="X1888" s="134"/>
      <c r="Y1888" s="134"/>
      <c r="Z1888" s="134"/>
      <c r="AA1888" s="134"/>
    </row>
    <row r="1889" spans="1:27" ht="11.65" customHeight="1" x14ac:dyDescent="0.2">
      <c r="A1889" s="138">
        <f t="shared" ca="1" si="135"/>
        <v>1508</v>
      </c>
      <c r="C1889" s="184"/>
      <c r="H1889" s="151"/>
      <c r="I1889" s="88"/>
      <c r="J1889" s="88"/>
      <c r="K1889" s="88"/>
      <c r="L1889" s="88"/>
      <c r="M1889" s="88"/>
      <c r="O1889" s="134"/>
      <c r="P1889" s="134"/>
      <c r="Q1889" s="134"/>
      <c r="R1889" s="134"/>
      <c r="S1889" s="134"/>
      <c r="T1889" s="134"/>
      <c r="U1889" s="134"/>
      <c r="V1889" s="134"/>
      <c r="W1889" s="134"/>
      <c r="X1889" s="134"/>
      <c r="Y1889" s="134"/>
      <c r="Z1889" s="134"/>
      <c r="AA1889" s="134"/>
    </row>
    <row r="1890" spans="1:27" ht="11.65" customHeight="1" x14ac:dyDescent="0.2">
      <c r="A1890" s="138">
        <f t="shared" ca="1" si="135"/>
        <v>1509</v>
      </c>
      <c r="C1890" s="184">
        <v>342</v>
      </c>
      <c r="D1890" s="84" t="s">
        <v>497</v>
      </c>
      <c r="H1890" s="151"/>
      <c r="I1890" s="88"/>
      <c r="J1890" s="88"/>
      <c r="K1890" s="88"/>
      <c r="L1890" s="88"/>
      <c r="M1890" s="88"/>
      <c r="O1890" s="134"/>
      <c r="P1890" s="134"/>
      <c r="Q1890" s="134"/>
      <c r="R1890" s="134"/>
      <c r="S1890" s="134"/>
      <c r="T1890" s="134"/>
      <c r="U1890" s="134"/>
      <c r="V1890" s="134"/>
      <c r="W1890" s="134"/>
      <c r="X1890" s="134"/>
      <c r="Y1890" s="134"/>
      <c r="Z1890" s="134"/>
      <c r="AA1890" s="134"/>
    </row>
    <row r="1891" spans="1:27" ht="11.65" customHeight="1" x14ac:dyDescent="0.2">
      <c r="A1891" s="138">
        <f t="shared" ca="1" si="135"/>
        <v>1510</v>
      </c>
      <c r="C1891" s="184"/>
      <c r="F1891" s="184" t="str">
        <f>+[1]Function!F1873</f>
        <v>P</v>
      </c>
      <c r="G1891" s="84" t="str">
        <f>[1]UTCR!H1891</f>
        <v>SG</v>
      </c>
      <c r="H1891" s="151"/>
      <c r="I1891" s="88">
        <f>IF(VLOOKUP([1]Variables!$AN$3,[1]Variables!$AK$3:$AM$14,3)=2,[1]UTCR!J1891,[1]UTCR!AF1891)</f>
        <v>0</v>
      </c>
      <c r="J1891" s="88">
        <f>I1891-K1891</f>
        <v>0</v>
      </c>
      <c r="K1891" s="185">
        <f>IF([1]Variables!$AN$3=12,IF(VLOOKUP([1]Variables!$AN$3,[1]Variables!$AK$3:$AM$14,3)=2,INDEX([1]UTCR!K1891:U1891,1,5)+INDEX([1]UTCR!K1891:U1891,1,8),INDEX([1]UTCR!AG1891:AQ1891,1,5)+INDEX([1]UTCR!AG1891:AQ1891,1,8)),IF(VLOOKUP([1]Variables!$AN$3,[1]Variables!$AK$3:$AM$14,3)=2,INDEX([1]UTCR!K1891:U1891,1,[1]Variables!$AN$3),INDEX([1]UTCR!AG1891:AQ1891,1,[1]Variables!$AN$3)))</f>
        <v>0</v>
      </c>
      <c r="L1891" s="88">
        <f>M1891-K1891</f>
        <v>0</v>
      </c>
      <c r="M1891" s="88">
        <f>IF([1]Variables!$AN$3=12,INDEX([1]NRO!J1891:T1891,1,5)+INDEX([1]NRO!J1891:T1891,1,8),INDEX([1]NRO!J1891:T1891,1,[1]Variables!$AN$3))</f>
        <v>0</v>
      </c>
      <c r="O1891" s="134"/>
      <c r="P1891" s="134"/>
      <c r="Q1891" s="134"/>
      <c r="R1891" s="134"/>
      <c r="S1891" s="134"/>
      <c r="T1891" s="134"/>
      <c r="U1891" s="134"/>
      <c r="V1891" s="134"/>
      <c r="W1891" s="134"/>
      <c r="X1891" s="134"/>
      <c r="Y1891" s="134"/>
      <c r="Z1891" s="134"/>
      <c r="AA1891" s="134"/>
    </row>
    <row r="1892" spans="1:27" ht="11.65" customHeight="1" x14ac:dyDescent="0.2">
      <c r="A1892" s="138">
        <f t="shared" ca="1" si="135"/>
        <v>1511</v>
      </c>
      <c r="C1892" s="184"/>
      <c r="F1892" s="184" t="str">
        <f>+[1]Function!F1874</f>
        <v>P</v>
      </c>
      <c r="G1892" s="84" t="str">
        <f>[1]UTCR!H1892</f>
        <v>DGU</v>
      </c>
      <c r="H1892" s="151"/>
      <c r="I1892" s="88">
        <f>IF(VLOOKUP([1]Variables!$AN$3,[1]Variables!$AK$3:$AM$14,3)=2,[1]UTCR!J1892,[1]UTCR!AF1892)</f>
        <v>0</v>
      </c>
      <c r="J1892" s="88">
        <f>I1892-K1892</f>
        <v>0</v>
      </c>
      <c r="K1892" s="185">
        <f>IF([1]Variables!$AN$3=12,IF(VLOOKUP([1]Variables!$AN$3,[1]Variables!$AK$3:$AM$14,3)=2,INDEX([1]UTCR!K1892:U1892,1,5)+INDEX([1]UTCR!K1892:U1892,1,8),INDEX([1]UTCR!AG1892:AQ1892,1,5)+INDEX([1]UTCR!AG1892:AQ1892,1,8)),IF(VLOOKUP([1]Variables!$AN$3,[1]Variables!$AK$3:$AM$14,3)=2,INDEX([1]UTCR!K1892:U1892,1,[1]Variables!$AN$3),INDEX([1]UTCR!AG1892:AQ1892,1,[1]Variables!$AN$3)))</f>
        <v>0</v>
      </c>
      <c r="L1892" s="88">
        <f>M1892-K1892</f>
        <v>0</v>
      </c>
      <c r="M1892" s="88">
        <f>IF([1]Variables!$AN$3=12,INDEX([1]NRO!J1892:T1892,1,5)+INDEX([1]NRO!J1892:T1892,1,8),INDEX([1]NRO!J1892:T1892,1,[1]Variables!$AN$3))</f>
        <v>0</v>
      </c>
      <c r="O1892" s="134"/>
      <c r="P1892" s="134"/>
      <c r="Q1892" s="134"/>
      <c r="R1892" s="134"/>
      <c r="S1892" s="134"/>
      <c r="T1892" s="134"/>
      <c r="U1892" s="134"/>
      <c r="V1892" s="134"/>
      <c r="W1892" s="134"/>
      <c r="X1892" s="134"/>
      <c r="Y1892" s="134"/>
      <c r="Z1892" s="134"/>
      <c r="AA1892" s="134"/>
    </row>
    <row r="1893" spans="1:27" ht="11.65" customHeight="1" x14ac:dyDescent="0.2">
      <c r="A1893" s="138">
        <f t="shared" ca="1" si="135"/>
        <v>1512</v>
      </c>
      <c r="C1893" s="184"/>
      <c r="F1893" s="184" t="str">
        <f>+[1]Function!F1875</f>
        <v>P</v>
      </c>
      <c r="G1893" s="84" t="str">
        <f>[1]UTCR!H1893</f>
        <v>CAGW</v>
      </c>
      <c r="H1893" s="151"/>
      <c r="I1893" s="88">
        <f>IF(VLOOKUP([1]Variables!$AN$3,[1]Variables!$AK$3:$AM$14,3)=2,[1]UTCR!J1893,[1]UTCR!AF1893)</f>
        <v>1622667.14</v>
      </c>
      <c r="J1893" s="88">
        <f>I1893-K1893</f>
        <v>1256511.449625985</v>
      </c>
      <c r="K1893" s="185">
        <f>IF([1]Variables!$AN$3=12,IF(VLOOKUP([1]Variables!$AN$3,[1]Variables!$AK$3:$AM$14,3)=2,INDEX([1]UTCR!K1893:U1893,1,5)+INDEX([1]UTCR!K1893:U1893,1,8),INDEX([1]UTCR!AG1893:AQ1893,1,5)+INDEX([1]UTCR!AG1893:AQ1893,1,8)),IF(VLOOKUP([1]Variables!$AN$3,[1]Variables!$AK$3:$AM$14,3)=2,INDEX([1]UTCR!K1893:U1893,1,[1]Variables!$AN$3),INDEX([1]UTCR!AG1893:AQ1893,1,[1]Variables!$AN$3)))</f>
        <v>366155.69037401484</v>
      </c>
      <c r="L1893" s="88">
        <f>M1893-K1893</f>
        <v>0</v>
      </c>
      <c r="M1893" s="88">
        <f>IF([1]Variables!$AN$3=12,INDEX([1]NRO!J1893:T1893,1,5)+INDEX([1]NRO!J1893:T1893,1,8),INDEX([1]NRO!J1893:T1893,1,[1]Variables!$AN$3))</f>
        <v>366155.69037401484</v>
      </c>
      <c r="O1893" s="134"/>
      <c r="P1893" s="134"/>
      <c r="Q1893" s="134"/>
      <c r="R1893" s="134"/>
      <c r="S1893" s="134"/>
      <c r="T1893" s="134"/>
      <c r="U1893" s="134"/>
      <c r="V1893" s="134"/>
      <c r="W1893" s="134"/>
      <c r="X1893" s="134"/>
      <c r="Y1893" s="134"/>
      <c r="Z1893" s="134"/>
      <c r="AA1893" s="134"/>
    </row>
    <row r="1894" spans="1:27" ht="11.65" customHeight="1" x14ac:dyDescent="0.2">
      <c r="A1894" s="138">
        <f t="shared" ca="1" si="135"/>
        <v>1513</v>
      </c>
      <c r="C1894" s="184"/>
      <c r="F1894" s="184" t="str">
        <f>+[1]Function!F1876</f>
        <v>P</v>
      </c>
      <c r="G1894" s="84" t="str">
        <f>[1]UTCR!H1894</f>
        <v>CAGE</v>
      </c>
      <c r="H1894" s="151"/>
      <c r="I1894" s="88">
        <f>IF(VLOOKUP([1]Variables!$AN$3,[1]Variables!$AK$3:$AM$14,3)=2,[1]UTCR!J1894,[1]UTCR!AF1894)</f>
        <v>14245426.9166667</v>
      </c>
      <c r="J1894" s="88">
        <f>I1894-K1894</f>
        <v>14245426.9166667</v>
      </c>
      <c r="K1894" s="185">
        <f>IF([1]Variables!$AN$3=12,IF(VLOOKUP([1]Variables!$AN$3,[1]Variables!$AK$3:$AM$14,3)=2,INDEX([1]UTCR!K1894:U1894,1,5)+INDEX([1]UTCR!K1894:U1894,1,8),INDEX([1]UTCR!AG1894:AQ1894,1,5)+INDEX([1]UTCR!AG1894:AQ1894,1,8)),IF(VLOOKUP([1]Variables!$AN$3,[1]Variables!$AK$3:$AM$14,3)=2,INDEX([1]UTCR!K1894:U1894,1,[1]Variables!$AN$3),INDEX([1]UTCR!AG1894:AQ1894,1,[1]Variables!$AN$3)))</f>
        <v>0</v>
      </c>
      <c r="L1894" s="88">
        <f>M1894-K1894</f>
        <v>0</v>
      </c>
      <c r="M1894" s="88">
        <f>IF([1]Variables!$AN$3=12,INDEX([1]NRO!J1894:T1894,1,5)+INDEX([1]NRO!J1894:T1894,1,8),INDEX([1]NRO!J1894:T1894,1,[1]Variables!$AN$3))</f>
        <v>0</v>
      </c>
      <c r="O1894" s="134"/>
      <c r="P1894" s="134"/>
      <c r="Q1894" s="134"/>
      <c r="R1894" s="134"/>
      <c r="S1894" s="134"/>
      <c r="T1894" s="134"/>
      <c r="U1894" s="134"/>
      <c r="V1894" s="134"/>
      <c r="W1894" s="134"/>
      <c r="X1894" s="134"/>
      <c r="Y1894" s="134"/>
      <c r="Z1894" s="134"/>
      <c r="AA1894" s="134"/>
    </row>
    <row r="1895" spans="1:27" ht="11.65" customHeight="1" x14ac:dyDescent="0.2">
      <c r="A1895" s="138">
        <f t="shared" ca="1" si="135"/>
        <v>1514</v>
      </c>
      <c r="C1895" s="184"/>
      <c r="F1895" s="184" t="str">
        <f>+[1]Function!F1877</f>
        <v>P</v>
      </c>
      <c r="G1895" s="84" t="str">
        <f>[1]UTCR!H1895</f>
        <v>CAGE</v>
      </c>
      <c r="H1895" s="151"/>
      <c r="I1895" s="88">
        <f>IF(VLOOKUP([1]Variables!$AN$3,[1]Variables!$AK$3:$AM$14,3)=2,[1]UTCR!J1895,[1]UTCR!AF1895)</f>
        <v>0</v>
      </c>
      <c r="J1895" s="88">
        <f>I1895-K1895</f>
        <v>0</v>
      </c>
      <c r="K1895" s="185">
        <f>IF([1]Variables!$AN$3=12,IF(VLOOKUP([1]Variables!$AN$3,[1]Variables!$AK$3:$AM$14,3)=2,INDEX([1]UTCR!K1895:U1895,1,5)+INDEX([1]UTCR!K1895:U1895,1,8),INDEX([1]UTCR!AG1895:AQ1895,1,5)+INDEX([1]UTCR!AG1895:AQ1895,1,8)),IF(VLOOKUP([1]Variables!$AN$3,[1]Variables!$AK$3:$AM$14,3)=2,INDEX([1]UTCR!K1895:U1895,1,[1]Variables!$AN$3),INDEX([1]UTCR!AG1895:AQ1895,1,[1]Variables!$AN$3)))</f>
        <v>0</v>
      </c>
      <c r="L1895" s="88">
        <f>M1895-K1895</f>
        <v>0</v>
      </c>
      <c r="M1895" s="88">
        <f>IF([1]Variables!$AN$3=12,INDEX([1]NRO!J1895:T1895,1,5)+INDEX([1]NRO!J1895:T1895,1,8),INDEX([1]NRO!J1895:T1895,1,[1]Variables!$AN$3))</f>
        <v>0</v>
      </c>
      <c r="O1895" s="134"/>
      <c r="P1895" s="134"/>
      <c r="Q1895" s="134"/>
      <c r="R1895" s="134"/>
      <c r="S1895" s="134"/>
      <c r="T1895" s="134"/>
      <c r="U1895" s="134"/>
      <c r="V1895" s="134"/>
      <c r="W1895" s="134"/>
      <c r="X1895" s="134"/>
      <c r="Y1895" s="134"/>
      <c r="Z1895" s="134"/>
      <c r="AA1895" s="134"/>
    </row>
    <row r="1896" spans="1:27" ht="11.65" customHeight="1" x14ac:dyDescent="0.2">
      <c r="A1896" s="138">
        <f t="shared" ca="1" si="135"/>
        <v>1515</v>
      </c>
      <c r="C1896" s="184"/>
      <c r="H1896" s="151" t="s">
        <v>469</v>
      </c>
      <c r="I1896" s="187">
        <f>SUBTOTAL(9,I1891:I1895)</f>
        <v>15868094.0566667</v>
      </c>
      <c r="J1896" s="187">
        <f>SUBTOTAL(9,J1891:J1895)</f>
        <v>15501938.366292685</v>
      </c>
      <c r="K1896" s="187">
        <f>SUBTOTAL(9,K1891:K1895)</f>
        <v>366155.69037401484</v>
      </c>
      <c r="L1896" s="187">
        <f>SUBTOTAL(9,L1891:L1895)</f>
        <v>0</v>
      </c>
      <c r="M1896" s="187">
        <f>SUBTOTAL(9,M1891:M1895)</f>
        <v>366155.69037401484</v>
      </c>
      <c r="O1896" s="134"/>
      <c r="P1896" s="134"/>
      <c r="Q1896" s="134"/>
      <c r="R1896" s="134"/>
      <c r="S1896" s="134"/>
      <c r="T1896" s="134"/>
      <c r="U1896" s="134"/>
      <c r="V1896" s="134"/>
      <c r="W1896" s="134"/>
      <c r="X1896" s="134"/>
      <c r="Y1896" s="134"/>
      <c r="Z1896" s="134"/>
      <c r="AA1896" s="134"/>
    </row>
    <row r="1897" spans="1:27" ht="11.65" customHeight="1" x14ac:dyDescent="0.2">
      <c r="A1897" s="138">
        <f t="shared" ca="1" si="135"/>
        <v>1516</v>
      </c>
      <c r="C1897" s="184"/>
      <c r="H1897" s="151"/>
      <c r="I1897" s="88"/>
      <c r="J1897" s="88"/>
      <c r="K1897" s="88"/>
      <c r="L1897" s="88"/>
      <c r="M1897" s="88"/>
      <c r="O1897" s="134"/>
      <c r="P1897" s="134"/>
      <c r="Q1897" s="134"/>
      <c r="R1897" s="134"/>
      <c r="S1897" s="134"/>
      <c r="T1897" s="134"/>
      <c r="U1897" s="134"/>
      <c r="V1897" s="134"/>
      <c r="W1897" s="134"/>
      <c r="X1897" s="134"/>
      <c r="Y1897" s="134"/>
      <c r="Z1897" s="134"/>
      <c r="AA1897" s="134"/>
    </row>
    <row r="1898" spans="1:27" ht="11.65" customHeight="1" x14ac:dyDescent="0.2">
      <c r="A1898" s="138">
        <f t="shared" ca="1" si="135"/>
        <v>1517</v>
      </c>
      <c r="C1898" s="184">
        <v>343</v>
      </c>
      <c r="D1898" s="84" t="s">
        <v>498</v>
      </c>
      <c r="H1898" s="151"/>
      <c r="I1898" s="88"/>
      <c r="J1898" s="88"/>
      <c r="K1898" s="88"/>
      <c r="L1898" s="88"/>
      <c r="M1898" s="88"/>
      <c r="O1898" s="134"/>
      <c r="P1898" s="134"/>
      <c r="Q1898" s="134"/>
      <c r="R1898" s="134"/>
      <c r="S1898" s="134"/>
      <c r="T1898" s="134"/>
      <c r="U1898" s="134"/>
      <c r="V1898" s="134"/>
      <c r="W1898" s="134"/>
      <c r="X1898" s="134"/>
      <c r="Y1898" s="134"/>
      <c r="Z1898" s="134"/>
      <c r="AA1898" s="134"/>
    </row>
    <row r="1899" spans="1:27" ht="11.65" customHeight="1" x14ac:dyDescent="0.2">
      <c r="A1899" s="138">
        <f t="shared" ca="1" si="135"/>
        <v>1518</v>
      </c>
      <c r="C1899" s="184"/>
      <c r="F1899" s="184" t="str">
        <f>+[1]Function!F1881</f>
        <v>P</v>
      </c>
      <c r="G1899" s="84" t="str">
        <f>[1]UTCR!H1899</f>
        <v>S</v>
      </c>
      <c r="H1899" s="151"/>
      <c r="I1899" s="88">
        <f>IF(VLOOKUP([1]Variables!$AN$3,[1]Variables!$AK$3:$AM$14,3)=2,[1]UTCR!J1899,[1]UTCR!AF1899)</f>
        <v>0</v>
      </c>
      <c r="J1899" s="88">
        <f t="shared" ref="J1899:J1904" si="138">I1899-K1899</f>
        <v>0</v>
      </c>
      <c r="K1899" s="185">
        <f>IF([1]Variables!$AN$3=12,IF(VLOOKUP([1]Variables!$AN$3,[1]Variables!$AK$3:$AM$14,3)=2,INDEX([1]UTCR!K1899:U1899,1,5)+INDEX([1]UTCR!K1899:U1899,1,8),INDEX([1]UTCR!AG1899:AQ1899,1,5)+INDEX([1]UTCR!AG1899:AQ1899,1,8)),IF(VLOOKUP([1]Variables!$AN$3,[1]Variables!$AK$3:$AM$14,3)=2,INDEX([1]UTCR!K1899:U1899,1,[1]Variables!$AN$3),INDEX([1]UTCR!AG1899:AQ1899,1,[1]Variables!$AN$3)))</f>
        <v>0</v>
      </c>
      <c r="L1899" s="88">
        <f t="shared" ref="L1899:L1904" si="139">M1899-K1899</f>
        <v>0</v>
      </c>
      <c r="M1899" s="88">
        <f>IF([1]Variables!$AN$3=12,INDEX([1]NRO!J1899:T1899,1,5)+INDEX([1]NRO!J1899:T1899,1,8),INDEX([1]NRO!J1899:T1899,1,[1]Variables!$AN$3))</f>
        <v>0</v>
      </c>
      <c r="O1899" s="134"/>
      <c r="P1899" s="134"/>
      <c r="Q1899" s="134"/>
      <c r="R1899" s="134"/>
      <c r="S1899" s="134"/>
      <c r="T1899" s="134"/>
      <c r="U1899" s="134"/>
      <c r="V1899" s="134"/>
      <c r="W1899" s="134"/>
      <c r="X1899" s="134"/>
      <c r="Y1899" s="134"/>
      <c r="Z1899" s="134"/>
      <c r="AA1899" s="134"/>
    </row>
    <row r="1900" spans="1:27" ht="11.65" customHeight="1" x14ac:dyDescent="0.2">
      <c r="A1900" s="138">
        <f t="shared" ca="1" si="135"/>
        <v>1519</v>
      </c>
      <c r="C1900" s="184"/>
      <c r="F1900" s="184" t="str">
        <f>+[1]Function!F1882</f>
        <v>P</v>
      </c>
      <c r="G1900" s="84" t="str">
        <f>[1]UTCR!H1900</f>
        <v>DGU</v>
      </c>
      <c r="H1900" s="151"/>
      <c r="I1900" s="88">
        <f>IF(VLOOKUP([1]Variables!$AN$3,[1]Variables!$AK$3:$AM$14,3)=2,[1]UTCR!J1900,[1]UTCR!AF1900)</f>
        <v>0</v>
      </c>
      <c r="J1900" s="88">
        <f t="shared" si="138"/>
        <v>0</v>
      </c>
      <c r="K1900" s="185">
        <f>IF([1]Variables!$AN$3=12,IF(VLOOKUP([1]Variables!$AN$3,[1]Variables!$AK$3:$AM$14,3)=2,INDEX([1]UTCR!K1900:U1900,1,5)+INDEX([1]UTCR!K1900:U1900,1,8),INDEX([1]UTCR!AG1900:AQ1900,1,5)+INDEX([1]UTCR!AG1900:AQ1900,1,8)),IF(VLOOKUP([1]Variables!$AN$3,[1]Variables!$AK$3:$AM$14,3)=2,INDEX([1]UTCR!K1900:U1900,1,[1]Variables!$AN$3),INDEX([1]UTCR!AG1900:AQ1900,1,[1]Variables!$AN$3)))</f>
        <v>0</v>
      </c>
      <c r="L1900" s="88">
        <f t="shared" si="139"/>
        <v>0</v>
      </c>
      <c r="M1900" s="88">
        <f>IF([1]Variables!$AN$3=12,INDEX([1]NRO!J1900:T1900,1,5)+INDEX([1]NRO!J1900:T1900,1,8),INDEX([1]NRO!J1900:T1900,1,[1]Variables!$AN$3))</f>
        <v>0</v>
      </c>
      <c r="O1900" s="134"/>
      <c r="P1900" s="134"/>
      <c r="Q1900" s="134"/>
      <c r="R1900" s="134"/>
      <c r="S1900" s="134"/>
      <c r="T1900" s="134"/>
      <c r="U1900" s="134"/>
      <c r="V1900" s="134"/>
      <c r="W1900" s="134"/>
      <c r="X1900" s="134"/>
      <c r="Y1900" s="134"/>
      <c r="Z1900" s="134"/>
      <c r="AA1900" s="134"/>
    </row>
    <row r="1901" spans="1:27" ht="11.65" customHeight="1" x14ac:dyDescent="0.2">
      <c r="A1901" s="138">
        <f t="shared" ca="1" si="135"/>
        <v>1520</v>
      </c>
      <c r="C1901" s="184"/>
      <c r="F1901" s="184" t="str">
        <f>+[1]Function!F1883</f>
        <v>P</v>
      </c>
      <c r="G1901" s="84" t="str">
        <f>[1]UTCR!H1901</f>
        <v>SG</v>
      </c>
      <c r="H1901" s="151"/>
      <c r="I1901" s="88">
        <f>IF(VLOOKUP([1]Variables!$AN$3,[1]Variables!$AK$3:$AM$14,3)=2,[1]UTCR!J1901,[1]UTCR!AF1901)</f>
        <v>0</v>
      </c>
      <c r="J1901" s="88">
        <f t="shared" si="138"/>
        <v>0</v>
      </c>
      <c r="K1901" s="185">
        <f>IF([1]Variables!$AN$3=12,IF(VLOOKUP([1]Variables!$AN$3,[1]Variables!$AK$3:$AM$14,3)=2,INDEX([1]UTCR!K1901:U1901,1,5)+INDEX([1]UTCR!K1901:U1901,1,8),INDEX([1]UTCR!AG1901:AQ1901,1,5)+INDEX([1]UTCR!AG1901:AQ1901,1,8)),IF(VLOOKUP([1]Variables!$AN$3,[1]Variables!$AK$3:$AM$14,3)=2,INDEX([1]UTCR!K1901:U1901,1,[1]Variables!$AN$3),INDEX([1]UTCR!AG1901:AQ1901,1,[1]Variables!$AN$3)))</f>
        <v>0</v>
      </c>
      <c r="L1901" s="88">
        <f t="shared" si="139"/>
        <v>0</v>
      </c>
      <c r="M1901" s="88">
        <f>IF([1]Variables!$AN$3=12,INDEX([1]NRO!J1901:T1901,1,5)+INDEX([1]NRO!J1901:T1901,1,8),INDEX([1]NRO!J1901:T1901,1,[1]Variables!$AN$3))</f>
        <v>0</v>
      </c>
      <c r="O1901" s="134"/>
      <c r="P1901" s="134"/>
      <c r="Q1901" s="134"/>
      <c r="R1901" s="134"/>
      <c r="S1901" s="134"/>
      <c r="T1901" s="134"/>
      <c r="U1901" s="134"/>
      <c r="V1901" s="134"/>
      <c r="W1901" s="134"/>
      <c r="X1901" s="134"/>
      <c r="Y1901" s="134"/>
      <c r="Z1901" s="134"/>
      <c r="AA1901" s="134"/>
    </row>
    <row r="1902" spans="1:27" ht="11.65" customHeight="1" x14ac:dyDescent="0.2">
      <c r="A1902" s="138">
        <f t="shared" ca="1" si="135"/>
        <v>1521</v>
      </c>
      <c r="C1902" s="184"/>
      <c r="F1902" s="184" t="str">
        <f>+[1]Function!F1884</f>
        <v>P</v>
      </c>
      <c r="G1902" s="84" t="str">
        <f>[1]UTCR!H1902</f>
        <v>CAGW</v>
      </c>
      <c r="H1902" s="151"/>
      <c r="I1902" s="88">
        <f>IF(VLOOKUP([1]Variables!$AN$3,[1]Variables!$AK$3:$AM$14,3)=2,[1]UTCR!J1902,[1]UTCR!AF1902)</f>
        <v>955696244.85374999</v>
      </c>
      <c r="J1902" s="88">
        <f t="shared" si="138"/>
        <v>740042886.44391716</v>
      </c>
      <c r="K1902" s="185">
        <f>IF([1]Variables!$AN$3=12,IF(VLOOKUP([1]Variables!$AN$3,[1]Variables!$AK$3:$AM$14,3)=2,INDEX([1]UTCR!K1902:U1902,1,5)+INDEX([1]UTCR!K1902:U1902,1,8),INDEX([1]UTCR!AG1902:AQ1902,1,5)+INDEX([1]UTCR!AG1902:AQ1902,1,8)),IF(VLOOKUP([1]Variables!$AN$3,[1]Variables!$AK$3:$AM$14,3)=2,INDEX([1]UTCR!K1902:U1902,1,[1]Variables!$AN$3),INDEX([1]UTCR!AG1902:AQ1902,1,[1]Variables!$AN$3)))</f>
        <v>215653358.40983284</v>
      </c>
      <c r="L1902" s="88">
        <f t="shared" si="139"/>
        <v>1610625.9133504629</v>
      </c>
      <c r="M1902" s="88">
        <f>IF([1]Variables!$AN$3=12,INDEX([1]NRO!J1902:T1902,1,5)+INDEX([1]NRO!J1902:T1902,1,8),INDEX([1]NRO!J1902:T1902,1,[1]Variables!$AN$3))</f>
        <v>217263984.3231833</v>
      </c>
      <c r="O1902" s="134"/>
      <c r="P1902" s="134"/>
      <c r="Q1902" s="134"/>
      <c r="R1902" s="134"/>
      <c r="S1902" s="134"/>
      <c r="T1902" s="134"/>
      <c r="U1902" s="134"/>
      <c r="V1902" s="134"/>
      <c r="W1902" s="134"/>
      <c r="X1902" s="134"/>
      <c r="Y1902" s="134"/>
      <c r="Z1902" s="134"/>
      <c r="AA1902" s="134"/>
    </row>
    <row r="1903" spans="1:27" ht="11.65" customHeight="1" x14ac:dyDescent="0.2">
      <c r="A1903" s="138">
        <f t="shared" ca="1" si="135"/>
        <v>1522</v>
      </c>
      <c r="C1903" s="184"/>
      <c r="F1903" s="184" t="str">
        <f>+[1]Function!F1885</f>
        <v>P</v>
      </c>
      <c r="G1903" s="84" t="str">
        <f>[1]UTCR!H1903</f>
        <v>CAGE</v>
      </c>
      <c r="H1903" s="151"/>
      <c r="I1903" s="88">
        <f>IF(VLOOKUP([1]Variables!$AN$3,[1]Variables!$AK$3:$AM$14,3)=2,[1]UTCR!J1903,[1]UTCR!AF1903)</f>
        <v>1947580862.1520801</v>
      </c>
      <c r="J1903" s="88">
        <f t="shared" si="138"/>
        <v>1947580862.1520801</v>
      </c>
      <c r="K1903" s="185">
        <f>IF([1]Variables!$AN$3=12,IF(VLOOKUP([1]Variables!$AN$3,[1]Variables!$AK$3:$AM$14,3)=2,INDEX([1]UTCR!K1903:U1903,1,5)+INDEX([1]UTCR!K1903:U1903,1,8),INDEX([1]UTCR!AG1903:AQ1903,1,5)+INDEX([1]UTCR!AG1903:AQ1903,1,8)),IF(VLOOKUP([1]Variables!$AN$3,[1]Variables!$AK$3:$AM$14,3)=2,INDEX([1]UTCR!K1903:U1903,1,[1]Variables!$AN$3),INDEX([1]UTCR!AG1903:AQ1903,1,[1]Variables!$AN$3)))</f>
        <v>0</v>
      </c>
      <c r="L1903" s="88">
        <f t="shared" si="139"/>
        <v>0</v>
      </c>
      <c r="M1903" s="88">
        <f>IF([1]Variables!$AN$3=12,INDEX([1]NRO!J1903:T1903,1,5)+INDEX([1]NRO!J1903:T1903,1,8),INDEX([1]NRO!J1903:T1903,1,[1]Variables!$AN$3))</f>
        <v>0</v>
      </c>
      <c r="O1903" s="134"/>
      <c r="P1903" s="134"/>
      <c r="Q1903" s="134"/>
      <c r="R1903" s="134"/>
      <c r="S1903" s="134"/>
      <c r="T1903" s="134"/>
      <c r="U1903" s="134"/>
      <c r="V1903" s="134"/>
      <c r="W1903" s="134"/>
      <c r="X1903" s="134"/>
      <c r="Y1903" s="134"/>
      <c r="Z1903" s="134"/>
      <c r="AA1903" s="134"/>
    </row>
    <row r="1904" spans="1:27" ht="11.65" customHeight="1" x14ac:dyDescent="0.2">
      <c r="A1904" s="138">
        <f t="shared" ca="1" si="135"/>
        <v>1523</v>
      </c>
      <c r="C1904" s="184"/>
      <c r="F1904" s="184" t="str">
        <f>+[1]Function!F1886</f>
        <v>P</v>
      </c>
      <c r="G1904" s="84" t="str">
        <f>[1]UTCR!H1904</f>
        <v>CAGE</v>
      </c>
      <c r="H1904" s="151"/>
      <c r="I1904" s="88">
        <f>IF(VLOOKUP([1]Variables!$AN$3,[1]Variables!$AK$3:$AM$14,3)=2,[1]UTCR!J1904,[1]UTCR!AF1904)</f>
        <v>0</v>
      </c>
      <c r="J1904" s="88">
        <f t="shared" si="138"/>
        <v>0</v>
      </c>
      <c r="K1904" s="185">
        <f>IF([1]Variables!$AN$3=12,IF(VLOOKUP([1]Variables!$AN$3,[1]Variables!$AK$3:$AM$14,3)=2,INDEX([1]UTCR!K1904:U1904,1,5)+INDEX([1]UTCR!K1904:U1904,1,8),INDEX([1]UTCR!AG1904:AQ1904,1,5)+INDEX([1]UTCR!AG1904:AQ1904,1,8)),IF(VLOOKUP([1]Variables!$AN$3,[1]Variables!$AK$3:$AM$14,3)=2,INDEX([1]UTCR!K1904:U1904,1,[1]Variables!$AN$3),INDEX([1]UTCR!AG1904:AQ1904,1,[1]Variables!$AN$3)))</f>
        <v>0</v>
      </c>
      <c r="L1904" s="88">
        <f t="shared" si="139"/>
        <v>0</v>
      </c>
      <c r="M1904" s="88">
        <f>IF([1]Variables!$AN$3=12,INDEX([1]NRO!J1904:T1904,1,5)+INDEX([1]NRO!J1904:T1904,1,8),INDEX([1]NRO!J1904:T1904,1,[1]Variables!$AN$3))</f>
        <v>0</v>
      </c>
      <c r="O1904" s="134"/>
      <c r="P1904" s="134"/>
      <c r="Q1904" s="134"/>
      <c r="R1904" s="134"/>
      <c r="S1904" s="134"/>
      <c r="T1904" s="134"/>
      <c r="U1904" s="134"/>
      <c r="V1904" s="134"/>
      <c r="W1904" s="134"/>
      <c r="X1904" s="134"/>
      <c r="Y1904" s="134"/>
      <c r="Z1904" s="134"/>
      <c r="AA1904" s="134"/>
    </row>
    <row r="1905" spans="1:27" ht="11.65" customHeight="1" x14ac:dyDescent="0.2">
      <c r="A1905" s="138">
        <f t="shared" ca="1" si="135"/>
        <v>1524</v>
      </c>
      <c r="C1905" s="184"/>
      <c r="H1905" s="151" t="s">
        <v>469</v>
      </c>
      <c r="I1905" s="187">
        <f>SUBTOTAL(9,I1899:I1904)</f>
        <v>2903277107.0058298</v>
      </c>
      <c r="J1905" s="187">
        <f>SUBTOTAL(9,J1899:J1904)</f>
        <v>2687623748.5959973</v>
      </c>
      <c r="K1905" s="187">
        <f>SUBTOTAL(9,K1899:K1904)</f>
        <v>215653358.40983284</v>
      </c>
      <c r="L1905" s="187">
        <f>SUBTOTAL(9,L1899:L1904)</f>
        <v>1610625.9133504629</v>
      </c>
      <c r="M1905" s="187">
        <f>SUBTOTAL(9,M1899:M1904)</f>
        <v>217263984.3231833</v>
      </c>
      <c r="O1905" s="134"/>
      <c r="P1905" s="134"/>
      <c r="Q1905" s="134"/>
      <c r="R1905" s="134"/>
      <c r="S1905" s="134"/>
      <c r="T1905" s="134"/>
      <c r="U1905" s="134"/>
      <c r="V1905" s="134"/>
      <c r="W1905" s="134"/>
      <c r="X1905" s="134"/>
      <c r="Y1905" s="134"/>
      <c r="Z1905" s="134"/>
      <c r="AA1905" s="134"/>
    </row>
    <row r="1906" spans="1:27" ht="11.65" customHeight="1" x14ac:dyDescent="0.2">
      <c r="A1906" s="138">
        <f t="shared" ca="1" si="135"/>
        <v>1525</v>
      </c>
      <c r="C1906" s="184"/>
      <c r="H1906" s="151"/>
      <c r="I1906" s="88"/>
      <c r="J1906" s="88"/>
      <c r="K1906" s="88"/>
      <c r="L1906" s="88"/>
      <c r="M1906" s="88"/>
      <c r="O1906" s="134"/>
      <c r="P1906" s="134"/>
      <c r="Q1906" s="134"/>
      <c r="R1906" s="134"/>
      <c r="S1906" s="134"/>
      <c r="T1906" s="134"/>
      <c r="U1906" s="134"/>
      <c r="V1906" s="134"/>
      <c r="W1906" s="134"/>
      <c r="X1906" s="134"/>
      <c r="Y1906" s="134"/>
      <c r="Z1906" s="134"/>
      <c r="AA1906" s="134"/>
    </row>
    <row r="1907" spans="1:27" ht="11.65" customHeight="1" x14ac:dyDescent="0.2">
      <c r="A1907" s="138">
        <f t="shared" ca="1" si="135"/>
        <v>1526</v>
      </c>
      <c r="C1907" s="184">
        <v>344</v>
      </c>
      <c r="D1907" s="84" t="s">
        <v>499</v>
      </c>
      <c r="H1907" s="151"/>
      <c r="I1907" s="88"/>
      <c r="J1907" s="88"/>
      <c r="K1907" s="88"/>
      <c r="L1907" s="88"/>
      <c r="M1907" s="88"/>
      <c r="O1907" s="134"/>
      <c r="P1907" s="134"/>
      <c r="Q1907" s="134"/>
      <c r="R1907" s="134"/>
      <c r="S1907" s="134"/>
      <c r="T1907" s="134"/>
      <c r="U1907" s="134"/>
      <c r="V1907" s="134"/>
      <c r="W1907" s="134"/>
      <c r="X1907" s="134"/>
      <c r="Y1907" s="134"/>
      <c r="Z1907" s="134"/>
      <c r="AA1907" s="134"/>
    </row>
    <row r="1908" spans="1:27" ht="11.65" customHeight="1" x14ac:dyDescent="0.2">
      <c r="A1908" s="138">
        <f t="shared" ca="1" si="135"/>
        <v>1527</v>
      </c>
      <c r="C1908" s="184"/>
      <c r="F1908" s="184" t="str">
        <f>+[1]Function!F1890</f>
        <v>P</v>
      </c>
      <c r="G1908" s="84" t="str">
        <f>[1]UTCR!H1908</f>
        <v>S</v>
      </c>
      <c r="H1908" s="151"/>
      <c r="I1908" s="88">
        <f>IF(VLOOKUP([1]Variables!$AN$3,[1]Variables!$AK$3:$AM$14,3)=2,[1]UTCR!J1908,[1]UTCR!AF1908)</f>
        <v>0</v>
      </c>
      <c r="J1908" s="88">
        <f t="shared" ref="J1908:J1913" si="140">I1908-K1908</f>
        <v>0</v>
      </c>
      <c r="K1908" s="185">
        <f>IF([1]Variables!$AN$3=12,IF(VLOOKUP([1]Variables!$AN$3,[1]Variables!$AK$3:$AM$14,3)=2,INDEX([1]UTCR!K1908:U1908,1,5)+INDEX([1]UTCR!K1908:U1908,1,8),INDEX([1]UTCR!AG1908:AQ1908,1,5)+INDEX([1]UTCR!AG1908:AQ1908,1,8)),IF(VLOOKUP([1]Variables!$AN$3,[1]Variables!$AK$3:$AM$14,3)=2,INDEX([1]UTCR!K1908:U1908,1,[1]Variables!$AN$3),INDEX([1]UTCR!AG1908:AQ1908,1,[1]Variables!$AN$3)))</f>
        <v>0</v>
      </c>
      <c r="L1908" s="88">
        <f t="shared" ref="L1908:L1913" si="141">M1908-K1908</f>
        <v>0</v>
      </c>
      <c r="M1908" s="88">
        <f>IF([1]Variables!$AN$3=12,INDEX([1]NRO!J1908:T1908,1,5)+INDEX([1]NRO!J1908:T1908,1,8),INDEX([1]NRO!J1908:T1908,1,[1]Variables!$AN$3))</f>
        <v>0</v>
      </c>
      <c r="O1908" s="134"/>
      <c r="P1908" s="134"/>
      <c r="Q1908" s="134"/>
      <c r="R1908" s="134"/>
      <c r="S1908" s="134"/>
      <c r="T1908" s="134"/>
      <c r="U1908" s="134"/>
      <c r="V1908" s="134"/>
      <c r="W1908" s="134"/>
      <c r="X1908" s="134"/>
      <c r="Y1908" s="134"/>
      <c r="Z1908" s="134"/>
      <c r="AA1908" s="134"/>
    </row>
    <row r="1909" spans="1:27" ht="11.65" customHeight="1" x14ac:dyDescent="0.2">
      <c r="A1909" s="138">
        <f t="shared" ca="1" si="135"/>
        <v>1528</v>
      </c>
      <c r="C1909" s="184"/>
      <c r="F1909" s="184" t="str">
        <f>+[1]Function!F1891</f>
        <v>P</v>
      </c>
      <c r="G1909" s="84" t="str">
        <f>[1]UTCR!H1909</f>
        <v>DGU</v>
      </c>
      <c r="H1909" s="151"/>
      <c r="I1909" s="88">
        <f>IF(VLOOKUP([1]Variables!$AN$3,[1]Variables!$AK$3:$AM$14,3)=2,[1]UTCR!J1909,[1]UTCR!AF1909)</f>
        <v>0</v>
      </c>
      <c r="J1909" s="88">
        <f t="shared" si="140"/>
        <v>0</v>
      </c>
      <c r="K1909" s="185">
        <f>IF([1]Variables!$AN$3=12,IF(VLOOKUP([1]Variables!$AN$3,[1]Variables!$AK$3:$AM$14,3)=2,INDEX([1]UTCR!K1909:U1909,1,5)+INDEX([1]UTCR!K1909:U1909,1,8),INDEX([1]UTCR!AG1909:AQ1909,1,5)+INDEX([1]UTCR!AG1909:AQ1909,1,8)),IF(VLOOKUP([1]Variables!$AN$3,[1]Variables!$AK$3:$AM$14,3)=2,INDEX([1]UTCR!K1909:U1909,1,[1]Variables!$AN$3),INDEX([1]UTCR!AG1909:AQ1909,1,[1]Variables!$AN$3)))</f>
        <v>0</v>
      </c>
      <c r="L1909" s="88">
        <f t="shared" si="141"/>
        <v>0</v>
      </c>
      <c r="M1909" s="88">
        <f>IF([1]Variables!$AN$3=12,INDEX([1]NRO!J1909:T1909,1,5)+INDEX([1]NRO!J1909:T1909,1,8),INDEX([1]NRO!J1909:T1909,1,[1]Variables!$AN$3))</f>
        <v>0</v>
      </c>
      <c r="O1909" s="134"/>
      <c r="P1909" s="134"/>
      <c r="Q1909" s="134"/>
      <c r="R1909" s="134"/>
      <c r="S1909" s="134"/>
      <c r="T1909" s="134"/>
      <c r="U1909" s="134"/>
      <c r="V1909" s="134"/>
      <c r="W1909" s="134"/>
      <c r="X1909" s="134"/>
      <c r="Y1909" s="134"/>
      <c r="Z1909" s="134"/>
      <c r="AA1909" s="134"/>
    </row>
    <row r="1910" spans="1:27" ht="11.65" customHeight="1" x14ac:dyDescent="0.2">
      <c r="A1910" s="138">
        <f t="shared" ca="1" si="135"/>
        <v>1529</v>
      </c>
      <c r="C1910" s="184"/>
      <c r="F1910" s="184" t="str">
        <f>+[1]Function!F1892</f>
        <v>P</v>
      </c>
      <c r="G1910" s="84" t="str">
        <f>[1]UTCR!H1910</f>
        <v>SG</v>
      </c>
      <c r="H1910" s="151"/>
      <c r="I1910" s="88">
        <f>IF(VLOOKUP([1]Variables!$AN$3,[1]Variables!$AK$3:$AM$14,3)=2,[1]UTCR!J1910,[1]UTCR!AF1910)</f>
        <v>0</v>
      </c>
      <c r="J1910" s="88">
        <f t="shared" si="140"/>
        <v>0</v>
      </c>
      <c r="K1910" s="185">
        <f>IF([1]Variables!$AN$3=12,IF(VLOOKUP([1]Variables!$AN$3,[1]Variables!$AK$3:$AM$14,3)=2,INDEX([1]UTCR!K1910:U1910,1,5)+INDEX([1]UTCR!K1910:U1910,1,8),INDEX([1]UTCR!AG1910:AQ1910,1,5)+INDEX([1]UTCR!AG1910:AQ1910,1,8)),IF(VLOOKUP([1]Variables!$AN$3,[1]Variables!$AK$3:$AM$14,3)=2,INDEX([1]UTCR!K1910:U1910,1,[1]Variables!$AN$3),INDEX([1]UTCR!AG1910:AQ1910,1,[1]Variables!$AN$3)))</f>
        <v>0</v>
      </c>
      <c r="L1910" s="88">
        <f t="shared" si="141"/>
        <v>0</v>
      </c>
      <c r="M1910" s="88">
        <f>IF([1]Variables!$AN$3=12,INDEX([1]NRO!J1910:T1910,1,5)+INDEX([1]NRO!J1910:T1910,1,8),INDEX([1]NRO!J1910:T1910,1,[1]Variables!$AN$3))</f>
        <v>0</v>
      </c>
      <c r="O1910" s="134"/>
      <c r="P1910" s="134"/>
      <c r="Q1910" s="134"/>
      <c r="R1910" s="134"/>
      <c r="S1910" s="134"/>
      <c r="T1910" s="134"/>
      <c r="U1910" s="134"/>
      <c r="V1910" s="134"/>
      <c r="W1910" s="134"/>
      <c r="X1910" s="134"/>
      <c r="Y1910" s="134"/>
      <c r="Z1910" s="134"/>
      <c r="AA1910" s="134"/>
    </row>
    <row r="1911" spans="1:27" ht="11.65" customHeight="1" x14ac:dyDescent="0.2">
      <c r="A1911" s="138">
        <f t="shared" ca="1" si="135"/>
        <v>1530</v>
      </c>
      <c r="C1911" s="184"/>
      <c r="F1911" s="184" t="str">
        <f>+[1]Function!F1893</f>
        <v>P</v>
      </c>
      <c r="G1911" s="84" t="str">
        <f>[1]UTCR!H1911</f>
        <v>CAGW</v>
      </c>
      <c r="H1911" s="151"/>
      <c r="I1911" s="88">
        <f>IF(VLOOKUP([1]Variables!$AN$3,[1]Variables!$AK$3:$AM$14,3)=2,[1]UTCR!J1911,[1]UTCR!AF1911)</f>
        <v>132458267.896667</v>
      </c>
      <c r="J1911" s="88">
        <f t="shared" si="140"/>
        <v>102568990.34128967</v>
      </c>
      <c r="K1911" s="185">
        <f>IF([1]Variables!$AN$3=12,IF(VLOOKUP([1]Variables!$AN$3,[1]Variables!$AK$3:$AM$14,3)=2,INDEX([1]UTCR!K1911:U1911,1,5)+INDEX([1]UTCR!K1911:U1911,1,8),INDEX([1]UTCR!AG1911:AQ1911,1,5)+INDEX([1]UTCR!AG1911:AQ1911,1,8)),IF(VLOOKUP([1]Variables!$AN$3,[1]Variables!$AK$3:$AM$14,3)=2,INDEX([1]UTCR!K1911:U1911,1,[1]Variables!$AN$3),INDEX([1]UTCR!AG1911:AQ1911,1,[1]Variables!$AN$3)))</f>
        <v>29889277.555377327</v>
      </c>
      <c r="L1911" s="88">
        <f t="shared" si="141"/>
        <v>112915.90881034359</v>
      </c>
      <c r="M1911" s="88">
        <f>IF([1]Variables!$AN$3=12,INDEX([1]NRO!J1911:T1911,1,5)+INDEX([1]NRO!J1911:T1911,1,8),INDEX([1]NRO!J1911:T1911,1,[1]Variables!$AN$3))</f>
        <v>30002193.46418767</v>
      </c>
      <c r="O1911" s="134"/>
      <c r="P1911" s="134"/>
      <c r="Q1911" s="134"/>
      <c r="R1911" s="134"/>
      <c r="S1911" s="134"/>
      <c r="T1911" s="134"/>
      <c r="U1911" s="134"/>
      <c r="V1911" s="134"/>
      <c r="W1911" s="134"/>
      <c r="X1911" s="134"/>
      <c r="Y1911" s="134"/>
      <c r="Z1911" s="134"/>
      <c r="AA1911" s="134"/>
    </row>
    <row r="1912" spans="1:27" ht="11.65" customHeight="1" x14ac:dyDescent="0.2">
      <c r="A1912" s="138">
        <f t="shared" ca="1" si="135"/>
        <v>1531</v>
      </c>
      <c r="C1912" s="184"/>
      <c r="F1912" s="184" t="str">
        <f>+[1]Function!F1894</f>
        <v>P</v>
      </c>
      <c r="G1912" s="84" t="str">
        <f>[1]UTCR!H1912</f>
        <v>CAGE</v>
      </c>
      <c r="H1912" s="151"/>
      <c r="I1912" s="88">
        <f>IF(VLOOKUP([1]Variables!$AN$3,[1]Variables!$AK$3:$AM$14,3)=2,[1]UTCR!J1912,[1]UTCR!AF1912)</f>
        <v>337852769.65375</v>
      </c>
      <c r="J1912" s="88">
        <f t="shared" si="140"/>
        <v>337852769.65375</v>
      </c>
      <c r="K1912" s="185">
        <f>IF([1]Variables!$AN$3=12,IF(VLOOKUP([1]Variables!$AN$3,[1]Variables!$AK$3:$AM$14,3)=2,INDEX([1]UTCR!K1912:U1912,1,5)+INDEX([1]UTCR!K1912:U1912,1,8),INDEX([1]UTCR!AG1912:AQ1912,1,5)+INDEX([1]UTCR!AG1912:AQ1912,1,8)),IF(VLOOKUP([1]Variables!$AN$3,[1]Variables!$AK$3:$AM$14,3)=2,INDEX([1]UTCR!K1912:U1912,1,[1]Variables!$AN$3),INDEX([1]UTCR!AG1912:AQ1912,1,[1]Variables!$AN$3)))</f>
        <v>0</v>
      </c>
      <c r="L1912" s="88">
        <f t="shared" si="141"/>
        <v>0</v>
      </c>
      <c r="M1912" s="88">
        <f>IF([1]Variables!$AN$3=12,INDEX([1]NRO!J1912:T1912,1,5)+INDEX([1]NRO!J1912:T1912,1,8),INDEX([1]NRO!J1912:T1912,1,[1]Variables!$AN$3))</f>
        <v>0</v>
      </c>
      <c r="O1912" s="134"/>
      <c r="P1912" s="134"/>
      <c r="Q1912" s="134"/>
      <c r="R1912" s="134"/>
      <c r="S1912" s="134"/>
      <c r="T1912" s="134"/>
      <c r="U1912" s="134"/>
      <c r="V1912" s="134"/>
      <c r="W1912" s="134"/>
      <c r="X1912" s="134"/>
      <c r="Y1912" s="134"/>
      <c r="Z1912" s="134"/>
      <c r="AA1912" s="134"/>
    </row>
    <row r="1913" spans="1:27" ht="11.65" customHeight="1" x14ac:dyDescent="0.2">
      <c r="A1913" s="138">
        <f t="shared" ca="1" si="135"/>
        <v>1532</v>
      </c>
      <c r="C1913" s="184"/>
      <c r="F1913" s="184" t="str">
        <f>+[1]Function!F1895</f>
        <v>P</v>
      </c>
      <c r="G1913" s="84" t="str">
        <f>[1]UTCR!H1913</f>
        <v>CAGE</v>
      </c>
      <c r="H1913" s="151"/>
      <c r="I1913" s="88">
        <f>IF(VLOOKUP([1]Variables!$AN$3,[1]Variables!$AK$3:$AM$14,3)=2,[1]UTCR!J1913,[1]UTCR!AF1913)</f>
        <v>0</v>
      </c>
      <c r="J1913" s="88">
        <f t="shared" si="140"/>
        <v>0</v>
      </c>
      <c r="K1913" s="185">
        <f>IF([1]Variables!$AN$3=12,IF(VLOOKUP([1]Variables!$AN$3,[1]Variables!$AK$3:$AM$14,3)=2,INDEX([1]UTCR!K1913:U1913,1,5)+INDEX([1]UTCR!K1913:U1913,1,8),INDEX([1]UTCR!AG1913:AQ1913,1,5)+INDEX([1]UTCR!AG1913:AQ1913,1,8)),IF(VLOOKUP([1]Variables!$AN$3,[1]Variables!$AK$3:$AM$14,3)=2,INDEX([1]UTCR!K1913:U1913,1,[1]Variables!$AN$3),INDEX([1]UTCR!AG1913:AQ1913,1,[1]Variables!$AN$3)))</f>
        <v>0</v>
      </c>
      <c r="L1913" s="88">
        <f t="shared" si="141"/>
        <v>0</v>
      </c>
      <c r="M1913" s="88">
        <f>IF([1]Variables!$AN$3=12,INDEX([1]NRO!J1913:T1913,1,5)+INDEX([1]NRO!J1913:T1913,1,8),INDEX([1]NRO!J1913:T1913,1,[1]Variables!$AN$3))</f>
        <v>0</v>
      </c>
      <c r="O1913" s="134"/>
      <c r="P1913" s="134"/>
      <c r="Q1913" s="134"/>
      <c r="R1913" s="134"/>
      <c r="S1913" s="134"/>
      <c r="T1913" s="134"/>
      <c r="U1913" s="134"/>
      <c r="V1913" s="134"/>
      <c r="W1913" s="134"/>
      <c r="X1913" s="134"/>
      <c r="Y1913" s="134"/>
      <c r="Z1913" s="134"/>
      <c r="AA1913" s="134"/>
    </row>
    <row r="1914" spans="1:27" ht="11.65" customHeight="1" x14ac:dyDescent="0.2">
      <c r="A1914" s="138">
        <f t="shared" ca="1" si="135"/>
        <v>1533</v>
      </c>
      <c r="C1914" s="184"/>
      <c r="H1914" s="151" t="s">
        <v>469</v>
      </c>
      <c r="I1914" s="187">
        <f>SUBTOTAL(9,I1908:I1913)</f>
        <v>470311037.55041701</v>
      </c>
      <c r="J1914" s="187">
        <f>SUBTOTAL(9,J1908:J1913)</f>
        <v>440421759.9950397</v>
      </c>
      <c r="K1914" s="187">
        <f>SUBTOTAL(9,K1908:K1913)</f>
        <v>29889277.555377327</v>
      </c>
      <c r="L1914" s="187">
        <f>SUBTOTAL(9,L1908:L1913)</f>
        <v>112915.90881034359</v>
      </c>
      <c r="M1914" s="187">
        <f>SUBTOTAL(9,M1908:M1913)</f>
        <v>30002193.46418767</v>
      </c>
      <c r="O1914" s="134"/>
      <c r="P1914" s="134"/>
      <c r="Q1914" s="134"/>
      <c r="R1914" s="134"/>
      <c r="S1914" s="134"/>
      <c r="T1914" s="134"/>
      <c r="U1914" s="134"/>
      <c r="V1914" s="134"/>
      <c r="W1914" s="134"/>
      <c r="X1914" s="134"/>
      <c r="Y1914" s="134"/>
      <c r="Z1914" s="134"/>
      <c r="AA1914" s="134"/>
    </row>
    <row r="1915" spans="1:27" ht="11.65" customHeight="1" x14ac:dyDescent="0.2">
      <c r="A1915" s="138">
        <f t="shared" ca="1" si="135"/>
        <v>1534</v>
      </c>
      <c r="C1915" s="184"/>
      <c r="H1915" s="151"/>
      <c r="I1915" s="88"/>
      <c r="J1915" s="88"/>
      <c r="K1915" s="88"/>
      <c r="L1915" s="88"/>
      <c r="M1915" s="88"/>
      <c r="O1915" s="134"/>
      <c r="P1915" s="134"/>
      <c r="Q1915" s="134"/>
      <c r="R1915" s="134"/>
      <c r="S1915" s="134"/>
      <c r="T1915" s="134"/>
      <c r="U1915" s="134"/>
      <c r="V1915" s="134"/>
      <c r="W1915" s="134"/>
      <c r="X1915" s="134"/>
      <c r="Y1915" s="134"/>
      <c r="Z1915" s="134"/>
      <c r="AA1915" s="134"/>
    </row>
    <row r="1916" spans="1:27" ht="11.65" customHeight="1" x14ac:dyDescent="0.2">
      <c r="A1916" s="138">
        <f t="shared" ca="1" si="135"/>
        <v>1535</v>
      </c>
      <c r="C1916" s="184">
        <v>345</v>
      </c>
      <c r="D1916" s="84" t="s">
        <v>500</v>
      </c>
      <c r="H1916" s="151"/>
      <c r="I1916" s="88"/>
      <c r="J1916" s="88"/>
      <c r="K1916" s="88"/>
      <c r="L1916" s="88"/>
      <c r="M1916" s="88"/>
      <c r="O1916" s="134"/>
      <c r="P1916" s="134"/>
      <c r="Q1916" s="134"/>
      <c r="R1916" s="134"/>
      <c r="S1916" s="134"/>
      <c r="T1916" s="134"/>
      <c r="U1916" s="134"/>
      <c r="V1916" s="134"/>
      <c r="W1916" s="134"/>
      <c r="X1916" s="134"/>
      <c r="Y1916" s="134"/>
      <c r="Z1916" s="134"/>
      <c r="AA1916" s="134"/>
    </row>
    <row r="1917" spans="1:27" ht="11.65" customHeight="1" x14ac:dyDescent="0.2">
      <c r="A1917" s="138">
        <f t="shared" ca="1" si="135"/>
        <v>1536</v>
      </c>
      <c r="C1917" s="184"/>
      <c r="F1917" s="184" t="str">
        <f>+[1]Function!F1899</f>
        <v>P</v>
      </c>
      <c r="G1917" s="84" t="str">
        <f>[1]UTCR!H1917</f>
        <v>SG</v>
      </c>
      <c r="H1917" s="151"/>
      <c r="I1917" s="88">
        <f>IF(VLOOKUP([1]Variables!$AN$3,[1]Variables!$AK$3:$AM$14,3)=2,[1]UTCR!J1917,[1]UTCR!AF1917)</f>
        <v>0</v>
      </c>
      <c r="J1917" s="88">
        <f>I1917-K1917</f>
        <v>0</v>
      </c>
      <c r="K1917" s="185">
        <f>IF([1]Variables!$AN$3=12,IF(VLOOKUP([1]Variables!$AN$3,[1]Variables!$AK$3:$AM$14,3)=2,INDEX([1]UTCR!K1917:U1917,1,5)+INDEX([1]UTCR!K1917:U1917,1,8),INDEX([1]UTCR!AG1917:AQ1917,1,5)+INDEX([1]UTCR!AG1917:AQ1917,1,8)),IF(VLOOKUP([1]Variables!$AN$3,[1]Variables!$AK$3:$AM$14,3)=2,INDEX([1]UTCR!K1917:U1917,1,[1]Variables!$AN$3),INDEX([1]UTCR!AG1917:AQ1917,1,[1]Variables!$AN$3)))</f>
        <v>0</v>
      </c>
      <c r="L1917" s="88">
        <f>M1917-K1917</f>
        <v>0</v>
      </c>
      <c r="M1917" s="88">
        <f>IF([1]Variables!$AN$3=12,INDEX([1]NRO!J1917:T1917,1,5)+INDEX([1]NRO!J1917:T1917,1,8),INDEX([1]NRO!J1917:T1917,1,[1]Variables!$AN$3))</f>
        <v>0</v>
      </c>
      <c r="O1917" s="134"/>
      <c r="P1917" s="134"/>
      <c r="Q1917" s="134"/>
      <c r="R1917" s="134"/>
      <c r="S1917" s="134"/>
      <c r="T1917" s="134"/>
      <c r="U1917" s="134"/>
      <c r="V1917" s="134"/>
      <c r="W1917" s="134"/>
      <c r="X1917" s="134"/>
      <c r="Y1917" s="134"/>
      <c r="Z1917" s="134"/>
      <c r="AA1917" s="134"/>
    </row>
    <row r="1918" spans="1:27" ht="11.65" customHeight="1" x14ac:dyDescent="0.2">
      <c r="A1918" s="138">
        <f t="shared" ca="1" si="135"/>
        <v>1537</v>
      </c>
      <c r="C1918" s="184"/>
      <c r="F1918" s="184" t="str">
        <f>+[1]Function!F1900</f>
        <v>P</v>
      </c>
      <c r="G1918" s="84" t="str">
        <f>[1]UTCR!H1918</f>
        <v>DGU</v>
      </c>
      <c r="H1918" s="151"/>
      <c r="I1918" s="88">
        <f>IF(VLOOKUP([1]Variables!$AN$3,[1]Variables!$AK$3:$AM$14,3)=2,[1]UTCR!J1918,[1]UTCR!AF1918)</f>
        <v>0</v>
      </c>
      <c r="J1918" s="88">
        <f>I1918-K1918</f>
        <v>0</v>
      </c>
      <c r="K1918" s="185">
        <f>IF([1]Variables!$AN$3=12,IF(VLOOKUP([1]Variables!$AN$3,[1]Variables!$AK$3:$AM$14,3)=2,INDEX([1]UTCR!K1918:U1918,1,5)+INDEX([1]UTCR!K1918:U1918,1,8),INDEX([1]UTCR!AG1918:AQ1918,1,5)+INDEX([1]UTCR!AG1918:AQ1918,1,8)),IF(VLOOKUP([1]Variables!$AN$3,[1]Variables!$AK$3:$AM$14,3)=2,INDEX([1]UTCR!K1918:U1918,1,[1]Variables!$AN$3),INDEX([1]UTCR!AG1918:AQ1918,1,[1]Variables!$AN$3)))</f>
        <v>0</v>
      </c>
      <c r="L1918" s="88">
        <f>M1918-K1918</f>
        <v>0</v>
      </c>
      <c r="M1918" s="88">
        <f>IF([1]Variables!$AN$3=12,INDEX([1]NRO!J1918:T1918,1,5)+INDEX([1]NRO!J1918:T1918,1,8),INDEX([1]NRO!J1918:T1918,1,[1]Variables!$AN$3))</f>
        <v>0</v>
      </c>
      <c r="O1918" s="134"/>
      <c r="P1918" s="134"/>
      <c r="Q1918" s="134"/>
      <c r="R1918" s="134"/>
      <c r="S1918" s="134"/>
      <c r="T1918" s="134"/>
      <c r="U1918" s="134"/>
      <c r="V1918" s="134"/>
      <c r="W1918" s="134"/>
      <c r="X1918" s="134"/>
      <c r="Y1918" s="134"/>
      <c r="Z1918" s="134"/>
      <c r="AA1918" s="134"/>
    </row>
    <row r="1919" spans="1:27" ht="11.65" customHeight="1" x14ac:dyDescent="0.2">
      <c r="A1919" s="138">
        <f t="shared" ca="1" si="135"/>
        <v>1538</v>
      </c>
      <c r="C1919" s="184"/>
      <c r="F1919" s="184" t="str">
        <f>+[1]Function!F1901</f>
        <v>P</v>
      </c>
      <c r="G1919" s="84" t="str">
        <f>[1]UTCR!H1919</f>
        <v>CAGW</v>
      </c>
      <c r="H1919" s="151"/>
      <c r="I1919" s="88">
        <f>IF(VLOOKUP([1]Variables!$AN$3,[1]Variables!$AK$3:$AM$14,3)=2,[1]UTCR!J1919,[1]UTCR!AF1919)</f>
        <v>87585448.672916695</v>
      </c>
      <c r="J1919" s="88">
        <f>I1919-K1919</f>
        <v>67821746.287503466</v>
      </c>
      <c r="K1919" s="185">
        <f>IF([1]Variables!$AN$3=12,IF(VLOOKUP([1]Variables!$AN$3,[1]Variables!$AK$3:$AM$14,3)=2,INDEX([1]UTCR!K1919:U1919,1,5)+INDEX([1]UTCR!K1919:U1919,1,8),INDEX([1]UTCR!AG1919:AQ1919,1,5)+INDEX([1]UTCR!AG1919:AQ1919,1,8)),IF(VLOOKUP([1]Variables!$AN$3,[1]Variables!$AK$3:$AM$14,3)=2,INDEX([1]UTCR!K1919:U1919,1,[1]Variables!$AN$3),INDEX([1]UTCR!AG1919:AQ1919,1,[1]Variables!$AN$3)))</f>
        <v>19763702.385413226</v>
      </c>
      <c r="L1919" s="88">
        <f>M1919-K1919</f>
        <v>-19675.704151686281</v>
      </c>
      <c r="M1919" s="88">
        <f>IF([1]Variables!$AN$3=12,INDEX([1]NRO!J1919:T1919,1,5)+INDEX([1]NRO!J1919:T1919,1,8),INDEX([1]NRO!J1919:T1919,1,[1]Variables!$AN$3))</f>
        <v>19744026.681261539</v>
      </c>
      <c r="O1919" s="134"/>
      <c r="P1919" s="134"/>
      <c r="Q1919" s="134"/>
      <c r="R1919" s="134"/>
      <c r="S1919" s="134"/>
      <c r="T1919" s="134"/>
      <c r="U1919" s="134"/>
      <c r="V1919" s="134"/>
      <c r="W1919" s="134"/>
      <c r="X1919" s="134"/>
      <c r="Y1919" s="134"/>
      <c r="Z1919" s="134"/>
      <c r="AA1919" s="134"/>
    </row>
    <row r="1920" spans="1:27" ht="11.65" customHeight="1" x14ac:dyDescent="0.2">
      <c r="A1920" s="138">
        <f t="shared" ca="1" si="135"/>
        <v>1539</v>
      </c>
      <c r="C1920" s="184"/>
      <c r="F1920" s="184" t="str">
        <f>+[1]Function!F1902</f>
        <v>P</v>
      </c>
      <c r="G1920" s="84" t="str">
        <f>[1]UTCR!H1920</f>
        <v>CAGE</v>
      </c>
      <c r="H1920" s="151"/>
      <c r="I1920" s="88">
        <f>IF(VLOOKUP([1]Variables!$AN$3,[1]Variables!$AK$3:$AM$14,3)=2,[1]UTCR!J1920,[1]UTCR!AF1920)</f>
        <v>237199420.80458301</v>
      </c>
      <c r="J1920" s="88">
        <f>I1920-K1920</f>
        <v>237199420.80458301</v>
      </c>
      <c r="K1920" s="185">
        <f>IF([1]Variables!$AN$3=12,IF(VLOOKUP([1]Variables!$AN$3,[1]Variables!$AK$3:$AM$14,3)=2,INDEX([1]UTCR!K1920:U1920,1,5)+INDEX([1]UTCR!K1920:U1920,1,8),INDEX([1]UTCR!AG1920:AQ1920,1,5)+INDEX([1]UTCR!AG1920:AQ1920,1,8)),IF(VLOOKUP([1]Variables!$AN$3,[1]Variables!$AK$3:$AM$14,3)=2,INDEX([1]UTCR!K1920:U1920,1,[1]Variables!$AN$3),INDEX([1]UTCR!AG1920:AQ1920,1,[1]Variables!$AN$3)))</f>
        <v>0</v>
      </c>
      <c r="L1920" s="88">
        <f>M1920-K1920</f>
        <v>0</v>
      </c>
      <c r="M1920" s="88">
        <f>IF([1]Variables!$AN$3=12,INDEX([1]NRO!J1920:T1920,1,5)+INDEX([1]NRO!J1920:T1920,1,8),INDEX([1]NRO!J1920:T1920,1,[1]Variables!$AN$3))</f>
        <v>0</v>
      </c>
      <c r="O1920" s="134"/>
      <c r="P1920" s="134"/>
      <c r="Q1920" s="134"/>
      <c r="R1920" s="134"/>
      <c r="S1920" s="134"/>
      <c r="T1920" s="134"/>
      <c r="U1920" s="134"/>
      <c r="V1920" s="134"/>
      <c r="W1920" s="134"/>
      <c r="X1920" s="134"/>
      <c r="Y1920" s="134"/>
      <c r="Z1920" s="134"/>
      <c r="AA1920" s="134"/>
    </row>
    <row r="1921" spans="1:27" ht="11.65" customHeight="1" x14ac:dyDescent="0.2">
      <c r="A1921" s="138">
        <f t="shared" ca="1" si="135"/>
        <v>1540</v>
      </c>
      <c r="C1921" s="184"/>
      <c r="F1921" s="184" t="str">
        <f>+[1]Function!F1903</f>
        <v>P</v>
      </c>
      <c r="G1921" s="84" t="str">
        <f>[1]UTCR!H1921</f>
        <v>CAGE</v>
      </c>
      <c r="H1921" s="151"/>
      <c r="I1921" s="88">
        <f>IF(VLOOKUP([1]Variables!$AN$3,[1]Variables!$AK$3:$AM$14,3)=2,[1]UTCR!J1921,[1]UTCR!AF1921)</f>
        <v>0</v>
      </c>
      <c r="J1921" s="88">
        <f>I1921-K1921</f>
        <v>0</v>
      </c>
      <c r="K1921" s="185">
        <f>IF([1]Variables!$AN$3=12,IF(VLOOKUP([1]Variables!$AN$3,[1]Variables!$AK$3:$AM$14,3)=2,INDEX([1]UTCR!K1921:U1921,1,5)+INDEX([1]UTCR!K1921:U1921,1,8),INDEX([1]UTCR!AG1921:AQ1921,1,5)+INDEX([1]UTCR!AG1921:AQ1921,1,8)),IF(VLOOKUP([1]Variables!$AN$3,[1]Variables!$AK$3:$AM$14,3)=2,INDEX([1]UTCR!K1921:U1921,1,[1]Variables!$AN$3),INDEX([1]UTCR!AG1921:AQ1921,1,[1]Variables!$AN$3)))</f>
        <v>0</v>
      </c>
      <c r="L1921" s="88">
        <f>M1921-K1921</f>
        <v>0</v>
      </c>
      <c r="M1921" s="88">
        <f>IF([1]Variables!$AN$3=12,INDEX([1]NRO!J1921:T1921,1,5)+INDEX([1]NRO!J1921:T1921,1,8),INDEX([1]NRO!J1921:T1921,1,[1]Variables!$AN$3))</f>
        <v>0</v>
      </c>
      <c r="O1921" s="134"/>
      <c r="P1921" s="134"/>
      <c r="Q1921" s="134"/>
      <c r="R1921" s="134"/>
      <c r="S1921" s="134"/>
      <c r="T1921" s="134"/>
      <c r="U1921" s="134"/>
      <c r="V1921" s="134"/>
      <c r="W1921" s="134"/>
      <c r="X1921" s="134"/>
      <c r="Y1921" s="134"/>
      <c r="Z1921" s="134"/>
      <c r="AA1921" s="134"/>
    </row>
    <row r="1922" spans="1:27" ht="11.65" customHeight="1" x14ac:dyDescent="0.2">
      <c r="A1922" s="138">
        <f t="shared" ca="1" si="135"/>
        <v>1541</v>
      </c>
      <c r="C1922" s="184"/>
      <c r="H1922" s="151" t="s">
        <v>469</v>
      </c>
      <c r="I1922" s="187">
        <f>SUBTOTAL(9,I1917:I1921)</f>
        <v>324784869.47749972</v>
      </c>
      <c r="J1922" s="187">
        <f>SUBTOTAL(9,J1917:J1921)</f>
        <v>305021167.09208649</v>
      </c>
      <c r="K1922" s="187">
        <f>SUBTOTAL(9,K1917:K1921)</f>
        <v>19763702.385413226</v>
      </c>
      <c r="L1922" s="187">
        <f>SUBTOTAL(9,L1917:L1921)</f>
        <v>-19675.704151686281</v>
      </c>
      <c r="M1922" s="187">
        <f>SUBTOTAL(9,M1917:M1921)</f>
        <v>19744026.681261539</v>
      </c>
      <c r="O1922" s="134"/>
      <c r="P1922" s="134"/>
      <c r="Q1922" s="134"/>
      <c r="R1922" s="134"/>
      <c r="S1922" s="134"/>
      <c r="T1922" s="134"/>
      <c r="U1922" s="134"/>
      <c r="V1922" s="134"/>
      <c r="W1922" s="134"/>
      <c r="X1922" s="134"/>
      <c r="Y1922" s="134"/>
      <c r="Z1922" s="134"/>
      <c r="AA1922" s="134"/>
    </row>
    <row r="1923" spans="1:27" ht="11.65" customHeight="1" x14ac:dyDescent="0.2">
      <c r="A1923" s="138">
        <f t="shared" ca="1" si="135"/>
        <v>1542</v>
      </c>
      <c r="C1923" s="184"/>
      <c r="H1923" s="151"/>
      <c r="I1923" s="192"/>
      <c r="J1923" s="88"/>
      <c r="K1923" s="88"/>
      <c r="L1923" s="88"/>
      <c r="M1923" s="88"/>
      <c r="O1923" s="134"/>
      <c r="P1923" s="134"/>
      <c r="Q1923" s="134"/>
      <c r="R1923" s="134"/>
      <c r="S1923" s="134"/>
      <c r="T1923" s="134"/>
      <c r="U1923" s="134"/>
      <c r="V1923" s="134"/>
      <c r="W1923" s="134"/>
      <c r="X1923" s="134"/>
      <c r="Y1923" s="134"/>
      <c r="Z1923" s="134"/>
      <c r="AA1923" s="134"/>
    </row>
    <row r="1924" spans="1:27" ht="11.65" customHeight="1" x14ac:dyDescent="0.2">
      <c r="A1924" s="138">
        <f t="shared" ca="1" si="135"/>
        <v>1543</v>
      </c>
      <c r="C1924" s="184"/>
      <c r="E1924" s="142"/>
      <c r="H1924" s="151"/>
      <c r="I1924" s="192"/>
      <c r="J1924" s="192"/>
      <c r="K1924" s="192"/>
      <c r="L1924" s="192"/>
      <c r="M1924" s="192"/>
      <c r="O1924" s="193"/>
      <c r="P1924" s="193"/>
      <c r="Q1924" s="193"/>
      <c r="R1924" s="193"/>
      <c r="S1924" s="193"/>
      <c r="T1924" s="193"/>
      <c r="U1924" s="134"/>
      <c r="V1924" s="193"/>
      <c r="W1924" s="193"/>
      <c r="X1924" s="193"/>
      <c r="Y1924" s="193"/>
      <c r="Z1924" s="193"/>
      <c r="AA1924" s="193"/>
    </row>
    <row r="1925" spans="1:27" ht="11.65" customHeight="1" x14ac:dyDescent="0.2">
      <c r="A1925" s="138">
        <f t="shared" ca="1" si="135"/>
        <v>1544</v>
      </c>
      <c r="C1925" s="194"/>
      <c r="D1925" s="195"/>
      <c r="E1925" s="196"/>
      <c r="G1925" s="195"/>
      <c r="H1925" s="197"/>
      <c r="I1925" s="198"/>
      <c r="J1925" s="198"/>
      <c r="K1925" s="198"/>
      <c r="L1925" s="198"/>
      <c r="M1925" s="198"/>
      <c r="O1925" s="199"/>
      <c r="P1925" s="199"/>
      <c r="Q1925" s="199"/>
      <c r="R1925" s="199"/>
      <c r="S1925" s="199"/>
      <c r="T1925" s="199"/>
      <c r="U1925" s="134"/>
      <c r="V1925" s="199"/>
      <c r="W1925" s="199"/>
      <c r="X1925" s="199"/>
      <c r="Y1925" s="199"/>
      <c r="Z1925" s="199"/>
      <c r="AA1925" s="199"/>
    </row>
    <row r="1926" spans="1:27" ht="11.65" customHeight="1" x14ac:dyDescent="0.2">
      <c r="A1926" s="138">
        <f t="shared" ca="1" si="135"/>
        <v>1545</v>
      </c>
      <c r="C1926" s="184">
        <v>346</v>
      </c>
      <c r="D1926" s="84" t="s">
        <v>482</v>
      </c>
      <c r="H1926" s="151"/>
      <c r="I1926" s="88"/>
      <c r="J1926" s="88"/>
      <c r="K1926" s="88"/>
      <c r="L1926" s="88"/>
      <c r="M1926" s="88"/>
      <c r="O1926" s="134"/>
      <c r="P1926" s="134"/>
      <c r="Q1926" s="134"/>
      <c r="R1926" s="134"/>
      <c r="S1926" s="134"/>
      <c r="T1926" s="134"/>
      <c r="U1926" s="134"/>
      <c r="V1926" s="134"/>
      <c r="W1926" s="134"/>
      <c r="X1926" s="134"/>
      <c r="Y1926" s="134"/>
      <c r="Z1926" s="134"/>
      <c r="AA1926" s="134"/>
    </row>
    <row r="1927" spans="1:27" ht="11.65" customHeight="1" x14ac:dyDescent="0.2">
      <c r="A1927" s="138">
        <f t="shared" ca="1" si="135"/>
        <v>1546</v>
      </c>
      <c r="C1927" s="184"/>
      <c r="F1927" s="184" t="str">
        <f>+[1]Function!F1909</f>
        <v>P</v>
      </c>
      <c r="G1927" s="84" t="str">
        <f>[1]UTCR!H1927</f>
        <v>SG</v>
      </c>
      <c r="H1927" s="151"/>
      <c r="I1927" s="88">
        <f>IF(VLOOKUP([1]Variables!$AN$3,[1]Variables!$AK$3:$AM$14,3)=2,[1]UTCR!J1927,[1]UTCR!AF1927)</f>
        <v>0</v>
      </c>
      <c r="J1927" s="88">
        <f>I1927-K1927</f>
        <v>0</v>
      </c>
      <c r="K1927" s="185">
        <f>IF([1]Variables!$AN$3=12,IF(VLOOKUP([1]Variables!$AN$3,[1]Variables!$AK$3:$AM$14,3)=2,INDEX([1]UTCR!K1927:U1927,1,5)+INDEX([1]UTCR!K1927:U1927,1,8),INDEX([1]UTCR!AG1927:AQ1927,1,5)+INDEX([1]UTCR!AG1927:AQ1927,1,8)),IF(VLOOKUP([1]Variables!$AN$3,[1]Variables!$AK$3:$AM$14,3)=2,INDEX([1]UTCR!K1927:U1927,1,[1]Variables!$AN$3),INDEX([1]UTCR!AG1927:AQ1927,1,[1]Variables!$AN$3)))</f>
        <v>0</v>
      </c>
      <c r="L1927" s="88">
        <f>M1927-K1927</f>
        <v>0</v>
      </c>
      <c r="M1927" s="88">
        <f>IF([1]Variables!$AN$3=12,INDEX([1]NRO!J1927:T1927,1,5)+INDEX([1]NRO!J1927:T1927,1,8),INDEX([1]NRO!J1927:T1927,1,[1]Variables!$AN$3))</f>
        <v>0</v>
      </c>
      <c r="O1927" s="134"/>
      <c r="P1927" s="134"/>
      <c r="Q1927" s="134"/>
      <c r="R1927" s="134"/>
      <c r="S1927" s="134"/>
      <c r="T1927" s="134"/>
      <c r="U1927" s="134"/>
      <c r="V1927" s="134"/>
      <c r="W1927" s="134"/>
      <c r="X1927" s="134"/>
      <c r="Y1927" s="134"/>
      <c r="Z1927" s="134"/>
      <c r="AA1927" s="134"/>
    </row>
    <row r="1928" spans="1:27" ht="11.65" customHeight="1" x14ac:dyDescent="0.2">
      <c r="A1928" s="138">
        <f t="shared" ca="1" si="135"/>
        <v>1547</v>
      </c>
      <c r="C1928" s="184"/>
      <c r="F1928" s="184" t="str">
        <f>+[1]Function!F1910</f>
        <v>P</v>
      </c>
      <c r="G1928" s="84" t="str">
        <f>[1]UTCR!H1928</f>
        <v>DGU</v>
      </c>
      <c r="H1928" s="151"/>
      <c r="I1928" s="88">
        <f>IF(VLOOKUP([1]Variables!$AN$3,[1]Variables!$AK$3:$AM$14,3)=2,[1]UTCR!J1928,[1]UTCR!AF1928)</f>
        <v>0</v>
      </c>
      <c r="J1928" s="88">
        <f>I1928-K1928</f>
        <v>0</v>
      </c>
      <c r="K1928" s="185">
        <f>IF([1]Variables!$AN$3=12,IF(VLOOKUP([1]Variables!$AN$3,[1]Variables!$AK$3:$AM$14,3)=2,INDEX([1]UTCR!K1928:U1928,1,5)+INDEX([1]UTCR!K1928:U1928,1,8),INDEX([1]UTCR!AG1928:AQ1928,1,5)+INDEX([1]UTCR!AG1928:AQ1928,1,8)),IF(VLOOKUP([1]Variables!$AN$3,[1]Variables!$AK$3:$AM$14,3)=2,INDEX([1]UTCR!K1928:U1928,1,[1]Variables!$AN$3),INDEX([1]UTCR!AG1928:AQ1928,1,[1]Variables!$AN$3)))</f>
        <v>0</v>
      </c>
      <c r="L1928" s="88">
        <f>M1928-K1928</f>
        <v>0</v>
      </c>
      <c r="M1928" s="88">
        <f>IF([1]Variables!$AN$3=12,INDEX([1]NRO!J1928:T1928,1,5)+INDEX([1]NRO!J1928:T1928,1,8),INDEX([1]NRO!J1928:T1928,1,[1]Variables!$AN$3))</f>
        <v>0</v>
      </c>
      <c r="O1928" s="134"/>
      <c r="P1928" s="134"/>
      <c r="Q1928" s="134"/>
      <c r="R1928" s="134"/>
      <c r="S1928" s="134"/>
      <c r="T1928" s="134"/>
      <c r="U1928" s="134"/>
      <c r="V1928" s="134"/>
      <c r="W1928" s="134"/>
      <c r="X1928" s="134"/>
      <c r="Y1928" s="134"/>
      <c r="Z1928" s="134"/>
      <c r="AA1928" s="134"/>
    </row>
    <row r="1929" spans="1:27" ht="11.65" customHeight="1" x14ac:dyDescent="0.2">
      <c r="A1929" s="138">
        <f t="shared" ca="1" si="135"/>
        <v>1548</v>
      </c>
      <c r="C1929" s="184"/>
      <c r="F1929" s="184" t="str">
        <f>+[1]Function!F1911</f>
        <v>P</v>
      </c>
      <c r="G1929" s="84" t="str">
        <f>[1]UTCR!H1929</f>
        <v>CAGW</v>
      </c>
      <c r="H1929" s="151"/>
      <c r="I1929" s="88">
        <f>IF(VLOOKUP([1]Variables!$AN$3,[1]Variables!$AK$3:$AM$14,3)=2,[1]UTCR!J1929,[1]UTCR!AF1929)</f>
        <v>4028237.47</v>
      </c>
      <c r="J1929" s="88">
        <f>I1929-K1929</f>
        <v>3119263.574208701</v>
      </c>
      <c r="K1929" s="185">
        <f>IF([1]Variables!$AN$3=12,IF(VLOOKUP([1]Variables!$AN$3,[1]Variables!$AK$3:$AM$14,3)=2,INDEX([1]UTCR!K1929:U1929,1,5)+INDEX([1]UTCR!K1929:U1929,1,8),INDEX([1]UTCR!AG1929:AQ1929,1,5)+INDEX([1]UTCR!AG1929:AQ1929,1,8)),IF(VLOOKUP([1]Variables!$AN$3,[1]Variables!$AK$3:$AM$14,3)=2,INDEX([1]UTCR!K1929:U1929,1,[1]Variables!$AN$3),INDEX([1]UTCR!AG1929:AQ1929,1,[1]Variables!$AN$3)))</f>
        <v>908973.89579129894</v>
      </c>
      <c r="L1929" s="88">
        <f>M1929-K1929</f>
        <v>-53.309936288511381</v>
      </c>
      <c r="M1929" s="88">
        <f>IF([1]Variables!$AN$3=12,INDEX([1]NRO!J1929:T1929,1,5)+INDEX([1]NRO!J1929:T1929,1,8),INDEX([1]NRO!J1929:T1929,1,[1]Variables!$AN$3))</f>
        <v>908920.58585501043</v>
      </c>
      <c r="O1929" s="134"/>
      <c r="P1929" s="134"/>
      <c r="Q1929" s="134"/>
      <c r="R1929" s="134"/>
      <c r="S1929" s="134"/>
      <c r="T1929" s="134"/>
      <c r="U1929" s="134"/>
      <c r="V1929" s="134"/>
      <c r="W1929" s="134"/>
      <c r="X1929" s="134"/>
      <c r="Y1929" s="134"/>
      <c r="Z1929" s="134"/>
      <c r="AA1929" s="134"/>
    </row>
    <row r="1930" spans="1:27" ht="11.65" customHeight="1" x14ac:dyDescent="0.2">
      <c r="A1930" s="138">
        <f t="shared" ca="1" si="135"/>
        <v>1549</v>
      </c>
      <c r="C1930" s="184"/>
      <c r="F1930" s="184" t="str">
        <f>+[1]Function!F1912</f>
        <v>P</v>
      </c>
      <c r="G1930" s="84" t="str">
        <f>[1]UTCR!H1930</f>
        <v>CAGE</v>
      </c>
      <c r="H1930" s="151"/>
      <c r="I1930" s="88">
        <f>IF(VLOOKUP([1]Variables!$AN$3,[1]Variables!$AK$3:$AM$14,3)=2,[1]UTCR!J1930,[1]UTCR!AF1930)</f>
        <v>11072736.5408333</v>
      </c>
      <c r="J1930" s="88">
        <f>I1930-K1930</f>
        <v>11072736.5408333</v>
      </c>
      <c r="K1930" s="185">
        <f>IF([1]Variables!$AN$3=12,IF(VLOOKUP([1]Variables!$AN$3,[1]Variables!$AK$3:$AM$14,3)=2,INDEX([1]UTCR!K1930:U1930,1,5)+INDEX([1]UTCR!K1930:U1930,1,8),INDEX([1]UTCR!AG1930:AQ1930,1,5)+INDEX([1]UTCR!AG1930:AQ1930,1,8)),IF(VLOOKUP([1]Variables!$AN$3,[1]Variables!$AK$3:$AM$14,3)=2,INDEX([1]UTCR!K1930:U1930,1,[1]Variables!$AN$3),INDEX([1]UTCR!AG1930:AQ1930,1,[1]Variables!$AN$3)))</f>
        <v>0</v>
      </c>
      <c r="L1930" s="88">
        <f>M1930-K1930</f>
        <v>0</v>
      </c>
      <c r="M1930" s="88">
        <f>IF([1]Variables!$AN$3=12,INDEX([1]NRO!J1930:T1930,1,5)+INDEX([1]NRO!J1930:T1930,1,8),INDEX([1]NRO!J1930:T1930,1,[1]Variables!$AN$3))</f>
        <v>0</v>
      </c>
      <c r="O1930" s="134"/>
      <c r="P1930" s="134"/>
      <c r="Q1930" s="134"/>
      <c r="R1930" s="134"/>
      <c r="S1930" s="134"/>
      <c r="T1930" s="134"/>
      <c r="U1930" s="134"/>
      <c r="V1930" s="134"/>
      <c r="W1930" s="134"/>
      <c r="X1930" s="134"/>
      <c r="Y1930" s="134"/>
      <c r="Z1930" s="134"/>
      <c r="AA1930" s="134"/>
    </row>
    <row r="1931" spans="1:27" ht="11.65" customHeight="1" x14ac:dyDescent="0.2">
      <c r="A1931" s="138">
        <f t="shared" ca="1" si="135"/>
        <v>1550</v>
      </c>
      <c r="C1931" s="184"/>
      <c r="H1931" s="151" t="s">
        <v>469</v>
      </c>
      <c r="I1931" s="187">
        <f>SUBTOTAL(9,I1927:I1930)</f>
        <v>15100974.010833301</v>
      </c>
      <c r="J1931" s="187">
        <f>SUBTOTAL(9,J1927:J1930)</f>
        <v>14192000.115042001</v>
      </c>
      <c r="K1931" s="187">
        <f>SUBTOTAL(9,K1927:K1930)</f>
        <v>908973.89579129894</v>
      </c>
      <c r="L1931" s="187">
        <f>SUBTOTAL(9,L1927:L1930)</f>
        <v>-53.309936288511381</v>
      </c>
      <c r="M1931" s="187">
        <f>SUBTOTAL(9,M1927:M1930)</f>
        <v>908920.58585501043</v>
      </c>
      <c r="O1931" s="134"/>
      <c r="P1931" s="134"/>
      <c r="Q1931" s="134"/>
      <c r="R1931" s="134"/>
      <c r="S1931" s="134"/>
      <c r="T1931" s="134"/>
      <c r="U1931" s="134"/>
      <c r="V1931" s="134"/>
      <c r="W1931" s="134"/>
      <c r="X1931" s="134"/>
      <c r="Y1931" s="134"/>
      <c r="Z1931" s="134"/>
      <c r="AA1931" s="134"/>
    </row>
    <row r="1932" spans="1:27" ht="11.65" customHeight="1" x14ac:dyDescent="0.2">
      <c r="A1932" s="138">
        <f t="shared" ref="A1932:A1995" ca="1" si="142">OFFSET(A1932,-1,)+1</f>
        <v>1551</v>
      </c>
      <c r="C1932" s="184"/>
      <c r="H1932" s="151"/>
      <c r="I1932" s="88"/>
      <c r="J1932" s="88"/>
      <c r="K1932" s="88"/>
      <c r="L1932" s="88"/>
      <c r="M1932" s="88"/>
      <c r="O1932" s="134"/>
      <c r="P1932" s="134"/>
      <c r="Q1932" s="134"/>
      <c r="R1932" s="134"/>
      <c r="S1932" s="134"/>
      <c r="T1932" s="134"/>
      <c r="U1932" s="134"/>
      <c r="V1932" s="134"/>
      <c r="W1932" s="134"/>
      <c r="X1932" s="134"/>
      <c r="Y1932" s="134"/>
      <c r="Z1932" s="134"/>
      <c r="AA1932" s="134"/>
    </row>
    <row r="1933" spans="1:27" ht="11.65" customHeight="1" x14ac:dyDescent="0.2">
      <c r="A1933" s="138">
        <f t="shared" ca="1" si="142"/>
        <v>1552</v>
      </c>
      <c r="C1933" s="184">
        <v>347</v>
      </c>
      <c r="D1933" s="84" t="s">
        <v>501</v>
      </c>
      <c r="H1933" s="151"/>
      <c r="I1933" s="88"/>
      <c r="J1933" s="88"/>
      <c r="K1933" s="88"/>
      <c r="L1933" s="88"/>
      <c r="M1933" s="88"/>
      <c r="O1933" s="134"/>
      <c r="P1933" s="134"/>
      <c r="Q1933" s="134"/>
      <c r="R1933" s="134"/>
      <c r="S1933" s="134"/>
      <c r="T1933" s="134"/>
      <c r="U1933" s="134"/>
      <c r="V1933" s="134"/>
      <c r="W1933" s="134"/>
      <c r="X1933" s="134"/>
      <c r="Y1933" s="134"/>
      <c r="Z1933" s="134"/>
      <c r="AA1933" s="134"/>
    </row>
    <row r="1934" spans="1:27" ht="11.65" customHeight="1" x14ac:dyDescent="0.2">
      <c r="A1934" s="138">
        <f t="shared" ca="1" si="142"/>
        <v>1553</v>
      </c>
      <c r="C1934" s="184"/>
      <c r="F1934" s="184" t="str">
        <f>+[1]Function!F1916</f>
        <v>P</v>
      </c>
      <c r="G1934" s="84" t="str">
        <f>[1]UTCR!H1934</f>
        <v>S</v>
      </c>
      <c r="H1934" s="151"/>
      <c r="I1934" s="88">
        <f>IF(VLOOKUP([1]Variables!$AN$3,[1]Variables!$AK$3:$AM$14,3)=2,[1]UTCR!J1934,[1]UTCR!AF1934)</f>
        <v>0</v>
      </c>
      <c r="J1934" s="88">
        <f>I1934-K1934</f>
        <v>0</v>
      </c>
      <c r="K1934" s="185">
        <f>IF([1]Variables!$AN$3=12,IF(VLOOKUP([1]Variables!$AN$3,[1]Variables!$AK$3:$AM$14,3)=2,INDEX([1]UTCR!K1934:U1934,1,5)+INDEX([1]UTCR!K1934:U1934,1,8),INDEX([1]UTCR!AG1934:AQ1934,1,5)+INDEX([1]UTCR!AG1934:AQ1934,1,8)),IF(VLOOKUP([1]Variables!$AN$3,[1]Variables!$AK$3:$AM$14,3)=2,INDEX([1]UTCR!K1934:U1934,1,[1]Variables!$AN$3),INDEX([1]UTCR!AG1934:AQ1934,1,[1]Variables!$AN$3)))</f>
        <v>0</v>
      </c>
      <c r="L1934" s="88">
        <f>M1934-K1934</f>
        <v>0</v>
      </c>
      <c r="M1934" s="88">
        <f>IF([1]Variables!$AN$3=12,INDEX([1]NRO!J1934:T1934,1,5)+INDEX([1]NRO!J1934:T1934,1,8),INDEX([1]NRO!J1934:T1934,1,[1]Variables!$AN$3))</f>
        <v>0</v>
      </c>
      <c r="O1934" s="134"/>
      <c r="P1934" s="134"/>
      <c r="Q1934" s="134"/>
      <c r="R1934" s="134"/>
      <c r="S1934" s="134"/>
      <c r="T1934" s="134"/>
      <c r="U1934" s="134"/>
      <c r="V1934" s="134"/>
      <c r="W1934" s="134"/>
      <c r="X1934" s="134"/>
      <c r="Y1934" s="134"/>
      <c r="Z1934" s="134"/>
      <c r="AA1934" s="134"/>
    </row>
    <row r="1935" spans="1:27" ht="11.65" customHeight="1" x14ac:dyDescent="0.2">
      <c r="A1935" s="138">
        <f t="shared" ca="1" si="142"/>
        <v>1554</v>
      </c>
      <c r="C1935" s="184"/>
      <c r="H1935" s="151"/>
      <c r="I1935" s="187">
        <f>SUBTOTAL(9,I1933:I1934)</f>
        <v>0</v>
      </c>
      <c r="J1935" s="187">
        <f>SUBTOTAL(9,J1933:J1934)</f>
        <v>0</v>
      </c>
      <c r="K1935" s="187">
        <f>SUBTOTAL(9,K1933:K1934)</f>
        <v>0</v>
      </c>
      <c r="L1935" s="187">
        <f>SUBTOTAL(9,L1933:L1934)</f>
        <v>0</v>
      </c>
      <c r="M1935" s="187">
        <f>SUBTOTAL(9,M1933:M1934)</f>
        <v>0</v>
      </c>
      <c r="O1935" s="134"/>
      <c r="P1935" s="134"/>
      <c r="Q1935" s="134"/>
      <c r="R1935" s="134"/>
      <c r="S1935" s="134"/>
      <c r="T1935" s="134"/>
      <c r="U1935" s="134"/>
      <c r="V1935" s="134"/>
      <c r="W1935" s="134"/>
      <c r="X1935" s="134"/>
      <c r="Y1935" s="134"/>
      <c r="Z1935" s="134"/>
      <c r="AA1935" s="134"/>
    </row>
    <row r="1936" spans="1:27" ht="11.65" customHeight="1" x14ac:dyDescent="0.2">
      <c r="A1936" s="138">
        <f t="shared" ca="1" si="142"/>
        <v>1555</v>
      </c>
      <c r="C1936" s="184"/>
      <c r="H1936" s="151"/>
      <c r="I1936" s="88"/>
      <c r="J1936" s="88"/>
      <c r="K1936" s="88"/>
      <c r="L1936" s="88"/>
      <c r="M1936" s="88"/>
      <c r="O1936" s="134"/>
      <c r="P1936" s="134"/>
      <c r="Q1936" s="134"/>
      <c r="R1936" s="134"/>
      <c r="S1936" s="134"/>
      <c r="T1936" s="134"/>
      <c r="U1936" s="134"/>
      <c r="V1936" s="134"/>
      <c r="W1936" s="134"/>
      <c r="X1936" s="134"/>
      <c r="Y1936" s="134"/>
      <c r="Z1936" s="134"/>
      <c r="AA1936" s="134"/>
    </row>
    <row r="1937" spans="1:27" ht="11.65" customHeight="1" x14ac:dyDescent="0.2">
      <c r="A1937" s="138">
        <f t="shared" ca="1" si="142"/>
        <v>1556</v>
      </c>
      <c r="C1937" s="184" t="s">
        <v>502</v>
      </c>
      <c r="D1937" s="84" t="s">
        <v>503</v>
      </c>
      <c r="H1937" s="151"/>
      <c r="I1937" s="88"/>
      <c r="J1937" s="88"/>
      <c r="K1937" s="88"/>
      <c r="L1937" s="88"/>
      <c r="M1937" s="88"/>
      <c r="O1937" s="134"/>
      <c r="P1937" s="134"/>
      <c r="Q1937" s="134"/>
      <c r="R1937" s="134"/>
      <c r="S1937" s="134"/>
      <c r="T1937" s="134"/>
      <c r="U1937" s="134"/>
      <c r="V1937" s="134"/>
      <c r="W1937" s="134"/>
      <c r="X1937" s="134"/>
      <c r="Y1937" s="134"/>
      <c r="Z1937" s="134"/>
      <c r="AA1937" s="134"/>
    </row>
    <row r="1938" spans="1:27" ht="11.65" customHeight="1" x14ac:dyDescent="0.2">
      <c r="A1938" s="138">
        <f t="shared" ca="1" si="142"/>
        <v>1557</v>
      </c>
      <c r="C1938" s="184"/>
      <c r="F1938" s="184" t="str">
        <f>+[1]Function!F1920</f>
        <v>P</v>
      </c>
      <c r="G1938" s="84" t="str">
        <f>[1]UTCR!H1938</f>
        <v>S</v>
      </c>
      <c r="H1938" s="151"/>
      <c r="I1938" s="88">
        <f>IF(VLOOKUP([1]Variables!$AN$3,[1]Variables!$AK$3:$AM$14,3)=2,[1]UTCR!J1938,[1]UTCR!AF1938)</f>
        <v>0</v>
      </c>
      <c r="J1938" s="88">
        <f>I1938-K1938</f>
        <v>0</v>
      </c>
      <c r="K1938" s="185">
        <f>IF([1]Variables!$AN$3=12,IF(VLOOKUP([1]Variables!$AN$3,[1]Variables!$AK$3:$AM$14,3)=2,INDEX([1]UTCR!K1938:U1938,1,5)+INDEX([1]UTCR!K1938:U1938,1,8),INDEX([1]UTCR!AG1938:AQ1938,1,5)+INDEX([1]UTCR!AG1938:AQ1938,1,8)),IF(VLOOKUP([1]Variables!$AN$3,[1]Variables!$AK$3:$AM$14,3)=2,INDEX([1]UTCR!K1938:U1938,1,[1]Variables!$AN$3),INDEX([1]UTCR!AG1938:AQ1938,1,[1]Variables!$AN$3)))</f>
        <v>0</v>
      </c>
      <c r="L1938" s="88">
        <f>M1938-K1938</f>
        <v>0</v>
      </c>
      <c r="M1938" s="88">
        <f>IF([1]Variables!$AN$3=12,INDEX([1]NRO!J1938:T1938,1,5)+INDEX([1]NRO!J1938:T1938,1,8),INDEX([1]NRO!J1938:T1938,1,[1]Variables!$AN$3))</f>
        <v>0</v>
      </c>
      <c r="O1938" s="134"/>
      <c r="P1938" s="134"/>
      <c r="Q1938" s="134"/>
      <c r="R1938" s="134"/>
      <c r="S1938" s="134"/>
      <c r="T1938" s="134"/>
      <c r="U1938" s="134"/>
      <c r="V1938" s="134"/>
      <c r="W1938" s="134"/>
      <c r="X1938" s="134"/>
      <c r="Y1938" s="134"/>
      <c r="Z1938" s="134"/>
      <c r="AA1938" s="134"/>
    </row>
    <row r="1939" spans="1:27" ht="11.65" customHeight="1" x14ac:dyDescent="0.2">
      <c r="A1939" s="138">
        <f t="shared" ca="1" si="142"/>
        <v>1558</v>
      </c>
      <c r="C1939" s="184"/>
      <c r="F1939" s="184" t="str">
        <f>+[1]Function!F1921</f>
        <v>P</v>
      </c>
      <c r="G1939" s="84" t="str">
        <f>[1]UTCR!H1939</f>
        <v>SG</v>
      </c>
      <c r="H1939" s="151"/>
      <c r="I1939" s="88">
        <f>IF(VLOOKUP([1]Variables!$AN$3,[1]Variables!$AK$3:$AM$14,3)=2,[1]UTCR!J1939,[1]UTCR!AF1939)</f>
        <v>0</v>
      </c>
      <c r="J1939" s="88">
        <f>I1939-K1939</f>
        <v>0</v>
      </c>
      <c r="K1939" s="185">
        <f>IF([1]Variables!$AN$3=12,IF(VLOOKUP([1]Variables!$AN$3,[1]Variables!$AK$3:$AM$14,3)=2,INDEX([1]UTCR!K1939:U1939,1,5)+INDEX([1]UTCR!K1939:U1939,1,8),INDEX([1]UTCR!AG1939:AQ1939,1,5)+INDEX([1]UTCR!AG1939:AQ1939,1,8)),IF(VLOOKUP([1]Variables!$AN$3,[1]Variables!$AK$3:$AM$14,3)=2,INDEX([1]UTCR!K1939:U1939,1,[1]Variables!$AN$3),INDEX([1]UTCR!AG1939:AQ1939,1,[1]Variables!$AN$3)))</f>
        <v>0</v>
      </c>
      <c r="L1939" s="88">
        <f>M1939-K1939</f>
        <v>0</v>
      </c>
      <c r="M1939" s="88">
        <f>IF([1]Variables!$AN$3=12,INDEX([1]NRO!J1939:T1939,1,5)+INDEX([1]NRO!J1939:T1939,1,8),INDEX([1]NRO!J1939:T1939,1,[1]Variables!$AN$3))</f>
        <v>0</v>
      </c>
      <c r="O1939" s="134"/>
      <c r="P1939" s="134"/>
      <c r="Q1939" s="134"/>
      <c r="R1939" s="134"/>
      <c r="S1939" s="134"/>
      <c r="T1939" s="134"/>
      <c r="U1939" s="134"/>
      <c r="V1939" s="134"/>
      <c r="W1939" s="134"/>
      <c r="X1939" s="134"/>
      <c r="Y1939" s="134"/>
      <c r="Z1939" s="134"/>
      <c r="AA1939" s="134"/>
    </row>
    <row r="1940" spans="1:27" ht="11.65" customHeight="1" x14ac:dyDescent="0.2">
      <c r="A1940" s="138">
        <f t="shared" ca="1" si="142"/>
        <v>1559</v>
      </c>
      <c r="C1940" s="184"/>
      <c r="F1940" s="184" t="str">
        <f>+[1]Function!F1922</f>
        <v>P</v>
      </c>
      <c r="G1940" s="84" t="str">
        <f>[1]UTCR!H1940</f>
        <v>CAGW</v>
      </c>
      <c r="H1940" s="151"/>
      <c r="I1940" s="88">
        <f>IF(VLOOKUP([1]Variables!$AN$3,[1]Variables!$AK$3:$AM$14,3)=2,[1]UTCR!J1940,[1]UTCR!AF1940)</f>
        <v>0</v>
      </c>
      <c r="J1940" s="88">
        <f>I1940-K1940</f>
        <v>0</v>
      </c>
      <c r="K1940" s="185">
        <f>IF([1]Variables!$AN$3=12,IF(VLOOKUP([1]Variables!$AN$3,[1]Variables!$AK$3:$AM$14,3)=2,INDEX([1]UTCR!K1940:U1940,1,5)+INDEX([1]UTCR!K1940:U1940,1,8),INDEX([1]UTCR!AG1940:AQ1940,1,5)+INDEX([1]UTCR!AG1940:AQ1940,1,8)),IF(VLOOKUP([1]Variables!$AN$3,[1]Variables!$AK$3:$AM$14,3)=2,INDEX([1]UTCR!K1940:U1940,1,[1]Variables!$AN$3),INDEX([1]UTCR!AG1940:AQ1940,1,[1]Variables!$AN$3)))</f>
        <v>0</v>
      </c>
      <c r="L1940" s="88">
        <f>M1940-K1940</f>
        <v>0</v>
      </c>
      <c r="M1940" s="88">
        <f>IF([1]Variables!$AN$3=12,INDEX([1]NRO!J1940:T1940,1,5)+INDEX([1]NRO!J1940:T1940,1,8),INDEX([1]NRO!J1940:T1940,1,[1]Variables!$AN$3))</f>
        <v>0</v>
      </c>
      <c r="O1940" s="134"/>
      <c r="P1940" s="134"/>
      <c r="Q1940" s="134"/>
      <c r="R1940" s="134"/>
      <c r="S1940" s="134"/>
      <c r="T1940" s="134"/>
      <c r="U1940" s="134"/>
      <c r="V1940" s="134"/>
      <c r="W1940" s="134"/>
      <c r="X1940" s="134"/>
      <c r="Y1940" s="134"/>
      <c r="Z1940" s="134"/>
      <c r="AA1940" s="134"/>
    </row>
    <row r="1941" spans="1:27" ht="11.65" customHeight="1" x14ac:dyDescent="0.2">
      <c r="A1941" s="138">
        <f t="shared" ca="1" si="142"/>
        <v>1560</v>
      </c>
      <c r="C1941" s="184"/>
      <c r="F1941" s="184" t="str">
        <f>+[1]Function!F1923</f>
        <v>P</v>
      </c>
      <c r="G1941" s="84" t="str">
        <f>[1]UTCR!H1941</f>
        <v>CAGE</v>
      </c>
      <c r="H1941" s="151"/>
      <c r="I1941" s="88">
        <f>IF(VLOOKUP([1]Variables!$AN$3,[1]Variables!$AK$3:$AM$14,3)=2,[1]UTCR!J1941,[1]UTCR!AF1941)</f>
        <v>9400837.2745833304</v>
      </c>
      <c r="J1941" s="88">
        <f>I1941-K1941</f>
        <v>9400837.2745833304</v>
      </c>
      <c r="K1941" s="185">
        <f>IF([1]Variables!$AN$3=12,IF(VLOOKUP([1]Variables!$AN$3,[1]Variables!$AK$3:$AM$14,3)=2,INDEX([1]UTCR!K1941:U1941,1,5)+INDEX([1]UTCR!K1941:U1941,1,8),INDEX([1]UTCR!AG1941:AQ1941,1,5)+INDEX([1]UTCR!AG1941:AQ1941,1,8)),IF(VLOOKUP([1]Variables!$AN$3,[1]Variables!$AK$3:$AM$14,3)=2,INDEX([1]UTCR!K1941:U1941,1,[1]Variables!$AN$3),INDEX([1]UTCR!AG1941:AQ1941,1,[1]Variables!$AN$3)))</f>
        <v>0</v>
      </c>
      <c r="L1941" s="88">
        <f>M1941-K1941</f>
        <v>0</v>
      </c>
      <c r="M1941" s="88">
        <f>IF([1]Variables!$AN$3=12,INDEX([1]NRO!J1941:T1941,1,5)+INDEX([1]NRO!J1941:T1941,1,8),INDEX([1]NRO!J1941:T1941,1,[1]Variables!$AN$3))</f>
        <v>0</v>
      </c>
      <c r="O1941" s="134"/>
      <c r="P1941" s="134"/>
      <c r="Q1941" s="134"/>
      <c r="R1941" s="134"/>
      <c r="S1941" s="134"/>
      <c r="T1941" s="134"/>
      <c r="U1941" s="134"/>
      <c r="V1941" s="134"/>
      <c r="W1941" s="134"/>
      <c r="X1941" s="134"/>
      <c r="Y1941" s="134"/>
      <c r="Z1941" s="134"/>
      <c r="AA1941" s="134"/>
    </row>
    <row r="1942" spans="1:27" ht="11.65" customHeight="1" x14ac:dyDescent="0.2">
      <c r="A1942" s="138">
        <f t="shared" ca="1" si="142"/>
        <v>1561</v>
      </c>
      <c r="C1942" s="184"/>
      <c r="H1942" s="151"/>
      <c r="I1942" s="187">
        <f>SUBTOTAL(9,I1938:I1941)</f>
        <v>9400837.2745833304</v>
      </c>
      <c r="J1942" s="187">
        <f>SUBTOTAL(9,J1938:J1941)</f>
        <v>9400837.2745833304</v>
      </c>
      <c r="K1942" s="187">
        <f>SUBTOTAL(9,K1938:K1941)</f>
        <v>0</v>
      </c>
      <c r="L1942" s="187">
        <f>SUBTOTAL(9,L1938:L1941)</f>
        <v>0</v>
      </c>
      <c r="M1942" s="187">
        <f>SUBTOTAL(9,M1938:M1941)</f>
        <v>0</v>
      </c>
      <c r="O1942" s="134"/>
      <c r="P1942" s="134"/>
      <c r="Q1942" s="134"/>
      <c r="R1942" s="134"/>
      <c r="S1942" s="134"/>
      <c r="T1942" s="134"/>
      <c r="U1942" s="134"/>
      <c r="V1942" s="134"/>
      <c r="W1942" s="134"/>
      <c r="X1942" s="134"/>
      <c r="Y1942" s="134"/>
      <c r="Z1942" s="134"/>
      <c r="AA1942" s="134"/>
    </row>
    <row r="1943" spans="1:27" ht="11.65" customHeight="1" x14ac:dyDescent="0.2">
      <c r="A1943" s="138">
        <f t="shared" ca="1" si="142"/>
        <v>1562</v>
      </c>
      <c r="C1943" s="184"/>
      <c r="H1943" s="151"/>
      <c r="I1943" s="88"/>
      <c r="J1943" s="88"/>
      <c r="K1943" s="88"/>
      <c r="L1943" s="88"/>
      <c r="M1943" s="88"/>
      <c r="O1943" s="134"/>
      <c r="P1943" s="134"/>
      <c r="Q1943" s="134"/>
      <c r="R1943" s="134"/>
      <c r="S1943" s="134"/>
      <c r="T1943" s="134"/>
      <c r="U1943" s="134"/>
      <c r="V1943" s="134"/>
      <c r="W1943" s="134"/>
      <c r="X1943" s="134"/>
      <c r="Y1943" s="134"/>
      <c r="Z1943" s="134"/>
      <c r="AA1943" s="134"/>
    </row>
    <row r="1944" spans="1:27" ht="11.65" customHeight="1" thickBot="1" x14ac:dyDescent="0.25">
      <c r="A1944" s="138">
        <f t="shared" ca="1" si="142"/>
        <v>1563</v>
      </c>
      <c r="C1944" s="189" t="s">
        <v>504</v>
      </c>
      <c r="H1944" s="151" t="s">
        <v>469</v>
      </c>
      <c r="I1944" s="191">
        <f>SUBTOTAL(9,I1874:I1942)</f>
        <v>4007620226.9445806</v>
      </c>
      <c r="J1944" s="191">
        <f>SUBTOTAL(9,J1874:J1942)</f>
        <v>3727443874.5719604</v>
      </c>
      <c r="K1944" s="191">
        <f>SUBTOTAL(9,K1874:K1942)</f>
        <v>280176352.37261999</v>
      </c>
      <c r="L1944" s="191">
        <f>SUBTOTAL(9,L1874:L1942)</f>
        <v>1723384.0713838192</v>
      </c>
      <c r="M1944" s="191">
        <f>SUBTOTAL(9,M1874:M1942)</f>
        <v>281899736.44400382</v>
      </c>
      <c r="O1944" s="186"/>
      <c r="P1944" s="186"/>
      <c r="Q1944" s="186"/>
      <c r="R1944" s="186"/>
      <c r="S1944" s="186"/>
      <c r="T1944" s="186"/>
      <c r="U1944" s="134"/>
      <c r="V1944" s="186"/>
      <c r="W1944" s="186"/>
      <c r="X1944" s="186"/>
      <c r="Y1944" s="186"/>
      <c r="Z1944" s="186"/>
      <c r="AA1944" s="186"/>
    </row>
    <row r="1945" spans="1:27" ht="11.65" customHeight="1" thickTop="1" x14ac:dyDescent="0.2">
      <c r="A1945" s="138">
        <f t="shared" ca="1" si="142"/>
        <v>1564</v>
      </c>
      <c r="C1945" s="184"/>
      <c r="H1945" s="151"/>
      <c r="I1945" s="88"/>
      <c r="J1945" s="88"/>
      <c r="K1945" s="88"/>
      <c r="L1945" s="88"/>
      <c r="M1945" s="88"/>
      <c r="O1945" s="134"/>
      <c r="P1945" s="134"/>
      <c r="Q1945" s="134"/>
      <c r="R1945" s="134"/>
      <c r="S1945" s="134"/>
      <c r="T1945" s="134"/>
      <c r="U1945" s="134"/>
      <c r="V1945" s="134"/>
      <c r="W1945" s="134"/>
      <c r="X1945" s="134"/>
      <c r="Y1945" s="134"/>
      <c r="Z1945" s="134"/>
      <c r="AA1945" s="134"/>
    </row>
    <row r="1946" spans="1:27" ht="11.65" customHeight="1" x14ac:dyDescent="0.2">
      <c r="A1946" s="138">
        <f t="shared" ca="1" si="142"/>
        <v>1565</v>
      </c>
      <c r="C1946" s="184" t="s">
        <v>505</v>
      </c>
      <c r="H1946" s="151"/>
      <c r="I1946" s="88"/>
      <c r="J1946" s="88"/>
      <c r="K1946" s="88"/>
      <c r="L1946" s="88"/>
      <c r="M1946" s="88"/>
      <c r="O1946" s="134"/>
      <c r="P1946" s="134"/>
      <c r="Q1946" s="134"/>
      <c r="R1946" s="134"/>
      <c r="S1946" s="134"/>
      <c r="T1946" s="134"/>
      <c r="U1946" s="134"/>
      <c r="V1946" s="134"/>
      <c r="W1946" s="134"/>
      <c r="X1946" s="134"/>
      <c r="Y1946" s="134"/>
      <c r="Z1946" s="134"/>
      <c r="AA1946" s="134"/>
    </row>
    <row r="1947" spans="1:27" ht="11.65" customHeight="1" x14ac:dyDescent="0.2">
      <c r="A1947" s="138">
        <f t="shared" ca="1" si="142"/>
        <v>1566</v>
      </c>
      <c r="C1947" s="184"/>
      <c r="E1947" s="142" t="str">
        <f>[1]UTCR!E1947</f>
        <v>S</v>
      </c>
      <c r="H1947" s="151"/>
      <c r="I1947" s="88">
        <f>IF(VLOOKUP([1]Variables!$AN$3,[1]Variables!$AK$3:$AM$14,3)=2,[1]UTCR!J1947,[1]UTCR!AF1947)</f>
        <v>74985.87</v>
      </c>
      <c r="J1947" s="88">
        <f t="shared" ref="J1947:J1952" si="143">I1947-K1947</f>
        <v>74985.87</v>
      </c>
      <c r="K1947" s="185">
        <f>IF([1]Variables!$AN$3=12,IF(VLOOKUP([1]Variables!$AN$3,[1]Variables!$AK$3:$AM$14,3)=2,INDEX([1]UTCR!K1947:U1947,1,5)+INDEX([1]UTCR!K1947:U1947,1,8),INDEX([1]UTCR!AG1947:AQ1947,1,5)+INDEX([1]UTCR!AG1947:AQ1947,1,8)),IF(VLOOKUP([1]Variables!$AN$3,[1]Variables!$AK$3:$AM$14,3)=2,INDEX([1]UTCR!K1947:U1947,1,[1]Variables!$AN$3),INDEX([1]UTCR!AG1947:AQ1947,1,[1]Variables!$AN$3)))</f>
        <v>0</v>
      </c>
      <c r="L1947" s="88">
        <f t="shared" ref="L1947:L1952" si="144">M1947-K1947</f>
        <v>0</v>
      </c>
      <c r="M1947" s="88">
        <f>IF([1]Variables!$AN$3=12,INDEX([1]NRO!J1947:T1947,1,5)+INDEX([1]NRO!J1947:T1947,1,8),INDEX([1]NRO!J1947:T1947,1,[1]Variables!$AN$3))</f>
        <v>0</v>
      </c>
      <c r="O1947" s="134"/>
      <c r="P1947" s="134"/>
      <c r="Q1947" s="134"/>
      <c r="R1947" s="134"/>
      <c r="S1947" s="134"/>
      <c r="T1947" s="134"/>
      <c r="U1947" s="134"/>
      <c r="V1947" s="134"/>
      <c r="W1947" s="134"/>
      <c r="X1947" s="134"/>
      <c r="Y1947" s="134"/>
      <c r="Z1947" s="134"/>
      <c r="AA1947" s="134"/>
    </row>
    <row r="1948" spans="1:27" ht="11.65" customHeight="1" x14ac:dyDescent="0.2">
      <c r="A1948" s="138">
        <f t="shared" ca="1" si="142"/>
        <v>1567</v>
      </c>
      <c r="C1948" s="184"/>
      <c r="E1948" s="84" t="str">
        <f>[1]UTCR!E1948</f>
        <v>DGU</v>
      </c>
      <c r="H1948" s="151"/>
      <c r="I1948" s="88">
        <f>IF(VLOOKUP([1]Variables!$AN$3,[1]Variables!$AK$3:$AM$14,3)=2,[1]UTCR!J1948,[1]UTCR!AF1948)</f>
        <v>0</v>
      </c>
      <c r="J1948" s="88">
        <f t="shared" si="143"/>
        <v>0</v>
      </c>
      <c r="K1948" s="185">
        <f>IF([1]Variables!$AN$3=12,IF(VLOOKUP([1]Variables!$AN$3,[1]Variables!$AK$3:$AM$14,3)=2,INDEX([1]UTCR!K1948:U1948,1,5)+INDEX([1]UTCR!K1948:U1948,1,8),INDEX([1]UTCR!AG1948:AQ1948,1,5)+INDEX([1]UTCR!AG1948:AQ1948,1,8)),IF(VLOOKUP([1]Variables!$AN$3,[1]Variables!$AK$3:$AM$14,3)=2,INDEX([1]UTCR!K1948:U1948,1,[1]Variables!$AN$3),INDEX([1]UTCR!AG1948:AQ1948,1,[1]Variables!$AN$3)))</f>
        <v>0</v>
      </c>
      <c r="L1948" s="88">
        <f t="shared" si="144"/>
        <v>0</v>
      </c>
      <c r="M1948" s="88">
        <f>IF([1]Variables!$AN$3=12,INDEX([1]NRO!J1948:T1948,1,5)+INDEX([1]NRO!J1948:T1948,1,8),INDEX([1]NRO!J1948:T1948,1,[1]Variables!$AN$3))</f>
        <v>0</v>
      </c>
      <c r="O1948" s="134"/>
      <c r="P1948" s="134"/>
      <c r="Q1948" s="134"/>
      <c r="R1948" s="134"/>
      <c r="S1948" s="134"/>
      <c r="T1948" s="134"/>
      <c r="U1948" s="134"/>
      <c r="V1948" s="134"/>
      <c r="W1948" s="134"/>
      <c r="X1948" s="134"/>
      <c r="Y1948" s="134"/>
      <c r="Z1948" s="134"/>
      <c r="AA1948" s="134"/>
    </row>
    <row r="1949" spans="1:27" ht="11.65" customHeight="1" x14ac:dyDescent="0.2">
      <c r="A1949" s="138">
        <f t="shared" ca="1" si="142"/>
        <v>1568</v>
      </c>
      <c r="C1949" s="184"/>
      <c r="E1949" s="142" t="str">
        <f>[1]UTCR!E1949</f>
        <v>SG</v>
      </c>
      <c r="H1949" s="151"/>
      <c r="I1949" s="88">
        <f>IF(VLOOKUP([1]Variables!$AN$3,[1]Variables!$AK$3:$AM$14,3)=2,[1]UTCR!J1949,[1]UTCR!AF1949)</f>
        <v>0</v>
      </c>
      <c r="J1949" s="88">
        <f t="shared" si="143"/>
        <v>0</v>
      </c>
      <c r="K1949" s="185">
        <f>IF([1]Variables!$AN$3=12,IF(VLOOKUP([1]Variables!$AN$3,[1]Variables!$AK$3:$AM$14,3)=2,INDEX([1]UTCR!K1949:U1949,1,5)+INDEX([1]UTCR!K1949:U1949,1,8),INDEX([1]UTCR!AG1949:AQ1949,1,5)+INDEX([1]UTCR!AG1949:AQ1949,1,8)),IF(VLOOKUP([1]Variables!$AN$3,[1]Variables!$AK$3:$AM$14,3)=2,INDEX([1]UTCR!K1949:U1949,1,[1]Variables!$AN$3),INDEX([1]UTCR!AG1949:AQ1949,1,[1]Variables!$AN$3)))</f>
        <v>0</v>
      </c>
      <c r="L1949" s="88">
        <f t="shared" si="144"/>
        <v>0</v>
      </c>
      <c r="M1949" s="88">
        <f>IF([1]Variables!$AN$3=12,INDEX([1]NRO!J1949:T1949,1,5)+INDEX([1]NRO!J1949:T1949,1,8),INDEX([1]NRO!J1949:T1949,1,[1]Variables!$AN$3))</f>
        <v>0</v>
      </c>
      <c r="O1949" s="134"/>
      <c r="P1949" s="134"/>
      <c r="Q1949" s="134"/>
      <c r="R1949" s="134"/>
      <c r="S1949" s="134"/>
      <c r="T1949" s="134"/>
      <c r="U1949" s="134"/>
      <c r="V1949" s="134"/>
      <c r="W1949" s="134"/>
      <c r="X1949" s="134"/>
      <c r="Y1949" s="134"/>
      <c r="Z1949" s="134"/>
      <c r="AA1949" s="134"/>
    </row>
    <row r="1950" spans="1:27" ht="11.65" customHeight="1" x14ac:dyDescent="0.2">
      <c r="A1950" s="138">
        <f t="shared" ca="1" si="142"/>
        <v>1569</v>
      </c>
      <c r="C1950" s="184"/>
      <c r="E1950" s="142" t="str">
        <f>[1]UTCR!E1950</f>
        <v>CAGW</v>
      </c>
      <c r="H1950" s="151"/>
      <c r="I1950" s="88">
        <f>IF(VLOOKUP([1]Variables!$AN$3,[1]Variables!$AK$3:$AM$14,3)=2,[1]UTCR!J1950,[1]UTCR!AF1950)</f>
        <v>1241638385.9437504</v>
      </c>
      <c r="J1950" s="88">
        <f t="shared" si="143"/>
        <v>961462033.57113039</v>
      </c>
      <c r="K1950" s="185">
        <f>IF([1]Variables!$AN$3=12,IF(VLOOKUP([1]Variables!$AN$3,[1]Variables!$AK$3:$AM$14,3)=2,INDEX([1]UTCR!K1950:U1950,1,5)+INDEX([1]UTCR!K1950:U1950,1,8),INDEX([1]UTCR!AG1950:AQ1950,1,5)+INDEX([1]UTCR!AG1950:AQ1950,1,8)),IF(VLOOKUP([1]Variables!$AN$3,[1]Variables!$AK$3:$AM$14,3)=2,INDEX([1]UTCR!K1950:U1950,1,[1]Variables!$AN$3),INDEX([1]UTCR!AG1950:AQ1950,1,[1]Variables!$AN$3)))</f>
        <v>280176352.37261999</v>
      </c>
      <c r="L1950" s="88">
        <f t="shared" si="144"/>
        <v>1723384.0713838339</v>
      </c>
      <c r="M1950" s="88">
        <f>IF([1]Variables!$AN$3=12,INDEX([1]NRO!J1950:T1950,1,5)+INDEX([1]NRO!J1950:T1950,1,8),INDEX([1]NRO!J1950:T1950,1,[1]Variables!$AN$3))</f>
        <v>281899736.44400382</v>
      </c>
      <c r="O1950" s="134"/>
      <c r="P1950" s="134"/>
      <c r="Q1950" s="134"/>
      <c r="R1950" s="134"/>
      <c r="S1950" s="134"/>
      <c r="T1950" s="134"/>
      <c r="U1950" s="134"/>
      <c r="V1950" s="134"/>
      <c r="W1950" s="134"/>
      <c r="X1950" s="134"/>
      <c r="Y1950" s="134"/>
      <c r="Z1950" s="134"/>
      <c r="AA1950" s="134"/>
    </row>
    <row r="1951" spans="1:27" ht="11.65" customHeight="1" x14ac:dyDescent="0.2">
      <c r="A1951" s="138">
        <f t="shared" ca="1" si="142"/>
        <v>1570</v>
      </c>
      <c r="C1951" s="184"/>
      <c r="E1951" s="142" t="str">
        <f>[1]UTCR!E1951</f>
        <v>CAGE</v>
      </c>
      <c r="H1951" s="151"/>
      <c r="I1951" s="88">
        <f>IF(VLOOKUP([1]Variables!$AN$3,[1]Variables!$AK$3:$AM$14,3)=2,[1]UTCR!J1951,[1]UTCR!AF1951)</f>
        <v>2765906855.1308303</v>
      </c>
      <c r="J1951" s="88">
        <f t="shared" si="143"/>
        <v>2765906855.1308303</v>
      </c>
      <c r="K1951" s="185">
        <f>IF([1]Variables!$AN$3=12,IF(VLOOKUP([1]Variables!$AN$3,[1]Variables!$AK$3:$AM$14,3)=2,INDEX([1]UTCR!K1951:U1951,1,5)+INDEX([1]UTCR!K1951:U1951,1,8),INDEX([1]UTCR!AG1951:AQ1951,1,5)+INDEX([1]UTCR!AG1951:AQ1951,1,8)),IF(VLOOKUP([1]Variables!$AN$3,[1]Variables!$AK$3:$AM$14,3)=2,INDEX([1]UTCR!K1951:U1951,1,[1]Variables!$AN$3),INDEX([1]UTCR!AG1951:AQ1951,1,[1]Variables!$AN$3)))</f>
        <v>0</v>
      </c>
      <c r="L1951" s="88">
        <f t="shared" si="144"/>
        <v>0</v>
      </c>
      <c r="M1951" s="88">
        <f>IF([1]Variables!$AN$3=12,INDEX([1]NRO!J1951:T1951,1,5)+INDEX([1]NRO!J1951:T1951,1,8),INDEX([1]NRO!J1951:T1951,1,[1]Variables!$AN$3))</f>
        <v>0</v>
      </c>
      <c r="O1951" s="134"/>
      <c r="P1951" s="134"/>
      <c r="Q1951" s="134"/>
      <c r="R1951" s="134"/>
      <c r="S1951" s="134"/>
      <c r="T1951" s="134"/>
      <c r="U1951" s="134"/>
      <c r="V1951" s="134"/>
      <c r="W1951" s="134"/>
      <c r="X1951" s="134"/>
      <c r="Y1951" s="134"/>
      <c r="Z1951" s="134"/>
      <c r="AA1951" s="134"/>
    </row>
    <row r="1952" spans="1:27" ht="11.65" customHeight="1" x14ac:dyDescent="0.2">
      <c r="A1952" s="138">
        <f t="shared" ca="1" si="142"/>
        <v>1571</v>
      </c>
      <c r="C1952" s="184"/>
      <c r="E1952" s="184" t="str">
        <f>[1]UTCR!E1952</f>
        <v>SSGCT</v>
      </c>
      <c r="H1952" s="151"/>
      <c r="I1952" s="88">
        <f>IF(VLOOKUP([1]Variables!$AN$3,[1]Variables!$AK$3:$AM$14,3)=2,[1]UTCR!J1952,[1]UTCR!AF1952)</f>
        <v>0</v>
      </c>
      <c r="J1952" s="88">
        <f t="shared" si="143"/>
        <v>0</v>
      </c>
      <c r="K1952" s="185">
        <f>IF([1]Variables!$AN$3=12,IF(VLOOKUP([1]Variables!$AN$3,[1]Variables!$AK$3:$AM$14,3)=2,INDEX([1]UTCR!K1952:U1952,1,5)+INDEX([1]UTCR!K1952:U1952,1,8),INDEX([1]UTCR!AG1952:AQ1952,1,5)+INDEX([1]UTCR!AG1952:AQ1952,1,8)),IF(VLOOKUP([1]Variables!$AN$3,[1]Variables!$AK$3:$AM$14,3)=2,INDEX([1]UTCR!K1952:U1952,1,[1]Variables!$AN$3),INDEX([1]UTCR!AG1952:AQ1952,1,[1]Variables!$AN$3)))</f>
        <v>0</v>
      </c>
      <c r="L1952" s="88">
        <f t="shared" si="144"/>
        <v>0</v>
      </c>
      <c r="M1952" s="88">
        <f>IF([1]Variables!$AN$3=12,INDEX([1]NRO!J1952:T1952,1,5)+INDEX([1]NRO!J1952:T1952,1,8),INDEX([1]NRO!J1952:T1952,1,[1]Variables!$AN$3))</f>
        <v>0</v>
      </c>
      <c r="O1952" s="134"/>
      <c r="P1952" s="134"/>
      <c r="Q1952" s="134"/>
      <c r="R1952" s="134"/>
      <c r="S1952" s="134"/>
      <c r="T1952" s="134"/>
      <c r="U1952" s="134"/>
      <c r="V1952" s="134"/>
      <c r="W1952" s="134"/>
      <c r="X1952" s="134"/>
      <c r="Y1952" s="134"/>
      <c r="Z1952" s="134"/>
      <c r="AA1952" s="134"/>
    </row>
    <row r="1953" spans="1:27" ht="11.65" customHeight="1" thickBot="1" x14ac:dyDescent="0.25">
      <c r="A1953" s="138">
        <f t="shared" ca="1" si="142"/>
        <v>1572</v>
      </c>
      <c r="C1953" s="184" t="s">
        <v>506</v>
      </c>
      <c r="H1953" s="151" t="s">
        <v>469</v>
      </c>
      <c r="I1953" s="203">
        <f>SUM(I1947:I1952)</f>
        <v>4007620226.9445806</v>
      </c>
      <c r="J1953" s="203">
        <f>SUM(J1947:J1952)</f>
        <v>3727443874.5719604</v>
      </c>
      <c r="K1953" s="203">
        <f>SUM(K1947:K1952)</f>
        <v>280176352.37261999</v>
      </c>
      <c r="L1953" s="203">
        <f>SUM(L1947:L1952)</f>
        <v>1723384.0713838339</v>
      </c>
      <c r="M1953" s="203">
        <f>SUM(M1947:M1952)</f>
        <v>281899736.44400382</v>
      </c>
      <c r="O1953" s="134"/>
      <c r="P1953" s="134"/>
      <c r="Q1953" s="134"/>
      <c r="R1953" s="134"/>
      <c r="S1953" s="134"/>
      <c r="T1953" s="134"/>
      <c r="U1953" s="134"/>
      <c r="V1953" s="134"/>
      <c r="W1953" s="134"/>
      <c r="X1953" s="134"/>
      <c r="Y1953" s="134"/>
      <c r="Z1953" s="134"/>
      <c r="AA1953" s="134"/>
    </row>
    <row r="1954" spans="1:27" ht="11.65" customHeight="1" thickTop="1" x14ac:dyDescent="0.2">
      <c r="A1954" s="138">
        <f t="shared" ca="1" si="142"/>
        <v>1573</v>
      </c>
      <c r="C1954" s="184"/>
      <c r="H1954" s="151"/>
      <c r="I1954" s="88"/>
      <c r="J1954" s="88"/>
      <c r="K1954" s="88"/>
      <c r="L1954" s="88"/>
      <c r="M1954" s="88"/>
      <c r="O1954" s="134"/>
      <c r="P1954" s="134"/>
      <c r="Q1954" s="134"/>
      <c r="R1954" s="134"/>
      <c r="S1954" s="134"/>
      <c r="T1954" s="134"/>
      <c r="U1954" s="134"/>
      <c r="V1954" s="134"/>
      <c r="W1954" s="134"/>
      <c r="X1954" s="134"/>
      <c r="Y1954" s="134"/>
      <c r="Z1954" s="134"/>
      <c r="AA1954" s="134"/>
    </row>
    <row r="1955" spans="1:27" ht="11.65" customHeight="1" x14ac:dyDescent="0.2">
      <c r="A1955" s="138">
        <f t="shared" ca="1" si="142"/>
        <v>1574</v>
      </c>
      <c r="C1955" s="184" t="s">
        <v>507</v>
      </c>
      <c r="H1955" s="151"/>
      <c r="I1955" s="88"/>
      <c r="J1955" s="88"/>
      <c r="K1955" s="88"/>
      <c r="L1955" s="88"/>
      <c r="M1955" s="88"/>
      <c r="O1955" s="134"/>
      <c r="P1955" s="134"/>
      <c r="Q1955" s="134"/>
      <c r="R1955" s="134"/>
      <c r="S1955" s="134"/>
      <c r="T1955" s="134"/>
      <c r="U1955" s="134"/>
      <c r="V1955" s="134"/>
      <c r="W1955" s="134"/>
      <c r="X1955" s="134"/>
      <c r="Y1955" s="134"/>
      <c r="Z1955" s="134"/>
      <c r="AA1955" s="134"/>
    </row>
    <row r="1956" spans="1:27" ht="11.65" customHeight="1" x14ac:dyDescent="0.2">
      <c r="A1956" s="138">
        <f t="shared" ca="1" si="142"/>
        <v>1575</v>
      </c>
      <c r="C1956" s="184">
        <v>103</v>
      </c>
      <c r="D1956" s="84" t="s">
        <v>507</v>
      </c>
      <c r="H1956" s="151"/>
      <c r="I1956" s="88"/>
      <c r="J1956" s="88"/>
      <c r="K1956" s="88"/>
      <c r="L1956" s="88"/>
      <c r="M1956" s="88"/>
      <c r="O1956" s="134"/>
      <c r="P1956" s="134"/>
      <c r="Q1956" s="134"/>
      <c r="R1956" s="134"/>
      <c r="S1956" s="134"/>
      <c r="T1956" s="134"/>
      <c r="U1956" s="134"/>
      <c r="V1956" s="134"/>
      <c r="W1956" s="134"/>
      <c r="X1956" s="134"/>
      <c r="Y1956" s="134"/>
      <c r="Z1956" s="134"/>
      <c r="AA1956" s="134"/>
    </row>
    <row r="1957" spans="1:27" ht="11.65" customHeight="1" x14ac:dyDescent="0.2">
      <c r="A1957" s="138">
        <f t="shared" ca="1" si="142"/>
        <v>1576</v>
      </c>
      <c r="C1957" s="184"/>
      <c r="F1957" s="184" t="str">
        <f>+[1]Function!F1939</f>
        <v>P</v>
      </c>
      <c r="G1957" s="84" t="str">
        <f>[1]UTCR!H1957</f>
        <v>DGP</v>
      </c>
      <c r="H1957" s="151"/>
      <c r="I1957" s="88">
        <f>IF(VLOOKUP([1]Variables!$AN$3,[1]Variables!$AK$3:$AM$14,3)=2,[1]UTCR!J1957,[1]UTCR!AF1957)</f>
        <v>0</v>
      </c>
      <c r="J1957" s="88">
        <f>I1957-K1957</f>
        <v>0</v>
      </c>
      <c r="K1957" s="185">
        <f>IF([1]Variables!$AN$3=12,IF(VLOOKUP([1]Variables!$AN$3,[1]Variables!$AK$3:$AM$14,3)=2,INDEX([1]UTCR!K1957:U1957,1,5)+INDEX([1]UTCR!K1957:U1957,1,8),INDEX([1]UTCR!AG1957:AQ1957,1,5)+INDEX([1]UTCR!AG1957:AQ1957,1,8)),IF(VLOOKUP([1]Variables!$AN$3,[1]Variables!$AK$3:$AM$14,3)=2,INDEX([1]UTCR!K1957:U1957,1,[1]Variables!$AN$3),INDEX([1]UTCR!AG1957:AQ1957,1,[1]Variables!$AN$3)))</f>
        <v>0</v>
      </c>
      <c r="L1957" s="88">
        <f>M1957-K1957</f>
        <v>0</v>
      </c>
      <c r="M1957" s="88">
        <f>IF([1]Variables!$AN$3=12,INDEX([1]NRO!J1957:T1957,1,5)+INDEX([1]NRO!J1957:T1957,1,8),INDEX([1]NRO!J1957:T1957,1,[1]Variables!$AN$3))</f>
        <v>0</v>
      </c>
      <c r="O1957" s="134"/>
      <c r="P1957" s="134"/>
      <c r="Q1957" s="134"/>
      <c r="R1957" s="134"/>
      <c r="S1957" s="134"/>
      <c r="T1957" s="134"/>
      <c r="U1957" s="134"/>
      <c r="V1957" s="134"/>
      <c r="W1957" s="134"/>
      <c r="X1957" s="134"/>
      <c r="Y1957" s="134"/>
      <c r="Z1957" s="134"/>
      <c r="AA1957" s="134"/>
    </row>
    <row r="1958" spans="1:27" ht="11.65" customHeight="1" thickBot="1" x14ac:dyDescent="0.25">
      <c r="A1958" s="138">
        <f t="shared" ca="1" si="142"/>
        <v>1577</v>
      </c>
      <c r="C1958" s="189" t="s">
        <v>508</v>
      </c>
      <c r="H1958" s="190"/>
      <c r="I1958" s="217">
        <f>SUBTOTAL(9,I1957)</f>
        <v>0</v>
      </c>
      <c r="J1958" s="217">
        <f>SUBTOTAL(9,J1957)</f>
        <v>0</v>
      </c>
      <c r="K1958" s="217">
        <f>SUBTOTAL(9,K1957)</f>
        <v>0</v>
      </c>
      <c r="L1958" s="217">
        <f>SUBTOTAL(9,L1957)</f>
        <v>0</v>
      </c>
      <c r="M1958" s="217">
        <f>SUBTOTAL(9,M1957)</f>
        <v>0</v>
      </c>
      <c r="O1958" s="186"/>
      <c r="P1958" s="186"/>
      <c r="Q1958" s="186"/>
      <c r="R1958" s="186"/>
      <c r="S1958" s="186"/>
      <c r="T1958" s="186"/>
      <c r="U1958" s="134"/>
      <c r="V1958" s="186"/>
      <c r="W1958" s="186"/>
      <c r="X1958" s="186"/>
      <c r="Y1958" s="186"/>
      <c r="Z1958" s="186"/>
      <c r="AA1958" s="186"/>
    </row>
    <row r="1959" spans="1:27" ht="11.65" customHeight="1" thickTop="1" x14ac:dyDescent="0.2">
      <c r="A1959" s="138">
        <f t="shared" ca="1" si="142"/>
        <v>1578</v>
      </c>
      <c r="C1959" s="184"/>
      <c r="H1959" s="151"/>
      <c r="I1959" s="88"/>
      <c r="J1959" s="88"/>
      <c r="K1959" s="88"/>
      <c r="L1959" s="88"/>
      <c r="M1959" s="88"/>
      <c r="O1959" s="134"/>
      <c r="P1959" s="134"/>
      <c r="Q1959" s="134"/>
      <c r="R1959" s="134"/>
      <c r="S1959" s="134"/>
      <c r="T1959" s="134"/>
      <c r="U1959" s="134"/>
      <c r="V1959" s="134"/>
      <c r="W1959" s="134"/>
      <c r="X1959" s="134"/>
      <c r="Y1959" s="134"/>
      <c r="Z1959" s="134"/>
      <c r="AA1959" s="134"/>
    </row>
    <row r="1960" spans="1:27" ht="11.65" customHeight="1" thickBot="1" x14ac:dyDescent="0.25">
      <c r="A1960" s="138">
        <f t="shared" ca="1" si="142"/>
        <v>1579</v>
      </c>
      <c r="C1960" s="189" t="s">
        <v>509</v>
      </c>
      <c r="H1960" s="151" t="s">
        <v>469</v>
      </c>
      <c r="I1960" s="191">
        <f>I1958+I1944+I1862+I1773+I1725</f>
        <v>11854087962.291246</v>
      </c>
      <c r="J1960" s="191">
        <f>J1958+J1944+J1862+J1773+J1725</f>
        <v>11080872141.757336</v>
      </c>
      <c r="K1960" s="191">
        <f>K1958+K1944+K1862+K1773+K1725</f>
        <v>773215820.53390741</v>
      </c>
      <c r="L1960" s="191">
        <f>L1958+L1944+L1862+L1773+L1725</f>
        <v>4699773.1451139133</v>
      </c>
      <c r="M1960" s="191">
        <f>M1958+M1944+M1862+M1773+M1725</f>
        <v>777915593.67902136</v>
      </c>
      <c r="O1960" s="186"/>
      <c r="P1960" s="186"/>
      <c r="Q1960" s="186"/>
      <c r="R1960" s="186"/>
      <c r="S1960" s="186"/>
      <c r="T1960" s="186"/>
      <c r="U1960" s="134"/>
      <c r="V1960" s="186"/>
      <c r="W1960" s="186"/>
      <c r="X1960" s="186"/>
      <c r="Y1960" s="186"/>
      <c r="Z1960" s="186"/>
      <c r="AA1960" s="186"/>
    </row>
    <row r="1961" spans="1:27" ht="11.65" customHeight="1" thickTop="1" x14ac:dyDescent="0.2">
      <c r="A1961" s="138">
        <f t="shared" ca="1" si="142"/>
        <v>1580</v>
      </c>
      <c r="C1961" s="184">
        <v>350</v>
      </c>
      <c r="D1961" s="84" t="s">
        <v>468</v>
      </c>
      <c r="H1961" s="151"/>
      <c r="I1961" s="88"/>
      <c r="J1961" s="88"/>
      <c r="K1961" s="88"/>
      <c r="L1961" s="88"/>
      <c r="M1961" s="88"/>
      <c r="O1961" s="134"/>
      <c r="P1961" s="134"/>
      <c r="Q1961" s="134"/>
      <c r="R1961" s="134"/>
      <c r="S1961" s="134"/>
      <c r="T1961" s="134"/>
      <c r="U1961" s="134"/>
      <c r="V1961" s="134"/>
      <c r="W1961" s="134"/>
      <c r="X1961" s="134"/>
      <c r="Y1961" s="134"/>
      <c r="Z1961" s="134"/>
      <c r="AA1961" s="134"/>
    </row>
    <row r="1962" spans="1:27" ht="11.65" customHeight="1" x14ac:dyDescent="0.2">
      <c r="A1962" s="138">
        <f t="shared" ca="1" si="142"/>
        <v>1581</v>
      </c>
      <c r="C1962" s="184"/>
      <c r="F1962" s="184" t="str">
        <f>+[1]Function!F1944</f>
        <v>T</v>
      </c>
      <c r="G1962" s="84" t="str">
        <f>[1]UTCR!H1962</f>
        <v>DGP</v>
      </c>
      <c r="H1962" s="151"/>
      <c r="I1962" s="88">
        <f>IF(VLOOKUP([1]Variables!$AN$3,[1]Variables!$AK$3:$AM$14,3)=2,[1]UTCR!J1962,[1]UTCR!AF1962)</f>
        <v>0</v>
      </c>
      <c r="J1962" s="88">
        <f t="shared" ref="J1962:J1967" si="145">I1962-K1962</f>
        <v>0</v>
      </c>
      <c r="K1962" s="185">
        <f>IF([1]Variables!$AN$3=12,IF(VLOOKUP([1]Variables!$AN$3,[1]Variables!$AK$3:$AM$14,3)=2,INDEX([1]UTCR!K1962:U1962,1,5)+INDEX([1]UTCR!K1962:U1962,1,8),INDEX([1]UTCR!AG1962:AQ1962,1,5)+INDEX([1]UTCR!AG1962:AQ1962,1,8)),IF(VLOOKUP([1]Variables!$AN$3,[1]Variables!$AK$3:$AM$14,3)=2,INDEX([1]UTCR!K1962:U1962,1,[1]Variables!$AN$3),INDEX([1]UTCR!AG1962:AQ1962,1,[1]Variables!$AN$3)))</f>
        <v>0</v>
      </c>
      <c r="L1962" s="88">
        <f t="shared" ref="L1962:L1967" si="146">M1962-K1962</f>
        <v>0</v>
      </c>
      <c r="M1962" s="88">
        <f>IF([1]Variables!$AN$3=12,INDEX([1]NRO!J1962:T1962,1,5)+INDEX([1]NRO!J1962:T1962,1,8),INDEX([1]NRO!J1962:T1962,1,[1]Variables!$AN$3))</f>
        <v>0</v>
      </c>
      <c r="O1962" s="134"/>
      <c r="P1962" s="134"/>
      <c r="Q1962" s="134"/>
      <c r="R1962" s="134"/>
      <c r="S1962" s="134"/>
      <c r="T1962" s="134"/>
      <c r="U1962" s="134"/>
      <c r="V1962" s="134"/>
      <c r="W1962" s="134"/>
      <c r="X1962" s="134"/>
      <c r="Y1962" s="134"/>
      <c r="Z1962" s="134"/>
      <c r="AA1962" s="134"/>
    </row>
    <row r="1963" spans="1:27" ht="11.65" customHeight="1" x14ac:dyDescent="0.2">
      <c r="A1963" s="138">
        <f t="shared" ca="1" si="142"/>
        <v>1582</v>
      </c>
      <c r="C1963" s="184"/>
      <c r="F1963" s="184" t="str">
        <f>+[1]Function!F1945</f>
        <v>T</v>
      </c>
      <c r="G1963" s="84" t="str">
        <f>[1]UTCR!H1963</f>
        <v>DGU</v>
      </c>
      <c r="H1963" s="151"/>
      <c r="I1963" s="88">
        <f>IF(VLOOKUP([1]Variables!$AN$3,[1]Variables!$AK$3:$AM$14,3)=2,[1]UTCR!J1963,[1]UTCR!AF1963)</f>
        <v>0</v>
      </c>
      <c r="J1963" s="88">
        <f t="shared" si="145"/>
        <v>0</v>
      </c>
      <c r="K1963" s="185">
        <f>IF([1]Variables!$AN$3=12,IF(VLOOKUP([1]Variables!$AN$3,[1]Variables!$AK$3:$AM$14,3)=2,INDEX([1]UTCR!K1963:U1963,1,5)+INDEX([1]UTCR!K1963:U1963,1,8),INDEX([1]UTCR!AG1963:AQ1963,1,5)+INDEX([1]UTCR!AG1963:AQ1963,1,8)),IF(VLOOKUP([1]Variables!$AN$3,[1]Variables!$AK$3:$AM$14,3)=2,INDEX([1]UTCR!K1963:U1963,1,[1]Variables!$AN$3),INDEX([1]UTCR!AG1963:AQ1963,1,[1]Variables!$AN$3)))</f>
        <v>0</v>
      </c>
      <c r="L1963" s="88">
        <f t="shared" si="146"/>
        <v>0</v>
      </c>
      <c r="M1963" s="88">
        <f>IF([1]Variables!$AN$3=12,INDEX([1]NRO!J1963:T1963,1,5)+INDEX([1]NRO!J1963:T1963,1,8),INDEX([1]NRO!J1963:T1963,1,[1]Variables!$AN$3))</f>
        <v>0</v>
      </c>
      <c r="O1963" s="134"/>
      <c r="P1963" s="134"/>
      <c r="Q1963" s="134"/>
      <c r="R1963" s="134"/>
      <c r="S1963" s="134"/>
      <c r="T1963" s="134"/>
      <c r="U1963" s="134"/>
      <c r="V1963" s="134"/>
      <c r="W1963" s="134"/>
      <c r="X1963" s="134"/>
      <c r="Y1963" s="134"/>
      <c r="Z1963" s="134"/>
      <c r="AA1963" s="134"/>
    </row>
    <row r="1964" spans="1:27" ht="11.65" customHeight="1" x14ac:dyDescent="0.2">
      <c r="A1964" s="138">
        <f t="shared" ca="1" si="142"/>
        <v>1583</v>
      </c>
      <c r="C1964" s="184"/>
      <c r="F1964" s="184" t="str">
        <f>+[1]Function!F1946</f>
        <v>T</v>
      </c>
      <c r="G1964" s="84" t="str">
        <f>[1]UTCR!H1964</f>
        <v>CAGW</v>
      </c>
      <c r="H1964" s="151"/>
      <c r="I1964" s="88">
        <f>IF(VLOOKUP([1]Variables!$AN$3,[1]Variables!$AK$3:$AM$14,3)=2,[1]UTCR!J1964,[1]UTCR!AF1964)</f>
        <v>33218624.076666698</v>
      </c>
      <c r="J1964" s="88">
        <f t="shared" si="145"/>
        <v>25722824.148120187</v>
      </c>
      <c r="K1964" s="185">
        <f>IF([1]Variables!$AN$3=12,IF(VLOOKUP([1]Variables!$AN$3,[1]Variables!$AK$3:$AM$14,3)=2,INDEX([1]UTCR!K1964:U1964,1,5)+INDEX([1]UTCR!K1964:U1964,1,8),INDEX([1]UTCR!AG1964:AQ1964,1,5)+INDEX([1]UTCR!AG1964:AQ1964,1,8)),IF(VLOOKUP([1]Variables!$AN$3,[1]Variables!$AK$3:$AM$14,3)=2,INDEX([1]UTCR!K1964:U1964,1,[1]Variables!$AN$3),INDEX([1]UTCR!AG1964:AQ1964,1,[1]Variables!$AN$3)))</f>
        <v>7495799.9285465088</v>
      </c>
      <c r="L1964" s="88">
        <f t="shared" si="146"/>
        <v>325326.44695799798</v>
      </c>
      <c r="M1964" s="88">
        <f>IF([1]Variables!$AN$3=12,INDEX([1]NRO!J1964:T1964,1,5)+INDEX([1]NRO!J1964:T1964,1,8),INDEX([1]NRO!J1964:T1964,1,[1]Variables!$AN$3))</f>
        <v>7821126.3755045068</v>
      </c>
      <c r="O1964" s="134"/>
      <c r="P1964" s="134"/>
      <c r="Q1964" s="134"/>
      <c r="R1964" s="134"/>
      <c r="S1964" s="134"/>
      <c r="T1964" s="134"/>
      <c r="U1964" s="134"/>
      <c r="V1964" s="134"/>
      <c r="W1964" s="134"/>
      <c r="X1964" s="134"/>
      <c r="Y1964" s="134"/>
      <c r="Z1964" s="134"/>
      <c r="AA1964" s="134"/>
    </row>
    <row r="1965" spans="1:27" ht="11.65" customHeight="1" x14ac:dyDescent="0.2">
      <c r="A1965" s="138">
        <f t="shared" ca="1" si="142"/>
        <v>1584</v>
      </c>
      <c r="C1965" s="184"/>
      <c r="F1965" s="184" t="str">
        <f>+[1]Function!F1947</f>
        <v>T</v>
      </c>
      <c r="G1965" s="84" t="str">
        <f>[1]UTCR!H1965</f>
        <v>CAGE</v>
      </c>
      <c r="H1965" s="151"/>
      <c r="I1965" s="88">
        <f>IF(VLOOKUP([1]Variables!$AN$3,[1]Variables!$AK$3:$AM$14,3)=2,[1]UTCR!J1965,[1]UTCR!AF1965)</f>
        <v>197117711.17291698</v>
      </c>
      <c r="J1965" s="88">
        <f t="shared" si="145"/>
        <v>197117711.17291698</v>
      </c>
      <c r="K1965" s="185">
        <f>IF([1]Variables!$AN$3=12,IF(VLOOKUP([1]Variables!$AN$3,[1]Variables!$AK$3:$AM$14,3)=2,INDEX([1]UTCR!K1965:U1965,1,5)+INDEX([1]UTCR!K1965:U1965,1,8),INDEX([1]UTCR!AG1965:AQ1965,1,5)+INDEX([1]UTCR!AG1965:AQ1965,1,8)),IF(VLOOKUP([1]Variables!$AN$3,[1]Variables!$AK$3:$AM$14,3)=2,INDEX([1]UTCR!K1965:U1965,1,[1]Variables!$AN$3),INDEX([1]UTCR!AG1965:AQ1965,1,[1]Variables!$AN$3)))</f>
        <v>0</v>
      </c>
      <c r="L1965" s="88">
        <f t="shared" si="146"/>
        <v>0</v>
      </c>
      <c r="M1965" s="88">
        <f>IF([1]Variables!$AN$3=12,INDEX([1]NRO!J1965:T1965,1,5)+INDEX([1]NRO!J1965:T1965,1,8),INDEX([1]NRO!J1965:T1965,1,[1]Variables!$AN$3))</f>
        <v>0</v>
      </c>
      <c r="O1965" s="134"/>
      <c r="P1965" s="134"/>
      <c r="Q1965" s="134"/>
      <c r="R1965" s="134"/>
      <c r="S1965" s="134"/>
      <c r="T1965" s="134"/>
      <c r="U1965" s="134"/>
      <c r="V1965" s="134"/>
      <c r="W1965" s="134"/>
      <c r="X1965" s="134"/>
      <c r="Y1965" s="134"/>
      <c r="Z1965" s="134"/>
      <c r="AA1965" s="134"/>
    </row>
    <row r="1966" spans="1:27" ht="11.65" customHeight="1" x14ac:dyDescent="0.2">
      <c r="A1966" s="138">
        <f t="shared" ca="1" si="142"/>
        <v>1585</v>
      </c>
      <c r="C1966" s="184"/>
      <c r="F1966" s="184" t="str">
        <f>+[1]Function!F1949</f>
        <v>T</v>
      </c>
      <c r="G1966" s="84" t="str">
        <f>[1]UTCR!H1966</f>
        <v>JBG</v>
      </c>
      <c r="H1966" s="151"/>
      <c r="I1966" s="88">
        <f>IF(VLOOKUP([1]Variables!$AN$3,[1]Variables!$AK$3:$AM$14,3)=2,[1]UTCR!J1966,[1]UTCR!AF1966)</f>
        <v>2309450.67</v>
      </c>
      <c r="J1966" s="88">
        <f t="shared" si="145"/>
        <v>1791279.1269080644</v>
      </c>
      <c r="K1966" s="185">
        <f>IF([1]Variables!$AN$3=12,IF(VLOOKUP([1]Variables!$AN$3,[1]Variables!$AK$3:$AM$14,3)=2,INDEX([1]UTCR!K1966:U1966,1,5)+INDEX([1]UTCR!K1966:U1966,1,8),INDEX([1]UTCR!AG1966:AQ1966,1,5)+INDEX([1]UTCR!AG1966:AQ1966,1,8)),IF(VLOOKUP([1]Variables!$AN$3,[1]Variables!$AK$3:$AM$14,3)=2,INDEX([1]UTCR!K1966:U1966,1,[1]Variables!$AN$3),INDEX([1]UTCR!AG1966:AQ1966,1,[1]Variables!$AN$3)))</f>
        <v>518171.54309193551</v>
      </c>
      <c r="L1966" s="88">
        <f t="shared" si="146"/>
        <v>0</v>
      </c>
      <c r="M1966" s="88">
        <f>IF([1]Variables!$AN$3=12,INDEX([1]NRO!J1966:T1966,1,5)+INDEX([1]NRO!J1966:T1966,1,8),INDEX([1]NRO!J1966:T1966,1,[1]Variables!$AN$3))</f>
        <v>518171.54309193551</v>
      </c>
      <c r="O1966" s="134"/>
      <c r="P1966" s="134"/>
      <c r="Q1966" s="134"/>
      <c r="R1966" s="134"/>
      <c r="S1966" s="134"/>
      <c r="T1966" s="134"/>
      <c r="U1966" s="134"/>
      <c r="V1966" s="134"/>
      <c r="W1966" s="134"/>
      <c r="X1966" s="134"/>
      <c r="Y1966" s="134"/>
      <c r="Z1966" s="134"/>
      <c r="AA1966" s="134"/>
    </row>
    <row r="1967" spans="1:27" ht="11.65" customHeight="1" x14ac:dyDescent="0.2">
      <c r="A1967" s="138">
        <f t="shared" ca="1" si="142"/>
        <v>1586</v>
      </c>
      <c r="C1967" s="184"/>
      <c r="F1967" s="184" t="str">
        <f>+[1]Function!F1949</f>
        <v>T</v>
      </c>
      <c r="G1967" s="84" t="str">
        <f>[1]UTCR!H1967</f>
        <v>SG</v>
      </c>
      <c r="H1967" s="151"/>
      <c r="I1967" s="88">
        <f>IF(VLOOKUP([1]Variables!$AN$3,[1]Variables!$AK$3:$AM$14,3)=2,[1]UTCR!J1967,[1]UTCR!AF1967)</f>
        <v>100387.77</v>
      </c>
      <c r="J1967" s="88">
        <f t="shared" si="145"/>
        <v>92127.339560765089</v>
      </c>
      <c r="K1967" s="185">
        <f>IF([1]Variables!$AN$3=12,IF(VLOOKUP([1]Variables!$AN$3,[1]Variables!$AK$3:$AM$14,3)=2,INDEX([1]UTCR!K1967:U1967,1,5)+INDEX([1]UTCR!K1967:U1967,1,8),INDEX([1]UTCR!AG1967:AQ1967,1,5)+INDEX([1]UTCR!AG1967:AQ1967,1,8)),IF(VLOOKUP([1]Variables!$AN$3,[1]Variables!$AK$3:$AM$14,3)=2,INDEX([1]UTCR!K1967:U1967,1,[1]Variables!$AN$3),INDEX([1]UTCR!AG1967:AQ1967,1,[1]Variables!$AN$3)))</f>
        <v>8260.4304392349186</v>
      </c>
      <c r="L1967" s="88">
        <f t="shared" si="146"/>
        <v>0</v>
      </c>
      <c r="M1967" s="88">
        <f>IF([1]Variables!$AN$3=12,INDEX([1]NRO!J1967:T1967,1,5)+INDEX([1]NRO!J1967:T1967,1,8),INDEX([1]NRO!J1967:T1967,1,[1]Variables!$AN$3))</f>
        <v>8260.4304392349186</v>
      </c>
      <c r="O1967" s="134"/>
      <c r="P1967" s="134"/>
      <c r="Q1967" s="134"/>
      <c r="R1967" s="134"/>
      <c r="S1967" s="134"/>
      <c r="T1967" s="134"/>
      <c r="U1967" s="134"/>
      <c r="V1967" s="134"/>
      <c r="W1967" s="134"/>
      <c r="X1967" s="134"/>
      <c r="Y1967" s="134"/>
      <c r="Z1967" s="134"/>
      <c r="AA1967" s="134"/>
    </row>
    <row r="1968" spans="1:27" ht="11.65" customHeight="1" x14ac:dyDescent="0.2">
      <c r="A1968" s="138">
        <f t="shared" ca="1" si="142"/>
        <v>1587</v>
      </c>
      <c r="C1968" s="184"/>
      <c r="H1968" s="151" t="s">
        <v>469</v>
      </c>
      <c r="I1968" s="187">
        <f>SUBTOTAL(9,I1962:I1967)</f>
        <v>232746173.68958366</v>
      </c>
      <c r="J1968" s="187">
        <f>SUBTOTAL(9,J1962:J1967)</f>
        <v>224723941.78750601</v>
      </c>
      <c r="K1968" s="187">
        <f>SUBTOTAL(9,K1962:K1967)</f>
        <v>8022231.9020776786</v>
      </c>
      <c r="L1968" s="187">
        <f>SUBTOTAL(9,L1962:L1967)</f>
        <v>325326.44695799798</v>
      </c>
      <c r="M1968" s="187">
        <f>SUBTOTAL(9,M1962:M1967)</f>
        <v>8347558.3490356766</v>
      </c>
      <c r="O1968" s="134"/>
      <c r="P1968" s="134"/>
      <c r="Q1968" s="134"/>
      <c r="R1968" s="134"/>
      <c r="S1968" s="134"/>
      <c r="T1968" s="134"/>
      <c r="U1968" s="134"/>
      <c r="V1968" s="134"/>
      <c r="W1968" s="134"/>
      <c r="X1968" s="134"/>
      <c r="Y1968" s="134"/>
      <c r="Z1968" s="134"/>
      <c r="AA1968" s="134"/>
    </row>
    <row r="1969" spans="1:27" ht="11.65" customHeight="1" x14ac:dyDescent="0.2">
      <c r="A1969" s="138">
        <f t="shared" ca="1" si="142"/>
        <v>1588</v>
      </c>
      <c r="C1969" s="184"/>
      <c r="H1969" s="151"/>
      <c r="I1969" s="88"/>
      <c r="J1969" s="88"/>
      <c r="K1969" s="88"/>
      <c r="L1969" s="88"/>
      <c r="M1969" s="88"/>
      <c r="O1969" s="134"/>
      <c r="P1969" s="134"/>
      <c r="Q1969" s="134"/>
      <c r="R1969" s="134"/>
      <c r="S1969" s="134"/>
      <c r="T1969" s="134"/>
      <c r="U1969" s="134"/>
      <c r="V1969" s="134"/>
      <c r="W1969" s="134"/>
      <c r="X1969" s="134"/>
      <c r="Y1969" s="134"/>
      <c r="Z1969" s="134"/>
      <c r="AA1969" s="134"/>
    </row>
    <row r="1970" spans="1:27" ht="11.65" customHeight="1" x14ac:dyDescent="0.2">
      <c r="A1970" s="138">
        <f t="shared" ca="1" si="142"/>
        <v>1589</v>
      </c>
      <c r="C1970" s="184">
        <v>352</v>
      </c>
      <c r="D1970" s="84" t="s">
        <v>470</v>
      </c>
      <c r="H1970" s="151"/>
      <c r="I1970" s="88"/>
      <c r="J1970" s="88"/>
      <c r="K1970" s="88"/>
      <c r="L1970" s="88"/>
      <c r="M1970" s="88"/>
      <c r="O1970" s="134"/>
      <c r="P1970" s="134"/>
      <c r="Q1970" s="134"/>
      <c r="R1970" s="134"/>
      <c r="S1970" s="134"/>
      <c r="T1970" s="134"/>
      <c r="U1970" s="134"/>
      <c r="V1970" s="134"/>
      <c r="W1970" s="134"/>
      <c r="X1970" s="134"/>
      <c r="Y1970" s="134"/>
      <c r="Z1970" s="134"/>
      <c r="AA1970" s="134"/>
    </row>
    <row r="1971" spans="1:27" ht="11.65" customHeight="1" x14ac:dyDescent="0.2">
      <c r="A1971" s="138">
        <f t="shared" ca="1" si="142"/>
        <v>1590</v>
      </c>
      <c r="C1971" s="184"/>
      <c r="F1971" s="184" t="str">
        <f>+[1]Function!F1953</f>
        <v>T</v>
      </c>
      <c r="G1971" s="84" t="str">
        <f>[1]UTCR!H1971</f>
        <v>S</v>
      </c>
      <c r="H1971" s="151"/>
      <c r="I1971" s="88">
        <f>IF(VLOOKUP([1]Variables!$AN$3,[1]Variables!$AK$3:$AM$14,3)=2,[1]UTCR!J1971,[1]UTCR!AF1971)</f>
        <v>0</v>
      </c>
      <c r="J1971" s="88">
        <f t="shared" ref="J1971:J1977" si="147">I1971-K1971</f>
        <v>0</v>
      </c>
      <c r="K1971" s="185">
        <f>IF([1]Variables!$AN$3=12,IF(VLOOKUP([1]Variables!$AN$3,[1]Variables!$AK$3:$AM$14,3)=2,INDEX([1]UTCR!K1971:U1971,1,5)+INDEX([1]UTCR!K1971:U1971,1,8),INDEX([1]UTCR!AG1971:AQ1971,1,5)+INDEX([1]UTCR!AG1971:AQ1971,1,8)),IF(VLOOKUP([1]Variables!$AN$3,[1]Variables!$AK$3:$AM$14,3)=2,INDEX([1]UTCR!K1971:U1971,1,[1]Variables!$AN$3),INDEX([1]UTCR!AG1971:AQ1971,1,[1]Variables!$AN$3)))</f>
        <v>0</v>
      </c>
      <c r="L1971" s="88">
        <f t="shared" ref="L1971:L1977" si="148">M1971-K1971</f>
        <v>0</v>
      </c>
      <c r="M1971" s="88">
        <f>IF([1]Variables!$AN$3=12,INDEX([1]NRO!J1971:T1971,1,5)+INDEX([1]NRO!J1971:T1971,1,8),INDEX([1]NRO!J1971:T1971,1,[1]Variables!$AN$3))</f>
        <v>0</v>
      </c>
      <c r="O1971" s="134"/>
      <c r="P1971" s="134"/>
      <c r="Q1971" s="134"/>
      <c r="R1971" s="134"/>
      <c r="S1971" s="134"/>
      <c r="T1971" s="134"/>
      <c r="U1971" s="134"/>
      <c r="V1971" s="134"/>
      <c r="W1971" s="134"/>
      <c r="X1971" s="134"/>
      <c r="Y1971" s="134"/>
      <c r="Z1971" s="134"/>
      <c r="AA1971" s="134"/>
    </row>
    <row r="1972" spans="1:27" ht="11.65" customHeight="1" x14ac:dyDescent="0.2">
      <c r="A1972" s="138">
        <f t="shared" ca="1" si="142"/>
        <v>1591</v>
      </c>
      <c r="C1972" s="184"/>
      <c r="F1972" s="184" t="str">
        <f>+[1]Function!F1954</f>
        <v>T</v>
      </c>
      <c r="G1972" s="84" t="str">
        <f>[1]UTCR!H1972</f>
        <v>DGP</v>
      </c>
      <c r="H1972" s="151"/>
      <c r="I1972" s="88">
        <f>IF(VLOOKUP([1]Variables!$AN$3,[1]Variables!$AK$3:$AM$14,3)=2,[1]UTCR!J1972,[1]UTCR!AF1972)</f>
        <v>0</v>
      </c>
      <c r="J1972" s="88">
        <f t="shared" si="147"/>
        <v>0</v>
      </c>
      <c r="K1972" s="185">
        <f>IF([1]Variables!$AN$3=12,IF(VLOOKUP([1]Variables!$AN$3,[1]Variables!$AK$3:$AM$14,3)=2,INDEX([1]UTCR!K1972:U1972,1,5)+INDEX([1]UTCR!K1972:U1972,1,8),INDEX([1]UTCR!AG1972:AQ1972,1,5)+INDEX([1]UTCR!AG1972:AQ1972,1,8)),IF(VLOOKUP([1]Variables!$AN$3,[1]Variables!$AK$3:$AM$14,3)=2,INDEX([1]UTCR!K1972:U1972,1,[1]Variables!$AN$3),INDEX([1]UTCR!AG1972:AQ1972,1,[1]Variables!$AN$3)))</f>
        <v>0</v>
      </c>
      <c r="L1972" s="88">
        <f t="shared" si="148"/>
        <v>0</v>
      </c>
      <c r="M1972" s="88">
        <f>IF([1]Variables!$AN$3=12,INDEX([1]NRO!J1972:T1972,1,5)+INDEX([1]NRO!J1972:T1972,1,8),INDEX([1]NRO!J1972:T1972,1,[1]Variables!$AN$3))</f>
        <v>0</v>
      </c>
      <c r="O1972" s="134"/>
      <c r="P1972" s="134"/>
      <c r="Q1972" s="134"/>
      <c r="R1972" s="134"/>
      <c r="S1972" s="134"/>
      <c r="T1972" s="134"/>
      <c r="U1972" s="134"/>
      <c r="V1972" s="134"/>
      <c r="W1972" s="134"/>
      <c r="X1972" s="134"/>
      <c r="Y1972" s="134"/>
      <c r="Z1972" s="134"/>
      <c r="AA1972" s="134"/>
    </row>
    <row r="1973" spans="1:27" ht="11.65" customHeight="1" x14ac:dyDescent="0.2">
      <c r="A1973" s="138">
        <f t="shared" ca="1" si="142"/>
        <v>1592</v>
      </c>
      <c r="C1973" s="184"/>
      <c r="F1973" s="184" t="str">
        <f>+[1]Function!F1955</f>
        <v>T</v>
      </c>
      <c r="G1973" s="84" t="str">
        <f>[1]UTCR!H1973</f>
        <v>DGU</v>
      </c>
      <c r="H1973" s="151"/>
      <c r="I1973" s="88">
        <f>IF(VLOOKUP([1]Variables!$AN$3,[1]Variables!$AK$3:$AM$14,3)=2,[1]UTCR!J1973,[1]UTCR!AF1973)</f>
        <v>0</v>
      </c>
      <c r="J1973" s="88">
        <f t="shared" si="147"/>
        <v>0</v>
      </c>
      <c r="K1973" s="185">
        <f>IF([1]Variables!$AN$3=12,IF(VLOOKUP([1]Variables!$AN$3,[1]Variables!$AK$3:$AM$14,3)=2,INDEX([1]UTCR!K1973:U1973,1,5)+INDEX([1]UTCR!K1973:U1973,1,8),INDEX([1]UTCR!AG1973:AQ1973,1,5)+INDEX([1]UTCR!AG1973:AQ1973,1,8)),IF(VLOOKUP([1]Variables!$AN$3,[1]Variables!$AK$3:$AM$14,3)=2,INDEX([1]UTCR!K1973:U1973,1,[1]Variables!$AN$3),INDEX([1]UTCR!AG1973:AQ1973,1,[1]Variables!$AN$3)))</f>
        <v>0</v>
      </c>
      <c r="L1973" s="88">
        <f t="shared" si="148"/>
        <v>0</v>
      </c>
      <c r="M1973" s="88">
        <f>IF([1]Variables!$AN$3=12,INDEX([1]NRO!J1973:T1973,1,5)+INDEX([1]NRO!J1973:T1973,1,8),INDEX([1]NRO!J1973:T1973,1,[1]Variables!$AN$3))</f>
        <v>0</v>
      </c>
      <c r="O1973" s="134"/>
      <c r="P1973" s="134"/>
      <c r="Q1973" s="134"/>
      <c r="R1973" s="134"/>
      <c r="S1973" s="134"/>
      <c r="T1973" s="134"/>
      <c r="U1973" s="134"/>
      <c r="V1973" s="134"/>
      <c r="W1973" s="134"/>
      <c r="X1973" s="134"/>
      <c r="Y1973" s="134"/>
      <c r="Z1973" s="134"/>
      <c r="AA1973" s="134"/>
    </row>
    <row r="1974" spans="1:27" ht="11.65" customHeight="1" x14ac:dyDescent="0.2">
      <c r="A1974" s="138">
        <f t="shared" ca="1" si="142"/>
        <v>1593</v>
      </c>
      <c r="C1974" s="184"/>
      <c r="F1974" s="184" t="str">
        <f>+[1]Function!F1956</f>
        <v>T</v>
      </c>
      <c r="G1974" s="84" t="str">
        <f>[1]UTCR!H1974</f>
        <v>CAGW</v>
      </c>
      <c r="H1974" s="151"/>
      <c r="I1974" s="88">
        <f>IF(VLOOKUP([1]Variables!$AN$3,[1]Variables!$AK$3:$AM$14,3)=2,[1]UTCR!J1974,[1]UTCR!AF1974)</f>
        <v>42744344.597500004</v>
      </c>
      <c r="J1974" s="88">
        <f t="shared" si="147"/>
        <v>33099060.84221153</v>
      </c>
      <c r="K1974" s="185">
        <f>IF([1]Variables!$AN$3=12,IF(VLOOKUP([1]Variables!$AN$3,[1]Variables!$AK$3:$AM$14,3)=2,INDEX([1]UTCR!K1974:U1974,1,5)+INDEX([1]UTCR!K1974:U1974,1,8),INDEX([1]UTCR!AG1974:AQ1974,1,5)+INDEX([1]UTCR!AG1974:AQ1974,1,8)),IF(VLOOKUP([1]Variables!$AN$3,[1]Variables!$AK$3:$AM$14,3)=2,INDEX([1]UTCR!K1974:U1974,1,[1]Variables!$AN$3),INDEX([1]UTCR!AG1974:AQ1974,1,[1]Variables!$AN$3)))</f>
        <v>9645283.7552884743</v>
      </c>
      <c r="L1974" s="88">
        <f t="shared" si="148"/>
        <v>831318.61489135958</v>
      </c>
      <c r="M1974" s="88">
        <f>IF([1]Variables!$AN$3=12,INDEX([1]NRO!J1974:T1974,1,5)+INDEX([1]NRO!J1974:T1974,1,8),INDEX([1]NRO!J1974:T1974,1,[1]Variables!$AN$3))</f>
        <v>10476602.370179834</v>
      </c>
      <c r="O1974" s="134"/>
      <c r="P1974" s="134"/>
      <c r="Q1974" s="134"/>
      <c r="R1974" s="134"/>
      <c r="S1974" s="134"/>
      <c r="T1974" s="134"/>
      <c r="U1974" s="134"/>
      <c r="V1974" s="134"/>
      <c r="W1974" s="134"/>
      <c r="X1974" s="134"/>
      <c r="Y1974" s="134"/>
      <c r="Z1974" s="134"/>
      <c r="AA1974" s="134"/>
    </row>
    <row r="1975" spans="1:27" ht="11.65" customHeight="1" x14ac:dyDescent="0.2">
      <c r="A1975" s="138">
        <f t="shared" ca="1" si="142"/>
        <v>1594</v>
      </c>
      <c r="C1975" s="184"/>
      <c r="F1975" s="184" t="str">
        <f>+[1]Function!F1957</f>
        <v>T</v>
      </c>
      <c r="G1975" s="84" t="str">
        <f>[1]UTCR!H1975</f>
        <v>CAGE</v>
      </c>
      <c r="H1975" s="151"/>
      <c r="I1975" s="88">
        <f>IF(VLOOKUP([1]Variables!$AN$3,[1]Variables!$AK$3:$AM$14,3)=2,[1]UTCR!J1975,[1]UTCR!AF1975)</f>
        <v>165189473.90083298</v>
      </c>
      <c r="J1975" s="88">
        <f t="shared" si="147"/>
        <v>165189473.90083298</v>
      </c>
      <c r="K1975" s="185">
        <f>IF([1]Variables!$AN$3=12,IF(VLOOKUP([1]Variables!$AN$3,[1]Variables!$AK$3:$AM$14,3)=2,INDEX([1]UTCR!K1975:U1975,1,5)+INDEX([1]UTCR!K1975:U1975,1,8),INDEX([1]UTCR!AG1975:AQ1975,1,5)+INDEX([1]UTCR!AG1975:AQ1975,1,8)),IF(VLOOKUP([1]Variables!$AN$3,[1]Variables!$AK$3:$AM$14,3)=2,INDEX([1]UTCR!K1975:U1975,1,[1]Variables!$AN$3),INDEX([1]UTCR!AG1975:AQ1975,1,[1]Variables!$AN$3)))</f>
        <v>0</v>
      </c>
      <c r="L1975" s="88">
        <f t="shared" si="148"/>
        <v>0</v>
      </c>
      <c r="M1975" s="88">
        <f>IF([1]Variables!$AN$3=12,INDEX([1]NRO!J1975:T1975,1,5)+INDEX([1]NRO!J1975:T1975,1,8),INDEX([1]NRO!J1975:T1975,1,[1]Variables!$AN$3))</f>
        <v>0</v>
      </c>
      <c r="O1975" s="134"/>
      <c r="P1975" s="134"/>
      <c r="Q1975" s="134"/>
      <c r="R1975" s="134"/>
      <c r="S1975" s="134"/>
      <c r="T1975" s="134"/>
      <c r="U1975" s="134"/>
      <c r="V1975" s="134"/>
      <c r="W1975" s="134"/>
      <c r="X1975" s="134"/>
      <c r="Y1975" s="134"/>
      <c r="Z1975" s="134"/>
      <c r="AA1975" s="134"/>
    </row>
    <row r="1976" spans="1:27" ht="11.65" customHeight="1" x14ac:dyDescent="0.2">
      <c r="A1976" s="138">
        <f t="shared" ca="1" si="142"/>
        <v>1595</v>
      </c>
      <c r="C1976" s="184"/>
      <c r="F1976" s="184" t="str">
        <f>+[1]Function!F1959</f>
        <v>T</v>
      </c>
      <c r="G1976" s="84" t="str">
        <f>[1]UTCR!H1976</f>
        <v>JBG</v>
      </c>
      <c r="H1976" s="151"/>
      <c r="I1976" s="88">
        <f>IF(VLOOKUP([1]Variables!$AN$3,[1]Variables!$AK$3:$AM$14,3)=2,[1]UTCR!J1976,[1]UTCR!AF1976)</f>
        <v>1407740.0795833301</v>
      </c>
      <c r="J1976" s="88">
        <f>I1976-K1976</f>
        <v>1091885.3792488743</v>
      </c>
      <c r="K1976" s="185">
        <f>IF([1]Variables!$AN$3=12,IF(VLOOKUP([1]Variables!$AN$3,[1]Variables!$AK$3:$AM$14,3)=2,INDEX([1]UTCR!K1976:U1976,1,5)+INDEX([1]UTCR!K1976:U1976,1,8),INDEX([1]UTCR!AG1976:AQ1976,1,5)+INDEX([1]UTCR!AG1976:AQ1976,1,8)),IF(VLOOKUP([1]Variables!$AN$3,[1]Variables!$AK$3:$AM$14,3)=2,INDEX([1]UTCR!K1976:U1976,1,[1]Variables!$AN$3),INDEX([1]UTCR!AG1976:AQ1976,1,[1]Variables!$AN$3)))</f>
        <v>315854.70033445588</v>
      </c>
      <c r="L1976" s="88">
        <f>M1976-K1976</f>
        <v>13459.048206882435</v>
      </c>
      <c r="M1976" s="88">
        <f>IF([1]Variables!$AN$3=12,INDEX([1]NRO!J1976:T1976,1,5)+INDEX([1]NRO!J1976:T1976,1,8),INDEX([1]NRO!J1976:T1976,1,[1]Variables!$AN$3))</f>
        <v>329313.74854133831</v>
      </c>
      <c r="O1976" s="134"/>
      <c r="P1976" s="134"/>
      <c r="Q1976" s="134"/>
      <c r="R1976" s="134"/>
      <c r="S1976" s="134"/>
      <c r="T1976" s="134"/>
      <c r="U1976" s="134"/>
      <c r="V1976" s="134"/>
      <c r="W1976" s="134"/>
      <c r="X1976" s="134"/>
      <c r="Y1976" s="134"/>
      <c r="Z1976" s="134"/>
      <c r="AA1976" s="134"/>
    </row>
    <row r="1977" spans="1:27" ht="11.65" customHeight="1" x14ac:dyDescent="0.2">
      <c r="A1977" s="138">
        <f t="shared" ca="1" si="142"/>
        <v>1596</v>
      </c>
      <c r="C1977" s="184"/>
      <c r="F1977" s="184" t="str">
        <f>+[1]Function!F1959</f>
        <v>T</v>
      </c>
      <c r="G1977" s="84" t="str">
        <f>[1]UTCR!H1977</f>
        <v>SG</v>
      </c>
      <c r="H1977" s="151"/>
      <c r="I1977" s="88">
        <f>IF(VLOOKUP([1]Variables!$AN$3,[1]Variables!$AK$3:$AM$14,3)=2,[1]UTCR!J1977,[1]UTCR!AF1977)</f>
        <v>3167.48</v>
      </c>
      <c r="J1977" s="88">
        <f t="shared" si="147"/>
        <v>2906.8431892842345</v>
      </c>
      <c r="K1977" s="185">
        <f>IF([1]Variables!$AN$3=12,IF(VLOOKUP([1]Variables!$AN$3,[1]Variables!$AK$3:$AM$14,3)=2,INDEX([1]UTCR!K1977:U1977,1,5)+INDEX([1]UTCR!K1977:U1977,1,8),INDEX([1]UTCR!AG1977:AQ1977,1,5)+INDEX([1]UTCR!AG1977:AQ1977,1,8)),IF(VLOOKUP([1]Variables!$AN$3,[1]Variables!$AK$3:$AM$14,3)=2,INDEX([1]UTCR!K1977:U1977,1,[1]Variables!$AN$3),INDEX([1]UTCR!AG1977:AQ1977,1,[1]Variables!$AN$3)))</f>
        <v>260.63681071576565</v>
      </c>
      <c r="L1977" s="88">
        <f t="shared" si="148"/>
        <v>0</v>
      </c>
      <c r="M1977" s="88">
        <f>IF([1]Variables!$AN$3=12,INDEX([1]NRO!J1977:T1977,1,5)+INDEX([1]NRO!J1977:T1977,1,8),INDEX([1]NRO!J1977:T1977,1,[1]Variables!$AN$3))</f>
        <v>260.63681071576565</v>
      </c>
      <c r="O1977" s="134"/>
      <c r="P1977" s="134"/>
      <c r="Q1977" s="134"/>
      <c r="R1977" s="134"/>
      <c r="S1977" s="134"/>
      <c r="T1977" s="134"/>
      <c r="U1977" s="134"/>
      <c r="V1977" s="134"/>
      <c r="W1977" s="134"/>
      <c r="X1977" s="134"/>
      <c r="Y1977" s="134"/>
      <c r="Z1977" s="134"/>
      <c r="AA1977" s="134"/>
    </row>
    <row r="1978" spans="1:27" ht="11.65" customHeight="1" x14ac:dyDescent="0.2">
      <c r="A1978" s="138">
        <f t="shared" ca="1" si="142"/>
        <v>1597</v>
      </c>
      <c r="C1978" s="184"/>
      <c r="H1978" s="151" t="s">
        <v>469</v>
      </c>
      <c r="I1978" s="187">
        <f>SUBTOTAL(9,I1971:I1977)</f>
        <v>209344726.05791628</v>
      </c>
      <c r="J1978" s="187">
        <f>SUBTOTAL(9,J1971:J1977)</f>
        <v>199383326.96548268</v>
      </c>
      <c r="K1978" s="187">
        <f>SUBTOTAL(9,K1971:K1977)</f>
        <v>9961399.0924336463</v>
      </c>
      <c r="L1978" s="187">
        <f>SUBTOTAL(9,L1971:L1977)</f>
        <v>844777.66309824202</v>
      </c>
      <c r="M1978" s="187">
        <f>SUBTOTAL(9,M1971:M1977)</f>
        <v>10806176.755531888</v>
      </c>
      <c r="O1978" s="134"/>
      <c r="P1978" s="134"/>
      <c r="Q1978" s="134"/>
      <c r="R1978" s="134"/>
      <c r="S1978" s="134"/>
      <c r="T1978" s="134"/>
      <c r="U1978" s="134"/>
      <c r="V1978" s="134"/>
      <c r="W1978" s="134"/>
      <c r="X1978" s="134"/>
      <c r="Y1978" s="134"/>
      <c r="Z1978" s="134"/>
      <c r="AA1978" s="134"/>
    </row>
    <row r="1979" spans="1:27" ht="11.65" customHeight="1" x14ac:dyDescent="0.2">
      <c r="A1979" s="138">
        <f t="shared" ca="1" si="142"/>
        <v>1598</v>
      </c>
      <c r="C1979" s="184"/>
      <c r="H1979" s="151"/>
      <c r="I1979" s="88"/>
      <c r="J1979" s="88"/>
      <c r="K1979" s="88"/>
      <c r="L1979" s="88"/>
      <c r="M1979" s="88"/>
      <c r="O1979" s="134"/>
      <c r="P1979" s="134"/>
      <c r="Q1979" s="134"/>
      <c r="R1979" s="134"/>
      <c r="S1979" s="134"/>
      <c r="T1979" s="134"/>
      <c r="U1979" s="134"/>
      <c r="V1979" s="134"/>
      <c r="W1979" s="134"/>
      <c r="X1979" s="134"/>
      <c r="Y1979" s="134"/>
      <c r="Z1979" s="134"/>
      <c r="AA1979" s="134"/>
    </row>
    <row r="1980" spans="1:27" ht="11.65" customHeight="1" x14ac:dyDescent="0.2">
      <c r="A1980" s="138">
        <f t="shared" ca="1" si="142"/>
        <v>1599</v>
      </c>
      <c r="C1980" s="184">
        <v>353</v>
      </c>
      <c r="D1980" s="84" t="s">
        <v>364</v>
      </c>
      <c r="H1980" s="151"/>
      <c r="I1980" s="88"/>
      <c r="J1980" s="88"/>
      <c r="K1980" s="88"/>
      <c r="L1980" s="88"/>
      <c r="M1980" s="88"/>
      <c r="O1980" s="134"/>
      <c r="P1980" s="134"/>
      <c r="Q1980" s="134"/>
      <c r="R1980" s="134"/>
      <c r="S1980" s="134"/>
      <c r="T1980" s="134"/>
      <c r="U1980" s="134"/>
      <c r="V1980" s="134"/>
      <c r="W1980" s="134"/>
      <c r="X1980" s="134"/>
      <c r="Y1980" s="134"/>
      <c r="Z1980" s="134"/>
      <c r="AA1980" s="134"/>
    </row>
    <row r="1981" spans="1:27" ht="11.65" customHeight="1" x14ac:dyDescent="0.2">
      <c r="A1981" s="138">
        <f t="shared" ca="1" si="142"/>
        <v>1600</v>
      </c>
      <c r="C1981" s="184"/>
      <c r="F1981" s="184" t="str">
        <f>+[1]Function!F1963</f>
        <v>T</v>
      </c>
      <c r="G1981" s="84" t="str">
        <f>[1]UTCR!H1981</f>
        <v>DGP</v>
      </c>
      <c r="H1981" s="151"/>
      <c r="I1981" s="88">
        <f>IF(VLOOKUP([1]Variables!$AN$3,[1]Variables!$AK$3:$AM$14,3)=2,[1]UTCR!J1981,[1]UTCR!AF1981)</f>
        <v>0</v>
      </c>
      <c r="J1981" s="88">
        <f t="shared" ref="J1981:J1986" si="149">I1981-K1981</f>
        <v>0</v>
      </c>
      <c r="K1981" s="185">
        <f>IF([1]Variables!$AN$3=12,IF(VLOOKUP([1]Variables!$AN$3,[1]Variables!$AK$3:$AM$14,3)=2,INDEX([1]UTCR!K1981:U1981,1,5)+INDEX([1]UTCR!K1981:U1981,1,8),INDEX([1]UTCR!AG1981:AQ1981,1,5)+INDEX([1]UTCR!AG1981:AQ1981,1,8)),IF(VLOOKUP([1]Variables!$AN$3,[1]Variables!$AK$3:$AM$14,3)=2,INDEX([1]UTCR!K1981:U1981,1,[1]Variables!$AN$3),INDEX([1]UTCR!AG1981:AQ1981,1,[1]Variables!$AN$3)))</f>
        <v>0</v>
      </c>
      <c r="L1981" s="88">
        <f t="shared" ref="L1981:L1986" si="150">M1981-K1981</f>
        <v>0</v>
      </c>
      <c r="M1981" s="88">
        <f>IF([1]Variables!$AN$3=12,INDEX([1]NRO!J1981:T1981,1,5)+INDEX([1]NRO!J1981:T1981,1,8),INDEX([1]NRO!J1981:T1981,1,[1]Variables!$AN$3))</f>
        <v>0</v>
      </c>
      <c r="O1981" s="134"/>
      <c r="P1981" s="134"/>
      <c r="Q1981" s="134"/>
      <c r="R1981" s="134"/>
      <c r="S1981" s="134"/>
      <c r="T1981" s="134"/>
      <c r="U1981" s="134"/>
      <c r="V1981" s="134"/>
      <c r="W1981" s="134"/>
      <c r="X1981" s="134"/>
      <c r="Y1981" s="134"/>
      <c r="Z1981" s="134"/>
      <c r="AA1981" s="134"/>
    </row>
    <row r="1982" spans="1:27" ht="11.65" customHeight="1" x14ac:dyDescent="0.2">
      <c r="A1982" s="138">
        <f t="shared" ca="1" si="142"/>
        <v>1601</v>
      </c>
      <c r="C1982" s="184"/>
      <c r="F1982" s="184" t="str">
        <f>+[1]Function!F1964</f>
        <v>T</v>
      </c>
      <c r="G1982" s="84" t="str">
        <f>[1]UTCR!H1982</f>
        <v>DGU</v>
      </c>
      <c r="H1982" s="151"/>
      <c r="I1982" s="88">
        <f>IF(VLOOKUP([1]Variables!$AN$3,[1]Variables!$AK$3:$AM$14,3)=2,[1]UTCR!J1982,[1]UTCR!AF1982)</f>
        <v>0</v>
      </c>
      <c r="J1982" s="88">
        <f t="shared" si="149"/>
        <v>0</v>
      </c>
      <c r="K1982" s="185">
        <f>IF([1]Variables!$AN$3=12,IF(VLOOKUP([1]Variables!$AN$3,[1]Variables!$AK$3:$AM$14,3)=2,INDEX([1]UTCR!K1982:U1982,1,5)+INDEX([1]UTCR!K1982:U1982,1,8),INDEX([1]UTCR!AG1982:AQ1982,1,5)+INDEX([1]UTCR!AG1982:AQ1982,1,8)),IF(VLOOKUP([1]Variables!$AN$3,[1]Variables!$AK$3:$AM$14,3)=2,INDEX([1]UTCR!K1982:U1982,1,[1]Variables!$AN$3),INDEX([1]UTCR!AG1982:AQ1982,1,[1]Variables!$AN$3)))</f>
        <v>0</v>
      </c>
      <c r="L1982" s="88">
        <f t="shared" si="150"/>
        <v>0</v>
      </c>
      <c r="M1982" s="88">
        <f>IF([1]Variables!$AN$3=12,INDEX([1]NRO!J1982:T1982,1,5)+INDEX([1]NRO!J1982:T1982,1,8),INDEX([1]NRO!J1982:T1982,1,[1]Variables!$AN$3))</f>
        <v>0</v>
      </c>
      <c r="O1982" s="134"/>
      <c r="P1982" s="134"/>
      <c r="Q1982" s="134"/>
      <c r="R1982" s="134"/>
      <c r="S1982" s="134"/>
      <c r="T1982" s="134"/>
      <c r="U1982" s="134"/>
      <c r="V1982" s="134"/>
      <c r="W1982" s="134"/>
      <c r="X1982" s="134"/>
      <c r="Y1982" s="134"/>
      <c r="Z1982" s="134"/>
      <c r="AA1982" s="134"/>
    </row>
    <row r="1983" spans="1:27" ht="11.65" customHeight="1" x14ac:dyDescent="0.2">
      <c r="A1983" s="138">
        <f t="shared" ca="1" si="142"/>
        <v>1602</v>
      </c>
      <c r="C1983" s="184"/>
      <c r="F1983" s="184" t="str">
        <f>+[1]Function!F1965</f>
        <v>T</v>
      </c>
      <c r="G1983" s="84" t="str">
        <f>[1]UTCR!H1983</f>
        <v>CAGW</v>
      </c>
      <c r="H1983" s="151"/>
      <c r="I1983" s="88">
        <f>IF(VLOOKUP([1]Variables!$AN$3,[1]Variables!$AK$3:$AM$14,3)=2,[1]UTCR!J1983,[1]UTCR!AF1983)</f>
        <v>472435677.83499998</v>
      </c>
      <c r="J1983" s="88">
        <f t="shared" si="149"/>
        <v>365830319.58821249</v>
      </c>
      <c r="K1983" s="185">
        <f>IF([1]Variables!$AN$3=12,IF(VLOOKUP([1]Variables!$AN$3,[1]Variables!$AK$3:$AM$14,3)=2,INDEX([1]UTCR!K1983:U1983,1,5)+INDEX([1]UTCR!K1983:U1983,1,8),INDEX([1]UTCR!AG1983:AQ1983,1,5)+INDEX([1]UTCR!AG1983:AQ1983,1,8)),IF(VLOOKUP([1]Variables!$AN$3,[1]Variables!$AK$3:$AM$14,3)=2,INDEX([1]UTCR!K1983:U1983,1,[1]Variables!$AN$3),INDEX([1]UTCR!AG1983:AQ1983,1,[1]Variables!$AN$3)))</f>
        <v>106605358.2467875</v>
      </c>
      <c r="L1983" s="88">
        <f t="shared" si="150"/>
        <v>4817513.5611867458</v>
      </c>
      <c r="M1983" s="88">
        <f>IF([1]Variables!$AN$3=12,INDEX([1]NRO!J1983:T1983,1,5)+INDEX([1]NRO!J1983:T1983,1,8),INDEX([1]NRO!J1983:T1983,1,[1]Variables!$AN$3))</f>
        <v>111422871.80797425</v>
      </c>
      <c r="O1983" s="134"/>
      <c r="P1983" s="134"/>
      <c r="Q1983" s="134"/>
      <c r="R1983" s="134"/>
      <c r="S1983" s="134"/>
      <c r="T1983" s="134"/>
      <c r="U1983" s="134"/>
      <c r="V1983" s="134"/>
      <c r="W1983" s="134"/>
      <c r="X1983" s="134"/>
      <c r="Y1983" s="134"/>
      <c r="Z1983" s="134"/>
      <c r="AA1983" s="134"/>
    </row>
    <row r="1984" spans="1:27" ht="11.65" customHeight="1" x14ac:dyDescent="0.2">
      <c r="A1984" s="138">
        <f t="shared" ca="1" si="142"/>
        <v>1603</v>
      </c>
      <c r="C1984" s="184"/>
      <c r="F1984" s="184" t="str">
        <f>+[1]Function!F1966</f>
        <v>T</v>
      </c>
      <c r="G1984" s="84" t="str">
        <f>[1]UTCR!H1984</f>
        <v>CAGE</v>
      </c>
      <c r="H1984" s="151"/>
      <c r="I1984" s="88">
        <f>IF(VLOOKUP([1]Variables!$AN$3,[1]Variables!$AK$3:$AM$14,3)=2,[1]UTCR!J1984,[1]UTCR!AF1984)</f>
        <v>1336287487.8429201</v>
      </c>
      <c r="J1984" s="88">
        <f t="shared" si="149"/>
        <v>1336287487.8429201</v>
      </c>
      <c r="K1984" s="185">
        <f>IF([1]Variables!$AN$3=12,IF(VLOOKUP([1]Variables!$AN$3,[1]Variables!$AK$3:$AM$14,3)=2,INDEX([1]UTCR!K1984:U1984,1,5)+INDEX([1]UTCR!K1984:U1984,1,8),INDEX([1]UTCR!AG1984:AQ1984,1,5)+INDEX([1]UTCR!AG1984:AQ1984,1,8)),IF(VLOOKUP([1]Variables!$AN$3,[1]Variables!$AK$3:$AM$14,3)=2,INDEX([1]UTCR!K1984:U1984,1,[1]Variables!$AN$3),INDEX([1]UTCR!AG1984:AQ1984,1,[1]Variables!$AN$3)))</f>
        <v>0</v>
      </c>
      <c r="L1984" s="88">
        <f t="shared" si="150"/>
        <v>0</v>
      </c>
      <c r="M1984" s="88">
        <f>IF([1]Variables!$AN$3=12,INDEX([1]NRO!J1984:T1984,1,5)+INDEX([1]NRO!J1984:T1984,1,8),INDEX([1]NRO!J1984:T1984,1,[1]Variables!$AN$3))</f>
        <v>0</v>
      </c>
      <c r="O1984" s="134"/>
      <c r="P1984" s="134"/>
      <c r="Q1984" s="134"/>
      <c r="R1984" s="134"/>
      <c r="S1984" s="134"/>
      <c r="T1984" s="134"/>
      <c r="U1984" s="134"/>
      <c r="V1984" s="134"/>
      <c r="W1984" s="134"/>
      <c r="X1984" s="134"/>
      <c r="Y1984" s="134"/>
      <c r="Z1984" s="134"/>
      <c r="AA1984" s="134"/>
    </row>
    <row r="1985" spans="1:27" ht="11.65" customHeight="1" x14ac:dyDescent="0.2">
      <c r="A1985" s="138">
        <f t="shared" ca="1" si="142"/>
        <v>1604</v>
      </c>
      <c r="C1985" s="184"/>
      <c r="F1985" s="184" t="str">
        <f>+[1]Function!F1968</f>
        <v>T</v>
      </c>
      <c r="G1985" s="84" t="str">
        <f>[1]UTCR!H1985</f>
        <v>JBG</v>
      </c>
      <c r="H1985" s="151"/>
      <c r="I1985" s="88">
        <f>IF(VLOOKUP([1]Variables!$AN$3,[1]Variables!$AK$3:$AM$14,3)=2,[1]UTCR!J1985,[1]UTCR!AF1985)</f>
        <v>34729541.467499994</v>
      </c>
      <c r="J1985" s="88">
        <f t="shared" si="149"/>
        <v>26937272.800817527</v>
      </c>
      <c r="K1985" s="185">
        <f>IF([1]Variables!$AN$3=12,IF(VLOOKUP([1]Variables!$AN$3,[1]Variables!$AK$3:$AM$14,3)=2,INDEX([1]UTCR!K1985:U1985,1,5)+INDEX([1]UTCR!K1985:U1985,1,8),INDEX([1]UTCR!AG1985:AQ1985,1,5)+INDEX([1]UTCR!AG1985:AQ1985,1,8)),IF(VLOOKUP([1]Variables!$AN$3,[1]Variables!$AK$3:$AM$14,3)=2,INDEX([1]UTCR!K1985:U1985,1,[1]Variables!$AN$3),INDEX([1]UTCR!AG1985:AQ1985,1,[1]Variables!$AN$3)))</f>
        <v>7792268.6666824687</v>
      </c>
      <c r="L1985" s="88">
        <f t="shared" si="150"/>
        <v>900795.54925599135</v>
      </c>
      <c r="M1985" s="88">
        <f>IF([1]Variables!$AN$3=12,INDEX([1]NRO!J1985:T1985,1,5)+INDEX([1]NRO!J1985:T1985,1,8),INDEX([1]NRO!J1985:T1985,1,[1]Variables!$AN$3))</f>
        <v>8693064.2159384601</v>
      </c>
      <c r="O1985" s="134"/>
      <c r="P1985" s="134"/>
      <c r="Q1985" s="134"/>
      <c r="R1985" s="134"/>
      <c r="S1985" s="134"/>
      <c r="T1985" s="134"/>
      <c r="U1985" s="134"/>
      <c r="V1985" s="134"/>
      <c r="W1985" s="134"/>
      <c r="X1985" s="134"/>
      <c r="Y1985" s="134"/>
      <c r="Z1985" s="134"/>
      <c r="AA1985" s="134"/>
    </row>
    <row r="1986" spans="1:27" ht="11.65" customHeight="1" x14ac:dyDescent="0.2">
      <c r="A1986" s="138">
        <f t="shared" ca="1" si="142"/>
        <v>1605</v>
      </c>
      <c r="C1986" s="184"/>
      <c r="F1986" s="184" t="str">
        <f>+[1]Function!F1968</f>
        <v>T</v>
      </c>
      <c r="G1986" s="84" t="str">
        <f>[1]UTCR!H1986</f>
        <v>SG</v>
      </c>
      <c r="H1986" s="151"/>
      <c r="I1986" s="88">
        <f>IF(VLOOKUP([1]Variables!$AN$3,[1]Variables!$AK$3:$AM$14,3)=2,[1]UTCR!J1986,[1]UTCR!AF1986)</f>
        <v>952146.51</v>
      </c>
      <c r="J1986" s="88">
        <f t="shared" si="149"/>
        <v>873798.91831811192</v>
      </c>
      <c r="K1986" s="185">
        <f>IF([1]Variables!$AN$3=12,IF(VLOOKUP([1]Variables!$AN$3,[1]Variables!$AK$3:$AM$14,3)=2,INDEX([1]UTCR!K1986:U1986,1,5)+INDEX([1]UTCR!K1986:U1986,1,8),INDEX([1]UTCR!AG1986:AQ1986,1,5)+INDEX([1]UTCR!AG1986:AQ1986,1,8)),IF(VLOOKUP([1]Variables!$AN$3,[1]Variables!$AK$3:$AM$14,3)=2,INDEX([1]UTCR!K1986:U1986,1,[1]Variables!$AN$3),INDEX([1]UTCR!AG1986:AQ1986,1,[1]Variables!$AN$3)))</f>
        <v>78347.591681888094</v>
      </c>
      <c r="L1986" s="88">
        <f t="shared" si="150"/>
        <v>0</v>
      </c>
      <c r="M1986" s="88">
        <f>IF([1]Variables!$AN$3=12,INDEX([1]NRO!J1986:T1986,1,5)+INDEX([1]NRO!J1986:T1986,1,8),INDEX([1]NRO!J1986:T1986,1,[1]Variables!$AN$3))</f>
        <v>78347.591681888094</v>
      </c>
      <c r="O1986" s="134"/>
      <c r="P1986" s="134"/>
      <c r="Q1986" s="134"/>
      <c r="R1986" s="134"/>
      <c r="S1986" s="134"/>
      <c r="T1986" s="134"/>
      <c r="U1986" s="134"/>
      <c r="V1986" s="134"/>
      <c r="W1986" s="134"/>
      <c r="X1986" s="134"/>
      <c r="Y1986" s="134"/>
      <c r="Z1986" s="134"/>
      <c r="AA1986" s="134"/>
    </row>
    <row r="1987" spans="1:27" ht="11.65" customHeight="1" x14ac:dyDescent="0.2">
      <c r="A1987" s="138">
        <f t="shared" ca="1" si="142"/>
        <v>1606</v>
      </c>
      <c r="C1987" s="184"/>
      <c r="H1987" s="151" t="s">
        <v>469</v>
      </c>
      <c r="I1987" s="187">
        <f>SUBTOTAL(9,I1981:I1986)</f>
        <v>1844404853.6554201</v>
      </c>
      <c r="J1987" s="187">
        <f>SUBTOTAL(9,J1981:J1986)</f>
        <v>1729928879.1502681</v>
      </c>
      <c r="K1987" s="187">
        <f>SUBTOTAL(9,K1981:K1986)</f>
        <v>114475974.50515185</v>
      </c>
      <c r="L1987" s="187">
        <f>SUBTOTAL(9,L1981:L1986)</f>
        <v>5718309.1104427371</v>
      </c>
      <c r="M1987" s="187">
        <f>SUBTOTAL(9,M1981:M1986)</f>
        <v>120194283.6155946</v>
      </c>
      <c r="O1987" s="134"/>
      <c r="P1987" s="134"/>
      <c r="Q1987" s="134"/>
      <c r="R1987" s="134"/>
      <c r="S1987" s="134"/>
      <c r="T1987" s="134"/>
      <c r="U1987" s="134"/>
      <c r="V1987" s="134"/>
      <c r="W1987" s="134"/>
      <c r="X1987" s="134"/>
      <c r="Y1987" s="134"/>
      <c r="Z1987" s="134"/>
      <c r="AA1987" s="134"/>
    </row>
    <row r="1988" spans="1:27" ht="11.65" customHeight="1" x14ac:dyDescent="0.2">
      <c r="A1988" s="138">
        <f t="shared" ca="1" si="142"/>
        <v>1607</v>
      </c>
      <c r="C1988" s="184"/>
      <c r="H1988" s="151"/>
      <c r="I1988" s="88"/>
      <c r="J1988" s="88"/>
      <c r="K1988" s="88"/>
      <c r="L1988" s="88"/>
      <c r="M1988" s="88"/>
      <c r="O1988" s="134"/>
      <c r="P1988" s="134"/>
      <c r="Q1988" s="134"/>
      <c r="R1988" s="134"/>
      <c r="S1988" s="134"/>
      <c r="T1988" s="134"/>
      <c r="U1988" s="134"/>
      <c r="V1988" s="134"/>
      <c r="W1988" s="134"/>
      <c r="X1988" s="134"/>
      <c r="Y1988" s="134"/>
      <c r="Z1988" s="134"/>
      <c r="AA1988" s="134"/>
    </row>
    <row r="1989" spans="1:27" ht="11.65" customHeight="1" x14ac:dyDescent="0.2">
      <c r="A1989" s="138">
        <f t="shared" ca="1" si="142"/>
        <v>1608</v>
      </c>
      <c r="C1989" s="184">
        <v>354</v>
      </c>
      <c r="D1989" s="84" t="s">
        <v>510</v>
      </c>
      <c r="H1989" s="151"/>
      <c r="I1989" s="88"/>
      <c r="J1989" s="88"/>
      <c r="K1989" s="88"/>
      <c r="L1989" s="88"/>
      <c r="M1989" s="88"/>
      <c r="O1989" s="134"/>
      <c r="P1989" s="134"/>
      <c r="Q1989" s="134"/>
      <c r="R1989" s="134"/>
      <c r="S1989" s="134"/>
      <c r="T1989" s="134"/>
      <c r="U1989" s="134"/>
      <c r="V1989" s="134"/>
      <c r="W1989" s="134"/>
      <c r="X1989" s="134"/>
      <c r="Y1989" s="134"/>
      <c r="Z1989" s="134"/>
      <c r="AA1989" s="134"/>
    </row>
    <row r="1990" spans="1:27" ht="11.65" customHeight="1" x14ac:dyDescent="0.2">
      <c r="A1990" s="138">
        <f t="shared" ca="1" si="142"/>
        <v>1609</v>
      </c>
      <c r="C1990" s="184"/>
      <c r="F1990" s="184" t="str">
        <f>+[1]Function!F1972</f>
        <v>T</v>
      </c>
      <c r="G1990" s="84" t="str">
        <f>[1]UTCR!H1990</f>
        <v>DGP</v>
      </c>
      <c r="H1990" s="151"/>
      <c r="I1990" s="88">
        <f>IF(VLOOKUP([1]Variables!$AN$3,[1]Variables!$AK$3:$AM$14,3)=2,[1]UTCR!J1990,[1]UTCR!AF1990)</f>
        <v>0</v>
      </c>
      <c r="J1990" s="88">
        <f t="shared" ref="J1990:J1995" si="151">I1990-K1990</f>
        <v>0</v>
      </c>
      <c r="K1990" s="185">
        <f>IF([1]Variables!$AN$3=12,IF(VLOOKUP([1]Variables!$AN$3,[1]Variables!$AK$3:$AM$14,3)=2,INDEX([1]UTCR!K1990:U1990,1,5)+INDEX([1]UTCR!K1990:U1990,1,8),INDEX([1]UTCR!AG1990:AQ1990,1,5)+INDEX([1]UTCR!AG1990:AQ1990,1,8)),IF(VLOOKUP([1]Variables!$AN$3,[1]Variables!$AK$3:$AM$14,3)=2,INDEX([1]UTCR!K1990:U1990,1,[1]Variables!$AN$3),INDEX([1]UTCR!AG1990:AQ1990,1,[1]Variables!$AN$3)))</f>
        <v>0</v>
      </c>
      <c r="L1990" s="88">
        <f t="shared" ref="L1990:L1995" si="152">M1990-K1990</f>
        <v>0</v>
      </c>
      <c r="M1990" s="88">
        <f>IF([1]Variables!$AN$3=12,INDEX([1]NRO!J1990:T1990,1,5)+INDEX([1]NRO!J1990:T1990,1,8),INDEX([1]NRO!J1990:T1990,1,[1]Variables!$AN$3))</f>
        <v>0</v>
      </c>
      <c r="O1990" s="134"/>
      <c r="P1990" s="134"/>
      <c r="Q1990" s="134"/>
      <c r="R1990" s="134"/>
      <c r="S1990" s="134"/>
      <c r="T1990" s="134"/>
      <c r="U1990" s="134"/>
      <c r="V1990" s="134"/>
      <c r="W1990" s="134"/>
      <c r="X1990" s="134"/>
      <c r="Y1990" s="134"/>
      <c r="Z1990" s="134"/>
      <c r="AA1990" s="134"/>
    </row>
    <row r="1991" spans="1:27" ht="11.65" customHeight="1" x14ac:dyDescent="0.2">
      <c r="A1991" s="138">
        <f t="shared" ca="1" si="142"/>
        <v>1610</v>
      </c>
      <c r="C1991" s="184"/>
      <c r="F1991" s="184" t="str">
        <f>+[1]Function!F1973</f>
        <v>T</v>
      </c>
      <c r="G1991" s="84" t="str">
        <f>[1]UTCR!H1991</f>
        <v>DGU</v>
      </c>
      <c r="H1991" s="151"/>
      <c r="I1991" s="88">
        <f>IF(VLOOKUP([1]Variables!$AN$3,[1]Variables!$AK$3:$AM$14,3)=2,[1]UTCR!J1991,[1]UTCR!AF1991)</f>
        <v>0</v>
      </c>
      <c r="J1991" s="88">
        <f t="shared" si="151"/>
        <v>0</v>
      </c>
      <c r="K1991" s="185">
        <f>IF([1]Variables!$AN$3=12,IF(VLOOKUP([1]Variables!$AN$3,[1]Variables!$AK$3:$AM$14,3)=2,INDEX([1]UTCR!K1991:U1991,1,5)+INDEX([1]UTCR!K1991:U1991,1,8),INDEX([1]UTCR!AG1991:AQ1991,1,5)+INDEX([1]UTCR!AG1991:AQ1991,1,8)),IF(VLOOKUP([1]Variables!$AN$3,[1]Variables!$AK$3:$AM$14,3)=2,INDEX([1]UTCR!K1991:U1991,1,[1]Variables!$AN$3),INDEX([1]UTCR!AG1991:AQ1991,1,[1]Variables!$AN$3)))</f>
        <v>0</v>
      </c>
      <c r="L1991" s="88">
        <f t="shared" si="152"/>
        <v>0</v>
      </c>
      <c r="M1991" s="88">
        <f>IF([1]Variables!$AN$3=12,INDEX([1]NRO!J1991:T1991,1,5)+INDEX([1]NRO!J1991:T1991,1,8),INDEX([1]NRO!J1991:T1991,1,[1]Variables!$AN$3))</f>
        <v>0</v>
      </c>
      <c r="O1991" s="134"/>
      <c r="P1991" s="134"/>
      <c r="Q1991" s="134"/>
      <c r="R1991" s="134"/>
      <c r="S1991" s="134"/>
      <c r="T1991" s="134"/>
      <c r="U1991" s="134"/>
      <c r="V1991" s="134"/>
      <c r="W1991" s="134"/>
      <c r="X1991" s="134"/>
      <c r="Y1991" s="134"/>
      <c r="Z1991" s="134"/>
      <c r="AA1991" s="134"/>
    </row>
    <row r="1992" spans="1:27" ht="11.65" customHeight="1" x14ac:dyDescent="0.2">
      <c r="A1992" s="138">
        <f t="shared" ca="1" si="142"/>
        <v>1611</v>
      </c>
      <c r="C1992" s="184"/>
      <c r="F1992" s="184" t="str">
        <f>+[1]Function!F1974</f>
        <v>T</v>
      </c>
      <c r="G1992" s="84" t="str">
        <f>[1]UTCR!H1992</f>
        <v>CAGW</v>
      </c>
      <c r="H1992" s="151"/>
      <c r="I1992" s="88">
        <f>IF(VLOOKUP([1]Variables!$AN$3,[1]Variables!$AK$3:$AM$14,3)=2,[1]UTCR!J1992,[1]UTCR!AF1992)</f>
        <v>187184923.23166698</v>
      </c>
      <c r="J1992" s="88">
        <f t="shared" si="151"/>
        <v>144946547.22468257</v>
      </c>
      <c r="K1992" s="185">
        <f>IF([1]Variables!$AN$3=12,IF(VLOOKUP([1]Variables!$AN$3,[1]Variables!$AK$3:$AM$14,3)=2,INDEX([1]UTCR!K1992:U1992,1,5)+INDEX([1]UTCR!K1992:U1992,1,8),INDEX([1]UTCR!AG1992:AQ1992,1,5)+INDEX([1]UTCR!AG1992:AQ1992,1,8)),IF(VLOOKUP([1]Variables!$AN$3,[1]Variables!$AK$3:$AM$14,3)=2,INDEX([1]UTCR!K1992:U1992,1,[1]Variables!$AN$3),INDEX([1]UTCR!AG1992:AQ1992,1,[1]Variables!$AN$3)))</f>
        <v>42238376.006984405</v>
      </c>
      <c r="L1992" s="88">
        <f t="shared" si="152"/>
        <v>-785941.11010860652</v>
      </c>
      <c r="M1992" s="88">
        <f>IF([1]Variables!$AN$3=12,INDEX([1]NRO!J1992:T1992,1,5)+INDEX([1]NRO!J1992:T1992,1,8),INDEX([1]NRO!J1992:T1992,1,[1]Variables!$AN$3))</f>
        <v>41452434.896875799</v>
      </c>
      <c r="O1992" s="134"/>
      <c r="P1992" s="134"/>
      <c r="Q1992" s="134"/>
      <c r="R1992" s="134"/>
      <c r="S1992" s="134"/>
      <c r="T1992" s="134"/>
      <c r="U1992" s="134"/>
      <c r="V1992" s="134"/>
      <c r="W1992" s="134"/>
      <c r="X1992" s="134"/>
      <c r="Y1992" s="134"/>
      <c r="Z1992" s="134"/>
      <c r="AA1992" s="134"/>
    </row>
    <row r="1993" spans="1:27" ht="11.65" customHeight="1" x14ac:dyDescent="0.2">
      <c r="A1993" s="138">
        <f t="shared" ca="1" si="142"/>
        <v>1612</v>
      </c>
      <c r="C1993" s="184"/>
      <c r="F1993" s="184" t="str">
        <f>+[1]Function!F1975</f>
        <v>T</v>
      </c>
      <c r="G1993" s="84" t="str">
        <f>[1]UTCR!H1993</f>
        <v>CAGE</v>
      </c>
      <c r="H1993" s="151"/>
      <c r="I1993" s="88">
        <f>IF(VLOOKUP([1]Variables!$AN$3,[1]Variables!$AK$3:$AM$14,3)=2,[1]UTCR!J1993,[1]UTCR!AF1993)</f>
        <v>1000183873.7924999</v>
      </c>
      <c r="J1993" s="88">
        <f t="shared" si="151"/>
        <v>1000183873.7924999</v>
      </c>
      <c r="K1993" s="185">
        <f>IF([1]Variables!$AN$3=12,IF(VLOOKUP([1]Variables!$AN$3,[1]Variables!$AK$3:$AM$14,3)=2,INDEX([1]UTCR!K1993:U1993,1,5)+INDEX([1]UTCR!K1993:U1993,1,8),INDEX([1]UTCR!AG1993:AQ1993,1,5)+INDEX([1]UTCR!AG1993:AQ1993,1,8)),IF(VLOOKUP([1]Variables!$AN$3,[1]Variables!$AK$3:$AM$14,3)=2,INDEX([1]UTCR!K1993:U1993,1,[1]Variables!$AN$3),INDEX([1]UTCR!AG1993:AQ1993,1,[1]Variables!$AN$3)))</f>
        <v>0</v>
      </c>
      <c r="L1993" s="88">
        <f t="shared" si="152"/>
        <v>0</v>
      </c>
      <c r="M1993" s="88">
        <f>IF([1]Variables!$AN$3=12,INDEX([1]NRO!J1993:T1993,1,5)+INDEX([1]NRO!J1993:T1993,1,8),INDEX([1]NRO!J1993:T1993,1,[1]Variables!$AN$3))</f>
        <v>0</v>
      </c>
      <c r="O1993" s="134"/>
      <c r="P1993" s="134"/>
      <c r="Q1993" s="134"/>
      <c r="R1993" s="134"/>
      <c r="S1993" s="134"/>
      <c r="T1993" s="134"/>
      <c r="U1993" s="134"/>
      <c r="V1993" s="134"/>
      <c r="W1993" s="134"/>
      <c r="X1993" s="134"/>
      <c r="Y1993" s="134"/>
      <c r="Z1993" s="134"/>
      <c r="AA1993" s="134"/>
    </row>
    <row r="1994" spans="1:27" ht="11.65" customHeight="1" x14ac:dyDescent="0.2">
      <c r="A1994" s="138">
        <f t="shared" ca="1" si="142"/>
        <v>1613</v>
      </c>
      <c r="C1994" s="184"/>
      <c r="F1994" s="184" t="str">
        <f>+[1]Function!F1977</f>
        <v>T</v>
      </c>
      <c r="G1994" s="84" t="str">
        <f>[1]UTCR!H1994</f>
        <v>JBG</v>
      </c>
      <c r="H1994" s="151"/>
      <c r="I1994" s="88">
        <f>IF(VLOOKUP([1]Variables!$AN$3,[1]Variables!$AK$3:$AM$14,3)=2,[1]UTCR!J1994,[1]UTCR!AF1994)</f>
        <v>29830064.400000002</v>
      </c>
      <c r="J1994" s="88">
        <f t="shared" si="151"/>
        <v>23137091.607175719</v>
      </c>
      <c r="K1994" s="185">
        <f>IF([1]Variables!$AN$3=12,IF(VLOOKUP([1]Variables!$AN$3,[1]Variables!$AK$3:$AM$14,3)=2,INDEX([1]UTCR!K1994:U1994,1,5)+INDEX([1]UTCR!K1994:U1994,1,8),INDEX([1]UTCR!AG1994:AQ1994,1,5)+INDEX([1]UTCR!AG1994:AQ1994,1,8)),IF(VLOOKUP([1]Variables!$AN$3,[1]Variables!$AK$3:$AM$14,3)=2,INDEX([1]UTCR!K1994:U1994,1,[1]Variables!$AN$3),INDEX([1]UTCR!AG1994:AQ1994,1,[1]Variables!$AN$3)))</f>
        <v>6692972.7928242842</v>
      </c>
      <c r="L1994" s="88">
        <f t="shared" si="152"/>
        <v>-261827.02732585557</v>
      </c>
      <c r="M1994" s="88">
        <f>IF([1]Variables!$AN$3=12,INDEX([1]NRO!J1994:T1994,1,5)+INDEX([1]NRO!J1994:T1994,1,8),INDEX([1]NRO!J1994:T1994,1,[1]Variables!$AN$3))</f>
        <v>6431145.7654984286</v>
      </c>
      <c r="O1994" s="134"/>
      <c r="P1994" s="134"/>
      <c r="Q1994" s="134"/>
      <c r="R1994" s="134"/>
      <c r="S1994" s="134"/>
      <c r="T1994" s="134"/>
      <c r="U1994" s="134"/>
      <c r="V1994" s="134"/>
      <c r="W1994" s="134"/>
      <c r="X1994" s="134"/>
      <c r="Y1994" s="134"/>
      <c r="Z1994" s="134"/>
      <c r="AA1994" s="134"/>
    </row>
    <row r="1995" spans="1:27" ht="11.65" customHeight="1" x14ac:dyDescent="0.2">
      <c r="A1995" s="138">
        <f t="shared" ca="1" si="142"/>
        <v>1614</v>
      </c>
      <c r="C1995" s="184"/>
      <c r="F1995" s="184" t="str">
        <f>+[1]Function!F1977</f>
        <v>T</v>
      </c>
      <c r="G1995" s="84" t="str">
        <f>[1]UTCR!H1995</f>
        <v>SG</v>
      </c>
      <c r="H1995" s="151"/>
      <c r="I1995" s="88">
        <f>IF(VLOOKUP([1]Variables!$AN$3,[1]Variables!$AK$3:$AM$14,3)=2,[1]UTCR!J1995,[1]UTCR!AF1995)</f>
        <v>123629.91</v>
      </c>
      <c r="J1995" s="88">
        <f t="shared" si="151"/>
        <v>113456.99479564918</v>
      </c>
      <c r="K1995" s="185">
        <f>IF([1]Variables!$AN$3=12,IF(VLOOKUP([1]Variables!$AN$3,[1]Variables!$AK$3:$AM$14,3)=2,INDEX([1]UTCR!K1995:U1995,1,5)+INDEX([1]UTCR!K1995:U1995,1,8),INDEX([1]UTCR!AG1995:AQ1995,1,5)+INDEX([1]UTCR!AG1995:AQ1995,1,8)),IF(VLOOKUP([1]Variables!$AN$3,[1]Variables!$AK$3:$AM$14,3)=2,INDEX([1]UTCR!K1995:U1995,1,[1]Variables!$AN$3),INDEX([1]UTCR!AG1995:AQ1995,1,[1]Variables!$AN$3)))</f>
        <v>10172.915204350824</v>
      </c>
      <c r="L1995" s="88">
        <f t="shared" si="152"/>
        <v>0</v>
      </c>
      <c r="M1995" s="88">
        <f>IF([1]Variables!$AN$3=12,INDEX([1]NRO!J1995:T1995,1,5)+INDEX([1]NRO!J1995:T1995,1,8),INDEX([1]NRO!J1995:T1995,1,[1]Variables!$AN$3))</f>
        <v>10172.915204350824</v>
      </c>
      <c r="O1995" s="134"/>
      <c r="P1995" s="134"/>
      <c r="Q1995" s="134"/>
      <c r="R1995" s="134"/>
      <c r="S1995" s="134"/>
      <c r="T1995" s="134"/>
      <c r="U1995" s="134"/>
      <c r="V1995" s="134"/>
      <c r="W1995" s="134"/>
      <c r="X1995" s="134"/>
      <c r="Y1995" s="134"/>
      <c r="Z1995" s="134"/>
      <c r="AA1995" s="134"/>
    </row>
    <row r="1996" spans="1:27" ht="11.65" customHeight="1" x14ac:dyDescent="0.2">
      <c r="A1996" s="138">
        <f t="shared" ref="A1996:A2059" ca="1" si="153">OFFSET(A1996,-1,)+1</f>
        <v>1615</v>
      </c>
      <c r="C1996" s="184"/>
      <c r="H1996" s="151" t="s">
        <v>469</v>
      </c>
      <c r="I1996" s="187">
        <f>SUBTOTAL(9,I1990:I1995)</f>
        <v>1217322491.334167</v>
      </c>
      <c r="J1996" s="187">
        <f>SUBTOTAL(9,J1990:J1995)</f>
        <v>1168380969.6191537</v>
      </c>
      <c r="K1996" s="187">
        <f>SUBTOTAL(9,K1990:K1995)</f>
        <v>48941521.715013042</v>
      </c>
      <c r="L1996" s="187">
        <f>SUBTOTAL(9,L1990:L1995)</f>
        <v>-1047768.1374344621</v>
      </c>
      <c r="M1996" s="187">
        <f>SUBTOTAL(9,M1990:M1995)</f>
        <v>47893753.577578582</v>
      </c>
      <c r="O1996" s="134"/>
      <c r="P1996" s="134"/>
      <c r="Q1996" s="134"/>
      <c r="R1996" s="134"/>
      <c r="S1996" s="134"/>
      <c r="T1996" s="134"/>
      <c r="U1996" s="134"/>
      <c r="V1996" s="134"/>
      <c r="W1996" s="134"/>
      <c r="X1996" s="134"/>
      <c r="Y1996" s="134"/>
      <c r="Z1996" s="134"/>
      <c r="AA1996" s="134"/>
    </row>
    <row r="1997" spans="1:27" ht="11.65" customHeight="1" x14ac:dyDescent="0.2">
      <c r="A1997" s="138">
        <f t="shared" ca="1" si="153"/>
        <v>1616</v>
      </c>
      <c r="C1997" s="184"/>
      <c r="H1997" s="151"/>
      <c r="I1997" s="88"/>
      <c r="J1997" s="88"/>
      <c r="K1997" s="88"/>
      <c r="L1997" s="88"/>
      <c r="M1997" s="88"/>
      <c r="O1997" s="134"/>
      <c r="P1997" s="134"/>
      <c r="Q1997" s="134"/>
      <c r="R1997" s="134"/>
      <c r="S1997" s="134"/>
      <c r="T1997" s="134"/>
      <c r="U1997" s="134"/>
      <c r="V1997" s="134"/>
      <c r="W1997" s="134"/>
      <c r="X1997" s="134"/>
      <c r="Y1997" s="134"/>
      <c r="Z1997" s="134"/>
      <c r="AA1997" s="134"/>
    </row>
    <row r="1998" spans="1:27" ht="11.65" customHeight="1" x14ac:dyDescent="0.2">
      <c r="A1998" s="138">
        <f t="shared" ca="1" si="153"/>
        <v>1617</v>
      </c>
      <c r="C1998" s="184">
        <v>355</v>
      </c>
      <c r="D1998" s="84" t="s">
        <v>511</v>
      </c>
      <c r="H1998" s="151"/>
      <c r="I1998" s="88"/>
      <c r="J1998" s="88"/>
      <c r="K1998" s="88"/>
      <c r="L1998" s="88"/>
      <c r="M1998" s="88"/>
      <c r="O1998" s="134"/>
      <c r="P1998" s="134"/>
      <c r="Q1998" s="134"/>
      <c r="R1998" s="134"/>
      <c r="S1998" s="134"/>
      <c r="T1998" s="134"/>
      <c r="U1998" s="134"/>
      <c r="V1998" s="134"/>
      <c r="W1998" s="134"/>
      <c r="X1998" s="134"/>
      <c r="Y1998" s="134"/>
      <c r="Z1998" s="134"/>
      <c r="AA1998" s="134"/>
    </row>
    <row r="1999" spans="1:27" ht="11.65" customHeight="1" x14ac:dyDescent="0.2">
      <c r="A1999" s="138">
        <f t="shared" ca="1" si="153"/>
        <v>1618</v>
      </c>
      <c r="C1999" s="184"/>
      <c r="F1999" s="184" t="str">
        <f>+[1]Function!F1981</f>
        <v>T</v>
      </c>
      <c r="G1999" s="84" t="str">
        <f>[1]UTCR!H1999</f>
        <v>DGP</v>
      </c>
      <c r="H1999" s="151"/>
      <c r="I1999" s="88">
        <f>IF(VLOOKUP([1]Variables!$AN$3,[1]Variables!$AK$3:$AM$14,3)=2,[1]UTCR!J1999,[1]UTCR!AF1999)</f>
        <v>0</v>
      </c>
      <c r="J1999" s="88">
        <f t="shared" ref="J1999:J2004" si="154">I1999-K1999</f>
        <v>0</v>
      </c>
      <c r="K1999" s="185">
        <f>IF([1]Variables!$AN$3=12,IF(VLOOKUP([1]Variables!$AN$3,[1]Variables!$AK$3:$AM$14,3)=2,INDEX([1]UTCR!K1999:U1999,1,5)+INDEX([1]UTCR!K1999:U1999,1,8),INDEX([1]UTCR!AG1999:AQ1999,1,5)+INDEX([1]UTCR!AG1999:AQ1999,1,8)),IF(VLOOKUP([1]Variables!$AN$3,[1]Variables!$AK$3:$AM$14,3)=2,INDEX([1]UTCR!K1999:U1999,1,[1]Variables!$AN$3),INDEX([1]UTCR!AG1999:AQ1999,1,[1]Variables!$AN$3)))</f>
        <v>0</v>
      </c>
      <c r="L1999" s="88">
        <f t="shared" ref="L1999:L2004" si="155">M1999-K1999</f>
        <v>0</v>
      </c>
      <c r="M1999" s="88">
        <f>IF([1]Variables!$AN$3=12,INDEX([1]NRO!J1999:T1999,1,5)+INDEX([1]NRO!J1999:T1999,1,8),INDEX([1]NRO!J1999:T1999,1,[1]Variables!$AN$3))</f>
        <v>0</v>
      </c>
      <c r="O1999" s="134"/>
      <c r="P1999" s="134"/>
      <c r="Q1999" s="134"/>
      <c r="R1999" s="134"/>
      <c r="S1999" s="134"/>
      <c r="T1999" s="134"/>
      <c r="U1999" s="134"/>
      <c r="V1999" s="134"/>
      <c r="W1999" s="134"/>
      <c r="X1999" s="134"/>
      <c r="Y1999" s="134"/>
      <c r="Z1999" s="134"/>
      <c r="AA1999" s="134"/>
    </row>
    <row r="2000" spans="1:27" ht="11.65" customHeight="1" x14ac:dyDescent="0.2">
      <c r="A2000" s="138">
        <f t="shared" ca="1" si="153"/>
        <v>1619</v>
      </c>
      <c r="C2000" s="184"/>
      <c r="F2000" s="184" t="str">
        <f>+[1]Function!F1982</f>
        <v>T</v>
      </c>
      <c r="G2000" s="84" t="str">
        <f>[1]UTCR!H2000</f>
        <v>DGU</v>
      </c>
      <c r="H2000" s="151"/>
      <c r="I2000" s="88">
        <f>IF(VLOOKUP([1]Variables!$AN$3,[1]Variables!$AK$3:$AM$14,3)=2,[1]UTCR!J2000,[1]UTCR!AF2000)</f>
        <v>0</v>
      </c>
      <c r="J2000" s="88">
        <f t="shared" si="154"/>
        <v>0</v>
      </c>
      <c r="K2000" s="185">
        <f>IF([1]Variables!$AN$3=12,IF(VLOOKUP([1]Variables!$AN$3,[1]Variables!$AK$3:$AM$14,3)=2,INDEX([1]UTCR!K2000:U2000,1,5)+INDEX([1]UTCR!K2000:U2000,1,8),INDEX([1]UTCR!AG2000:AQ2000,1,5)+INDEX([1]UTCR!AG2000:AQ2000,1,8)),IF(VLOOKUP([1]Variables!$AN$3,[1]Variables!$AK$3:$AM$14,3)=2,INDEX([1]UTCR!K2000:U2000,1,[1]Variables!$AN$3),INDEX([1]UTCR!AG2000:AQ2000,1,[1]Variables!$AN$3)))</f>
        <v>0</v>
      </c>
      <c r="L2000" s="88">
        <f t="shared" si="155"/>
        <v>0</v>
      </c>
      <c r="M2000" s="88">
        <f>IF([1]Variables!$AN$3=12,INDEX([1]NRO!J2000:T2000,1,5)+INDEX([1]NRO!J2000:T2000,1,8),INDEX([1]NRO!J2000:T2000,1,[1]Variables!$AN$3))</f>
        <v>0</v>
      </c>
      <c r="O2000" s="134"/>
      <c r="P2000" s="134"/>
      <c r="Q2000" s="134"/>
      <c r="R2000" s="134"/>
      <c r="S2000" s="134"/>
      <c r="T2000" s="134"/>
      <c r="U2000" s="134"/>
      <c r="V2000" s="134"/>
      <c r="W2000" s="134"/>
      <c r="X2000" s="134"/>
      <c r="Y2000" s="134"/>
      <c r="Z2000" s="134"/>
      <c r="AA2000" s="134"/>
    </row>
    <row r="2001" spans="1:27" ht="11.65" customHeight="1" x14ac:dyDescent="0.2">
      <c r="A2001" s="138">
        <f t="shared" ca="1" si="153"/>
        <v>1620</v>
      </c>
      <c r="C2001" s="184"/>
      <c r="F2001" s="184" t="str">
        <f>+[1]Function!F1983</f>
        <v>T</v>
      </c>
      <c r="G2001" s="84" t="str">
        <f>[1]UTCR!H2001</f>
        <v>CAGW</v>
      </c>
      <c r="H2001" s="151"/>
      <c r="I2001" s="88">
        <f>IF(VLOOKUP([1]Variables!$AN$3,[1]Variables!$AK$3:$AM$14,3)=2,[1]UTCR!J2001,[1]UTCR!AF2001)</f>
        <v>250418250.25041699</v>
      </c>
      <c r="J2001" s="88">
        <f t="shared" si="154"/>
        <v>193911240.86912501</v>
      </c>
      <c r="K2001" s="185">
        <f>IF([1]Variables!$AN$3=12,IF(VLOOKUP([1]Variables!$AN$3,[1]Variables!$AK$3:$AM$14,3)=2,INDEX([1]UTCR!K2001:U2001,1,5)+INDEX([1]UTCR!K2001:U2001,1,8),INDEX([1]UTCR!AG2001:AQ2001,1,5)+INDEX([1]UTCR!AG2001:AQ2001,1,8)),IF(VLOOKUP([1]Variables!$AN$3,[1]Variables!$AK$3:$AM$14,3)=2,INDEX([1]UTCR!K2001:U2001,1,[1]Variables!$AN$3),INDEX([1]UTCR!AG2001:AQ2001,1,[1]Variables!$AN$3)))</f>
        <v>56507009.381292</v>
      </c>
      <c r="L2001" s="88">
        <f t="shared" si="155"/>
        <v>484588.12830512226</v>
      </c>
      <c r="M2001" s="88">
        <f>IF([1]Variables!$AN$3=12,INDEX([1]NRO!J2001:T2001,1,5)+INDEX([1]NRO!J2001:T2001,1,8),INDEX([1]NRO!J2001:T2001,1,[1]Variables!$AN$3))</f>
        <v>56991597.509597123</v>
      </c>
      <c r="O2001" s="134"/>
      <c r="P2001" s="134"/>
      <c r="Q2001" s="134"/>
      <c r="R2001" s="134"/>
      <c r="S2001" s="134"/>
      <c r="T2001" s="134"/>
      <c r="U2001" s="134"/>
      <c r="V2001" s="134"/>
      <c r="W2001" s="134"/>
      <c r="X2001" s="134"/>
      <c r="Y2001" s="134"/>
      <c r="Z2001" s="134"/>
      <c r="AA2001" s="134"/>
    </row>
    <row r="2002" spans="1:27" ht="11.65" customHeight="1" x14ac:dyDescent="0.2">
      <c r="A2002" s="138">
        <f t="shared" ca="1" si="153"/>
        <v>1621</v>
      </c>
      <c r="C2002" s="184"/>
      <c r="F2002" s="184" t="str">
        <f>+[1]Function!F1984</f>
        <v>T</v>
      </c>
      <c r="G2002" s="84" t="str">
        <f>[1]UTCR!H2002</f>
        <v>CAGE</v>
      </c>
      <c r="H2002" s="151"/>
      <c r="I2002" s="88">
        <f>IF(VLOOKUP([1]Variables!$AN$3,[1]Variables!$AK$3:$AM$14,3)=2,[1]UTCR!J2002,[1]UTCR!AF2002)</f>
        <v>483126336.71249968</v>
      </c>
      <c r="J2002" s="88">
        <f t="shared" si="154"/>
        <v>483126336.71249968</v>
      </c>
      <c r="K2002" s="185">
        <f>IF([1]Variables!$AN$3=12,IF(VLOOKUP([1]Variables!$AN$3,[1]Variables!$AK$3:$AM$14,3)=2,INDEX([1]UTCR!K2002:U2002,1,5)+INDEX([1]UTCR!K2002:U2002,1,8),INDEX([1]UTCR!AG2002:AQ2002,1,5)+INDEX([1]UTCR!AG2002:AQ2002,1,8)),IF(VLOOKUP([1]Variables!$AN$3,[1]Variables!$AK$3:$AM$14,3)=2,INDEX([1]UTCR!K2002:U2002,1,[1]Variables!$AN$3),INDEX([1]UTCR!AG2002:AQ2002,1,[1]Variables!$AN$3)))</f>
        <v>0</v>
      </c>
      <c r="L2002" s="88">
        <f t="shared" si="155"/>
        <v>0</v>
      </c>
      <c r="M2002" s="88">
        <f>IF([1]Variables!$AN$3=12,INDEX([1]NRO!J2002:T2002,1,5)+INDEX([1]NRO!J2002:T2002,1,8),INDEX([1]NRO!J2002:T2002,1,[1]Variables!$AN$3))</f>
        <v>0</v>
      </c>
      <c r="O2002" s="134"/>
      <c r="P2002" s="134"/>
      <c r="Q2002" s="134"/>
      <c r="R2002" s="134"/>
      <c r="S2002" s="134"/>
      <c r="T2002" s="134"/>
      <c r="U2002" s="134"/>
      <c r="V2002" s="134"/>
      <c r="W2002" s="134"/>
      <c r="X2002" s="134"/>
      <c r="Y2002" s="134"/>
      <c r="Z2002" s="134"/>
      <c r="AA2002" s="134"/>
    </row>
    <row r="2003" spans="1:27" ht="11.65" customHeight="1" x14ac:dyDescent="0.2">
      <c r="A2003" s="138">
        <f t="shared" ca="1" si="153"/>
        <v>1622</v>
      </c>
      <c r="C2003" s="184"/>
      <c r="F2003" s="184" t="str">
        <f>+[1]Function!F1986</f>
        <v>T</v>
      </c>
      <c r="G2003" s="84" t="str">
        <f>[1]UTCR!H2003</f>
        <v>JBG</v>
      </c>
      <c r="H2003" s="151"/>
      <c r="I2003" s="88">
        <f>IF(VLOOKUP([1]Variables!$AN$3,[1]Variables!$AK$3:$AM$14,3)=2,[1]UTCR!J2003,[1]UTCR!AF2003)</f>
        <v>949106.66333333286</v>
      </c>
      <c r="J2003" s="88">
        <f t="shared" si="154"/>
        <v>736155.56171994738</v>
      </c>
      <c r="K2003" s="185">
        <f>IF([1]Variables!$AN$3=12,IF(VLOOKUP([1]Variables!$AN$3,[1]Variables!$AK$3:$AM$14,3)=2,INDEX([1]UTCR!K2003:U2003,1,5)+INDEX([1]UTCR!K2003:U2003,1,8),INDEX([1]UTCR!AG2003:AQ2003,1,5)+INDEX([1]UTCR!AG2003:AQ2003,1,8)),IF(VLOOKUP([1]Variables!$AN$3,[1]Variables!$AK$3:$AM$14,3)=2,INDEX([1]UTCR!K2003:U2003,1,[1]Variables!$AN$3),INDEX([1]UTCR!AG2003:AQ2003,1,[1]Variables!$AN$3)))</f>
        <v>212951.10161338552</v>
      </c>
      <c r="L2003" s="88">
        <f t="shared" si="155"/>
        <v>-52286.909189822822</v>
      </c>
      <c r="M2003" s="88">
        <f>IF([1]Variables!$AN$3=12,INDEX([1]NRO!J2003:T2003,1,5)+INDEX([1]NRO!J2003:T2003,1,8),INDEX([1]NRO!J2003:T2003,1,[1]Variables!$AN$3))</f>
        <v>160664.19242356269</v>
      </c>
      <c r="O2003" s="134"/>
      <c r="P2003" s="134"/>
      <c r="Q2003" s="134"/>
      <c r="R2003" s="134"/>
      <c r="S2003" s="134"/>
      <c r="T2003" s="134"/>
      <c r="U2003" s="134"/>
      <c r="V2003" s="134"/>
      <c r="W2003" s="134"/>
      <c r="X2003" s="134"/>
      <c r="Y2003" s="134"/>
      <c r="Z2003" s="134"/>
      <c r="AA2003" s="134"/>
    </row>
    <row r="2004" spans="1:27" ht="11.65" customHeight="1" x14ac:dyDescent="0.2">
      <c r="A2004" s="138">
        <f t="shared" ca="1" si="153"/>
        <v>1623</v>
      </c>
      <c r="C2004" s="184"/>
      <c r="F2004" s="184" t="str">
        <f>+[1]Function!F1986</f>
        <v>T</v>
      </c>
      <c r="G2004" s="84" t="str">
        <f>[1]UTCR!H2004</f>
        <v>SG</v>
      </c>
      <c r="H2004" s="151"/>
      <c r="I2004" s="88">
        <f>IF(VLOOKUP([1]Variables!$AN$3,[1]Variables!$AK$3:$AM$14,3)=2,[1]UTCR!J2004,[1]UTCR!AF2004)</f>
        <v>661716.85</v>
      </c>
      <c r="J2004" s="88">
        <f t="shared" si="154"/>
        <v>607267.32880937436</v>
      </c>
      <c r="K2004" s="185">
        <f>IF([1]Variables!$AN$3=12,IF(VLOOKUP([1]Variables!$AN$3,[1]Variables!$AK$3:$AM$14,3)=2,INDEX([1]UTCR!K2004:U2004,1,5)+INDEX([1]UTCR!K2004:U2004,1,8),INDEX([1]UTCR!AG2004:AQ2004,1,5)+INDEX([1]UTCR!AG2004:AQ2004,1,8)),IF(VLOOKUP([1]Variables!$AN$3,[1]Variables!$AK$3:$AM$14,3)=2,INDEX([1]UTCR!K2004:U2004,1,[1]Variables!$AN$3),INDEX([1]UTCR!AG2004:AQ2004,1,[1]Variables!$AN$3)))</f>
        <v>54449.521190625579</v>
      </c>
      <c r="L2004" s="88">
        <f t="shared" si="155"/>
        <v>0</v>
      </c>
      <c r="M2004" s="88">
        <f>IF([1]Variables!$AN$3=12,INDEX([1]NRO!J2004:T2004,1,5)+INDEX([1]NRO!J2004:T2004,1,8),INDEX([1]NRO!J2004:T2004,1,[1]Variables!$AN$3))</f>
        <v>54449.521190625579</v>
      </c>
      <c r="O2004" s="134"/>
      <c r="P2004" s="134"/>
      <c r="Q2004" s="134"/>
      <c r="R2004" s="134"/>
      <c r="S2004" s="134"/>
      <c r="T2004" s="134"/>
      <c r="U2004" s="134"/>
      <c r="V2004" s="134"/>
      <c r="W2004" s="134"/>
      <c r="X2004" s="134"/>
      <c r="Y2004" s="134"/>
      <c r="Z2004" s="134"/>
      <c r="AA2004" s="134"/>
    </row>
    <row r="2005" spans="1:27" ht="11.65" customHeight="1" x14ac:dyDescent="0.2">
      <c r="A2005" s="138">
        <f t="shared" ca="1" si="153"/>
        <v>1624</v>
      </c>
      <c r="C2005" s="184"/>
      <c r="H2005" s="151" t="s">
        <v>469</v>
      </c>
      <c r="I2005" s="187">
        <f>SUBTOTAL(9,I1999:I2004)</f>
        <v>735155410.47624993</v>
      </c>
      <c r="J2005" s="187">
        <f>SUBTOTAL(9,J1999:J2004)</f>
        <v>678381000.47215402</v>
      </c>
      <c r="K2005" s="187">
        <f>SUBTOTAL(9,K1999:K2004)</f>
        <v>56774410.004096016</v>
      </c>
      <c r="L2005" s="187">
        <f>SUBTOTAL(9,L1999:L2004)</f>
        <v>432301.21911529941</v>
      </c>
      <c r="M2005" s="187">
        <f>SUBTOTAL(9,M1999:M2004)</f>
        <v>57206711.223211311</v>
      </c>
      <c r="O2005" s="134"/>
      <c r="P2005" s="134"/>
      <c r="Q2005" s="134"/>
      <c r="R2005" s="134"/>
      <c r="S2005" s="134"/>
      <c r="T2005" s="134"/>
      <c r="U2005" s="134"/>
      <c r="V2005" s="134"/>
      <c r="W2005" s="134"/>
      <c r="X2005" s="134"/>
      <c r="Y2005" s="134"/>
      <c r="Z2005" s="134"/>
      <c r="AA2005" s="134"/>
    </row>
    <row r="2006" spans="1:27" ht="11.65" customHeight="1" x14ac:dyDescent="0.2">
      <c r="A2006" s="138">
        <f t="shared" ca="1" si="153"/>
        <v>1625</v>
      </c>
      <c r="C2006" s="184"/>
      <c r="H2006" s="151"/>
      <c r="I2006" s="192"/>
      <c r="J2006" s="88"/>
      <c r="K2006" s="88"/>
      <c r="L2006" s="88"/>
      <c r="M2006" s="88"/>
      <c r="O2006" s="134"/>
      <c r="P2006" s="134"/>
      <c r="Q2006" s="134"/>
      <c r="R2006" s="134"/>
      <c r="S2006" s="134"/>
      <c r="T2006" s="134"/>
      <c r="U2006" s="134"/>
      <c r="V2006" s="134"/>
      <c r="W2006" s="134"/>
      <c r="X2006" s="134"/>
      <c r="Y2006" s="134"/>
      <c r="Z2006" s="134"/>
      <c r="AA2006" s="134"/>
    </row>
    <row r="2007" spans="1:27" ht="11.65" customHeight="1" x14ac:dyDescent="0.2">
      <c r="A2007" s="138">
        <f t="shared" ca="1" si="153"/>
        <v>1626</v>
      </c>
      <c r="C2007" s="184">
        <v>356</v>
      </c>
      <c r="D2007" s="84" t="s">
        <v>512</v>
      </c>
      <c r="H2007" s="151"/>
      <c r="I2007" s="88"/>
      <c r="J2007" s="88"/>
      <c r="K2007" s="88"/>
      <c r="L2007" s="88"/>
      <c r="M2007" s="88"/>
      <c r="O2007" s="134"/>
      <c r="P2007" s="134"/>
      <c r="Q2007" s="134"/>
      <c r="R2007" s="134"/>
      <c r="S2007" s="134"/>
      <c r="T2007" s="134"/>
      <c r="U2007" s="134"/>
      <c r="V2007" s="134"/>
      <c r="W2007" s="134"/>
      <c r="X2007" s="134"/>
      <c r="Y2007" s="134"/>
      <c r="Z2007" s="134"/>
      <c r="AA2007" s="134"/>
    </row>
    <row r="2008" spans="1:27" ht="11.65" customHeight="1" x14ac:dyDescent="0.2">
      <c r="A2008" s="138">
        <f t="shared" ca="1" si="153"/>
        <v>1627</v>
      </c>
      <c r="C2008" s="184"/>
      <c r="F2008" s="184" t="str">
        <f>+[1]Function!F1990</f>
        <v>T</v>
      </c>
      <c r="G2008" s="84" t="str">
        <f>[1]UTCR!H2008</f>
        <v>DGP</v>
      </c>
      <c r="H2008" s="151"/>
      <c r="I2008" s="88">
        <f>IF(VLOOKUP([1]Variables!$AN$3,[1]Variables!$AK$3:$AM$14,3)=2,[1]UTCR!J2008,[1]UTCR!AF2008)</f>
        <v>0</v>
      </c>
      <c r="J2008" s="88">
        <f t="shared" ref="J2008:J2013" si="156">I2008-K2008</f>
        <v>0</v>
      </c>
      <c r="K2008" s="185">
        <f>IF([1]Variables!$AN$3=12,IF(VLOOKUP([1]Variables!$AN$3,[1]Variables!$AK$3:$AM$14,3)=2,INDEX([1]UTCR!K2008:U2008,1,5)+INDEX([1]UTCR!K2008:U2008,1,8),INDEX([1]UTCR!AG2008:AQ2008,1,5)+INDEX([1]UTCR!AG2008:AQ2008,1,8)),IF(VLOOKUP([1]Variables!$AN$3,[1]Variables!$AK$3:$AM$14,3)=2,INDEX([1]UTCR!K2008:U2008,1,[1]Variables!$AN$3),INDEX([1]UTCR!AG2008:AQ2008,1,[1]Variables!$AN$3)))</f>
        <v>0</v>
      </c>
      <c r="L2008" s="88">
        <f t="shared" ref="L2008:L2013" si="157">M2008-K2008</f>
        <v>0</v>
      </c>
      <c r="M2008" s="88">
        <f>IF([1]Variables!$AN$3=12,INDEX([1]NRO!J2008:T2008,1,5)+INDEX([1]NRO!J2008:T2008,1,8),INDEX([1]NRO!J2008:T2008,1,[1]Variables!$AN$3))</f>
        <v>0</v>
      </c>
      <c r="O2008" s="134"/>
      <c r="P2008" s="134"/>
      <c r="Q2008" s="134"/>
      <c r="R2008" s="134"/>
      <c r="S2008" s="134"/>
      <c r="T2008" s="134"/>
      <c r="U2008" s="134"/>
      <c r="V2008" s="134"/>
      <c r="W2008" s="134"/>
      <c r="X2008" s="134"/>
      <c r="Y2008" s="134"/>
      <c r="Z2008" s="134"/>
      <c r="AA2008" s="134"/>
    </row>
    <row r="2009" spans="1:27" ht="11.65" customHeight="1" x14ac:dyDescent="0.2">
      <c r="A2009" s="138">
        <f t="shared" ca="1" si="153"/>
        <v>1628</v>
      </c>
      <c r="C2009" s="184"/>
      <c r="F2009" s="184" t="str">
        <f>+[1]Function!F1991</f>
        <v>T</v>
      </c>
      <c r="G2009" s="84" t="str">
        <f>[1]UTCR!H2009</f>
        <v>DGU</v>
      </c>
      <c r="H2009" s="151"/>
      <c r="I2009" s="88">
        <f>IF(VLOOKUP([1]Variables!$AN$3,[1]Variables!$AK$3:$AM$14,3)=2,[1]UTCR!J2009,[1]UTCR!AF2009)</f>
        <v>0</v>
      </c>
      <c r="J2009" s="88">
        <f t="shared" si="156"/>
        <v>0</v>
      </c>
      <c r="K2009" s="185">
        <f>IF([1]Variables!$AN$3=12,IF(VLOOKUP([1]Variables!$AN$3,[1]Variables!$AK$3:$AM$14,3)=2,INDEX([1]UTCR!K2009:U2009,1,5)+INDEX([1]UTCR!K2009:U2009,1,8),INDEX([1]UTCR!AG2009:AQ2009,1,5)+INDEX([1]UTCR!AG2009:AQ2009,1,8)),IF(VLOOKUP([1]Variables!$AN$3,[1]Variables!$AK$3:$AM$14,3)=2,INDEX([1]UTCR!K2009:U2009,1,[1]Variables!$AN$3),INDEX([1]UTCR!AG2009:AQ2009,1,[1]Variables!$AN$3)))</f>
        <v>0</v>
      </c>
      <c r="L2009" s="88">
        <f t="shared" si="157"/>
        <v>0</v>
      </c>
      <c r="M2009" s="88">
        <f>IF([1]Variables!$AN$3=12,INDEX([1]NRO!J2009:T2009,1,5)+INDEX([1]NRO!J2009:T2009,1,8),INDEX([1]NRO!J2009:T2009,1,[1]Variables!$AN$3))</f>
        <v>0</v>
      </c>
      <c r="O2009" s="134"/>
      <c r="P2009" s="134"/>
      <c r="Q2009" s="134"/>
      <c r="R2009" s="134"/>
      <c r="S2009" s="134"/>
      <c r="T2009" s="134"/>
      <c r="U2009" s="134"/>
      <c r="V2009" s="134"/>
      <c r="W2009" s="134"/>
      <c r="X2009" s="134"/>
      <c r="Y2009" s="134"/>
      <c r="Z2009" s="134"/>
      <c r="AA2009" s="134"/>
    </row>
    <row r="2010" spans="1:27" ht="11.65" customHeight="1" x14ac:dyDescent="0.2">
      <c r="A2010" s="138">
        <f t="shared" ca="1" si="153"/>
        <v>1629</v>
      </c>
      <c r="C2010" s="184"/>
      <c r="F2010" s="184" t="str">
        <f>+[1]Function!F1992</f>
        <v>T</v>
      </c>
      <c r="G2010" s="84" t="str">
        <f>[1]UTCR!H2010</f>
        <v>CAGW</v>
      </c>
      <c r="H2010" s="151"/>
      <c r="I2010" s="88">
        <f>IF(VLOOKUP([1]Variables!$AN$3,[1]Variables!$AK$3:$AM$14,3)=2,[1]UTCR!J2010,[1]UTCR!AF2010)</f>
        <v>304511673.82708365</v>
      </c>
      <c r="J2010" s="88">
        <f t="shared" si="156"/>
        <v>235798455.07224852</v>
      </c>
      <c r="K2010" s="185">
        <f>IF([1]Variables!$AN$3=12,IF(VLOOKUP([1]Variables!$AN$3,[1]Variables!$AK$3:$AM$14,3)=2,INDEX([1]UTCR!K2010:U2010,1,5)+INDEX([1]UTCR!K2010:U2010,1,8),INDEX([1]UTCR!AG2010:AQ2010,1,5)+INDEX([1]UTCR!AG2010:AQ2010,1,8)),IF(VLOOKUP([1]Variables!$AN$3,[1]Variables!$AK$3:$AM$14,3)=2,INDEX([1]UTCR!K2010:U2010,1,[1]Variables!$AN$3),INDEX([1]UTCR!AG2010:AQ2010,1,[1]Variables!$AN$3)))</f>
        <v>68713218.754835114</v>
      </c>
      <c r="L2010" s="88">
        <f t="shared" si="157"/>
        <v>-1655032.3005058765</v>
      </c>
      <c r="M2010" s="88">
        <f>IF([1]Variables!$AN$3=12,INDEX([1]NRO!J2010:T2010,1,5)+INDEX([1]NRO!J2010:T2010,1,8),INDEX([1]NRO!J2010:T2010,1,[1]Variables!$AN$3))</f>
        <v>67058186.454329237</v>
      </c>
      <c r="O2010" s="134"/>
      <c r="P2010" s="134"/>
      <c r="Q2010" s="134"/>
      <c r="R2010" s="134"/>
      <c r="S2010" s="134"/>
      <c r="T2010" s="134"/>
      <c r="U2010" s="134"/>
      <c r="V2010" s="134"/>
      <c r="W2010" s="134"/>
      <c r="X2010" s="134"/>
      <c r="Y2010" s="134"/>
      <c r="Z2010" s="134"/>
      <c r="AA2010" s="134"/>
    </row>
    <row r="2011" spans="1:27" ht="11.65" customHeight="1" x14ac:dyDescent="0.2">
      <c r="A2011" s="138">
        <f t="shared" ca="1" si="153"/>
        <v>1630</v>
      </c>
      <c r="C2011" s="184"/>
      <c r="F2011" s="184" t="str">
        <f>+[1]Function!F1993</f>
        <v>T</v>
      </c>
      <c r="G2011" s="84" t="str">
        <f>[1]UTCR!H2011</f>
        <v>CAGE</v>
      </c>
      <c r="H2011" s="151"/>
      <c r="I2011" s="88">
        <f>IF(VLOOKUP([1]Variables!$AN$3,[1]Variables!$AK$3:$AM$14,3)=2,[1]UTCR!J2011,[1]UTCR!AF2011)</f>
        <v>746096239.16666675</v>
      </c>
      <c r="J2011" s="88">
        <f t="shared" si="156"/>
        <v>746096239.16666675</v>
      </c>
      <c r="K2011" s="185">
        <f>IF([1]Variables!$AN$3=12,IF(VLOOKUP([1]Variables!$AN$3,[1]Variables!$AK$3:$AM$14,3)=2,INDEX([1]UTCR!K2011:U2011,1,5)+INDEX([1]UTCR!K2011:U2011,1,8),INDEX([1]UTCR!AG2011:AQ2011,1,5)+INDEX([1]UTCR!AG2011:AQ2011,1,8)),IF(VLOOKUP([1]Variables!$AN$3,[1]Variables!$AK$3:$AM$14,3)=2,INDEX([1]UTCR!K2011:U2011,1,[1]Variables!$AN$3),INDEX([1]UTCR!AG2011:AQ2011,1,[1]Variables!$AN$3)))</f>
        <v>0</v>
      </c>
      <c r="L2011" s="88">
        <f t="shared" si="157"/>
        <v>0</v>
      </c>
      <c r="M2011" s="88">
        <f>IF([1]Variables!$AN$3=12,INDEX([1]NRO!J2011:T2011,1,5)+INDEX([1]NRO!J2011:T2011,1,8),INDEX([1]NRO!J2011:T2011,1,[1]Variables!$AN$3))</f>
        <v>0</v>
      </c>
      <c r="O2011" s="134"/>
      <c r="P2011" s="134"/>
      <c r="Q2011" s="134"/>
      <c r="R2011" s="134"/>
      <c r="S2011" s="134"/>
      <c r="T2011" s="134"/>
      <c r="U2011" s="134"/>
      <c r="V2011" s="134"/>
      <c r="W2011" s="134"/>
      <c r="X2011" s="134"/>
      <c r="Y2011" s="134"/>
      <c r="Z2011" s="134"/>
      <c r="AA2011" s="134"/>
    </row>
    <row r="2012" spans="1:27" ht="11.65" customHeight="1" x14ac:dyDescent="0.2">
      <c r="A2012" s="138">
        <f t="shared" ca="1" si="153"/>
        <v>1631</v>
      </c>
      <c r="C2012" s="184"/>
      <c r="F2012" s="184" t="str">
        <f>+[1]Function!F1995</f>
        <v>T</v>
      </c>
      <c r="G2012" s="84" t="str">
        <f>[1]UTCR!H2012</f>
        <v>JBG</v>
      </c>
      <c r="H2012" s="151"/>
      <c r="I2012" s="88">
        <f>IF(VLOOKUP([1]Variables!$AN$3,[1]Variables!$AK$3:$AM$14,3)=2,[1]UTCR!J2012,[1]UTCR!AF2012)</f>
        <v>20096427.91791667</v>
      </c>
      <c r="J2012" s="88">
        <f t="shared" si="156"/>
        <v>15587391.548301235</v>
      </c>
      <c r="K2012" s="185">
        <f>IF([1]Variables!$AN$3=12,IF(VLOOKUP([1]Variables!$AN$3,[1]Variables!$AK$3:$AM$14,3)=2,INDEX([1]UTCR!K2012:U2012,1,5)+INDEX([1]UTCR!K2012:U2012,1,8),INDEX([1]UTCR!AG2012:AQ2012,1,5)+INDEX([1]UTCR!AG2012:AQ2012,1,8)),IF(VLOOKUP([1]Variables!$AN$3,[1]Variables!$AK$3:$AM$14,3)=2,INDEX([1]UTCR!K2012:U2012,1,[1]Variables!$AN$3),INDEX([1]UTCR!AG2012:AQ2012,1,[1]Variables!$AN$3)))</f>
        <v>4509036.3696154356</v>
      </c>
      <c r="L2012" s="88">
        <f t="shared" si="157"/>
        <v>-9158.2917137332261</v>
      </c>
      <c r="M2012" s="88">
        <f>IF([1]Variables!$AN$3=12,INDEX([1]NRO!J2012:T2012,1,5)+INDEX([1]NRO!J2012:T2012,1,8),INDEX([1]NRO!J2012:T2012,1,[1]Variables!$AN$3))</f>
        <v>4499878.0779017024</v>
      </c>
      <c r="O2012" s="134"/>
      <c r="P2012" s="134"/>
      <c r="Q2012" s="134"/>
      <c r="R2012" s="134"/>
      <c r="S2012" s="134"/>
      <c r="T2012" s="134"/>
      <c r="U2012" s="134"/>
      <c r="V2012" s="134"/>
      <c r="W2012" s="134"/>
      <c r="X2012" s="134"/>
      <c r="Y2012" s="134"/>
      <c r="Z2012" s="134"/>
      <c r="AA2012" s="134"/>
    </row>
    <row r="2013" spans="1:27" ht="11.65" customHeight="1" x14ac:dyDescent="0.2">
      <c r="A2013" s="138">
        <f t="shared" ca="1" si="153"/>
        <v>1632</v>
      </c>
      <c r="C2013" s="184"/>
      <c r="F2013" s="184" t="str">
        <f>+[1]Function!F1995</f>
        <v>T</v>
      </c>
      <c r="G2013" s="84" t="str">
        <f>[1]UTCR!H2013</f>
        <v>SG</v>
      </c>
      <c r="H2013" s="151"/>
      <c r="I2013" s="88">
        <f>IF(VLOOKUP([1]Variables!$AN$3,[1]Variables!$AK$3:$AM$14,3)=2,[1]UTCR!J2013,[1]UTCR!AF2013)</f>
        <v>1497771.3391666701</v>
      </c>
      <c r="J2013" s="88">
        <f t="shared" si="156"/>
        <v>1374526.8845775703</v>
      </c>
      <c r="K2013" s="185">
        <f>IF([1]Variables!$AN$3=12,IF(VLOOKUP([1]Variables!$AN$3,[1]Variables!$AK$3:$AM$14,3)=2,INDEX([1]UTCR!K2013:U2013,1,5)+INDEX([1]UTCR!K2013:U2013,1,8),INDEX([1]UTCR!AG2013:AQ2013,1,5)+INDEX([1]UTCR!AG2013:AQ2013,1,8)),IF(VLOOKUP([1]Variables!$AN$3,[1]Variables!$AK$3:$AM$14,3)=2,INDEX([1]UTCR!K2013:U2013,1,[1]Variables!$AN$3),INDEX([1]UTCR!AG2013:AQ2013,1,[1]Variables!$AN$3)))</f>
        <v>123244.45458909994</v>
      </c>
      <c r="L2013" s="88">
        <f t="shared" si="157"/>
        <v>6.464396001319983</v>
      </c>
      <c r="M2013" s="88">
        <f>IF([1]Variables!$AN$3=12,INDEX([1]NRO!J2013:T2013,1,5)+INDEX([1]NRO!J2013:T2013,1,8),INDEX([1]NRO!J2013:T2013,1,[1]Variables!$AN$3))</f>
        <v>123250.91898510126</v>
      </c>
      <c r="O2013" s="134"/>
      <c r="P2013" s="134"/>
      <c r="Q2013" s="134"/>
      <c r="R2013" s="134"/>
      <c r="S2013" s="134"/>
      <c r="T2013" s="134"/>
      <c r="U2013" s="134"/>
      <c r="V2013" s="134"/>
      <c r="W2013" s="134"/>
      <c r="X2013" s="134"/>
      <c r="Y2013" s="134"/>
      <c r="Z2013" s="134"/>
      <c r="AA2013" s="134"/>
    </row>
    <row r="2014" spans="1:27" ht="11.65" customHeight="1" x14ac:dyDescent="0.2">
      <c r="A2014" s="138">
        <f t="shared" ca="1" si="153"/>
        <v>1633</v>
      </c>
      <c r="C2014" s="184"/>
      <c r="H2014" s="151" t="s">
        <v>469</v>
      </c>
      <c r="I2014" s="187">
        <f>SUBTOTAL(9,I2008:I2013)</f>
        <v>1072202112.2508336</v>
      </c>
      <c r="J2014" s="187">
        <f>SUBTOTAL(9,J2008:J2013)</f>
        <v>998856612.67179394</v>
      </c>
      <c r="K2014" s="187">
        <f>SUBTOTAL(9,K2008:K2013)</f>
        <v>73345499.579039648</v>
      </c>
      <c r="L2014" s="187">
        <f>SUBTOTAL(9,L2008:L2013)</f>
        <v>-1664184.1278236085</v>
      </c>
      <c r="M2014" s="187">
        <f>SUBTOTAL(9,M2008:M2013)</f>
        <v>71681315.451216042</v>
      </c>
      <c r="O2014" s="134"/>
      <c r="P2014" s="134"/>
      <c r="Q2014" s="134"/>
      <c r="R2014" s="134"/>
      <c r="S2014" s="134"/>
      <c r="T2014" s="134"/>
      <c r="U2014" s="134"/>
      <c r="V2014" s="134"/>
      <c r="W2014" s="134"/>
      <c r="X2014" s="134"/>
      <c r="Y2014" s="134"/>
      <c r="Z2014" s="134"/>
      <c r="AA2014" s="134"/>
    </row>
    <row r="2015" spans="1:27" ht="11.65" customHeight="1" x14ac:dyDescent="0.2">
      <c r="A2015" s="138">
        <f t="shared" ca="1" si="153"/>
        <v>1634</v>
      </c>
      <c r="C2015" s="184"/>
      <c r="H2015" s="151"/>
      <c r="I2015" s="88"/>
      <c r="J2015" s="88"/>
      <c r="K2015" s="88"/>
      <c r="L2015" s="88"/>
      <c r="M2015" s="88"/>
      <c r="O2015" s="134"/>
      <c r="P2015" s="134"/>
      <c r="Q2015" s="134"/>
      <c r="R2015" s="134"/>
      <c r="S2015" s="134"/>
      <c r="T2015" s="134"/>
      <c r="U2015" s="134"/>
      <c r="V2015" s="134"/>
      <c r="W2015" s="134"/>
      <c r="X2015" s="134"/>
      <c r="Y2015" s="134"/>
      <c r="Z2015" s="134"/>
      <c r="AA2015" s="134"/>
    </row>
    <row r="2016" spans="1:27" ht="11.65" customHeight="1" x14ac:dyDescent="0.2">
      <c r="A2016" s="138">
        <f t="shared" ca="1" si="153"/>
        <v>1635</v>
      </c>
      <c r="C2016" s="184">
        <v>357</v>
      </c>
      <c r="D2016" s="84" t="s">
        <v>513</v>
      </c>
      <c r="H2016" s="151"/>
      <c r="I2016" s="88"/>
      <c r="J2016" s="88"/>
      <c r="K2016" s="88"/>
      <c r="L2016" s="88"/>
      <c r="M2016" s="88"/>
      <c r="O2016" s="134"/>
      <c r="P2016" s="134"/>
      <c r="Q2016" s="134"/>
      <c r="R2016" s="134"/>
      <c r="S2016" s="134"/>
      <c r="T2016" s="134"/>
      <c r="U2016" s="134"/>
      <c r="V2016" s="134"/>
      <c r="W2016" s="134"/>
      <c r="X2016" s="134"/>
      <c r="Y2016" s="134"/>
      <c r="Z2016" s="134"/>
      <c r="AA2016" s="134"/>
    </row>
    <row r="2017" spans="1:27" ht="11.65" customHeight="1" x14ac:dyDescent="0.2">
      <c r="A2017" s="138">
        <f t="shared" ca="1" si="153"/>
        <v>1636</v>
      </c>
      <c r="C2017" s="184"/>
      <c r="F2017" s="184" t="str">
        <f>+[1]Function!F1999</f>
        <v>T</v>
      </c>
      <c r="G2017" s="84" t="str">
        <f>[1]UTCR!H2017</f>
        <v>DGP</v>
      </c>
      <c r="H2017" s="151"/>
      <c r="I2017" s="88">
        <f>IF(VLOOKUP([1]Variables!$AN$3,[1]Variables!$AK$3:$AM$14,3)=2,[1]UTCR!J2017,[1]UTCR!AF2017)</f>
        <v>0</v>
      </c>
      <c r="J2017" s="88">
        <f>I2017-K2017</f>
        <v>0</v>
      </c>
      <c r="K2017" s="185">
        <f>IF([1]Variables!$AN$3=12,IF(VLOOKUP([1]Variables!$AN$3,[1]Variables!$AK$3:$AM$14,3)=2,INDEX([1]UTCR!K2017:U2017,1,5)+INDEX([1]UTCR!K2017:U2017,1,8),INDEX([1]UTCR!AG2017:AQ2017,1,5)+INDEX([1]UTCR!AG2017:AQ2017,1,8)),IF(VLOOKUP([1]Variables!$AN$3,[1]Variables!$AK$3:$AM$14,3)=2,INDEX([1]UTCR!K2017:U2017,1,[1]Variables!$AN$3),INDEX([1]UTCR!AG2017:AQ2017,1,[1]Variables!$AN$3)))</f>
        <v>0</v>
      </c>
      <c r="L2017" s="88">
        <f>M2017-K2017</f>
        <v>0</v>
      </c>
      <c r="M2017" s="88">
        <f>IF([1]Variables!$AN$3=12,INDEX([1]NRO!J2017:T2017,1,5)+INDEX([1]NRO!J2017:T2017,1,8),INDEX([1]NRO!J2017:T2017,1,[1]Variables!$AN$3))</f>
        <v>0</v>
      </c>
      <c r="O2017" s="134"/>
      <c r="P2017" s="134"/>
      <c r="Q2017" s="134"/>
      <c r="R2017" s="134"/>
      <c r="S2017" s="134"/>
      <c r="T2017" s="134"/>
      <c r="U2017" s="134"/>
      <c r="V2017" s="134"/>
      <c r="W2017" s="134"/>
      <c r="X2017" s="134"/>
      <c r="Y2017" s="134"/>
      <c r="Z2017" s="134"/>
      <c r="AA2017" s="134"/>
    </row>
    <row r="2018" spans="1:27" ht="11.65" customHeight="1" x14ac:dyDescent="0.2">
      <c r="A2018" s="138">
        <f t="shared" ca="1" si="153"/>
        <v>1637</v>
      </c>
      <c r="C2018" s="184"/>
      <c r="F2018" s="184" t="str">
        <f>+[1]Function!F2000</f>
        <v>T</v>
      </c>
      <c r="G2018" s="84" t="str">
        <f>[1]UTCR!H2018</f>
        <v>DGU</v>
      </c>
      <c r="H2018" s="151"/>
      <c r="I2018" s="88">
        <f>IF(VLOOKUP([1]Variables!$AN$3,[1]Variables!$AK$3:$AM$14,3)=2,[1]UTCR!J2018,[1]UTCR!AF2018)</f>
        <v>0</v>
      </c>
      <c r="J2018" s="88">
        <f>I2018-K2018</f>
        <v>0</v>
      </c>
      <c r="K2018" s="185">
        <f>IF([1]Variables!$AN$3=12,IF(VLOOKUP([1]Variables!$AN$3,[1]Variables!$AK$3:$AM$14,3)=2,INDEX([1]UTCR!K2018:U2018,1,5)+INDEX([1]UTCR!K2018:U2018,1,8),INDEX([1]UTCR!AG2018:AQ2018,1,5)+INDEX([1]UTCR!AG2018:AQ2018,1,8)),IF(VLOOKUP([1]Variables!$AN$3,[1]Variables!$AK$3:$AM$14,3)=2,INDEX([1]UTCR!K2018:U2018,1,[1]Variables!$AN$3),INDEX([1]UTCR!AG2018:AQ2018,1,[1]Variables!$AN$3)))</f>
        <v>0</v>
      </c>
      <c r="L2018" s="88">
        <f>M2018-K2018</f>
        <v>0</v>
      </c>
      <c r="M2018" s="88">
        <f>IF([1]Variables!$AN$3=12,INDEX([1]NRO!J2018:T2018,1,5)+INDEX([1]NRO!J2018:T2018,1,8),INDEX([1]NRO!J2018:T2018,1,[1]Variables!$AN$3))</f>
        <v>0</v>
      </c>
      <c r="O2018" s="134"/>
      <c r="P2018" s="134"/>
      <c r="Q2018" s="134"/>
      <c r="R2018" s="134"/>
      <c r="S2018" s="134"/>
      <c r="T2018" s="134"/>
      <c r="U2018" s="134"/>
      <c r="V2018" s="134"/>
      <c r="W2018" s="134"/>
      <c r="X2018" s="134"/>
      <c r="Y2018" s="134"/>
      <c r="Z2018" s="134"/>
      <c r="AA2018" s="134"/>
    </row>
    <row r="2019" spans="1:27" ht="11.65" customHeight="1" x14ac:dyDescent="0.2">
      <c r="A2019" s="138">
        <f t="shared" ca="1" si="153"/>
        <v>1638</v>
      </c>
      <c r="C2019" s="184"/>
      <c r="F2019" s="184" t="str">
        <f>+[1]Function!F2001</f>
        <v>T</v>
      </c>
      <c r="G2019" s="84" t="str">
        <f>[1]UTCR!H2019</f>
        <v>CAGW</v>
      </c>
      <c r="H2019" s="151"/>
      <c r="I2019" s="88">
        <f>IF(VLOOKUP([1]Variables!$AN$3,[1]Variables!$AK$3:$AM$14,3)=2,[1]UTCR!J2019,[1]UTCR!AF2019)</f>
        <v>233422.44666666701</v>
      </c>
      <c r="J2019" s="88">
        <f>I2019-K2019</f>
        <v>180750.54926938249</v>
      </c>
      <c r="K2019" s="185">
        <f>IF([1]Variables!$AN$3=12,IF(VLOOKUP([1]Variables!$AN$3,[1]Variables!$AK$3:$AM$14,3)=2,INDEX([1]UTCR!K2019:U2019,1,5)+INDEX([1]UTCR!K2019:U2019,1,8),INDEX([1]UTCR!AG2019:AQ2019,1,5)+INDEX([1]UTCR!AG2019:AQ2019,1,8)),IF(VLOOKUP([1]Variables!$AN$3,[1]Variables!$AK$3:$AM$14,3)=2,INDEX([1]UTCR!K2019:U2019,1,[1]Variables!$AN$3),INDEX([1]UTCR!AG2019:AQ2019,1,[1]Variables!$AN$3)))</f>
        <v>52671.897397284527</v>
      </c>
      <c r="L2019" s="88">
        <f>M2019-K2019</f>
        <v>-75.323649238933285</v>
      </c>
      <c r="M2019" s="88">
        <f>IF([1]Variables!$AN$3=12,INDEX([1]NRO!J2019:T2019,1,5)+INDEX([1]NRO!J2019:T2019,1,8),INDEX([1]NRO!J2019:T2019,1,[1]Variables!$AN$3))</f>
        <v>52596.573748045594</v>
      </c>
      <c r="O2019" s="134"/>
      <c r="P2019" s="134"/>
      <c r="Q2019" s="134"/>
      <c r="R2019" s="134"/>
      <c r="S2019" s="134"/>
      <c r="T2019" s="134"/>
      <c r="U2019" s="134"/>
      <c r="V2019" s="134"/>
      <c r="W2019" s="134"/>
      <c r="X2019" s="134"/>
      <c r="Y2019" s="134"/>
      <c r="Z2019" s="134"/>
      <c r="AA2019" s="134"/>
    </row>
    <row r="2020" spans="1:27" ht="11.65" customHeight="1" x14ac:dyDescent="0.2">
      <c r="A2020" s="138">
        <f t="shared" ca="1" si="153"/>
        <v>1639</v>
      </c>
      <c r="C2020" s="184"/>
      <c r="F2020" s="184" t="str">
        <f>+[1]Function!F2002</f>
        <v>T</v>
      </c>
      <c r="G2020" s="84" t="str">
        <f>[1]UTCR!H2020</f>
        <v>CAGE</v>
      </c>
      <c r="H2020" s="151"/>
      <c r="I2020" s="88">
        <f>IF(VLOOKUP([1]Variables!$AN$3,[1]Variables!$AK$3:$AM$14,3)=2,[1]UTCR!J2020,[1]UTCR!AF2020)</f>
        <v>3286476.99</v>
      </c>
      <c r="J2020" s="88">
        <f>I2020-K2020</f>
        <v>3286476.99</v>
      </c>
      <c r="K2020" s="185">
        <f>IF([1]Variables!$AN$3=12,IF(VLOOKUP([1]Variables!$AN$3,[1]Variables!$AK$3:$AM$14,3)=2,INDEX([1]UTCR!K2020:U2020,1,5)+INDEX([1]UTCR!K2020:U2020,1,8),INDEX([1]UTCR!AG2020:AQ2020,1,5)+INDEX([1]UTCR!AG2020:AQ2020,1,8)),IF(VLOOKUP([1]Variables!$AN$3,[1]Variables!$AK$3:$AM$14,3)=2,INDEX([1]UTCR!K2020:U2020,1,[1]Variables!$AN$3),INDEX([1]UTCR!AG2020:AQ2020,1,[1]Variables!$AN$3)))</f>
        <v>0</v>
      </c>
      <c r="L2020" s="88">
        <f>M2020-K2020</f>
        <v>0</v>
      </c>
      <c r="M2020" s="88">
        <f>IF([1]Variables!$AN$3=12,INDEX([1]NRO!J2020:T2020,1,5)+INDEX([1]NRO!J2020:T2020,1,8),INDEX([1]NRO!J2020:T2020,1,[1]Variables!$AN$3))</f>
        <v>0</v>
      </c>
      <c r="O2020" s="134"/>
      <c r="P2020" s="134"/>
      <c r="Q2020" s="134"/>
      <c r="R2020" s="134"/>
      <c r="S2020" s="134"/>
      <c r="T2020" s="134"/>
      <c r="U2020" s="134"/>
      <c r="V2020" s="134"/>
      <c r="W2020" s="134"/>
      <c r="X2020" s="134"/>
      <c r="Y2020" s="134"/>
      <c r="Z2020" s="134"/>
      <c r="AA2020" s="134"/>
    </row>
    <row r="2021" spans="1:27" ht="11.65" customHeight="1" x14ac:dyDescent="0.2">
      <c r="A2021" s="138">
        <f t="shared" ca="1" si="153"/>
        <v>1640</v>
      </c>
      <c r="C2021" s="184"/>
      <c r="F2021" s="184" t="str">
        <f>+[1]Function!F2003</f>
        <v>T</v>
      </c>
      <c r="G2021" s="84" t="str">
        <f>[1]UTCR!H2021</f>
        <v>SG</v>
      </c>
      <c r="H2021" s="151"/>
      <c r="I2021" s="88">
        <f>IF(VLOOKUP([1]Variables!$AN$3,[1]Variables!$AK$3:$AM$14,3)=2,[1]UTCR!J2021,[1]UTCR!AF2021)</f>
        <v>0</v>
      </c>
      <c r="J2021" s="88">
        <f>I2021-K2021</f>
        <v>0</v>
      </c>
      <c r="K2021" s="185">
        <f>IF([1]Variables!$AN$3=12,IF(VLOOKUP([1]Variables!$AN$3,[1]Variables!$AK$3:$AM$14,3)=2,INDEX([1]UTCR!K2021:U2021,1,5)+INDEX([1]UTCR!K2021:U2021,1,8),INDEX([1]UTCR!AG2021:AQ2021,1,5)+INDEX([1]UTCR!AG2021:AQ2021,1,8)),IF(VLOOKUP([1]Variables!$AN$3,[1]Variables!$AK$3:$AM$14,3)=2,INDEX([1]UTCR!K2021:U2021,1,[1]Variables!$AN$3),INDEX([1]UTCR!AG2021:AQ2021,1,[1]Variables!$AN$3)))</f>
        <v>0</v>
      </c>
      <c r="L2021" s="88">
        <f>M2021-K2021</f>
        <v>0</v>
      </c>
      <c r="M2021" s="88">
        <f>IF([1]Variables!$AN$3=12,INDEX([1]NRO!J2021:T2021,1,5)+INDEX([1]NRO!J2021:T2021,1,8),INDEX([1]NRO!J2021:T2021,1,[1]Variables!$AN$3))</f>
        <v>0</v>
      </c>
      <c r="O2021" s="134"/>
      <c r="P2021" s="134"/>
      <c r="Q2021" s="134"/>
      <c r="R2021" s="134"/>
      <c r="S2021" s="134"/>
      <c r="T2021" s="134"/>
      <c r="U2021" s="134"/>
      <c r="V2021" s="134"/>
      <c r="W2021" s="134"/>
      <c r="X2021" s="134"/>
      <c r="Y2021" s="134"/>
      <c r="Z2021" s="134"/>
      <c r="AA2021" s="134"/>
    </row>
    <row r="2022" spans="1:27" ht="11.65" customHeight="1" x14ac:dyDescent="0.2">
      <c r="A2022" s="138">
        <f t="shared" ca="1" si="153"/>
        <v>1641</v>
      </c>
      <c r="C2022" s="184"/>
      <c r="H2022" s="151" t="s">
        <v>469</v>
      </c>
      <c r="I2022" s="187">
        <f>SUBTOTAL(9,I2017:I2021)</f>
        <v>3519899.4366666675</v>
      </c>
      <c r="J2022" s="187">
        <f>SUBTOTAL(9,J2017:J2021)</f>
        <v>3467227.5392693826</v>
      </c>
      <c r="K2022" s="187">
        <f>SUBTOTAL(9,K2017:K2021)</f>
        <v>52671.897397284527</v>
      </c>
      <c r="L2022" s="187">
        <f>SUBTOTAL(9,L2017:L2021)</f>
        <v>-75.323649238933285</v>
      </c>
      <c r="M2022" s="187">
        <f>SUBTOTAL(9,M2017:M2021)</f>
        <v>52596.573748045594</v>
      </c>
      <c r="O2022" s="134"/>
      <c r="P2022" s="134"/>
      <c r="Q2022" s="134"/>
      <c r="R2022" s="134"/>
      <c r="S2022" s="134"/>
      <c r="T2022" s="134"/>
      <c r="U2022" s="134"/>
      <c r="V2022" s="134"/>
      <c r="W2022" s="134"/>
      <c r="X2022" s="134"/>
      <c r="Y2022" s="134"/>
      <c r="Z2022" s="134"/>
      <c r="AA2022" s="134"/>
    </row>
    <row r="2023" spans="1:27" ht="11.65" customHeight="1" x14ac:dyDescent="0.2">
      <c r="A2023" s="138">
        <f t="shared" ca="1" si="153"/>
        <v>1642</v>
      </c>
      <c r="C2023" s="184"/>
      <c r="H2023" s="151"/>
      <c r="I2023" s="88"/>
      <c r="J2023" s="88"/>
      <c r="K2023" s="88"/>
      <c r="L2023" s="88"/>
      <c r="M2023" s="88"/>
      <c r="O2023" s="134"/>
      <c r="P2023" s="134"/>
      <c r="Q2023" s="134"/>
      <c r="R2023" s="134"/>
      <c r="S2023" s="134"/>
      <c r="T2023" s="134"/>
      <c r="U2023" s="134"/>
      <c r="V2023" s="134"/>
      <c r="W2023" s="134"/>
      <c r="X2023" s="134"/>
      <c r="Y2023" s="134"/>
      <c r="Z2023" s="134"/>
      <c r="AA2023" s="134"/>
    </row>
    <row r="2024" spans="1:27" ht="11.65" customHeight="1" x14ac:dyDescent="0.2">
      <c r="A2024" s="138">
        <f t="shared" ca="1" si="153"/>
        <v>1643</v>
      </c>
      <c r="C2024" s="184">
        <v>358</v>
      </c>
      <c r="D2024" s="84" t="s">
        <v>514</v>
      </c>
      <c r="H2024" s="151"/>
      <c r="I2024" s="88"/>
      <c r="J2024" s="88"/>
      <c r="K2024" s="88"/>
      <c r="L2024" s="88"/>
      <c r="M2024" s="88"/>
      <c r="O2024" s="134"/>
      <c r="P2024" s="134"/>
      <c r="Q2024" s="134"/>
      <c r="R2024" s="134"/>
      <c r="S2024" s="134"/>
      <c r="T2024" s="134"/>
      <c r="U2024" s="134"/>
      <c r="V2024" s="134"/>
      <c r="W2024" s="134"/>
      <c r="X2024" s="134"/>
      <c r="Y2024" s="134"/>
      <c r="Z2024" s="134"/>
      <c r="AA2024" s="134"/>
    </row>
    <row r="2025" spans="1:27" ht="11.65" customHeight="1" x14ac:dyDescent="0.2">
      <c r="A2025" s="138">
        <f t="shared" ca="1" si="153"/>
        <v>1644</v>
      </c>
      <c r="C2025" s="184"/>
      <c r="F2025" s="184" t="str">
        <f>+[1]Function!F2007</f>
        <v>T</v>
      </c>
      <c r="G2025" s="84" t="str">
        <f>[1]UTCR!H2025</f>
        <v>DGP</v>
      </c>
      <c r="H2025" s="151"/>
      <c r="I2025" s="88">
        <f>IF(VLOOKUP([1]Variables!$AN$3,[1]Variables!$AK$3:$AM$14,3)=2,[1]UTCR!J2025,[1]UTCR!AF2025)</f>
        <v>0</v>
      </c>
      <c r="J2025" s="88">
        <f>I2025-K2025</f>
        <v>0</v>
      </c>
      <c r="K2025" s="185">
        <f>IF([1]Variables!$AN$3=12,IF(VLOOKUP([1]Variables!$AN$3,[1]Variables!$AK$3:$AM$14,3)=2,INDEX([1]UTCR!K2025:U2025,1,5)+INDEX([1]UTCR!K2025:U2025,1,8),INDEX([1]UTCR!AG2025:AQ2025,1,5)+INDEX([1]UTCR!AG2025:AQ2025,1,8)),IF(VLOOKUP([1]Variables!$AN$3,[1]Variables!$AK$3:$AM$14,3)=2,INDEX([1]UTCR!K2025:U2025,1,[1]Variables!$AN$3),INDEX([1]UTCR!AG2025:AQ2025,1,[1]Variables!$AN$3)))</f>
        <v>0</v>
      </c>
      <c r="L2025" s="88">
        <f>M2025-K2025</f>
        <v>0</v>
      </c>
      <c r="M2025" s="88">
        <f>IF([1]Variables!$AN$3=12,INDEX([1]NRO!J2025:T2025,1,5)+INDEX([1]NRO!J2025:T2025,1,8),INDEX([1]NRO!J2025:T2025,1,[1]Variables!$AN$3))</f>
        <v>0</v>
      </c>
      <c r="O2025" s="134"/>
      <c r="P2025" s="134"/>
      <c r="Q2025" s="134"/>
      <c r="R2025" s="134"/>
      <c r="S2025" s="134"/>
      <c r="T2025" s="134"/>
      <c r="U2025" s="134"/>
      <c r="V2025" s="134"/>
      <c r="W2025" s="134"/>
      <c r="X2025" s="134"/>
      <c r="Y2025" s="134"/>
      <c r="Z2025" s="134"/>
      <c r="AA2025" s="134"/>
    </row>
    <row r="2026" spans="1:27" ht="11.65" customHeight="1" x14ac:dyDescent="0.2">
      <c r="A2026" s="138">
        <f t="shared" ca="1" si="153"/>
        <v>1645</v>
      </c>
      <c r="C2026" s="184"/>
      <c r="F2026" s="184" t="str">
        <f>+[1]Function!F2008</f>
        <v>T</v>
      </c>
      <c r="G2026" s="84" t="str">
        <f>[1]UTCR!H2026</f>
        <v>DGU</v>
      </c>
      <c r="H2026" s="151"/>
      <c r="I2026" s="88">
        <f>IF(VLOOKUP([1]Variables!$AN$3,[1]Variables!$AK$3:$AM$14,3)=2,[1]UTCR!J2026,[1]UTCR!AF2026)</f>
        <v>0</v>
      </c>
      <c r="J2026" s="88">
        <f>I2026-K2026</f>
        <v>0</v>
      </c>
      <c r="K2026" s="185">
        <f>IF([1]Variables!$AN$3=12,IF(VLOOKUP([1]Variables!$AN$3,[1]Variables!$AK$3:$AM$14,3)=2,INDEX([1]UTCR!K2026:U2026,1,5)+INDEX([1]UTCR!K2026:U2026,1,8),INDEX([1]UTCR!AG2026:AQ2026,1,5)+INDEX([1]UTCR!AG2026:AQ2026,1,8)),IF(VLOOKUP([1]Variables!$AN$3,[1]Variables!$AK$3:$AM$14,3)=2,INDEX([1]UTCR!K2026:U2026,1,[1]Variables!$AN$3),INDEX([1]UTCR!AG2026:AQ2026,1,[1]Variables!$AN$3)))</f>
        <v>0</v>
      </c>
      <c r="L2026" s="88">
        <f>M2026-K2026</f>
        <v>0</v>
      </c>
      <c r="M2026" s="88">
        <f>IF([1]Variables!$AN$3=12,INDEX([1]NRO!J2026:T2026,1,5)+INDEX([1]NRO!J2026:T2026,1,8),INDEX([1]NRO!J2026:T2026,1,[1]Variables!$AN$3))</f>
        <v>0</v>
      </c>
      <c r="O2026" s="134"/>
      <c r="P2026" s="134"/>
      <c r="Q2026" s="134"/>
      <c r="R2026" s="134"/>
      <c r="S2026" s="134"/>
      <c r="T2026" s="134"/>
      <c r="U2026" s="134"/>
      <c r="V2026" s="134"/>
      <c r="W2026" s="134"/>
      <c r="X2026" s="134"/>
      <c r="Y2026" s="134"/>
      <c r="Z2026" s="134"/>
      <c r="AA2026" s="134"/>
    </row>
    <row r="2027" spans="1:27" ht="11.65" customHeight="1" x14ac:dyDescent="0.2">
      <c r="A2027" s="138">
        <f t="shared" ca="1" si="153"/>
        <v>1646</v>
      </c>
      <c r="C2027" s="184"/>
      <c r="F2027" s="184" t="str">
        <f>+[1]Function!F2009</f>
        <v>T</v>
      </c>
      <c r="G2027" s="84" t="str">
        <f>[1]UTCR!H2027</f>
        <v>CAGW</v>
      </c>
      <c r="H2027" s="151"/>
      <c r="I2027" s="88">
        <f>IF(VLOOKUP([1]Variables!$AN$3,[1]Variables!$AK$3:$AM$14,3)=2,[1]UTCR!J2027,[1]UTCR!AF2027)</f>
        <v>322933.46999999997</v>
      </c>
      <c r="J2027" s="88">
        <f>I2027-K2027</f>
        <v>250063.36328623106</v>
      </c>
      <c r="K2027" s="185">
        <f>IF([1]Variables!$AN$3=12,IF(VLOOKUP([1]Variables!$AN$3,[1]Variables!$AK$3:$AM$14,3)=2,INDEX([1]UTCR!K2027:U2027,1,5)+INDEX([1]UTCR!K2027:U2027,1,8),INDEX([1]UTCR!AG2027:AQ2027,1,5)+INDEX([1]UTCR!AG2027:AQ2027,1,8)),IF(VLOOKUP([1]Variables!$AN$3,[1]Variables!$AK$3:$AM$14,3)=2,INDEX([1]UTCR!K2027:U2027,1,[1]Variables!$AN$3),INDEX([1]UTCR!AG2027:AQ2027,1,[1]Variables!$AN$3)))</f>
        <v>72870.106713768924</v>
      </c>
      <c r="L2027" s="88">
        <f>M2027-K2027</f>
        <v>0</v>
      </c>
      <c r="M2027" s="88">
        <f>IF([1]Variables!$AN$3=12,INDEX([1]NRO!J2027:T2027,1,5)+INDEX([1]NRO!J2027:T2027,1,8),INDEX([1]NRO!J2027:T2027,1,[1]Variables!$AN$3))</f>
        <v>72870.106713768924</v>
      </c>
      <c r="O2027" s="134"/>
      <c r="P2027" s="134"/>
      <c r="Q2027" s="134"/>
      <c r="R2027" s="134"/>
      <c r="S2027" s="134"/>
      <c r="T2027" s="134"/>
      <c r="U2027" s="134"/>
      <c r="V2027" s="134"/>
      <c r="W2027" s="134"/>
      <c r="X2027" s="134"/>
      <c r="Y2027" s="134"/>
      <c r="Z2027" s="134"/>
      <c r="AA2027" s="134"/>
    </row>
    <row r="2028" spans="1:27" ht="11.65" customHeight="1" x14ac:dyDescent="0.2">
      <c r="A2028" s="138">
        <f t="shared" ca="1" si="153"/>
        <v>1647</v>
      </c>
      <c r="C2028" s="184"/>
      <c r="F2028" s="184" t="str">
        <f>+[1]Function!F2010</f>
        <v>T</v>
      </c>
      <c r="G2028" s="84" t="str">
        <f>[1]UTCR!H2028</f>
        <v>CAGE</v>
      </c>
      <c r="H2028" s="151"/>
      <c r="I2028" s="88">
        <f>IF(VLOOKUP([1]Variables!$AN$3,[1]Variables!$AK$3:$AM$14,3)=2,[1]UTCR!J2028,[1]UTCR!AF2028)</f>
        <v>7712420.4900000002</v>
      </c>
      <c r="J2028" s="88">
        <f>I2028-K2028</f>
        <v>7712420.4900000002</v>
      </c>
      <c r="K2028" s="185">
        <f>IF([1]Variables!$AN$3=12,IF(VLOOKUP([1]Variables!$AN$3,[1]Variables!$AK$3:$AM$14,3)=2,INDEX([1]UTCR!K2028:U2028,1,5)+INDEX([1]UTCR!K2028:U2028,1,8),INDEX([1]UTCR!AG2028:AQ2028,1,5)+INDEX([1]UTCR!AG2028:AQ2028,1,8)),IF(VLOOKUP([1]Variables!$AN$3,[1]Variables!$AK$3:$AM$14,3)=2,INDEX([1]UTCR!K2028:U2028,1,[1]Variables!$AN$3),INDEX([1]UTCR!AG2028:AQ2028,1,[1]Variables!$AN$3)))</f>
        <v>0</v>
      </c>
      <c r="L2028" s="88">
        <f>M2028-K2028</f>
        <v>0</v>
      </c>
      <c r="M2028" s="88">
        <f>IF([1]Variables!$AN$3=12,INDEX([1]NRO!J2028:T2028,1,5)+INDEX([1]NRO!J2028:T2028,1,8),INDEX([1]NRO!J2028:T2028,1,[1]Variables!$AN$3))</f>
        <v>0</v>
      </c>
      <c r="O2028" s="134"/>
      <c r="P2028" s="134"/>
      <c r="Q2028" s="134"/>
      <c r="R2028" s="134"/>
      <c r="S2028" s="134"/>
      <c r="T2028" s="134"/>
      <c r="U2028" s="134"/>
      <c r="V2028" s="134"/>
      <c r="W2028" s="134"/>
      <c r="X2028" s="134"/>
      <c r="Y2028" s="134"/>
      <c r="Z2028" s="134"/>
      <c r="AA2028" s="134"/>
    </row>
    <row r="2029" spans="1:27" ht="11.65" customHeight="1" x14ac:dyDescent="0.2">
      <c r="A2029" s="138">
        <f t="shared" ca="1" si="153"/>
        <v>1648</v>
      </c>
      <c r="C2029" s="184"/>
      <c r="F2029" s="184" t="str">
        <f>+[1]Function!F2011</f>
        <v>T</v>
      </c>
      <c r="G2029" s="84" t="str">
        <f>[1]UTCR!H2029</f>
        <v>SG</v>
      </c>
      <c r="H2029" s="151"/>
      <c r="I2029" s="88">
        <f>IF(VLOOKUP([1]Variables!$AN$3,[1]Variables!$AK$3:$AM$14,3)=2,[1]UTCR!J2029,[1]UTCR!AF2029)</f>
        <v>0</v>
      </c>
      <c r="J2029" s="88">
        <f>I2029-K2029</f>
        <v>0</v>
      </c>
      <c r="K2029" s="185">
        <f>IF([1]Variables!$AN$3=12,IF(VLOOKUP([1]Variables!$AN$3,[1]Variables!$AK$3:$AM$14,3)=2,INDEX([1]UTCR!K2029:U2029,1,5)+INDEX([1]UTCR!K2029:U2029,1,8),INDEX([1]UTCR!AG2029:AQ2029,1,5)+INDEX([1]UTCR!AG2029:AQ2029,1,8)),IF(VLOOKUP([1]Variables!$AN$3,[1]Variables!$AK$3:$AM$14,3)=2,INDEX([1]UTCR!K2029:U2029,1,[1]Variables!$AN$3),INDEX([1]UTCR!AG2029:AQ2029,1,[1]Variables!$AN$3)))</f>
        <v>0</v>
      </c>
      <c r="L2029" s="88">
        <f>M2029-K2029</f>
        <v>0</v>
      </c>
      <c r="M2029" s="88">
        <f>IF([1]Variables!$AN$3=12,INDEX([1]NRO!J2029:T2029,1,5)+INDEX([1]NRO!J2029:T2029,1,8),INDEX([1]NRO!J2029:T2029,1,[1]Variables!$AN$3))</f>
        <v>0</v>
      </c>
      <c r="O2029" s="134"/>
      <c r="P2029" s="134"/>
      <c r="Q2029" s="134"/>
      <c r="R2029" s="134"/>
      <c r="S2029" s="134"/>
      <c r="T2029" s="134"/>
      <c r="U2029" s="134"/>
      <c r="V2029" s="134"/>
      <c r="W2029" s="134"/>
      <c r="X2029" s="134"/>
      <c r="Y2029" s="134"/>
      <c r="Z2029" s="134"/>
      <c r="AA2029" s="134"/>
    </row>
    <row r="2030" spans="1:27" ht="11.65" customHeight="1" x14ac:dyDescent="0.2">
      <c r="A2030" s="138">
        <f t="shared" ca="1" si="153"/>
        <v>1649</v>
      </c>
      <c r="C2030" s="184"/>
      <c r="H2030" s="151" t="s">
        <v>469</v>
      </c>
      <c r="I2030" s="187">
        <f>SUBTOTAL(9,I2025:I2029)</f>
        <v>8035353.96</v>
      </c>
      <c r="J2030" s="187">
        <f>SUBTOTAL(9,J2025:J2029)</f>
        <v>7962483.8532862309</v>
      </c>
      <c r="K2030" s="187">
        <f>SUBTOTAL(9,K2025:K2029)</f>
        <v>72870.106713768924</v>
      </c>
      <c r="L2030" s="187">
        <f>SUBTOTAL(9,L2025:L2029)</f>
        <v>0</v>
      </c>
      <c r="M2030" s="187">
        <f>SUBTOTAL(9,M2025:M2029)</f>
        <v>72870.106713768924</v>
      </c>
      <c r="O2030" s="134"/>
      <c r="P2030" s="134"/>
      <c r="Q2030" s="134"/>
      <c r="R2030" s="134"/>
      <c r="S2030" s="134"/>
      <c r="T2030" s="134"/>
      <c r="U2030" s="134"/>
      <c r="V2030" s="134"/>
      <c r="W2030" s="134"/>
      <c r="X2030" s="134"/>
      <c r="Y2030" s="134"/>
      <c r="Z2030" s="134"/>
      <c r="AA2030" s="134"/>
    </row>
    <row r="2031" spans="1:27" ht="11.65" customHeight="1" x14ac:dyDescent="0.2">
      <c r="A2031" s="138">
        <f t="shared" ca="1" si="153"/>
        <v>1650</v>
      </c>
      <c r="C2031" s="184"/>
      <c r="H2031" s="151"/>
      <c r="I2031" s="88"/>
      <c r="J2031" s="88"/>
      <c r="K2031" s="88"/>
      <c r="L2031" s="88"/>
      <c r="M2031" s="88"/>
      <c r="O2031" s="134"/>
      <c r="P2031" s="134"/>
      <c r="Q2031" s="134"/>
      <c r="R2031" s="134"/>
      <c r="S2031" s="134"/>
      <c r="T2031" s="134"/>
      <c r="U2031" s="134"/>
      <c r="V2031" s="134"/>
      <c r="W2031" s="134"/>
      <c r="X2031" s="134"/>
      <c r="Y2031" s="134"/>
      <c r="Z2031" s="134"/>
      <c r="AA2031" s="134"/>
    </row>
    <row r="2032" spans="1:27" ht="11.65" customHeight="1" x14ac:dyDescent="0.2">
      <c r="A2032" s="138">
        <f t="shared" ca="1" si="153"/>
        <v>1651</v>
      </c>
      <c r="C2032" s="184">
        <v>359</v>
      </c>
      <c r="D2032" s="84" t="s">
        <v>515</v>
      </c>
      <c r="H2032" s="151"/>
      <c r="I2032" s="88"/>
      <c r="J2032" s="88"/>
      <c r="K2032" s="88"/>
      <c r="L2032" s="88"/>
      <c r="M2032" s="88"/>
      <c r="O2032" s="134"/>
      <c r="P2032" s="134"/>
      <c r="Q2032" s="134"/>
      <c r="R2032" s="134"/>
      <c r="S2032" s="134"/>
      <c r="T2032" s="134"/>
      <c r="U2032" s="134"/>
      <c r="V2032" s="134"/>
      <c r="W2032" s="134"/>
      <c r="X2032" s="134"/>
      <c r="Y2032" s="134"/>
      <c r="Z2032" s="134"/>
      <c r="AA2032" s="134"/>
    </row>
    <row r="2033" spans="1:27" ht="11.65" customHeight="1" x14ac:dyDescent="0.2">
      <c r="A2033" s="138">
        <f t="shared" ca="1" si="153"/>
        <v>1652</v>
      </c>
      <c r="C2033" s="184"/>
      <c r="F2033" s="184" t="str">
        <f>+[1]Function!F2015</f>
        <v>T</v>
      </c>
      <c r="G2033" s="84" t="str">
        <f>[1]UTCR!H2033</f>
        <v>DGP</v>
      </c>
      <c r="H2033" s="151"/>
      <c r="I2033" s="88">
        <f>IF(VLOOKUP([1]Variables!$AN$3,[1]Variables!$AK$3:$AM$14,3)=2,[1]UTCR!J2033,[1]UTCR!AF2033)</f>
        <v>0</v>
      </c>
      <c r="J2033" s="88">
        <f>I2033-K2033</f>
        <v>0</v>
      </c>
      <c r="K2033" s="185">
        <f>IF([1]Variables!$AN$3=12,IF(VLOOKUP([1]Variables!$AN$3,[1]Variables!$AK$3:$AM$14,3)=2,INDEX([1]UTCR!K2033:U2033,1,5)+INDEX([1]UTCR!K2033:U2033,1,8),INDEX([1]UTCR!AG2033:AQ2033,1,5)+INDEX([1]UTCR!AG2033:AQ2033,1,8)),IF(VLOOKUP([1]Variables!$AN$3,[1]Variables!$AK$3:$AM$14,3)=2,INDEX([1]UTCR!K2033:U2033,1,[1]Variables!$AN$3),INDEX([1]UTCR!AG2033:AQ2033,1,[1]Variables!$AN$3)))</f>
        <v>0</v>
      </c>
      <c r="L2033" s="88">
        <f>M2033-K2033</f>
        <v>0</v>
      </c>
      <c r="M2033" s="88">
        <f>IF([1]Variables!$AN$3=12,INDEX([1]NRO!J2033:T2033,1,5)+INDEX([1]NRO!J2033:T2033,1,8),INDEX([1]NRO!J2033:T2033,1,[1]Variables!$AN$3))</f>
        <v>0</v>
      </c>
      <c r="O2033" s="134"/>
      <c r="P2033" s="134"/>
      <c r="Q2033" s="134"/>
      <c r="R2033" s="134"/>
      <c r="S2033" s="134"/>
      <c r="T2033" s="134"/>
      <c r="U2033" s="134"/>
      <c r="V2033" s="134"/>
      <c r="W2033" s="134"/>
      <c r="X2033" s="134"/>
      <c r="Y2033" s="134"/>
      <c r="Z2033" s="134"/>
      <c r="AA2033" s="134"/>
    </row>
    <row r="2034" spans="1:27" ht="11.65" customHeight="1" x14ac:dyDescent="0.2">
      <c r="A2034" s="138">
        <f t="shared" ca="1" si="153"/>
        <v>1653</v>
      </c>
      <c r="C2034" s="184"/>
      <c r="F2034" s="184" t="str">
        <f>+[1]Function!F2016</f>
        <v>T</v>
      </c>
      <c r="G2034" s="84" t="str">
        <f>[1]UTCR!H2034</f>
        <v>JBG</v>
      </c>
      <c r="H2034" s="151"/>
      <c r="I2034" s="88">
        <f>IF(VLOOKUP([1]Variables!$AN$3,[1]Variables!$AK$3:$AM$14,3)=2,[1]UTCR!J2034,[1]UTCR!AF2034)</f>
        <v>4929.3900000000003</v>
      </c>
      <c r="J2034" s="88">
        <f>I2034-K2034</f>
        <v>3823.3825602299376</v>
      </c>
      <c r="K2034" s="185">
        <f>IF([1]Variables!$AN$3=12,IF(VLOOKUP([1]Variables!$AN$3,[1]Variables!$AK$3:$AM$14,3)=2,INDEX([1]UTCR!K2034:U2034,1,5)+INDEX([1]UTCR!K2034:U2034,1,8),INDEX([1]UTCR!AG2034:AQ2034,1,5)+INDEX([1]UTCR!AG2034:AQ2034,1,8)),IF(VLOOKUP([1]Variables!$AN$3,[1]Variables!$AK$3:$AM$14,3)=2,INDEX([1]UTCR!K2034:U2034,1,[1]Variables!$AN$3),INDEX([1]UTCR!AG2034:AQ2034,1,[1]Variables!$AN$3)))</f>
        <v>1106.0074397700628</v>
      </c>
      <c r="L2034" s="88">
        <f>M2034-K2034</f>
        <v>0</v>
      </c>
      <c r="M2034" s="88">
        <f>IF([1]Variables!$AN$3=12,INDEX([1]NRO!J2034:T2034,1,5)+INDEX([1]NRO!J2034:T2034,1,8),INDEX([1]NRO!J2034:T2034,1,[1]Variables!$AN$3))</f>
        <v>1106.0074397700628</v>
      </c>
      <c r="O2034" s="134"/>
      <c r="P2034" s="134"/>
      <c r="Q2034" s="134"/>
      <c r="R2034" s="134"/>
      <c r="S2034" s="134"/>
      <c r="T2034" s="134"/>
      <c r="U2034" s="134"/>
      <c r="V2034" s="134"/>
      <c r="W2034" s="134"/>
      <c r="X2034" s="134"/>
      <c r="Y2034" s="134"/>
      <c r="Z2034" s="134"/>
      <c r="AA2034" s="134"/>
    </row>
    <row r="2035" spans="1:27" ht="11.65" customHeight="1" x14ac:dyDescent="0.2">
      <c r="A2035" s="138">
        <f t="shared" ca="1" si="153"/>
        <v>1654</v>
      </c>
      <c r="C2035" s="184"/>
      <c r="F2035" s="184" t="str">
        <f>+[1]Function!F2017</f>
        <v>T</v>
      </c>
      <c r="G2035" s="84" t="str">
        <f>[1]UTCR!H2035</f>
        <v>CAGW</v>
      </c>
      <c r="H2035" s="151"/>
      <c r="I2035" s="88">
        <f>IF(VLOOKUP([1]Variables!$AN$3,[1]Variables!$AK$3:$AM$14,3)=2,[1]UTCR!J2035,[1]UTCR!AF2035)</f>
        <v>7055228.5300000003</v>
      </c>
      <c r="J2035" s="88">
        <f>I2035-K2035</f>
        <v>5463212.5154595217</v>
      </c>
      <c r="K2035" s="185">
        <f>IF([1]Variables!$AN$3=12,IF(VLOOKUP([1]Variables!$AN$3,[1]Variables!$AK$3:$AM$14,3)=2,INDEX([1]UTCR!K2035:U2035,1,5)+INDEX([1]UTCR!K2035:U2035,1,8),INDEX([1]UTCR!AG2035:AQ2035,1,5)+INDEX([1]UTCR!AG2035:AQ2035,1,8)),IF(VLOOKUP([1]Variables!$AN$3,[1]Variables!$AK$3:$AM$14,3)=2,INDEX([1]UTCR!K2035:U2035,1,[1]Variables!$AN$3),INDEX([1]UTCR!AG2035:AQ2035,1,[1]Variables!$AN$3)))</f>
        <v>1592016.0145404784</v>
      </c>
      <c r="L2035" s="88">
        <f>M2035-K2035</f>
        <v>0</v>
      </c>
      <c r="M2035" s="88">
        <f>IF([1]Variables!$AN$3=12,INDEX([1]NRO!J2035:T2035,1,5)+INDEX([1]NRO!J2035:T2035,1,8),INDEX([1]NRO!J2035:T2035,1,[1]Variables!$AN$3))</f>
        <v>1592016.0145404784</v>
      </c>
      <c r="O2035" s="134"/>
      <c r="P2035" s="134"/>
      <c r="Q2035" s="134"/>
      <c r="R2035" s="134"/>
      <c r="S2035" s="134"/>
      <c r="T2035" s="134"/>
      <c r="U2035" s="134"/>
      <c r="V2035" s="134"/>
      <c r="W2035" s="134"/>
      <c r="X2035" s="134"/>
      <c r="Y2035" s="134"/>
      <c r="Z2035" s="134"/>
      <c r="AA2035" s="134"/>
    </row>
    <row r="2036" spans="1:27" ht="11.65" customHeight="1" x14ac:dyDescent="0.2">
      <c r="A2036" s="138">
        <f t="shared" ca="1" si="153"/>
        <v>1655</v>
      </c>
      <c r="C2036" s="184"/>
      <c r="F2036" s="184" t="str">
        <f>+[1]Function!F2018</f>
        <v>T</v>
      </c>
      <c r="G2036" s="84" t="str">
        <f>[1]UTCR!H2036</f>
        <v>CAGE</v>
      </c>
      <c r="H2036" s="151"/>
      <c r="I2036" s="88">
        <f>IF(VLOOKUP([1]Variables!$AN$3,[1]Variables!$AK$3:$AM$14,3)=2,[1]UTCR!J2036,[1]UTCR!AF2036)</f>
        <v>4858158.3070833301</v>
      </c>
      <c r="J2036" s="88">
        <f>I2036-K2036</f>
        <v>4858158.3070833301</v>
      </c>
      <c r="K2036" s="185">
        <f>IF([1]Variables!$AN$3=12,IF(VLOOKUP([1]Variables!$AN$3,[1]Variables!$AK$3:$AM$14,3)=2,INDEX([1]UTCR!K2036:U2036,1,5)+INDEX([1]UTCR!K2036:U2036,1,8),INDEX([1]UTCR!AG2036:AQ2036,1,5)+INDEX([1]UTCR!AG2036:AQ2036,1,8)),IF(VLOOKUP([1]Variables!$AN$3,[1]Variables!$AK$3:$AM$14,3)=2,INDEX([1]UTCR!K2036:U2036,1,[1]Variables!$AN$3),INDEX([1]UTCR!AG2036:AQ2036,1,[1]Variables!$AN$3)))</f>
        <v>0</v>
      </c>
      <c r="L2036" s="88">
        <f>M2036-K2036</f>
        <v>0</v>
      </c>
      <c r="M2036" s="88">
        <f>IF([1]Variables!$AN$3=12,INDEX([1]NRO!J2036:T2036,1,5)+INDEX([1]NRO!J2036:T2036,1,8),INDEX([1]NRO!J2036:T2036,1,[1]Variables!$AN$3))</f>
        <v>0</v>
      </c>
      <c r="O2036" s="134"/>
      <c r="P2036" s="134"/>
      <c r="Q2036" s="134"/>
      <c r="R2036" s="134"/>
      <c r="S2036" s="134"/>
      <c r="T2036" s="134"/>
      <c r="U2036" s="134"/>
      <c r="V2036" s="134"/>
      <c r="W2036" s="134"/>
      <c r="X2036" s="134"/>
      <c r="Y2036" s="134"/>
      <c r="Z2036" s="134"/>
      <c r="AA2036" s="134"/>
    </row>
    <row r="2037" spans="1:27" ht="11.65" customHeight="1" x14ac:dyDescent="0.2">
      <c r="A2037" s="138">
        <f t="shared" ca="1" si="153"/>
        <v>1656</v>
      </c>
      <c r="C2037" s="184"/>
      <c r="F2037" s="184" t="str">
        <f>+[1]Function!F2019</f>
        <v>T</v>
      </c>
      <c r="G2037" s="84" t="str">
        <f>[1]UTCR!H2037</f>
        <v>SG</v>
      </c>
      <c r="H2037" s="151"/>
      <c r="I2037" s="88">
        <f>IF(VLOOKUP([1]Variables!$AN$3,[1]Variables!$AK$3:$AM$14,3)=2,[1]UTCR!J2037,[1]UTCR!AF2037)</f>
        <v>15883.01</v>
      </c>
      <c r="J2037" s="88">
        <f>I2037-K2037</f>
        <v>14576.072917219173</v>
      </c>
      <c r="K2037" s="185">
        <f>IF([1]Variables!$AN$3=12,IF(VLOOKUP([1]Variables!$AN$3,[1]Variables!$AK$3:$AM$14,3)=2,INDEX([1]UTCR!K2037:U2037,1,5)+INDEX([1]UTCR!K2037:U2037,1,8),INDEX([1]UTCR!AG2037:AQ2037,1,5)+INDEX([1]UTCR!AG2037:AQ2037,1,8)),IF(VLOOKUP([1]Variables!$AN$3,[1]Variables!$AK$3:$AM$14,3)=2,INDEX([1]UTCR!K2037:U2037,1,[1]Variables!$AN$3),INDEX([1]UTCR!AG2037:AQ2037,1,[1]Variables!$AN$3)))</f>
        <v>1306.9370827808268</v>
      </c>
      <c r="L2037" s="88">
        <f>M2037-K2037</f>
        <v>0</v>
      </c>
      <c r="M2037" s="88">
        <f>IF([1]Variables!$AN$3=12,INDEX([1]NRO!J2037:T2037,1,5)+INDEX([1]NRO!J2037:T2037,1,8),INDEX([1]NRO!J2037:T2037,1,[1]Variables!$AN$3))</f>
        <v>1306.9370827808268</v>
      </c>
      <c r="O2037" s="134"/>
      <c r="P2037" s="134"/>
      <c r="Q2037" s="134"/>
      <c r="R2037" s="134"/>
      <c r="S2037" s="134"/>
      <c r="T2037" s="134"/>
      <c r="U2037" s="134"/>
      <c r="V2037" s="134"/>
      <c r="W2037" s="134"/>
      <c r="X2037" s="134"/>
      <c r="Y2037" s="134"/>
      <c r="Z2037" s="134"/>
      <c r="AA2037" s="134"/>
    </row>
    <row r="2038" spans="1:27" ht="11.65" customHeight="1" x14ac:dyDescent="0.2">
      <c r="A2038" s="138">
        <f t="shared" ca="1" si="153"/>
        <v>1657</v>
      </c>
      <c r="C2038" s="184"/>
      <c r="H2038" s="151" t="s">
        <v>469</v>
      </c>
      <c r="I2038" s="187">
        <f>SUBTOTAL(9,I2033:I2037)</f>
        <v>11934199.237083329</v>
      </c>
      <c r="J2038" s="187">
        <f>SUBTOTAL(9,J2033:J2037)</f>
        <v>10339770.2780203</v>
      </c>
      <c r="K2038" s="187">
        <f>SUBTOTAL(9,K2033:K2037)</f>
        <v>1594428.9590630291</v>
      </c>
      <c r="L2038" s="187">
        <f>SUBTOTAL(9,L2033:L2037)</f>
        <v>0</v>
      </c>
      <c r="M2038" s="187">
        <f>SUBTOTAL(9,M2033:M2037)</f>
        <v>1594428.9590630291</v>
      </c>
      <c r="O2038" s="134"/>
      <c r="P2038" s="134"/>
      <c r="Q2038" s="134"/>
      <c r="R2038" s="134"/>
      <c r="S2038" s="134"/>
      <c r="T2038" s="134"/>
      <c r="U2038" s="134"/>
      <c r="V2038" s="134"/>
      <c r="W2038" s="134"/>
      <c r="X2038" s="134"/>
      <c r="Y2038" s="134"/>
      <c r="Z2038" s="134"/>
      <c r="AA2038" s="134"/>
    </row>
    <row r="2039" spans="1:27" ht="11.65" customHeight="1" x14ac:dyDescent="0.2">
      <c r="A2039" s="138">
        <f t="shared" ca="1" si="153"/>
        <v>1658</v>
      </c>
      <c r="C2039" s="184"/>
      <c r="H2039" s="151"/>
      <c r="I2039" s="88"/>
      <c r="J2039" s="88"/>
      <c r="K2039" s="88"/>
      <c r="L2039" s="88"/>
      <c r="M2039" s="88"/>
      <c r="O2039" s="134"/>
      <c r="P2039" s="134"/>
      <c r="Q2039" s="134"/>
      <c r="R2039" s="134"/>
      <c r="S2039" s="134"/>
      <c r="T2039" s="134"/>
      <c r="U2039" s="134"/>
      <c r="V2039" s="134"/>
      <c r="W2039" s="134"/>
      <c r="X2039" s="134"/>
      <c r="Y2039" s="134"/>
      <c r="Z2039" s="134"/>
      <c r="AA2039" s="134"/>
    </row>
    <row r="2040" spans="1:27" ht="11.65" customHeight="1" x14ac:dyDescent="0.2">
      <c r="A2040" s="138">
        <f t="shared" ca="1" si="153"/>
        <v>1659</v>
      </c>
      <c r="C2040" s="184" t="s">
        <v>516</v>
      </c>
      <c r="D2040" s="84" t="s">
        <v>517</v>
      </c>
      <c r="H2040" s="151"/>
      <c r="I2040" s="88"/>
      <c r="J2040" s="88"/>
      <c r="K2040" s="88"/>
      <c r="L2040" s="88"/>
      <c r="M2040" s="88"/>
      <c r="O2040" s="134"/>
      <c r="P2040" s="134"/>
      <c r="Q2040" s="134"/>
      <c r="R2040" s="134"/>
      <c r="S2040" s="134"/>
      <c r="T2040" s="134"/>
      <c r="U2040" s="134"/>
      <c r="V2040" s="134"/>
      <c r="W2040" s="134"/>
      <c r="X2040" s="134"/>
      <c r="Y2040" s="134"/>
      <c r="Z2040" s="134"/>
      <c r="AA2040" s="134"/>
    </row>
    <row r="2041" spans="1:27" ht="11.65" customHeight="1" x14ac:dyDescent="0.2">
      <c r="A2041" s="138">
        <f t="shared" ca="1" si="153"/>
        <v>1660</v>
      </c>
      <c r="C2041" s="184"/>
      <c r="F2041" s="184" t="str">
        <f>+[1]Function!F2023</f>
        <v>T</v>
      </c>
      <c r="G2041" s="84" t="str">
        <f>[1]UTCR!H2041</f>
        <v>SG</v>
      </c>
      <c r="H2041" s="151"/>
      <c r="I2041" s="88">
        <f>IF(VLOOKUP([1]Variables!$AN$3,[1]Variables!$AK$3:$AM$14,3)=2,[1]UTCR!J2041,[1]UTCR!AF2041)</f>
        <v>0</v>
      </c>
      <c r="J2041" s="88">
        <f>I2041-K2041</f>
        <v>0</v>
      </c>
      <c r="K2041" s="185">
        <f>IF([1]Variables!$AN$3=12,IF(VLOOKUP([1]Variables!$AN$3,[1]Variables!$AK$3:$AM$14,3)=2,INDEX([1]UTCR!K2041:U2041,1,5)+INDEX([1]UTCR!K2041:U2041,1,8),INDEX([1]UTCR!AG2041:AQ2041,1,5)+INDEX([1]UTCR!AG2041:AQ2041,1,8)),IF(VLOOKUP([1]Variables!$AN$3,[1]Variables!$AK$3:$AM$14,3)=2,INDEX([1]UTCR!K2041:U2041,1,[1]Variables!$AN$3),INDEX([1]UTCR!AG2041:AQ2041,1,[1]Variables!$AN$3)))</f>
        <v>0</v>
      </c>
      <c r="L2041" s="88">
        <f>M2041-K2041</f>
        <v>0</v>
      </c>
      <c r="M2041" s="88">
        <f>IF([1]Variables!$AN$3=12,INDEX([1]NRO!J2041:T2041,1,5)+INDEX([1]NRO!J2041:T2041,1,8),INDEX([1]NRO!J2041:T2041,1,[1]Variables!$AN$3))</f>
        <v>0</v>
      </c>
      <c r="O2041" s="134"/>
      <c r="P2041" s="134"/>
      <c r="Q2041" s="134"/>
      <c r="R2041" s="134"/>
      <c r="S2041" s="134"/>
      <c r="T2041" s="134"/>
      <c r="U2041" s="134"/>
      <c r="V2041" s="134"/>
      <c r="W2041" s="134"/>
      <c r="X2041" s="134"/>
      <c r="Y2041" s="134"/>
      <c r="Z2041" s="134"/>
      <c r="AA2041" s="134"/>
    </row>
    <row r="2042" spans="1:27" ht="11.65" customHeight="1" x14ac:dyDescent="0.2">
      <c r="A2042" s="138">
        <f t="shared" ca="1" si="153"/>
        <v>1661</v>
      </c>
      <c r="C2042" s="184"/>
      <c r="F2042" s="184" t="str">
        <f>+[1]Function!F2024</f>
        <v>T</v>
      </c>
      <c r="G2042" s="84" t="str">
        <f>[1]UTCR!H2042</f>
        <v>CAGW</v>
      </c>
      <c r="H2042" s="151"/>
      <c r="I2042" s="88">
        <f>IF(VLOOKUP([1]Variables!$AN$3,[1]Variables!$AK$3:$AM$14,3)=2,[1]UTCR!J2042,[1]UTCR!AF2042)</f>
        <v>14775275.731249999</v>
      </c>
      <c r="J2042" s="88">
        <f>I2042-K2042</f>
        <v>11441227.020654757</v>
      </c>
      <c r="K2042" s="185">
        <f>IF([1]Variables!$AN$3=12,IF(VLOOKUP([1]Variables!$AN$3,[1]Variables!$AK$3:$AM$14,3)=2,INDEX([1]UTCR!K2042:U2042,1,5)+INDEX([1]UTCR!K2042:U2042,1,8),INDEX([1]UTCR!AG2042:AQ2042,1,5)+INDEX([1]UTCR!AG2042:AQ2042,1,8)),IF(VLOOKUP([1]Variables!$AN$3,[1]Variables!$AK$3:$AM$14,3)=2,INDEX([1]UTCR!K2042:U2042,1,[1]Variables!$AN$3),INDEX([1]UTCR!AG2042:AQ2042,1,[1]Variables!$AN$3)))</f>
        <v>3334048.7105952431</v>
      </c>
      <c r="L2042" s="88">
        <f>M2042-K2042</f>
        <v>4467223.4921598155</v>
      </c>
      <c r="M2042" s="88">
        <f>IF([1]Variables!$AN$3=12,INDEX([1]NRO!J2042:T2042,1,5)+INDEX([1]NRO!J2042:T2042,1,8),INDEX([1]NRO!J2042:T2042,1,[1]Variables!$AN$3))</f>
        <v>7801272.2027550582</v>
      </c>
      <c r="O2042" s="134"/>
      <c r="P2042" s="134"/>
      <c r="Q2042" s="134"/>
      <c r="R2042" s="134"/>
      <c r="S2042" s="134"/>
      <c r="T2042" s="134"/>
      <c r="U2042" s="134"/>
      <c r="V2042" s="134"/>
      <c r="W2042" s="134"/>
      <c r="X2042" s="134"/>
      <c r="Y2042" s="134"/>
      <c r="Z2042" s="134"/>
      <c r="AA2042" s="134"/>
    </row>
    <row r="2043" spans="1:27" ht="11.65" customHeight="1" x14ac:dyDescent="0.2">
      <c r="A2043" s="138">
        <f t="shared" ca="1" si="153"/>
        <v>1662</v>
      </c>
      <c r="C2043" s="184"/>
      <c r="F2043" s="184" t="str">
        <f>+[1]Function!F2025</f>
        <v>T</v>
      </c>
      <c r="G2043" s="84" t="str">
        <f>[1]UTCR!H2043</f>
        <v>CAGE</v>
      </c>
      <c r="H2043" s="151"/>
      <c r="I2043" s="88">
        <f>IF(VLOOKUP([1]Variables!$AN$3,[1]Variables!$AK$3:$AM$14,3)=2,[1]UTCR!J2043,[1]UTCR!AF2043)</f>
        <v>74713589.902083293</v>
      </c>
      <c r="J2043" s="88">
        <f>I2043-K2043</f>
        <v>74713589.902083293</v>
      </c>
      <c r="K2043" s="185">
        <f>IF([1]Variables!$AN$3=12,IF(VLOOKUP([1]Variables!$AN$3,[1]Variables!$AK$3:$AM$14,3)=2,INDEX([1]UTCR!K2043:U2043,1,5)+INDEX([1]UTCR!K2043:U2043,1,8),INDEX([1]UTCR!AG2043:AQ2043,1,5)+INDEX([1]UTCR!AG2043:AQ2043,1,8)),IF(VLOOKUP([1]Variables!$AN$3,[1]Variables!$AK$3:$AM$14,3)=2,INDEX([1]UTCR!K2043:U2043,1,[1]Variables!$AN$3),INDEX([1]UTCR!AG2043:AQ2043,1,[1]Variables!$AN$3)))</f>
        <v>0</v>
      </c>
      <c r="L2043" s="88">
        <f>M2043-K2043</f>
        <v>0</v>
      </c>
      <c r="M2043" s="88">
        <f>IF([1]Variables!$AN$3=12,INDEX([1]NRO!J2043:T2043,1,5)+INDEX([1]NRO!J2043:T2043,1,8),INDEX([1]NRO!J2043:T2043,1,[1]Variables!$AN$3))</f>
        <v>0</v>
      </c>
      <c r="O2043" s="134"/>
      <c r="P2043" s="134"/>
      <c r="Q2043" s="134"/>
      <c r="R2043" s="134"/>
      <c r="S2043" s="134"/>
      <c r="T2043" s="134"/>
      <c r="U2043" s="134"/>
      <c r="V2043" s="134"/>
      <c r="W2043" s="134"/>
      <c r="X2043" s="134"/>
      <c r="Y2043" s="134"/>
      <c r="Z2043" s="134"/>
      <c r="AA2043" s="134"/>
    </row>
    <row r="2044" spans="1:27" ht="11.65" customHeight="1" x14ac:dyDescent="0.2">
      <c r="A2044" s="138">
        <f t="shared" ca="1" si="153"/>
        <v>1663</v>
      </c>
      <c r="C2044" s="184"/>
      <c r="H2044" s="151"/>
      <c r="I2044" s="187">
        <f>SUBTOTAL(9,I2041:I2043)</f>
        <v>89488865.633333296</v>
      </c>
      <c r="J2044" s="187">
        <f>SUBTOTAL(9,J2041:J2043)</f>
        <v>86154816.922738045</v>
      </c>
      <c r="K2044" s="187">
        <f>SUBTOTAL(9,K2041:K2043)</f>
        <v>3334048.7105952431</v>
      </c>
      <c r="L2044" s="187">
        <f>SUBTOTAL(9,L2041:L2043)</f>
        <v>4467223.4921598155</v>
      </c>
      <c r="M2044" s="187">
        <f>SUBTOTAL(9,M2041:M2043)</f>
        <v>7801272.2027550582</v>
      </c>
      <c r="O2044" s="134"/>
      <c r="P2044" s="134"/>
      <c r="Q2044" s="134"/>
      <c r="R2044" s="134"/>
      <c r="S2044" s="134"/>
      <c r="T2044" s="134"/>
      <c r="U2044" s="134"/>
      <c r="V2044" s="134"/>
      <c r="W2044" s="134"/>
      <c r="X2044" s="134"/>
      <c r="Y2044" s="134"/>
      <c r="Z2044" s="134"/>
      <c r="AA2044" s="134"/>
    </row>
    <row r="2045" spans="1:27" ht="11.65" customHeight="1" x14ac:dyDescent="0.2">
      <c r="A2045" s="138">
        <f t="shared" ca="1" si="153"/>
        <v>1664</v>
      </c>
      <c r="C2045" s="184"/>
      <c r="H2045" s="151"/>
      <c r="I2045" s="88"/>
      <c r="J2045" s="88"/>
      <c r="K2045" s="88"/>
      <c r="L2045" s="88"/>
      <c r="M2045" s="88"/>
      <c r="O2045" s="134"/>
      <c r="P2045" s="134"/>
      <c r="Q2045" s="134"/>
      <c r="R2045" s="134"/>
      <c r="S2045" s="134"/>
      <c r="T2045" s="134"/>
      <c r="U2045" s="134"/>
      <c r="V2045" s="134"/>
      <c r="W2045" s="134"/>
      <c r="X2045" s="134"/>
      <c r="Y2045" s="134"/>
      <c r="Z2045" s="134"/>
      <c r="AA2045" s="134"/>
    </row>
    <row r="2046" spans="1:27" ht="11.65" customHeight="1" x14ac:dyDescent="0.2">
      <c r="A2046" s="138">
        <f t="shared" ca="1" si="153"/>
        <v>1665</v>
      </c>
      <c r="C2046" s="184" t="s">
        <v>518</v>
      </c>
      <c r="D2046" s="84" t="s">
        <v>519</v>
      </c>
      <c r="H2046" s="151"/>
      <c r="I2046" s="88"/>
      <c r="J2046" s="88"/>
      <c r="K2046" s="88"/>
      <c r="L2046" s="88"/>
      <c r="M2046" s="88"/>
      <c r="O2046" s="134"/>
      <c r="P2046" s="134"/>
      <c r="Q2046" s="134"/>
      <c r="R2046" s="134"/>
      <c r="S2046" s="134"/>
      <c r="T2046" s="134"/>
      <c r="U2046" s="134"/>
      <c r="V2046" s="134"/>
      <c r="W2046" s="134"/>
      <c r="X2046" s="134"/>
      <c r="Y2046" s="134"/>
      <c r="Z2046" s="134"/>
      <c r="AA2046" s="134"/>
    </row>
    <row r="2047" spans="1:27" ht="11.65" customHeight="1" x14ac:dyDescent="0.2">
      <c r="A2047" s="138">
        <f t="shared" ca="1" si="153"/>
        <v>1666</v>
      </c>
      <c r="C2047" s="184"/>
      <c r="F2047" s="184" t="str">
        <f>+[1]Function!F2029</f>
        <v>T</v>
      </c>
      <c r="G2047" s="84" t="str">
        <f>[1]UTCR!H2047</f>
        <v>SG</v>
      </c>
      <c r="H2047" s="151"/>
      <c r="I2047" s="88">
        <f>IF(VLOOKUP([1]Variables!$AN$3,[1]Variables!$AK$3:$AM$14,3)=2,[1]UTCR!J2047,[1]UTCR!AF2047)</f>
        <v>0</v>
      </c>
      <c r="J2047" s="88">
        <f>I2047-K2047</f>
        <v>0</v>
      </c>
      <c r="K2047" s="185">
        <f>IF([1]Variables!$AN$3=12,IF(VLOOKUP([1]Variables!$AN$3,[1]Variables!$AK$3:$AM$14,3)=2,INDEX([1]UTCR!K2047:U2047,1,5)+INDEX([1]UTCR!K2047:U2047,1,8),INDEX([1]UTCR!AG2047:AQ2047,1,5)+INDEX([1]UTCR!AG2047:AQ2047,1,8)),IF(VLOOKUP([1]Variables!$AN$3,[1]Variables!$AK$3:$AM$14,3)=2,INDEX([1]UTCR!K2047:U2047,1,[1]Variables!$AN$3),INDEX([1]UTCR!AG2047:AQ2047,1,[1]Variables!$AN$3)))</f>
        <v>0</v>
      </c>
      <c r="L2047" s="88">
        <f>M2047-K2047</f>
        <v>0</v>
      </c>
      <c r="M2047" s="88">
        <f>IF([1]Variables!$AN$3=12,INDEX([1]NRO!J2047:T2047,1,5)+INDEX([1]NRO!J2047:T2047,1,8),INDEX([1]NRO!J2047:T2047,1,[1]Variables!$AN$3))</f>
        <v>0</v>
      </c>
      <c r="O2047" s="134"/>
      <c r="P2047" s="134"/>
      <c r="Q2047" s="134"/>
      <c r="R2047" s="134"/>
      <c r="S2047" s="134"/>
      <c r="T2047" s="134"/>
      <c r="U2047" s="134"/>
      <c r="V2047" s="134"/>
      <c r="W2047" s="134"/>
      <c r="X2047" s="134"/>
      <c r="Y2047" s="134"/>
      <c r="Z2047" s="134"/>
      <c r="AA2047" s="134"/>
    </row>
    <row r="2048" spans="1:27" ht="11.65" customHeight="1" x14ac:dyDescent="0.2">
      <c r="A2048" s="138">
        <f t="shared" ca="1" si="153"/>
        <v>1667</v>
      </c>
      <c r="C2048" s="184"/>
      <c r="H2048" s="151"/>
      <c r="I2048" s="187">
        <f>SUBTOTAL(9,I2047:I2047)</f>
        <v>0</v>
      </c>
      <c r="J2048" s="187">
        <f>SUBTOTAL(9,J2047:J2047)</f>
        <v>0</v>
      </c>
      <c r="K2048" s="187">
        <f>SUBTOTAL(9,K2047:K2047)</f>
        <v>0</v>
      </c>
      <c r="L2048" s="187">
        <f>SUBTOTAL(9,L2047:L2047)</f>
        <v>0</v>
      </c>
      <c r="M2048" s="187">
        <f>SUBTOTAL(9,M2047:M2047)</f>
        <v>0</v>
      </c>
      <c r="O2048" s="134"/>
      <c r="P2048" s="134"/>
      <c r="Q2048" s="134"/>
      <c r="R2048" s="134"/>
      <c r="S2048" s="134"/>
      <c r="T2048" s="134"/>
      <c r="U2048" s="134"/>
      <c r="V2048" s="134"/>
      <c r="W2048" s="134"/>
      <c r="X2048" s="134"/>
      <c r="Y2048" s="134"/>
      <c r="Z2048" s="134"/>
      <c r="AA2048" s="134"/>
    </row>
    <row r="2049" spans="1:27" ht="11.65" customHeight="1" x14ac:dyDescent="0.2">
      <c r="A2049" s="138">
        <f t="shared" ca="1" si="153"/>
        <v>1668</v>
      </c>
      <c r="C2049" s="184"/>
      <c r="H2049" s="151"/>
      <c r="I2049" s="192"/>
      <c r="J2049" s="88"/>
      <c r="K2049" s="88"/>
      <c r="L2049" s="88"/>
      <c r="M2049" s="88"/>
      <c r="O2049" s="134"/>
      <c r="P2049" s="134"/>
      <c r="Q2049" s="134"/>
      <c r="R2049" s="134"/>
      <c r="S2049" s="134"/>
      <c r="T2049" s="134"/>
      <c r="U2049" s="134"/>
      <c r="V2049" s="134"/>
      <c r="W2049" s="134"/>
      <c r="X2049" s="134"/>
      <c r="Y2049" s="134"/>
      <c r="Z2049" s="134"/>
      <c r="AA2049" s="134"/>
    </row>
    <row r="2050" spans="1:27" ht="11.65" customHeight="1" thickBot="1" x14ac:dyDescent="0.25">
      <c r="A2050" s="138">
        <f t="shared" ca="1" si="153"/>
        <v>1669</v>
      </c>
      <c r="C2050" s="189" t="s">
        <v>520</v>
      </c>
      <c r="H2050" s="151" t="s">
        <v>469</v>
      </c>
      <c r="I2050" s="191">
        <f>SUBTOTAL(9,I1962:I2048)</f>
        <v>5424154085.7312536</v>
      </c>
      <c r="J2050" s="191">
        <f>SUBTOTAL(9,J1962:J2048)</f>
        <v>5107579029.2596712</v>
      </c>
      <c r="K2050" s="191">
        <f>SUBTOTAL(9,K1962:K2048)</f>
        <v>316575056.47158128</v>
      </c>
      <c r="L2050" s="191">
        <f>SUBTOTAL(9,L1962:L2048)</f>
        <v>9075910.3428667821</v>
      </c>
      <c r="M2050" s="191">
        <f>SUBTOTAL(9,M1962:M2048)</f>
        <v>325650966.814448</v>
      </c>
      <c r="O2050" s="186"/>
      <c r="P2050" s="186"/>
      <c r="Q2050" s="186"/>
      <c r="R2050" s="186"/>
      <c r="S2050" s="186"/>
      <c r="T2050" s="186"/>
      <c r="U2050" s="134"/>
      <c r="V2050" s="186"/>
      <c r="W2050" s="186"/>
      <c r="X2050" s="186"/>
      <c r="Y2050" s="186"/>
      <c r="Z2050" s="186"/>
      <c r="AA2050" s="186"/>
    </row>
    <row r="2051" spans="1:27" ht="11.65" customHeight="1" thickTop="1" x14ac:dyDescent="0.2">
      <c r="A2051" s="138">
        <f t="shared" ca="1" si="153"/>
        <v>1670</v>
      </c>
      <c r="C2051" s="184" t="s">
        <v>521</v>
      </c>
      <c r="H2051" s="151"/>
      <c r="I2051" s="88"/>
      <c r="J2051" s="88"/>
      <c r="K2051" s="88"/>
      <c r="L2051" s="88"/>
      <c r="M2051" s="88"/>
      <c r="O2051" s="134"/>
      <c r="P2051" s="134"/>
      <c r="Q2051" s="134"/>
      <c r="R2051" s="134"/>
      <c r="S2051" s="134"/>
      <c r="T2051" s="134"/>
      <c r="U2051" s="134"/>
      <c r="V2051" s="134"/>
      <c r="W2051" s="134"/>
      <c r="X2051" s="134"/>
      <c r="Y2051" s="134"/>
      <c r="Z2051" s="134"/>
      <c r="AA2051" s="134"/>
    </row>
    <row r="2052" spans="1:27" ht="11.65" customHeight="1" x14ac:dyDescent="0.2">
      <c r="A2052" s="138">
        <f t="shared" ca="1" si="153"/>
        <v>1671</v>
      </c>
      <c r="C2052" s="184"/>
      <c r="E2052" s="84" t="str">
        <f>[1]UTCR!E2052</f>
        <v>JBG</v>
      </c>
      <c r="H2052" s="151"/>
      <c r="I2052" s="88">
        <f>IF(VLOOKUP([1]Variables!$AN$3,[1]Variables!$AK$3:$AM$14,3)=2,[1]UTCR!J2052,[1]UTCR!AF2052)</f>
        <v>89327260.588333324</v>
      </c>
      <c r="J2052" s="88">
        <f>I2052-K2052</f>
        <v>69284899.406731591</v>
      </c>
      <c r="K2052" s="185">
        <f>IF([1]Variables!$AN$3=12,IF(VLOOKUP([1]Variables!$AN$3,[1]Variables!$AK$3:$AM$14,3)=2,INDEX([1]UTCR!K2052:U2052,1,5)+INDEX([1]UTCR!K2052:U2052,1,8),INDEX([1]UTCR!AG2052:AQ2052,1,5)+INDEX([1]UTCR!AG2052:AQ2052,1,8)),IF(VLOOKUP([1]Variables!$AN$3,[1]Variables!$AK$3:$AM$14,3)=2,INDEX([1]UTCR!K2052:U2052,1,[1]Variables!$AN$3),INDEX([1]UTCR!AG2052:AQ2052,1,[1]Variables!$AN$3)))</f>
        <v>20042361.181601733</v>
      </c>
      <c r="L2052" s="88">
        <f>M2052-K2052</f>
        <v>590982.36923346668</v>
      </c>
      <c r="M2052" s="88">
        <f>IF([1]Variables!$AN$3=12,INDEX([1]NRO!J2052:T2052,1,5)+INDEX([1]NRO!J2052:T2052,1,8),INDEX([1]NRO!J2052:T2052,1,[1]Variables!$AN$3))</f>
        <v>20633343.5508352</v>
      </c>
      <c r="O2052" s="134"/>
      <c r="P2052" s="134"/>
      <c r="Q2052" s="134"/>
      <c r="R2052" s="134"/>
      <c r="S2052" s="134"/>
      <c r="T2052" s="134"/>
      <c r="U2052" s="134"/>
      <c r="V2052" s="134"/>
      <c r="W2052" s="134"/>
      <c r="X2052" s="134"/>
      <c r="Y2052" s="134"/>
      <c r="Z2052" s="134"/>
      <c r="AA2052" s="134"/>
    </row>
    <row r="2053" spans="1:27" ht="11.65" customHeight="1" x14ac:dyDescent="0.2">
      <c r="A2053" s="138">
        <f t="shared" ca="1" si="153"/>
        <v>1672</v>
      </c>
      <c r="C2053" s="184"/>
      <c r="E2053" s="84" t="str">
        <f>[1]UTCR!E2053</f>
        <v>JBE</v>
      </c>
      <c r="H2053" s="151"/>
      <c r="I2053" s="88">
        <f>IF(VLOOKUP([1]Variables!$AN$3,[1]Variables!$AK$3:$AM$14,3)=2,[1]UTCR!J2053,[1]UTCR!AF2053)</f>
        <v>0</v>
      </c>
      <c r="J2053" s="88">
        <f>I2053-K2053</f>
        <v>0</v>
      </c>
      <c r="K2053" s="185">
        <f>IF([1]Variables!$AN$3=12,IF(VLOOKUP([1]Variables!$AN$3,[1]Variables!$AK$3:$AM$14,3)=2,INDEX([1]UTCR!K2053:U2053,1,5)+INDEX([1]UTCR!K2053:U2053,1,8),INDEX([1]UTCR!AG2053:AQ2053,1,5)+INDEX([1]UTCR!AG2053:AQ2053,1,8)),IF(VLOOKUP([1]Variables!$AN$3,[1]Variables!$AK$3:$AM$14,3)=2,INDEX([1]UTCR!K2053:U2053,1,[1]Variables!$AN$3),INDEX([1]UTCR!AG2053:AQ2053,1,[1]Variables!$AN$3)))</f>
        <v>0</v>
      </c>
      <c r="L2053" s="88">
        <f>M2053-K2053</f>
        <v>0</v>
      </c>
      <c r="M2053" s="88">
        <f>IF([1]Variables!$AN$3=12,INDEX([1]NRO!J2053:T2053,1,5)+INDEX([1]NRO!J2053:T2053,1,8),INDEX([1]NRO!J2053:T2053,1,[1]Variables!$AN$3))</f>
        <v>0</v>
      </c>
      <c r="O2053" s="134"/>
      <c r="P2053" s="134"/>
      <c r="Q2053" s="134"/>
      <c r="R2053" s="134"/>
      <c r="S2053" s="134"/>
      <c r="T2053" s="134"/>
      <c r="U2053" s="134"/>
      <c r="V2053" s="134"/>
      <c r="W2053" s="134"/>
      <c r="X2053" s="134"/>
      <c r="Y2053" s="134"/>
      <c r="Z2053" s="134"/>
      <c r="AA2053" s="134"/>
    </row>
    <row r="2054" spans="1:27" ht="11.65" customHeight="1" x14ac:dyDescent="0.2">
      <c r="A2054" s="138">
        <f t="shared" ca="1" si="153"/>
        <v>1673</v>
      </c>
      <c r="C2054" s="184"/>
      <c r="E2054" s="84" t="str">
        <f>[1]UTCR!E2054</f>
        <v>CAGW</v>
      </c>
      <c r="H2054" s="151"/>
      <c r="I2054" s="88">
        <f>IF(VLOOKUP([1]Variables!$AN$3,[1]Variables!$AK$3:$AM$14,3)=2,[1]UTCR!J2054,[1]UTCR!AF2054)</f>
        <v>1312900353.9962511</v>
      </c>
      <c r="J2054" s="88">
        <f>I2054-K2054</f>
        <v>1016643701.1932702</v>
      </c>
      <c r="K2054" s="185">
        <f>IF([1]Variables!$AN$3=12,IF(VLOOKUP([1]Variables!$AN$3,[1]Variables!$AK$3:$AM$14,3)=2,INDEX([1]UTCR!K2054:U2054,1,5)+INDEX([1]UTCR!K2054:U2054,1,8),INDEX([1]UTCR!AG2054:AQ2054,1,5)+INDEX([1]UTCR!AG2054:AQ2054,1,8)),IF(VLOOKUP([1]Variables!$AN$3,[1]Variables!$AK$3:$AM$14,3)=2,INDEX([1]UTCR!K2054:U2054,1,[1]Variables!$AN$3),INDEX([1]UTCR!AG2054:AQ2054,1,[1]Variables!$AN$3)))</f>
        <v>296256652.80298084</v>
      </c>
      <c r="L2054" s="88">
        <f>M2054-K2054</f>
        <v>8484921.5092372894</v>
      </c>
      <c r="M2054" s="88">
        <f>IF([1]Variables!$AN$3=12,INDEX([1]NRO!J2054:T2054,1,5)+INDEX([1]NRO!J2054:T2054,1,8),INDEX([1]NRO!J2054:T2054,1,[1]Variables!$AN$3))</f>
        <v>304741574.31221813</v>
      </c>
      <c r="O2054" s="134"/>
      <c r="P2054" s="134"/>
      <c r="Q2054" s="134"/>
      <c r="R2054" s="134"/>
      <c r="S2054" s="134"/>
      <c r="T2054" s="134"/>
      <c r="U2054" s="134"/>
      <c r="V2054" s="134"/>
      <c r="W2054" s="134"/>
      <c r="X2054" s="134"/>
      <c r="Y2054" s="134"/>
      <c r="Z2054" s="134"/>
      <c r="AA2054" s="134"/>
    </row>
    <row r="2055" spans="1:27" ht="11.65" customHeight="1" x14ac:dyDescent="0.2">
      <c r="A2055" s="138">
        <f t="shared" ca="1" si="153"/>
        <v>1674</v>
      </c>
      <c r="C2055" s="184"/>
      <c r="E2055" s="84" t="str">
        <f>[1]UTCR!E2055</f>
        <v>CAGE</v>
      </c>
      <c r="H2055" s="151"/>
      <c r="I2055" s="88">
        <f>IF(VLOOKUP([1]Variables!$AN$3,[1]Variables!$AK$3:$AM$14,3)=2,[1]UTCR!J2055,[1]UTCR!AF2055)</f>
        <v>4018571768.2775021</v>
      </c>
      <c r="J2055" s="88">
        <f>I2055-K2055</f>
        <v>4018571768.2775021</v>
      </c>
      <c r="K2055" s="185">
        <f>IF([1]Variables!$AN$3=12,IF(VLOOKUP([1]Variables!$AN$3,[1]Variables!$AK$3:$AM$14,3)=2,INDEX([1]UTCR!K2055:U2055,1,5)+INDEX([1]UTCR!K2055:U2055,1,8),INDEX([1]UTCR!AG2055:AQ2055,1,5)+INDEX([1]UTCR!AG2055:AQ2055,1,8)),IF(VLOOKUP([1]Variables!$AN$3,[1]Variables!$AK$3:$AM$14,3)=2,INDEX([1]UTCR!K2055:U2055,1,[1]Variables!$AN$3),INDEX([1]UTCR!AG2055:AQ2055,1,[1]Variables!$AN$3)))</f>
        <v>0</v>
      </c>
      <c r="L2055" s="88">
        <f>M2055-K2055</f>
        <v>0</v>
      </c>
      <c r="M2055" s="88">
        <f>IF([1]Variables!$AN$3=12,INDEX([1]NRO!J2055:T2055,1,5)+INDEX([1]NRO!J2055:T2055,1,8),INDEX([1]NRO!J2055:T2055,1,[1]Variables!$AN$3))</f>
        <v>0</v>
      </c>
      <c r="O2055" s="134"/>
      <c r="P2055" s="134"/>
      <c r="Q2055" s="134"/>
      <c r="R2055" s="134"/>
      <c r="S2055" s="134"/>
      <c r="T2055" s="134"/>
      <c r="U2055" s="134"/>
      <c r="V2055" s="134"/>
      <c r="W2055" s="134"/>
      <c r="X2055" s="134"/>
      <c r="Y2055" s="134"/>
      <c r="Z2055" s="134"/>
      <c r="AA2055" s="134"/>
    </row>
    <row r="2056" spans="1:27" ht="11.65" customHeight="1" x14ac:dyDescent="0.2">
      <c r="A2056" s="138">
        <f t="shared" ca="1" si="153"/>
        <v>1675</v>
      </c>
      <c r="C2056" s="184"/>
      <c r="E2056" s="142" t="str">
        <f>[1]UTCR!E2056</f>
        <v>SG</v>
      </c>
      <c r="H2056" s="151"/>
      <c r="I2056" s="88">
        <f>IF(VLOOKUP([1]Variables!$AN$3,[1]Variables!$AK$3:$AM$14,3)=2,[1]UTCR!J2056,[1]UTCR!AF2056)</f>
        <v>3354702.8691666699</v>
      </c>
      <c r="J2056" s="88">
        <f>I2056-K2056</f>
        <v>3078660.382167974</v>
      </c>
      <c r="K2056" s="185">
        <f>IF([1]Variables!$AN$3=12,IF(VLOOKUP([1]Variables!$AN$3,[1]Variables!$AK$3:$AM$14,3)=2,INDEX([1]UTCR!K2056:U2056,1,5)+INDEX([1]UTCR!K2056:U2056,1,8),INDEX([1]UTCR!AG2056:AQ2056,1,5)+INDEX([1]UTCR!AG2056:AQ2056,1,8)),IF(VLOOKUP([1]Variables!$AN$3,[1]Variables!$AK$3:$AM$14,3)=2,INDEX([1]UTCR!K2056:U2056,1,[1]Variables!$AN$3),INDEX([1]UTCR!AG2056:AQ2056,1,[1]Variables!$AN$3)))</f>
        <v>276042.48699869594</v>
      </c>
      <c r="L2056" s="88">
        <f>M2056-K2056</f>
        <v>6.4643960013054311</v>
      </c>
      <c r="M2056" s="88">
        <f>IF([1]Variables!$AN$3=12,INDEX([1]NRO!J2056:T2056,1,5)+INDEX([1]NRO!J2056:T2056,1,8),INDEX([1]NRO!J2056:T2056,1,[1]Variables!$AN$3))</f>
        <v>276048.95139469724</v>
      </c>
      <c r="O2056" s="134"/>
      <c r="P2056" s="134"/>
      <c r="Q2056" s="134"/>
      <c r="R2056" s="134"/>
      <c r="S2056" s="134"/>
      <c r="T2056" s="134"/>
      <c r="U2056" s="134"/>
      <c r="V2056" s="134"/>
      <c r="W2056" s="134"/>
      <c r="X2056" s="134"/>
      <c r="Y2056" s="134"/>
      <c r="Z2056" s="134"/>
      <c r="AA2056" s="134"/>
    </row>
    <row r="2057" spans="1:27" ht="11.65" customHeight="1" thickBot="1" x14ac:dyDescent="0.25">
      <c r="A2057" s="138">
        <f t="shared" ca="1" si="153"/>
        <v>1676</v>
      </c>
      <c r="C2057" s="184" t="s">
        <v>522</v>
      </c>
      <c r="H2057" s="151" t="s">
        <v>469</v>
      </c>
      <c r="I2057" s="203">
        <f>SUM(I2052:I2056)</f>
        <v>5424154085.7312527</v>
      </c>
      <c r="J2057" s="203">
        <f>SUM(J2052:J2056)</f>
        <v>5107579029.2596722</v>
      </c>
      <c r="K2057" s="203">
        <f>SUM(K2052:K2056)</f>
        <v>316575056.47158122</v>
      </c>
      <c r="L2057" s="203">
        <f>SUM(L2052:L2056)</f>
        <v>9075910.3428667579</v>
      </c>
      <c r="M2057" s="203">
        <f>SUM(M2052:M2056)</f>
        <v>325650966.814448</v>
      </c>
      <c r="O2057" s="134"/>
      <c r="P2057" s="134"/>
      <c r="Q2057" s="134"/>
      <c r="R2057" s="134"/>
      <c r="S2057" s="134"/>
      <c r="T2057" s="134"/>
      <c r="U2057" s="134"/>
      <c r="V2057" s="134"/>
      <c r="W2057" s="134"/>
      <c r="X2057" s="134"/>
      <c r="Y2057" s="134"/>
      <c r="Z2057" s="134"/>
      <c r="AA2057" s="134"/>
    </row>
    <row r="2058" spans="1:27" ht="11.65" customHeight="1" thickTop="1" x14ac:dyDescent="0.2">
      <c r="A2058" s="138">
        <f t="shared" ca="1" si="153"/>
        <v>1677</v>
      </c>
      <c r="C2058" s="184">
        <v>360</v>
      </c>
      <c r="D2058" s="84" t="s">
        <v>468</v>
      </c>
      <c r="H2058" s="151"/>
      <c r="I2058" s="88"/>
      <c r="J2058" s="88"/>
      <c r="K2058" s="88"/>
      <c r="L2058" s="88"/>
      <c r="M2058" s="88"/>
      <c r="O2058" s="134"/>
      <c r="P2058" s="134"/>
      <c r="Q2058" s="134"/>
      <c r="R2058" s="134"/>
      <c r="S2058" s="134"/>
      <c r="T2058" s="134"/>
      <c r="U2058" s="134"/>
      <c r="V2058" s="134"/>
      <c r="W2058" s="134"/>
      <c r="X2058" s="134"/>
      <c r="Y2058" s="134"/>
      <c r="Z2058" s="134"/>
      <c r="AA2058" s="134"/>
    </row>
    <row r="2059" spans="1:27" ht="11.65" customHeight="1" x14ac:dyDescent="0.2">
      <c r="A2059" s="138">
        <f t="shared" ca="1" si="153"/>
        <v>1678</v>
      </c>
      <c r="C2059" s="184"/>
      <c r="F2059" s="184" t="str">
        <f>+[1]Function!F2041</f>
        <v>DPW</v>
      </c>
      <c r="G2059" s="84" t="str">
        <f>[1]UTCR!H2059</f>
        <v>S</v>
      </c>
      <c r="H2059" s="151"/>
      <c r="I2059" s="88">
        <f>IF(VLOOKUP([1]Variables!$AN$3,[1]Variables!$AK$3:$AM$14,3)=2,[1]UTCR!J2059,[1]UTCR!AF2059)</f>
        <v>62677895.668333404</v>
      </c>
      <c r="J2059" s="88">
        <f>I2059-K2059</f>
        <v>60920280.944166735</v>
      </c>
      <c r="K2059" s="185">
        <f>IF([1]Variables!$AN$3=12,IF(VLOOKUP([1]Variables!$AN$3,[1]Variables!$AK$3:$AM$14,3)=2,INDEX([1]UTCR!K2059:U2059,1,5)+INDEX([1]UTCR!K2059:U2059,1,8),INDEX([1]UTCR!AG2059:AQ2059,1,5)+INDEX([1]UTCR!AG2059:AQ2059,1,8)),IF(VLOOKUP([1]Variables!$AN$3,[1]Variables!$AK$3:$AM$14,3)=2,INDEX([1]UTCR!K2059:U2059,1,[1]Variables!$AN$3),INDEX([1]UTCR!AG2059:AQ2059,1,[1]Variables!$AN$3)))</f>
        <v>1757614.7241666701</v>
      </c>
      <c r="L2059" s="88">
        <f>M2059-K2059</f>
        <v>54756.735833329847</v>
      </c>
      <c r="M2059" s="88">
        <f>IF([1]Variables!$AN$3=12,INDEX([1]NRO!J2059:T2059,1,5)+INDEX([1]NRO!J2059:T2059,1,8),INDEX([1]NRO!J2059:T2059,1,[1]Variables!$AN$3))</f>
        <v>1812371.46</v>
      </c>
      <c r="O2059" s="134"/>
      <c r="P2059" s="134"/>
      <c r="Q2059" s="134"/>
      <c r="R2059" s="134"/>
      <c r="S2059" s="134"/>
      <c r="T2059" s="134"/>
      <c r="U2059" s="134"/>
      <c r="V2059" s="134"/>
      <c r="W2059" s="134"/>
      <c r="X2059" s="134"/>
      <c r="Y2059" s="134"/>
      <c r="Z2059" s="134"/>
      <c r="AA2059" s="134"/>
    </row>
    <row r="2060" spans="1:27" ht="11.65" customHeight="1" x14ac:dyDescent="0.2">
      <c r="A2060" s="138">
        <f t="shared" ref="A2060:A2123" ca="1" si="158">OFFSET(A2060,-1,)+1</f>
        <v>1679</v>
      </c>
      <c r="C2060" s="184"/>
      <c r="H2060" s="151" t="s">
        <v>469</v>
      </c>
      <c r="I2060" s="187">
        <f>SUBTOTAL(9,I2059:I2059)</f>
        <v>62677895.668333404</v>
      </c>
      <c r="J2060" s="187">
        <f>SUBTOTAL(9,J2059:J2059)</f>
        <v>60920280.944166735</v>
      </c>
      <c r="K2060" s="187">
        <f>SUBTOTAL(9,K2059:K2059)</f>
        <v>1757614.7241666701</v>
      </c>
      <c r="L2060" s="187">
        <f>SUBTOTAL(9,L2059:L2059)</f>
        <v>54756.735833329847</v>
      </c>
      <c r="M2060" s="187">
        <f>SUBTOTAL(9,M2059:M2059)</f>
        <v>1812371.46</v>
      </c>
      <c r="O2060" s="134"/>
      <c r="P2060" s="134"/>
      <c r="Q2060" s="134"/>
      <c r="R2060" s="134"/>
      <c r="S2060" s="134"/>
      <c r="T2060" s="134"/>
      <c r="U2060" s="134"/>
      <c r="V2060" s="134"/>
      <c r="W2060" s="134"/>
      <c r="X2060" s="134"/>
      <c r="Y2060" s="134"/>
      <c r="Z2060" s="134"/>
      <c r="AA2060" s="134"/>
    </row>
    <row r="2061" spans="1:27" ht="11.65" customHeight="1" x14ac:dyDescent="0.2">
      <c r="A2061" s="138">
        <f t="shared" ca="1" si="158"/>
        <v>1680</v>
      </c>
      <c r="C2061" s="184"/>
      <c r="H2061" s="151"/>
      <c r="I2061" s="88"/>
      <c r="J2061" s="88"/>
      <c r="K2061" s="88"/>
      <c r="L2061" s="88"/>
      <c r="M2061" s="88"/>
      <c r="O2061" s="134"/>
      <c r="P2061" s="134"/>
      <c r="Q2061" s="134"/>
      <c r="R2061" s="134"/>
      <c r="S2061" s="134"/>
      <c r="T2061" s="134"/>
      <c r="U2061" s="134"/>
      <c r="V2061" s="134"/>
      <c r="W2061" s="134"/>
      <c r="X2061" s="134"/>
      <c r="Y2061" s="134"/>
      <c r="Z2061" s="134"/>
      <c r="AA2061" s="134"/>
    </row>
    <row r="2062" spans="1:27" ht="11.65" customHeight="1" x14ac:dyDescent="0.2">
      <c r="A2062" s="138">
        <f t="shared" ca="1" si="158"/>
        <v>1681</v>
      </c>
      <c r="C2062" s="184">
        <v>361</v>
      </c>
      <c r="D2062" s="84" t="s">
        <v>470</v>
      </c>
      <c r="H2062" s="151"/>
      <c r="I2062" s="88"/>
      <c r="J2062" s="88"/>
      <c r="K2062" s="88"/>
      <c r="L2062" s="88"/>
      <c r="M2062" s="88"/>
      <c r="O2062" s="134"/>
      <c r="P2062" s="134"/>
      <c r="Q2062" s="134"/>
      <c r="R2062" s="134"/>
      <c r="S2062" s="134"/>
      <c r="T2062" s="134"/>
      <c r="U2062" s="134"/>
      <c r="V2062" s="134"/>
      <c r="W2062" s="134"/>
      <c r="X2062" s="134"/>
      <c r="Y2062" s="134"/>
      <c r="Z2062" s="134"/>
      <c r="AA2062" s="134"/>
    </row>
    <row r="2063" spans="1:27" ht="11.65" customHeight="1" x14ac:dyDescent="0.2">
      <c r="A2063" s="138">
        <f t="shared" ca="1" si="158"/>
        <v>1682</v>
      </c>
      <c r="C2063" s="184"/>
      <c r="F2063" s="184" t="str">
        <f>+[1]Function!F2045</f>
        <v>DPW</v>
      </c>
      <c r="G2063" s="84" t="str">
        <f>[1]UTCR!H2063</f>
        <v>S</v>
      </c>
      <c r="H2063" s="151"/>
      <c r="I2063" s="88">
        <f>IF(VLOOKUP([1]Variables!$AN$3,[1]Variables!$AK$3:$AM$14,3)=2,[1]UTCR!J2063,[1]UTCR!AF2063)</f>
        <v>103366764.13083328</v>
      </c>
      <c r="J2063" s="88">
        <f>I2063-K2063</f>
        <v>100590415.30583328</v>
      </c>
      <c r="K2063" s="185">
        <f>IF([1]Variables!$AN$3=12,IF(VLOOKUP([1]Variables!$AN$3,[1]Variables!$AK$3:$AM$14,3)=2,INDEX([1]UTCR!K2063:U2063,1,5)+INDEX([1]UTCR!K2063:U2063,1,8),INDEX([1]UTCR!AG2063:AQ2063,1,5)+INDEX([1]UTCR!AG2063:AQ2063,1,8)),IF(VLOOKUP([1]Variables!$AN$3,[1]Variables!$AK$3:$AM$14,3)=2,INDEX([1]UTCR!K2063:U2063,1,[1]Variables!$AN$3),INDEX([1]UTCR!AG2063:AQ2063,1,[1]Variables!$AN$3)))</f>
        <v>2776348.8250000002</v>
      </c>
      <c r="L2063" s="88">
        <f>M2063-K2063</f>
        <v>148287.31499999994</v>
      </c>
      <c r="M2063" s="88">
        <f>IF([1]Variables!$AN$3=12,INDEX([1]NRO!J2063:T2063,1,5)+INDEX([1]NRO!J2063:T2063,1,8),INDEX([1]NRO!J2063:T2063,1,[1]Variables!$AN$3))</f>
        <v>2924636.14</v>
      </c>
      <c r="O2063" s="134"/>
      <c r="P2063" s="134"/>
      <c r="Q2063" s="134"/>
      <c r="R2063" s="134"/>
      <c r="S2063" s="134"/>
      <c r="T2063" s="134"/>
      <c r="U2063" s="134"/>
      <c r="V2063" s="134"/>
      <c r="W2063" s="134"/>
      <c r="X2063" s="134"/>
      <c r="Y2063" s="134"/>
      <c r="Z2063" s="134"/>
      <c r="AA2063" s="134"/>
    </row>
    <row r="2064" spans="1:27" ht="11.65" customHeight="1" x14ac:dyDescent="0.2">
      <c r="A2064" s="138">
        <f t="shared" ca="1" si="158"/>
        <v>1683</v>
      </c>
      <c r="C2064" s="184"/>
      <c r="H2064" s="151" t="s">
        <v>469</v>
      </c>
      <c r="I2064" s="187">
        <f>SUBTOTAL(9,I2063:I2063)</f>
        <v>103366764.13083328</v>
      </c>
      <c r="J2064" s="187">
        <f>SUBTOTAL(9,J2063:J2063)</f>
        <v>100590415.30583328</v>
      </c>
      <c r="K2064" s="187">
        <f>SUBTOTAL(9,K2063:K2063)</f>
        <v>2776348.8250000002</v>
      </c>
      <c r="L2064" s="187">
        <f>SUBTOTAL(9,L2063:L2063)</f>
        <v>148287.31499999994</v>
      </c>
      <c r="M2064" s="187">
        <f>SUBTOTAL(9,M2063:M2063)</f>
        <v>2924636.14</v>
      </c>
      <c r="O2064" s="134"/>
      <c r="P2064" s="134"/>
      <c r="Q2064" s="134"/>
      <c r="R2064" s="134"/>
      <c r="S2064" s="134"/>
      <c r="T2064" s="134"/>
      <c r="U2064" s="134"/>
      <c r="V2064" s="134"/>
      <c r="W2064" s="134"/>
      <c r="X2064" s="134"/>
      <c r="Y2064" s="134"/>
      <c r="Z2064" s="134"/>
      <c r="AA2064" s="134"/>
    </row>
    <row r="2065" spans="1:27" ht="11.65" customHeight="1" x14ac:dyDescent="0.2">
      <c r="A2065" s="138">
        <f t="shared" ca="1" si="158"/>
        <v>1684</v>
      </c>
      <c r="C2065" s="184"/>
      <c r="H2065" s="151"/>
      <c r="I2065" s="88"/>
      <c r="J2065" s="88"/>
      <c r="K2065" s="88"/>
      <c r="L2065" s="88"/>
      <c r="M2065" s="88"/>
      <c r="O2065" s="134"/>
      <c r="P2065" s="134"/>
      <c r="Q2065" s="134"/>
      <c r="R2065" s="134"/>
      <c r="S2065" s="134"/>
      <c r="T2065" s="134"/>
      <c r="U2065" s="134"/>
      <c r="V2065" s="134"/>
      <c r="W2065" s="134"/>
      <c r="X2065" s="134"/>
      <c r="Y2065" s="134"/>
      <c r="Z2065" s="134"/>
      <c r="AA2065" s="134"/>
    </row>
    <row r="2066" spans="1:27" ht="11.65" customHeight="1" x14ac:dyDescent="0.2">
      <c r="A2066" s="138">
        <f t="shared" ca="1" si="158"/>
        <v>1685</v>
      </c>
      <c r="C2066" s="184">
        <v>362</v>
      </c>
      <c r="D2066" s="84" t="s">
        <v>364</v>
      </c>
      <c r="H2066" s="151"/>
      <c r="I2066" s="88"/>
      <c r="J2066" s="88"/>
      <c r="K2066" s="88"/>
      <c r="L2066" s="88"/>
      <c r="M2066" s="88"/>
      <c r="O2066" s="134"/>
      <c r="P2066" s="134"/>
      <c r="Q2066" s="134"/>
      <c r="R2066" s="134"/>
      <c r="S2066" s="134"/>
      <c r="T2066" s="134"/>
      <c r="U2066" s="134"/>
      <c r="V2066" s="134"/>
      <c r="W2066" s="134"/>
      <c r="X2066" s="134"/>
      <c r="Y2066" s="134"/>
      <c r="Z2066" s="134"/>
      <c r="AA2066" s="134"/>
    </row>
    <row r="2067" spans="1:27" ht="11.65" customHeight="1" x14ac:dyDescent="0.2">
      <c r="A2067" s="138">
        <f t="shared" ca="1" si="158"/>
        <v>1686</v>
      </c>
      <c r="C2067" s="184"/>
      <c r="F2067" s="184" t="str">
        <f>+[1]Function!F2049</f>
        <v>DPW</v>
      </c>
      <c r="G2067" s="84" t="str">
        <f>[1]UTCR!H2067</f>
        <v>S</v>
      </c>
      <c r="H2067" s="151"/>
      <c r="I2067" s="88">
        <f>IF(VLOOKUP([1]Variables!$AN$3,[1]Variables!$AK$3:$AM$14,3)=2,[1]UTCR!J2067,[1]UTCR!AF2067)</f>
        <v>917841876.97374988</v>
      </c>
      <c r="J2067" s="88">
        <f>I2067-K2067</f>
        <v>862487569.5091666</v>
      </c>
      <c r="K2067" s="185">
        <f>IF([1]Variables!$AN$3=12,IF(VLOOKUP([1]Variables!$AN$3,[1]Variables!$AK$3:$AM$14,3)=2,INDEX([1]UTCR!K2067:U2067,1,5)+INDEX([1]UTCR!K2067:U2067,1,8),INDEX([1]UTCR!AG2067:AQ2067,1,5)+INDEX([1]UTCR!AG2067:AQ2067,1,8)),IF(VLOOKUP([1]Variables!$AN$3,[1]Variables!$AK$3:$AM$14,3)=2,INDEX([1]UTCR!K2067:U2067,1,[1]Variables!$AN$3),INDEX([1]UTCR!AG2067:AQ2067,1,[1]Variables!$AN$3)))</f>
        <v>55354307.4645833</v>
      </c>
      <c r="L2067" s="88">
        <f>M2067-K2067</f>
        <v>3448828.6654167026</v>
      </c>
      <c r="M2067" s="88">
        <f>IF([1]Variables!$AN$3=12,INDEX([1]NRO!J2067:T2067,1,5)+INDEX([1]NRO!J2067:T2067,1,8),INDEX([1]NRO!J2067:T2067,1,[1]Variables!$AN$3))</f>
        <v>58803136.130000003</v>
      </c>
      <c r="O2067" s="134"/>
      <c r="P2067" s="134"/>
      <c r="Q2067" s="134"/>
      <c r="R2067" s="134"/>
      <c r="S2067" s="134"/>
      <c r="T2067" s="134"/>
      <c r="U2067" s="134"/>
      <c r="V2067" s="134"/>
      <c r="W2067" s="134"/>
      <c r="X2067" s="134"/>
      <c r="Y2067" s="134"/>
      <c r="Z2067" s="134"/>
      <c r="AA2067" s="134"/>
    </row>
    <row r="2068" spans="1:27" ht="11.65" customHeight="1" x14ac:dyDescent="0.2">
      <c r="A2068" s="138">
        <f t="shared" ca="1" si="158"/>
        <v>1687</v>
      </c>
      <c r="C2068" s="184"/>
      <c r="H2068" s="151" t="s">
        <v>469</v>
      </c>
      <c r="I2068" s="187">
        <f>SUBTOTAL(9,I2067:I2067)</f>
        <v>917841876.97374988</v>
      </c>
      <c r="J2068" s="187">
        <f>SUBTOTAL(9,J2067:J2067)</f>
        <v>862487569.5091666</v>
      </c>
      <c r="K2068" s="187">
        <f>SUBTOTAL(9,K2067:K2067)</f>
        <v>55354307.4645833</v>
      </c>
      <c r="L2068" s="187">
        <f>SUBTOTAL(9,L2067:L2067)</f>
        <v>3448828.6654167026</v>
      </c>
      <c r="M2068" s="187">
        <f>SUBTOTAL(9,M2067:M2067)</f>
        <v>58803136.130000003</v>
      </c>
      <c r="O2068" s="134"/>
      <c r="P2068" s="134"/>
      <c r="Q2068" s="134"/>
      <c r="R2068" s="134"/>
      <c r="S2068" s="134"/>
      <c r="T2068" s="134"/>
      <c r="U2068" s="134"/>
      <c r="V2068" s="134"/>
      <c r="W2068" s="134"/>
      <c r="X2068" s="134"/>
      <c r="Y2068" s="134"/>
      <c r="Z2068" s="134"/>
      <c r="AA2068" s="134"/>
    </row>
    <row r="2069" spans="1:27" ht="11.65" customHeight="1" x14ac:dyDescent="0.2">
      <c r="A2069" s="138">
        <f t="shared" ca="1" si="158"/>
        <v>1688</v>
      </c>
      <c r="C2069" s="184"/>
      <c r="H2069" s="151"/>
      <c r="I2069" s="88"/>
      <c r="J2069" s="88"/>
      <c r="K2069" s="88"/>
      <c r="L2069" s="88"/>
      <c r="M2069" s="88"/>
      <c r="O2069" s="134"/>
      <c r="P2069" s="134"/>
      <c r="Q2069" s="134"/>
      <c r="R2069" s="134"/>
      <c r="S2069" s="134"/>
      <c r="T2069" s="134"/>
      <c r="U2069" s="134"/>
      <c r="V2069" s="134"/>
      <c r="W2069" s="134"/>
      <c r="X2069" s="134"/>
      <c r="Y2069" s="134"/>
      <c r="Z2069" s="134"/>
      <c r="AA2069" s="134"/>
    </row>
    <row r="2070" spans="1:27" ht="11.65" customHeight="1" x14ac:dyDescent="0.2">
      <c r="A2070" s="138">
        <f t="shared" ca="1" si="158"/>
        <v>1689</v>
      </c>
      <c r="C2070" s="184">
        <v>363</v>
      </c>
      <c r="D2070" s="84" t="s">
        <v>365</v>
      </c>
      <c r="H2070" s="151"/>
      <c r="I2070" s="88"/>
      <c r="J2070" s="88"/>
      <c r="K2070" s="88"/>
      <c r="L2070" s="88"/>
      <c r="M2070" s="88"/>
      <c r="O2070" s="134"/>
      <c r="P2070" s="134"/>
      <c r="Q2070" s="134"/>
      <c r="R2070" s="134"/>
      <c r="S2070" s="134"/>
      <c r="T2070" s="134"/>
      <c r="U2070" s="134"/>
      <c r="V2070" s="134"/>
      <c r="W2070" s="134"/>
      <c r="X2070" s="134"/>
      <c r="Y2070" s="134"/>
      <c r="Z2070" s="134"/>
      <c r="AA2070" s="134"/>
    </row>
    <row r="2071" spans="1:27" ht="11.65" customHeight="1" x14ac:dyDescent="0.2">
      <c r="A2071" s="138">
        <f t="shared" ca="1" si="158"/>
        <v>1690</v>
      </c>
      <c r="C2071" s="184"/>
      <c r="F2071" s="184" t="str">
        <f>+[1]Function!F2053</f>
        <v>DPW</v>
      </c>
      <c r="G2071" s="84" t="str">
        <f>[1]UTCR!H2071</f>
        <v>S</v>
      </c>
      <c r="H2071" s="151"/>
      <c r="I2071" s="88">
        <f>IF(VLOOKUP([1]Variables!$AN$3,[1]Variables!$AK$3:$AM$14,3)=2,[1]UTCR!J2071,[1]UTCR!AF2071)</f>
        <v>0</v>
      </c>
      <c r="J2071" s="88">
        <f>I2071-K2071</f>
        <v>0</v>
      </c>
      <c r="K2071" s="185">
        <f>IF([1]Variables!$AN$3=12,IF(VLOOKUP([1]Variables!$AN$3,[1]Variables!$AK$3:$AM$14,3)=2,INDEX([1]UTCR!K2071:U2071,1,5)+INDEX([1]UTCR!K2071:U2071,1,8),INDEX([1]UTCR!AG2071:AQ2071,1,5)+INDEX([1]UTCR!AG2071:AQ2071,1,8)),IF(VLOOKUP([1]Variables!$AN$3,[1]Variables!$AK$3:$AM$14,3)=2,INDEX([1]UTCR!K2071:U2071,1,[1]Variables!$AN$3),INDEX([1]UTCR!AG2071:AQ2071,1,[1]Variables!$AN$3)))</f>
        <v>0</v>
      </c>
      <c r="L2071" s="88">
        <f>M2071-K2071</f>
        <v>0</v>
      </c>
      <c r="M2071" s="88">
        <f>IF([1]Variables!$AN$3=12,INDEX([1]NRO!J2071:T2071,1,5)+INDEX([1]NRO!J2071:T2071,1,8),INDEX([1]NRO!J2071:T2071,1,[1]Variables!$AN$3))</f>
        <v>0</v>
      </c>
      <c r="O2071" s="134"/>
      <c r="P2071" s="134"/>
      <c r="Q2071" s="134"/>
      <c r="R2071" s="134"/>
      <c r="S2071" s="134"/>
      <c r="T2071" s="134"/>
      <c r="U2071" s="134"/>
      <c r="V2071" s="134"/>
      <c r="W2071" s="134"/>
      <c r="X2071" s="134"/>
      <c r="Y2071" s="134"/>
      <c r="Z2071" s="134"/>
      <c r="AA2071" s="134"/>
    </row>
    <row r="2072" spans="1:27" ht="11.65" customHeight="1" x14ac:dyDescent="0.2">
      <c r="A2072" s="138">
        <f t="shared" ca="1" si="158"/>
        <v>1691</v>
      </c>
      <c r="C2072" s="184"/>
      <c r="H2072" s="151" t="s">
        <v>469</v>
      </c>
      <c r="I2072" s="187">
        <f>SUBTOTAL(9,I2071:I2071)</f>
        <v>0</v>
      </c>
      <c r="J2072" s="187">
        <f>SUBTOTAL(9,J2071:J2071)</f>
        <v>0</v>
      </c>
      <c r="K2072" s="187">
        <f>SUBTOTAL(9,K2071:K2071)</f>
        <v>0</v>
      </c>
      <c r="L2072" s="187">
        <f>SUBTOTAL(9,L2071:L2071)</f>
        <v>0</v>
      </c>
      <c r="M2072" s="187">
        <f>SUBTOTAL(9,M2071:M2071)</f>
        <v>0</v>
      </c>
      <c r="O2072" s="134"/>
      <c r="P2072" s="134"/>
      <c r="Q2072" s="134"/>
      <c r="R2072" s="134"/>
      <c r="S2072" s="134"/>
      <c r="T2072" s="134"/>
      <c r="U2072" s="134"/>
      <c r="V2072" s="134"/>
      <c r="W2072" s="134"/>
      <c r="X2072" s="134"/>
      <c r="Y2072" s="134"/>
      <c r="Z2072" s="134"/>
      <c r="AA2072" s="134"/>
    </row>
    <row r="2073" spans="1:27" ht="11.65" customHeight="1" x14ac:dyDescent="0.2">
      <c r="A2073" s="138">
        <f t="shared" ca="1" si="158"/>
        <v>1692</v>
      </c>
      <c r="C2073" s="184"/>
      <c r="H2073" s="151"/>
      <c r="I2073" s="88"/>
      <c r="J2073" s="88"/>
      <c r="K2073" s="88"/>
      <c r="L2073" s="88"/>
      <c r="M2073" s="88"/>
      <c r="O2073" s="134"/>
      <c r="P2073" s="134"/>
      <c r="Q2073" s="134"/>
      <c r="R2073" s="134"/>
      <c r="S2073" s="134"/>
      <c r="T2073" s="134"/>
      <c r="U2073" s="134"/>
      <c r="V2073" s="134"/>
      <c r="W2073" s="134"/>
      <c r="X2073" s="134"/>
      <c r="Y2073" s="134"/>
      <c r="Z2073" s="134"/>
      <c r="AA2073" s="134"/>
    </row>
    <row r="2074" spans="1:27" ht="11.65" customHeight="1" x14ac:dyDescent="0.2">
      <c r="A2074" s="138">
        <f t="shared" ca="1" si="158"/>
        <v>1693</v>
      </c>
      <c r="C2074" s="184">
        <v>364</v>
      </c>
      <c r="D2074" s="84" t="s">
        <v>523</v>
      </c>
      <c r="H2074" s="151"/>
      <c r="I2074" s="88"/>
      <c r="J2074" s="88"/>
      <c r="K2074" s="88"/>
      <c r="L2074" s="88"/>
      <c r="M2074" s="88"/>
      <c r="O2074" s="134"/>
      <c r="P2074" s="134"/>
      <c r="Q2074" s="134"/>
      <c r="R2074" s="134"/>
      <c r="S2074" s="134"/>
      <c r="T2074" s="134"/>
      <c r="U2074" s="134"/>
      <c r="V2074" s="134"/>
      <c r="W2074" s="134"/>
      <c r="X2074" s="134"/>
      <c r="Y2074" s="134"/>
      <c r="Z2074" s="134"/>
      <c r="AA2074" s="134"/>
    </row>
    <row r="2075" spans="1:27" ht="11.65" customHeight="1" x14ac:dyDescent="0.2">
      <c r="A2075" s="138">
        <f t="shared" ca="1" si="158"/>
        <v>1694</v>
      </c>
      <c r="C2075" s="184"/>
      <c r="F2075" s="184" t="str">
        <f>+[1]Function!F2057</f>
        <v>DPW</v>
      </c>
      <c r="G2075" s="84" t="str">
        <f>[1]UTCR!H2075</f>
        <v>S</v>
      </c>
      <c r="H2075" s="151"/>
      <c r="I2075" s="88">
        <f>IF(VLOOKUP([1]Variables!$AN$3,[1]Variables!$AK$3:$AM$14,3)=2,[1]UTCR!J2075,[1]UTCR!AF2075)</f>
        <v>1078649692.5741663</v>
      </c>
      <c r="J2075" s="88">
        <f>I2075-K2075</f>
        <v>981183075.95374966</v>
      </c>
      <c r="K2075" s="185">
        <f>IF([1]Variables!$AN$3=12,IF(VLOOKUP([1]Variables!$AN$3,[1]Variables!$AK$3:$AM$14,3)=2,INDEX([1]UTCR!K2075:U2075,1,5)+INDEX([1]UTCR!K2075:U2075,1,8),INDEX([1]UTCR!AG2075:AQ2075,1,5)+INDEX([1]UTCR!AG2075:AQ2075,1,8)),IF(VLOOKUP([1]Variables!$AN$3,[1]Variables!$AK$3:$AM$14,3)=2,INDEX([1]UTCR!K2075:U2075,1,[1]Variables!$AN$3),INDEX([1]UTCR!AG2075:AQ2075,1,[1]Variables!$AN$3)))</f>
        <v>97466616.620416701</v>
      </c>
      <c r="L2075" s="88">
        <f>M2075-K2075</f>
        <v>1111536.2395832986</v>
      </c>
      <c r="M2075" s="88">
        <f>IF([1]Variables!$AN$3=12,INDEX([1]NRO!J2075:T2075,1,5)+INDEX([1]NRO!J2075:T2075,1,8),INDEX([1]NRO!J2075:T2075,1,[1]Variables!$AN$3))</f>
        <v>98578152.859999999</v>
      </c>
      <c r="O2075" s="134"/>
      <c r="P2075" s="134"/>
      <c r="Q2075" s="134"/>
      <c r="R2075" s="134"/>
      <c r="S2075" s="134"/>
      <c r="T2075" s="134"/>
      <c r="U2075" s="134"/>
      <c r="V2075" s="134"/>
      <c r="W2075" s="134"/>
      <c r="X2075" s="134"/>
      <c r="Y2075" s="134"/>
      <c r="Z2075" s="134"/>
      <c r="AA2075" s="134"/>
    </row>
    <row r="2076" spans="1:27" ht="11.65" customHeight="1" x14ac:dyDescent="0.2">
      <c r="A2076" s="138">
        <f t="shared" ca="1" si="158"/>
        <v>1695</v>
      </c>
      <c r="C2076" s="184"/>
      <c r="H2076" s="151" t="s">
        <v>469</v>
      </c>
      <c r="I2076" s="187">
        <f>SUBTOTAL(9,I2075:I2075)</f>
        <v>1078649692.5741663</v>
      </c>
      <c r="J2076" s="187">
        <f>SUBTOTAL(9,J2075:J2075)</f>
        <v>981183075.95374966</v>
      </c>
      <c r="K2076" s="187">
        <f>SUBTOTAL(9,K2075:K2075)</f>
        <v>97466616.620416701</v>
      </c>
      <c r="L2076" s="187">
        <f>SUBTOTAL(9,L2075:L2075)</f>
        <v>1111536.2395832986</v>
      </c>
      <c r="M2076" s="187">
        <f>SUBTOTAL(9,M2075:M2075)</f>
        <v>98578152.859999999</v>
      </c>
      <c r="O2076" s="134"/>
      <c r="P2076" s="134"/>
      <c r="Q2076" s="134"/>
      <c r="R2076" s="134"/>
      <c r="S2076" s="134"/>
      <c r="T2076" s="134"/>
      <c r="U2076" s="134"/>
      <c r="V2076" s="134"/>
      <c r="W2076" s="134"/>
      <c r="X2076" s="134"/>
      <c r="Y2076" s="134"/>
      <c r="Z2076" s="134"/>
      <c r="AA2076" s="134"/>
    </row>
    <row r="2077" spans="1:27" ht="11.65" customHeight="1" x14ac:dyDescent="0.2">
      <c r="A2077" s="138">
        <f t="shared" ca="1" si="158"/>
        <v>1696</v>
      </c>
      <c r="C2077" s="184"/>
      <c r="H2077" s="151"/>
      <c r="I2077" s="192"/>
      <c r="J2077" s="88"/>
      <c r="K2077" s="88"/>
      <c r="L2077" s="88"/>
      <c r="M2077" s="88"/>
      <c r="O2077" s="134"/>
      <c r="P2077" s="134"/>
      <c r="Q2077" s="134"/>
      <c r="R2077" s="134"/>
      <c r="S2077" s="134"/>
      <c r="T2077" s="134"/>
      <c r="U2077" s="134"/>
      <c r="V2077" s="134"/>
      <c r="W2077" s="134"/>
      <c r="X2077" s="134"/>
      <c r="Y2077" s="134"/>
      <c r="Z2077" s="134"/>
      <c r="AA2077" s="134"/>
    </row>
    <row r="2078" spans="1:27" ht="11.65" customHeight="1" x14ac:dyDescent="0.2">
      <c r="A2078" s="138">
        <f t="shared" ca="1" si="158"/>
        <v>1697</v>
      </c>
      <c r="C2078" s="184">
        <v>365</v>
      </c>
      <c r="D2078" s="84" t="s">
        <v>524</v>
      </c>
      <c r="H2078" s="151"/>
      <c r="I2078" s="88"/>
      <c r="J2078" s="88"/>
      <c r="K2078" s="88"/>
      <c r="L2078" s="88"/>
      <c r="M2078" s="88"/>
      <c r="O2078" s="134"/>
      <c r="P2078" s="134"/>
      <c r="Q2078" s="134"/>
      <c r="R2078" s="134"/>
      <c r="S2078" s="134"/>
      <c r="T2078" s="134"/>
      <c r="U2078" s="134"/>
      <c r="V2078" s="134"/>
      <c r="W2078" s="134"/>
      <c r="X2078" s="134"/>
      <c r="Y2078" s="134"/>
      <c r="Z2078" s="134"/>
      <c r="AA2078" s="134"/>
    </row>
    <row r="2079" spans="1:27" ht="11.65" customHeight="1" x14ac:dyDescent="0.2">
      <c r="A2079" s="138">
        <f t="shared" ca="1" si="158"/>
        <v>1698</v>
      </c>
      <c r="C2079" s="184"/>
      <c r="F2079" s="184" t="str">
        <f>+[1]Function!F2061</f>
        <v>DPW</v>
      </c>
      <c r="G2079" s="84" t="str">
        <f>[1]UTCR!H2079</f>
        <v>S</v>
      </c>
      <c r="H2079" s="151"/>
      <c r="I2079" s="88">
        <f>IF(VLOOKUP([1]Variables!$AN$3,[1]Variables!$AK$3:$AM$14,3)=2,[1]UTCR!J2079,[1]UTCR!AF2079)</f>
        <v>705690285.37791657</v>
      </c>
      <c r="J2079" s="88">
        <f>I2079-K2079</f>
        <v>643293849.20958328</v>
      </c>
      <c r="K2079" s="185">
        <f>IF([1]Variables!$AN$3=12,IF(VLOOKUP([1]Variables!$AN$3,[1]Variables!$AK$3:$AM$14,3)=2,INDEX([1]UTCR!K2079:U2079,1,5)+INDEX([1]UTCR!K2079:U2079,1,8),INDEX([1]UTCR!AG2079:AQ2079,1,5)+INDEX([1]UTCR!AG2079:AQ2079,1,8)),IF(VLOOKUP([1]Variables!$AN$3,[1]Variables!$AK$3:$AM$14,3)=2,INDEX([1]UTCR!K2079:U2079,1,[1]Variables!$AN$3),INDEX([1]UTCR!AG2079:AQ2079,1,[1]Variables!$AN$3)))</f>
        <v>62396436.168333299</v>
      </c>
      <c r="L2079" s="88">
        <f>M2079-K2079</f>
        <v>1483378.241666697</v>
      </c>
      <c r="M2079" s="88">
        <f>IF([1]Variables!$AN$3=12,INDEX([1]NRO!J2079:T2079,1,5)+INDEX([1]NRO!J2079:T2079,1,8),INDEX([1]NRO!J2079:T2079,1,[1]Variables!$AN$3))</f>
        <v>63879814.409999996</v>
      </c>
      <c r="O2079" s="134"/>
      <c r="P2079" s="134"/>
      <c r="Q2079" s="134"/>
      <c r="R2079" s="134"/>
      <c r="S2079" s="134"/>
      <c r="T2079" s="134"/>
      <c r="U2079" s="134"/>
      <c r="V2079" s="134"/>
      <c r="W2079" s="134"/>
      <c r="X2079" s="134"/>
      <c r="Y2079" s="134"/>
      <c r="Z2079" s="134"/>
      <c r="AA2079" s="134"/>
    </row>
    <row r="2080" spans="1:27" ht="11.65" customHeight="1" x14ac:dyDescent="0.2">
      <c r="A2080" s="138">
        <f t="shared" ca="1" si="158"/>
        <v>1699</v>
      </c>
      <c r="C2080" s="184"/>
      <c r="H2080" s="151" t="s">
        <v>469</v>
      </c>
      <c r="I2080" s="187">
        <f>SUBTOTAL(9,I2079:I2079)</f>
        <v>705690285.37791657</v>
      </c>
      <c r="J2080" s="187">
        <f>SUBTOTAL(9,J2079:J2079)</f>
        <v>643293849.20958328</v>
      </c>
      <c r="K2080" s="187">
        <f>SUBTOTAL(9,K2079:K2079)</f>
        <v>62396436.168333299</v>
      </c>
      <c r="L2080" s="187">
        <f>SUBTOTAL(9,L2079:L2079)</f>
        <v>1483378.241666697</v>
      </c>
      <c r="M2080" s="187">
        <f>SUBTOTAL(9,M2079:M2079)</f>
        <v>63879814.409999996</v>
      </c>
      <c r="O2080" s="134"/>
      <c r="P2080" s="134"/>
      <c r="Q2080" s="134"/>
      <c r="R2080" s="134"/>
      <c r="S2080" s="134"/>
      <c r="T2080" s="134"/>
      <c r="U2080" s="134"/>
      <c r="V2080" s="134"/>
      <c r="W2080" s="134"/>
      <c r="X2080" s="134"/>
      <c r="Y2080" s="134"/>
      <c r="Z2080" s="134"/>
      <c r="AA2080" s="134"/>
    </row>
    <row r="2081" spans="1:27" ht="11.65" customHeight="1" x14ac:dyDescent="0.2">
      <c r="A2081" s="138">
        <f t="shared" ca="1" si="158"/>
        <v>1700</v>
      </c>
      <c r="C2081" s="184"/>
      <c r="H2081" s="151"/>
      <c r="I2081" s="88"/>
      <c r="J2081" s="88"/>
      <c r="K2081" s="88"/>
      <c r="L2081" s="88"/>
      <c r="M2081" s="88"/>
      <c r="O2081" s="134"/>
      <c r="P2081" s="134"/>
      <c r="Q2081" s="134"/>
      <c r="R2081" s="134"/>
      <c r="S2081" s="134"/>
      <c r="T2081" s="134"/>
      <c r="U2081" s="134"/>
      <c r="V2081" s="134"/>
      <c r="W2081" s="134"/>
      <c r="X2081" s="134"/>
      <c r="Y2081" s="134"/>
      <c r="Z2081" s="134"/>
      <c r="AA2081" s="134"/>
    </row>
    <row r="2082" spans="1:27" ht="11.65" customHeight="1" x14ac:dyDescent="0.2">
      <c r="A2082" s="138">
        <f t="shared" ca="1" si="158"/>
        <v>1701</v>
      </c>
      <c r="C2082" s="184">
        <v>366</v>
      </c>
      <c r="D2082" s="84" t="s">
        <v>513</v>
      </c>
      <c r="H2082" s="151"/>
      <c r="I2082" s="88"/>
      <c r="J2082" s="88"/>
      <c r="K2082" s="88"/>
      <c r="L2082" s="88"/>
      <c r="M2082" s="88"/>
      <c r="O2082" s="134"/>
      <c r="P2082" s="134"/>
      <c r="Q2082" s="134"/>
      <c r="R2082" s="134"/>
      <c r="S2082" s="134"/>
      <c r="T2082" s="134"/>
      <c r="U2082" s="134"/>
      <c r="V2082" s="134"/>
      <c r="W2082" s="134"/>
      <c r="X2082" s="134"/>
      <c r="Y2082" s="134"/>
      <c r="Z2082" s="134"/>
      <c r="AA2082" s="134"/>
    </row>
    <row r="2083" spans="1:27" ht="11.65" customHeight="1" x14ac:dyDescent="0.2">
      <c r="A2083" s="138">
        <f t="shared" ca="1" si="158"/>
        <v>1702</v>
      </c>
      <c r="C2083" s="184"/>
      <c r="F2083" s="184" t="str">
        <f>+[1]Function!F2065</f>
        <v>DPW</v>
      </c>
      <c r="G2083" s="84" t="str">
        <f>[1]UTCR!H2083</f>
        <v>S</v>
      </c>
      <c r="H2083" s="151"/>
      <c r="I2083" s="88">
        <f>IF(VLOOKUP([1]Variables!$AN$3,[1]Variables!$AK$3:$AM$14,3)=2,[1]UTCR!J2083,[1]UTCR!AF2083)</f>
        <v>339205281.16958362</v>
      </c>
      <c r="J2083" s="88">
        <f>I2083-K2083</f>
        <v>322168156.81083363</v>
      </c>
      <c r="K2083" s="185">
        <f>IF([1]Variables!$AN$3=12,IF(VLOOKUP([1]Variables!$AN$3,[1]Variables!$AK$3:$AM$14,3)=2,INDEX([1]UTCR!K2083:U2083,1,5)+INDEX([1]UTCR!K2083:U2083,1,8),INDEX([1]UTCR!AG2083:AQ2083,1,5)+INDEX([1]UTCR!AG2083:AQ2083,1,8)),IF(VLOOKUP([1]Variables!$AN$3,[1]Variables!$AK$3:$AM$14,3)=2,INDEX([1]UTCR!K2083:U2083,1,[1]Variables!$AN$3),INDEX([1]UTCR!AG2083:AQ2083,1,[1]Variables!$AN$3)))</f>
        <v>17037124.358750001</v>
      </c>
      <c r="L2083" s="88">
        <f>M2083-K2083</f>
        <v>259557.66124999896</v>
      </c>
      <c r="M2083" s="88">
        <f>IF([1]Variables!$AN$3=12,INDEX([1]NRO!J2083:T2083,1,5)+INDEX([1]NRO!J2083:T2083,1,8),INDEX([1]NRO!J2083:T2083,1,[1]Variables!$AN$3))</f>
        <v>17296682.02</v>
      </c>
      <c r="O2083" s="134"/>
      <c r="P2083" s="134"/>
      <c r="Q2083" s="134"/>
      <c r="R2083" s="134"/>
      <c r="S2083" s="134"/>
      <c r="T2083" s="134"/>
      <c r="U2083" s="134"/>
      <c r="V2083" s="134"/>
      <c r="W2083" s="134"/>
      <c r="X2083" s="134"/>
      <c r="Y2083" s="134"/>
      <c r="Z2083" s="134"/>
      <c r="AA2083" s="134"/>
    </row>
    <row r="2084" spans="1:27" ht="11.65" customHeight="1" x14ac:dyDescent="0.2">
      <c r="A2084" s="138">
        <f t="shared" ca="1" si="158"/>
        <v>1703</v>
      </c>
      <c r="C2084" s="184"/>
      <c r="H2084" s="151" t="s">
        <v>469</v>
      </c>
      <c r="I2084" s="187">
        <f>SUBTOTAL(9,I2083:I2083)</f>
        <v>339205281.16958362</v>
      </c>
      <c r="J2084" s="187">
        <f>SUBTOTAL(9,J2083:J2083)</f>
        <v>322168156.81083363</v>
      </c>
      <c r="K2084" s="187">
        <f>SUBTOTAL(9,K2083:K2083)</f>
        <v>17037124.358750001</v>
      </c>
      <c r="L2084" s="187">
        <f>SUBTOTAL(9,L2083:L2083)</f>
        <v>259557.66124999896</v>
      </c>
      <c r="M2084" s="187">
        <f>SUBTOTAL(9,M2083:M2083)</f>
        <v>17296682.02</v>
      </c>
      <c r="O2084" s="134"/>
      <c r="P2084" s="134"/>
      <c r="Q2084" s="134"/>
      <c r="R2084" s="134"/>
      <c r="S2084" s="134"/>
      <c r="T2084" s="134"/>
      <c r="U2084" s="134"/>
      <c r="V2084" s="134"/>
      <c r="W2084" s="134"/>
      <c r="X2084" s="134"/>
      <c r="Y2084" s="134"/>
      <c r="Z2084" s="134"/>
      <c r="AA2084" s="134"/>
    </row>
    <row r="2085" spans="1:27" ht="11.65" customHeight="1" x14ac:dyDescent="0.2">
      <c r="A2085" s="138">
        <f t="shared" ca="1" si="158"/>
        <v>1704</v>
      </c>
      <c r="C2085" s="184"/>
      <c r="H2085" s="151"/>
      <c r="I2085" s="88"/>
      <c r="J2085" s="88"/>
      <c r="K2085" s="88"/>
      <c r="L2085" s="88"/>
      <c r="M2085" s="88"/>
      <c r="O2085" s="134"/>
      <c r="P2085" s="134"/>
      <c r="Q2085" s="134"/>
      <c r="R2085" s="134"/>
      <c r="S2085" s="134"/>
      <c r="T2085" s="134"/>
      <c r="U2085" s="134"/>
      <c r="V2085" s="134"/>
      <c r="W2085" s="134"/>
      <c r="X2085" s="134"/>
      <c r="Y2085" s="134"/>
      <c r="Z2085" s="134"/>
      <c r="AA2085" s="134"/>
    </row>
    <row r="2086" spans="1:27" ht="11.65" customHeight="1" x14ac:dyDescent="0.2">
      <c r="A2086" s="138">
        <f t="shared" ca="1" si="158"/>
        <v>1705</v>
      </c>
      <c r="C2086" s="184"/>
      <c r="H2086" s="151"/>
      <c r="I2086" s="192"/>
      <c r="J2086" s="88"/>
      <c r="K2086" s="88"/>
      <c r="L2086" s="88"/>
      <c r="M2086" s="88"/>
      <c r="O2086" s="134"/>
      <c r="P2086" s="134"/>
      <c r="Q2086" s="134"/>
      <c r="R2086" s="134"/>
      <c r="S2086" s="134"/>
      <c r="T2086" s="134"/>
      <c r="U2086" s="134"/>
      <c r="V2086" s="134"/>
      <c r="W2086" s="134"/>
      <c r="X2086" s="134"/>
      <c r="Y2086" s="134"/>
      <c r="Z2086" s="134"/>
      <c r="AA2086" s="134"/>
    </row>
    <row r="2087" spans="1:27" ht="11.65" customHeight="1" x14ac:dyDescent="0.2">
      <c r="A2087" s="138">
        <f t="shared" ca="1" si="158"/>
        <v>1706</v>
      </c>
      <c r="C2087" s="184"/>
      <c r="E2087" s="142"/>
      <c r="H2087" s="151"/>
      <c r="I2087" s="192"/>
      <c r="J2087" s="192"/>
      <c r="K2087" s="192"/>
      <c r="L2087" s="192"/>
      <c r="M2087" s="192"/>
      <c r="O2087" s="193"/>
      <c r="P2087" s="193"/>
      <c r="Q2087" s="193"/>
      <c r="R2087" s="193"/>
      <c r="S2087" s="193"/>
      <c r="T2087" s="193"/>
      <c r="U2087" s="134"/>
      <c r="V2087" s="193"/>
      <c r="W2087" s="193"/>
      <c r="X2087" s="193"/>
      <c r="Y2087" s="193"/>
      <c r="Z2087" s="193"/>
      <c r="AA2087" s="193"/>
    </row>
    <row r="2088" spans="1:27" ht="11.65" customHeight="1" x14ac:dyDescent="0.2">
      <c r="A2088" s="138">
        <f t="shared" ca="1" si="158"/>
        <v>1707</v>
      </c>
      <c r="C2088" s="194"/>
      <c r="D2088" s="195"/>
      <c r="E2088" s="196"/>
      <c r="G2088" s="195"/>
      <c r="H2088" s="197"/>
      <c r="I2088" s="198"/>
      <c r="J2088" s="198"/>
      <c r="K2088" s="198"/>
      <c r="L2088" s="198"/>
      <c r="M2088" s="198"/>
      <c r="O2088" s="199"/>
      <c r="P2088" s="199"/>
      <c r="Q2088" s="199"/>
      <c r="R2088" s="199"/>
      <c r="S2088" s="199"/>
      <c r="T2088" s="199"/>
      <c r="U2088" s="134"/>
      <c r="V2088" s="199"/>
      <c r="W2088" s="199"/>
      <c r="X2088" s="199"/>
      <c r="Y2088" s="199"/>
      <c r="Z2088" s="199"/>
      <c r="AA2088" s="199"/>
    </row>
    <row r="2089" spans="1:27" ht="11.65" customHeight="1" x14ac:dyDescent="0.2">
      <c r="A2089" s="138">
        <f t="shared" ca="1" si="158"/>
        <v>1708</v>
      </c>
      <c r="C2089" s="184">
        <v>367</v>
      </c>
      <c r="D2089" s="84" t="s">
        <v>514</v>
      </c>
      <c r="H2089" s="151"/>
      <c r="I2089" s="88"/>
      <c r="J2089" s="88"/>
      <c r="K2089" s="88"/>
      <c r="L2089" s="88"/>
      <c r="M2089" s="88"/>
      <c r="O2089" s="134"/>
      <c r="P2089" s="134"/>
      <c r="Q2089" s="134"/>
      <c r="R2089" s="134"/>
      <c r="S2089" s="134"/>
      <c r="T2089" s="134"/>
      <c r="U2089" s="134"/>
      <c r="V2089" s="134"/>
      <c r="W2089" s="134"/>
      <c r="X2089" s="134"/>
      <c r="Y2089" s="134"/>
      <c r="Z2089" s="134"/>
      <c r="AA2089" s="134"/>
    </row>
    <row r="2090" spans="1:27" ht="11.65" customHeight="1" x14ac:dyDescent="0.2">
      <c r="A2090" s="138">
        <f t="shared" ca="1" si="158"/>
        <v>1709</v>
      </c>
      <c r="C2090" s="184"/>
      <c r="F2090" s="184" t="str">
        <f>+[1]Function!F2072</f>
        <v>DPW</v>
      </c>
      <c r="G2090" s="84" t="str">
        <f>[1]UTCR!H2090</f>
        <v>S</v>
      </c>
      <c r="H2090" s="151"/>
      <c r="I2090" s="88">
        <f>IF(VLOOKUP([1]Variables!$AN$3,[1]Variables!$AK$3:$AM$14,3)=2,[1]UTCR!J2090,[1]UTCR!AF2090)</f>
        <v>792356065.58249998</v>
      </c>
      <c r="J2090" s="88">
        <f>I2090-K2090</f>
        <v>768272176.55624998</v>
      </c>
      <c r="K2090" s="185">
        <f>IF([1]Variables!$AN$3=12,IF(VLOOKUP([1]Variables!$AN$3,[1]Variables!$AK$3:$AM$14,3)=2,INDEX([1]UTCR!K2090:U2090,1,5)+INDEX([1]UTCR!K2090:U2090,1,8),INDEX([1]UTCR!AG2090:AQ2090,1,5)+INDEX([1]UTCR!AG2090:AQ2090,1,8)),IF(VLOOKUP([1]Variables!$AN$3,[1]Variables!$AK$3:$AM$14,3)=2,INDEX([1]UTCR!K2090:U2090,1,[1]Variables!$AN$3),INDEX([1]UTCR!AG2090:AQ2090,1,[1]Variables!$AN$3)))</f>
        <v>24083889.026250001</v>
      </c>
      <c r="L2090" s="88">
        <f>M2090-K2090</f>
        <v>518898.96374999732</v>
      </c>
      <c r="M2090" s="88">
        <f>IF([1]Variables!$AN$3=12,INDEX([1]NRO!J2090:T2090,1,5)+INDEX([1]NRO!J2090:T2090,1,8),INDEX([1]NRO!J2090:T2090,1,[1]Variables!$AN$3))</f>
        <v>24602787.989999998</v>
      </c>
      <c r="O2090" s="134"/>
      <c r="P2090" s="134"/>
      <c r="Q2090" s="134"/>
      <c r="R2090" s="134"/>
      <c r="S2090" s="134"/>
      <c r="T2090" s="134"/>
      <c r="U2090" s="134"/>
      <c r="V2090" s="134"/>
      <c r="W2090" s="134"/>
      <c r="X2090" s="134"/>
      <c r="Y2090" s="134"/>
      <c r="Z2090" s="134"/>
      <c r="AA2090" s="134"/>
    </row>
    <row r="2091" spans="1:27" ht="11.65" customHeight="1" x14ac:dyDescent="0.2">
      <c r="A2091" s="138">
        <f t="shared" ca="1" si="158"/>
        <v>1710</v>
      </c>
      <c r="C2091" s="184"/>
      <c r="H2091" s="151" t="s">
        <v>469</v>
      </c>
      <c r="I2091" s="187">
        <f>SUBTOTAL(9,I2090:I2090)</f>
        <v>792356065.58249998</v>
      </c>
      <c r="J2091" s="187">
        <f>SUBTOTAL(9,J2090:J2090)</f>
        <v>768272176.55624998</v>
      </c>
      <c r="K2091" s="187">
        <f>SUBTOTAL(9,K2090:K2090)</f>
        <v>24083889.026250001</v>
      </c>
      <c r="L2091" s="187">
        <f>SUBTOTAL(9,L2090:L2090)</f>
        <v>518898.96374999732</v>
      </c>
      <c r="M2091" s="187">
        <f>SUBTOTAL(9,M2090:M2090)</f>
        <v>24602787.989999998</v>
      </c>
      <c r="O2091" s="134"/>
      <c r="P2091" s="134"/>
      <c r="Q2091" s="134"/>
      <c r="R2091" s="134"/>
      <c r="S2091" s="134"/>
      <c r="T2091" s="134"/>
      <c r="U2091" s="134"/>
      <c r="V2091" s="134"/>
      <c r="W2091" s="134"/>
      <c r="X2091" s="134"/>
      <c r="Y2091" s="134"/>
      <c r="Z2091" s="134"/>
      <c r="AA2091" s="134"/>
    </row>
    <row r="2092" spans="1:27" ht="11.65" customHeight="1" x14ac:dyDescent="0.2">
      <c r="A2092" s="138">
        <f t="shared" ca="1" si="158"/>
        <v>1711</v>
      </c>
      <c r="C2092" s="184"/>
      <c r="H2092" s="151"/>
      <c r="I2092" s="88"/>
      <c r="J2092" s="88"/>
      <c r="K2092" s="88"/>
      <c r="L2092" s="88"/>
      <c r="M2092" s="88"/>
      <c r="O2092" s="134"/>
      <c r="P2092" s="134"/>
      <c r="Q2092" s="134"/>
      <c r="R2092" s="134"/>
      <c r="S2092" s="134"/>
      <c r="T2092" s="134"/>
      <c r="U2092" s="134"/>
      <c r="V2092" s="134"/>
      <c r="W2092" s="134"/>
      <c r="X2092" s="134"/>
      <c r="Y2092" s="134"/>
      <c r="Z2092" s="134"/>
      <c r="AA2092" s="134"/>
    </row>
    <row r="2093" spans="1:27" ht="11.65" customHeight="1" x14ac:dyDescent="0.2">
      <c r="A2093" s="138">
        <f t="shared" ca="1" si="158"/>
        <v>1712</v>
      </c>
      <c r="C2093" s="184">
        <v>368</v>
      </c>
      <c r="D2093" s="84" t="s">
        <v>525</v>
      </c>
      <c r="H2093" s="151"/>
      <c r="I2093" s="88"/>
      <c r="J2093" s="88"/>
      <c r="K2093" s="88"/>
      <c r="L2093" s="88"/>
      <c r="M2093" s="88"/>
      <c r="O2093" s="134"/>
      <c r="P2093" s="134"/>
      <c r="Q2093" s="134"/>
      <c r="R2093" s="134"/>
      <c r="S2093" s="134"/>
      <c r="T2093" s="134"/>
      <c r="U2093" s="134"/>
      <c r="V2093" s="134"/>
      <c r="W2093" s="134"/>
      <c r="X2093" s="134"/>
      <c r="Y2093" s="134"/>
      <c r="Z2093" s="134"/>
      <c r="AA2093" s="134"/>
    </row>
    <row r="2094" spans="1:27" ht="11.65" customHeight="1" x14ac:dyDescent="0.2">
      <c r="A2094" s="138">
        <f t="shared" ca="1" si="158"/>
        <v>1713</v>
      </c>
      <c r="C2094" s="184"/>
      <c r="F2094" s="184" t="str">
        <f>+[1]Function!F2076</f>
        <v>DPW</v>
      </c>
      <c r="G2094" s="84" t="str">
        <f>[1]UTCR!H2094</f>
        <v>S</v>
      </c>
      <c r="H2094" s="151"/>
      <c r="I2094" s="88">
        <f>IF(VLOOKUP([1]Variables!$AN$3,[1]Variables!$AK$3:$AM$14,3)=2,[1]UTCR!J2094,[1]UTCR!AF2094)</f>
        <v>1227722055.1908329</v>
      </c>
      <c r="J2094" s="88">
        <f>I2094-K2094</f>
        <v>1122806378.748333</v>
      </c>
      <c r="K2094" s="185">
        <f>IF([1]Variables!$AN$3=12,IF(VLOOKUP([1]Variables!$AN$3,[1]Variables!$AK$3:$AM$14,3)=2,INDEX([1]UTCR!K2094:U2094,1,5)+INDEX([1]UTCR!K2094:U2094,1,8),INDEX([1]UTCR!AG2094:AQ2094,1,5)+INDEX([1]UTCR!AG2094:AQ2094,1,8)),IF(VLOOKUP([1]Variables!$AN$3,[1]Variables!$AK$3:$AM$14,3)=2,INDEX([1]UTCR!K2094:U2094,1,[1]Variables!$AN$3),INDEX([1]UTCR!AG2094:AQ2094,1,[1]Variables!$AN$3)))</f>
        <v>104915676.4425</v>
      </c>
      <c r="L2094" s="88">
        <f>M2094-K2094</f>
        <v>1099993.9675000012</v>
      </c>
      <c r="M2094" s="88">
        <f>IF([1]Variables!$AN$3=12,INDEX([1]NRO!J2094:T2094,1,5)+INDEX([1]NRO!J2094:T2094,1,8),INDEX([1]NRO!J2094:T2094,1,[1]Variables!$AN$3))</f>
        <v>106015670.41</v>
      </c>
      <c r="O2094" s="134"/>
      <c r="P2094" s="134"/>
      <c r="Q2094" s="134"/>
      <c r="R2094" s="134"/>
      <c r="S2094" s="134"/>
      <c r="T2094" s="134"/>
      <c r="U2094" s="134"/>
      <c r="V2094" s="134"/>
      <c r="W2094" s="134"/>
      <c r="X2094" s="134"/>
      <c r="Y2094" s="134"/>
      <c r="Z2094" s="134"/>
      <c r="AA2094" s="134"/>
    </row>
    <row r="2095" spans="1:27" ht="11.65" customHeight="1" x14ac:dyDescent="0.2">
      <c r="A2095" s="138">
        <f t="shared" ca="1" si="158"/>
        <v>1714</v>
      </c>
      <c r="C2095" s="184"/>
      <c r="H2095" s="151" t="s">
        <v>469</v>
      </c>
      <c r="I2095" s="187">
        <f>SUBTOTAL(9,I2094:I2094)</f>
        <v>1227722055.1908329</v>
      </c>
      <c r="J2095" s="187">
        <f>SUBTOTAL(9,J2094:J2094)</f>
        <v>1122806378.748333</v>
      </c>
      <c r="K2095" s="187">
        <f>SUBTOTAL(9,K2094:K2094)</f>
        <v>104915676.4425</v>
      </c>
      <c r="L2095" s="187">
        <f>SUBTOTAL(9,L2094:L2094)</f>
        <v>1099993.9675000012</v>
      </c>
      <c r="M2095" s="187">
        <f>SUBTOTAL(9,M2094:M2094)</f>
        <v>106015670.41</v>
      </c>
      <c r="O2095" s="134"/>
      <c r="P2095" s="134"/>
      <c r="Q2095" s="134"/>
      <c r="R2095" s="134"/>
      <c r="S2095" s="134"/>
      <c r="T2095" s="134"/>
      <c r="U2095" s="134"/>
      <c r="V2095" s="134"/>
      <c r="W2095" s="134"/>
      <c r="X2095" s="134"/>
      <c r="Y2095" s="134"/>
      <c r="Z2095" s="134"/>
      <c r="AA2095" s="134"/>
    </row>
    <row r="2096" spans="1:27" ht="11.65" customHeight="1" x14ac:dyDescent="0.2">
      <c r="A2096" s="138">
        <f t="shared" ca="1" si="158"/>
        <v>1715</v>
      </c>
      <c r="C2096" s="184"/>
      <c r="H2096" s="151"/>
      <c r="I2096" s="88"/>
      <c r="J2096" s="88"/>
      <c r="K2096" s="88"/>
      <c r="L2096" s="88"/>
      <c r="M2096" s="88"/>
      <c r="O2096" s="134"/>
      <c r="P2096" s="134"/>
      <c r="Q2096" s="134"/>
      <c r="R2096" s="134"/>
      <c r="S2096" s="134"/>
      <c r="T2096" s="134"/>
      <c r="U2096" s="134"/>
      <c r="V2096" s="134"/>
      <c r="W2096" s="134"/>
      <c r="X2096" s="134"/>
      <c r="Y2096" s="134"/>
      <c r="Z2096" s="134"/>
      <c r="AA2096" s="134"/>
    </row>
    <row r="2097" spans="1:27" ht="11.65" customHeight="1" x14ac:dyDescent="0.2">
      <c r="A2097" s="138">
        <f t="shared" ca="1" si="158"/>
        <v>1716</v>
      </c>
      <c r="C2097" s="184">
        <v>369</v>
      </c>
      <c r="D2097" s="84" t="s">
        <v>371</v>
      </c>
      <c r="H2097" s="151"/>
      <c r="I2097" s="88"/>
      <c r="J2097" s="88"/>
      <c r="K2097" s="88"/>
      <c r="L2097" s="88"/>
      <c r="M2097" s="88"/>
      <c r="O2097" s="134"/>
      <c r="P2097" s="134"/>
      <c r="Q2097" s="134"/>
      <c r="R2097" s="134"/>
      <c r="S2097" s="134"/>
      <c r="T2097" s="134"/>
      <c r="U2097" s="134"/>
      <c r="V2097" s="134"/>
      <c r="W2097" s="134"/>
      <c r="X2097" s="134"/>
      <c r="Y2097" s="134"/>
      <c r="Z2097" s="134"/>
      <c r="AA2097" s="134"/>
    </row>
    <row r="2098" spans="1:27" ht="11.65" customHeight="1" x14ac:dyDescent="0.2">
      <c r="A2098" s="138">
        <f t="shared" ca="1" si="158"/>
        <v>1717</v>
      </c>
      <c r="C2098" s="184"/>
      <c r="F2098" s="184" t="str">
        <f>+[1]Function!F2080</f>
        <v>DPW</v>
      </c>
      <c r="G2098" s="84" t="str">
        <f>[1]UTCR!H2098</f>
        <v>S</v>
      </c>
      <c r="H2098" s="151"/>
      <c r="I2098" s="88">
        <f>IF(VLOOKUP([1]Variables!$AN$3,[1]Variables!$AK$3:$AM$14,3)=2,[1]UTCR!J2098,[1]UTCR!AF2098)</f>
        <v>679641262.54083335</v>
      </c>
      <c r="J2098" s="88">
        <f>I2098-K2098</f>
        <v>622975071.90375006</v>
      </c>
      <c r="K2098" s="185">
        <f>IF([1]Variables!$AN$3=12,IF(VLOOKUP([1]Variables!$AN$3,[1]Variables!$AK$3:$AM$14,3)=2,INDEX([1]UTCR!K2098:U2098,1,5)+INDEX([1]UTCR!K2098:U2098,1,8),INDEX([1]UTCR!AG2098:AQ2098,1,5)+INDEX([1]UTCR!AG2098:AQ2098,1,8)),IF(VLOOKUP([1]Variables!$AN$3,[1]Variables!$AK$3:$AM$14,3)=2,INDEX([1]UTCR!K2098:U2098,1,[1]Variables!$AN$3),INDEX([1]UTCR!AG2098:AQ2098,1,[1]Variables!$AN$3)))</f>
        <v>56666190.637083299</v>
      </c>
      <c r="L2098" s="88">
        <f>M2098-K2098</f>
        <v>904129.03291670233</v>
      </c>
      <c r="M2098" s="88">
        <f>IF([1]Variables!$AN$3=12,INDEX([1]NRO!J2098:T2098,1,5)+INDEX([1]NRO!J2098:T2098,1,8),INDEX([1]NRO!J2098:T2098,1,[1]Variables!$AN$3))</f>
        <v>57570319.670000002</v>
      </c>
      <c r="O2098" s="134"/>
      <c r="P2098" s="134"/>
      <c r="Q2098" s="134"/>
      <c r="R2098" s="134"/>
      <c r="S2098" s="134"/>
      <c r="T2098" s="134"/>
      <c r="U2098" s="134"/>
      <c r="V2098" s="134"/>
      <c r="W2098" s="134"/>
      <c r="X2098" s="134"/>
      <c r="Y2098" s="134"/>
      <c r="Z2098" s="134"/>
      <c r="AA2098" s="134"/>
    </row>
    <row r="2099" spans="1:27" ht="11.65" customHeight="1" x14ac:dyDescent="0.2">
      <c r="A2099" s="138">
        <f t="shared" ca="1" si="158"/>
        <v>1718</v>
      </c>
      <c r="C2099" s="184"/>
      <c r="H2099" s="151" t="s">
        <v>469</v>
      </c>
      <c r="I2099" s="187">
        <f>SUBTOTAL(9,I2098:I2098)</f>
        <v>679641262.54083335</v>
      </c>
      <c r="J2099" s="187">
        <f>SUBTOTAL(9,J2098:J2098)</f>
        <v>622975071.90375006</v>
      </c>
      <c r="K2099" s="187">
        <f>SUBTOTAL(9,K2098:K2098)</f>
        <v>56666190.637083299</v>
      </c>
      <c r="L2099" s="187">
        <f>SUBTOTAL(9,L2098:L2098)</f>
        <v>904129.03291670233</v>
      </c>
      <c r="M2099" s="187">
        <f>SUBTOTAL(9,M2098:M2098)</f>
        <v>57570319.670000002</v>
      </c>
      <c r="O2099" s="134"/>
      <c r="P2099" s="134"/>
      <c r="Q2099" s="134"/>
      <c r="R2099" s="134"/>
      <c r="S2099" s="134"/>
      <c r="T2099" s="134"/>
      <c r="U2099" s="134"/>
      <c r="V2099" s="134"/>
      <c r="W2099" s="134"/>
      <c r="X2099" s="134"/>
      <c r="Y2099" s="134"/>
      <c r="Z2099" s="134"/>
      <c r="AA2099" s="134"/>
    </row>
    <row r="2100" spans="1:27" ht="11.65" customHeight="1" x14ac:dyDescent="0.2">
      <c r="A2100" s="138">
        <f t="shared" ca="1" si="158"/>
        <v>1719</v>
      </c>
      <c r="C2100" s="184"/>
      <c r="H2100" s="151"/>
      <c r="I2100" s="88"/>
      <c r="J2100" s="88"/>
      <c r="K2100" s="88"/>
      <c r="L2100" s="88"/>
      <c r="M2100" s="88"/>
      <c r="O2100" s="134"/>
      <c r="P2100" s="134"/>
      <c r="Q2100" s="134"/>
      <c r="R2100" s="134"/>
      <c r="S2100" s="134"/>
      <c r="T2100" s="134"/>
      <c r="U2100" s="134"/>
      <c r="V2100" s="134"/>
      <c r="W2100" s="134"/>
      <c r="X2100" s="134"/>
      <c r="Y2100" s="134"/>
      <c r="Z2100" s="134"/>
      <c r="AA2100" s="134"/>
    </row>
    <row r="2101" spans="1:27" ht="11.65" customHeight="1" x14ac:dyDescent="0.2">
      <c r="A2101" s="138">
        <f t="shared" ca="1" si="158"/>
        <v>1720</v>
      </c>
      <c r="C2101" s="184">
        <v>370</v>
      </c>
      <c r="D2101" s="84" t="s">
        <v>372</v>
      </c>
      <c r="H2101" s="151"/>
      <c r="I2101" s="88"/>
      <c r="J2101" s="88"/>
      <c r="K2101" s="88"/>
      <c r="L2101" s="88"/>
      <c r="M2101" s="88"/>
      <c r="O2101" s="134"/>
      <c r="P2101" s="134"/>
      <c r="Q2101" s="134"/>
      <c r="R2101" s="134"/>
      <c r="S2101" s="134"/>
      <c r="T2101" s="134"/>
      <c r="U2101" s="134"/>
      <c r="V2101" s="134"/>
      <c r="W2101" s="134"/>
      <c r="X2101" s="134"/>
      <c r="Y2101" s="134"/>
      <c r="Z2101" s="134"/>
      <c r="AA2101" s="134"/>
    </row>
    <row r="2102" spans="1:27" ht="11.65" customHeight="1" x14ac:dyDescent="0.2">
      <c r="A2102" s="138">
        <f t="shared" ca="1" si="158"/>
        <v>1721</v>
      </c>
      <c r="C2102" s="184"/>
      <c r="F2102" s="184" t="str">
        <f>+[1]Function!F2084</f>
        <v>DPW</v>
      </c>
      <c r="G2102" s="84" t="str">
        <f>[1]UTCR!H2102</f>
        <v>S</v>
      </c>
      <c r="H2102" s="151"/>
      <c r="I2102" s="88">
        <f>IF(VLOOKUP([1]Variables!$AN$3,[1]Variables!$AK$3:$AM$14,3)=2,[1]UTCR!J2102,[1]UTCR!AF2102)</f>
        <v>180871501.80875003</v>
      </c>
      <c r="J2102" s="88">
        <f>I2102-K2102</f>
        <v>169185828.32166675</v>
      </c>
      <c r="K2102" s="185">
        <f>IF([1]Variables!$AN$3=12,IF(VLOOKUP([1]Variables!$AN$3,[1]Variables!$AK$3:$AM$14,3)=2,INDEX([1]UTCR!K2102:U2102,1,5)+INDEX([1]UTCR!K2102:U2102,1,8),INDEX([1]UTCR!AG2102:AQ2102,1,5)+INDEX([1]UTCR!AG2102:AQ2102,1,8)),IF(VLOOKUP([1]Variables!$AN$3,[1]Variables!$AK$3:$AM$14,3)=2,INDEX([1]UTCR!K2102:U2102,1,[1]Variables!$AN$3),INDEX([1]UTCR!AG2102:AQ2102,1,[1]Variables!$AN$3)))</f>
        <v>11685673.487083299</v>
      </c>
      <c r="L2102" s="88">
        <f>M2102-K2102</f>
        <v>95781.282916700467</v>
      </c>
      <c r="M2102" s="88">
        <f>IF([1]Variables!$AN$3=12,INDEX([1]NRO!J2102:T2102,1,5)+INDEX([1]NRO!J2102:T2102,1,8),INDEX([1]NRO!J2102:T2102,1,[1]Variables!$AN$3))</f>
        <v>11781454.77</v>
      </c>
      <c r="O2102" s="134"/>
      <c r="P2102" s="134"/>
      <c r="Q2102" s="134"/>
      <c r="R2102" s="134"/>
      <c r="S2102" s="134"/>
      <c r="T2102" s="134"/>
      <c r="U2102" s="134"/>
      <c r="V2102" s="134"/>
      <c r="W2102" s="134"/>
      <c r="X2102" s="134"/>
      <c r="Y2102" s="134"/>
      <c r="Z2102" s="134"/>
      <c r="AA2102" s="134"/>
    </row>
    <row r="2103" spans="1:27" ht="11.65" customHeight="1" x14ac:dyDescent="0.2">
      <c r="A2103" s="138">
        <f t="shared" ca="1" si="158"/>
        <v>1722</v>
      </c>
      <c r="C2103" s="184"/>
      <c r="H2103" s="151" t="s">
        <v>469</v>
      </c>
      <c r="I2103" s="187">
        <f>SUBTOTAL(9,I2102:I2102)</f>
        <v>180871501.80875003</v>
      </c>
      <c r="J2103" s="187">
        <f>SUBTOTAL(9,J2102:J2102)</f>
        <v>169185828.32166675</v>
      </c>
      <c r="K2103" s="187">
        <f>SUBTOTAL(9,K2102:K2102)</f>
        <v>11685673.487083299</v>
      </c>
      <c r="L2103" s="187">
        <f>SUBTOTAL(9,L2102:L2102)</f>
        <v>95781.282916700467</v>
      </c>
      <c r="M2103" s="187">
        <f>SUBTOTAL(9,M2102:M2102)</f>
        <v>11781454.77</v>
      </c>
      <c r="O2103" s="134"/>
      <c r="P2103" s="134"/>
      <c r="Q2103" s="134"/>
      <c r="R2103" s="134"/>
      <c r="S2103" s="134"/>
      <c r="T2103" s="134"/>
      <c r="U2103" s="134"/>
      <c r="V2103" s="134"/>
      <c r="W2103" s="134"/>
      <c r="X2103" s="134"/>
      <c r="Y2103" s="134"/>
      <c r="Z2103" s="134"/>
      <c r="AA2103" s="134"/>
    </row>
    <row r="2104" spans="1:27" ht="11.65" customHeight="1" x14ac:dyDescent="0.2">
      <c r="A2104" s="138">
        <f t="shared" ca="1" si="158"/>
        <v>1723</v>
      </c>
      <c r="C2104" s="184"/>
      <c r="H2104" s="151"/>
      <c r="I2104" s="88"/>
      <c r="J2104" s="88"/>
      <c r="K2104" s="88"/>
      <c r="L2104" s="88"/>
      <c r="M2104" s="88"/>
      <c r="O2104" s="134"/>
      <c r="P2104" s="134"/>
      <c r="Q2104" s="134"/>
      <c r="R2104" s="134"/>
      <c r="S2104" s="134"/>
      <c r="T2104" s="134"/>
      <c r="U2104" s="134"/>
      <c r="V2104" s="134"/>
      <c r="W2104" s="134"/>
      <c r="X2104" s="134"/>
      <c r="Y2104" s="134"/>
      <c r="Z2104" s="134"/>
      <c r="AA2104" s="134"/>
    </row>
    <row r="2105" spans="1:27" ht="11.65" customHeight="1" x14ac:dyDescent="0.2">
      <c r="A2105" s="138">
        <f t="shared" ca="1" si="158"/>
        <v>1724</v>
      </c>
      <c r="C2105" s="184">
        <v>371</v>
      </c>
      <c r="D2105" s="84" t="s">
        <v>526</v>
      </c>
      <c r="H2105" s="151"/>
      <c r="I2105" s="88"/>
      <c r="J2105" s="88"/>
      <c r="K2105" s="88"/>
      <c r="L2105" s="88"/>
      <c r="M2105" s="88"/>
      <c r="O2105" s="134"/>
      <c r="P2105" s="134"/>
      <c r="Q2105" s="134"/>
      <c r="R2105" s="134"/>
      <c r="S2105" s="134"/>
      <c r="T2105" s="134"/>
      <c r="U2105" s="134"/>
      <c r="V2105" s="134"/>
      <c r="W2105" s="134"/>
      <c r="X2105" s="134"/>
      <c r="Y2105" s="134"/>
      <c r="Z2105" s="134"/>
      <c r="AA2105" s="134"/>
    </row>
    <row r="2106" spans="1:27" ht="11.65" customHeight="1" x14ac:dyDescent="0.2">
      <c r="A2106" s="138">
        <f t="shared" ca="1" si="158"/>
        <v>1725</v>
      </c>
      <c r="C2106" s="184"/>
      <c r="F2106" s="184" t="str">
        <f>+[1]Function!F2088</f>
        <v>DPW</v>
      </c>
      <c r="G2106" s="84" t="str">
        <f>[1]UTCR!H2106</f>
        <v>S</v>
      </c>
      <c r="H2106" s="151" t="s">
        <v>2</v>
      </c>
      <c r="I2106" s="88">
        <f>IF(VLOOKUP([1]Variables!$AN$3,[1]Variables!$AK$3:$AM$14,3)=2,[1]UTCR!J2106,[1]UTCR!AF2106)</f>
        <v>8835129.2691666689</v>
      </c>
      <c r="J2106" s="88">
        <f>I2106-K2106</f>
        <v>8323490.942916669</v>
      </c>
      <c r="K2106" s="185">
        <f>IF([1]Variables!$AN$3=12,IF(VLOOKUP([1]Variables!$AN$3,[1]Variables!$AK$3:$AM$14,3)=2,INDEX([1]UTCR!K2106:U2106,1,5)+INDEX([1]UTCR!K2106:U2106,1,8),INDEX([1]UTCR!AG2106:AQ2106,1,5)+INDEX([1]UTCR!AG2106:AQ2106,1,8)),IF(VLOOKUP([1]Variables!$AN$3,[1]Variables!$AK$3:$AM$14,3)=2,INDEX([1]UTCR!K2106:U2106,1,[1]Variables!$AN$3),INDEX([1]UTCR!AG2106:AQ2106,1,[1]Variables!$AN$3)))</f>
        <v>511638.32624999998</v>
      </c>
      <c r="L2106" s="88">
        <f>M2106-K2106</f>
        <v>-417.63624999998137</v>
      </c>
      <c r="M2106" s="88">
        <f>IF([1]Variables!$AN$3=12,INDEX([1]NRO!J2106:T2106,1,5)+INDEX([1]NRO!J2106:T2106,1,8),INDEX([1]NRO!J2106:T2106,1,[1]Variables!$AN$3))</f>
        <v>511220.69</v>
      </c>
      <c r="O2106" s="134"/>
      <c r="P2106" s="134"/>
      <c r="Q2106" s="134"/>
      <c r="R2106" s="134"/>
      <c r="S2106" s="134"/>
      <c r="T2106" s="134"/>
      <c r="U2106" s="134"/>
      <c r="V2106" s="134"/>
      <c r="W2106" s="134"/>
      <c r="X2106" s="134"/>
      <c r="Y2106" s="134"/>
      <c r="Z2106" s="134"/>
      <c r="AA2106" s="134"/>
    </row>
    <row r="2107" spans="1:27" ht="11.65" customHeight="1" x14ac:dyDescent="0.2">
      <c r="A2107" s="138">
        <f t="shared" ca="1" si="158"/>
        <v>1726</v>
      </c>
      <c r="C2107" s="184"/>
      <c r="H2107" s="151" t="s">
        <v>469</v>
      </c>
      <c r="I2107" s="187">
        <f>SUBTOTAL(9,I2106:I2106)</f>
        <v>8835129.2691666689</v>
      </c>
      <c r="J2107" s="187">
        <f>SUBTOTAL(9,J2106:J2106)</f>
        <v>8323490.942916669</v>
      </c>
      <c r="K2107" s="187">
        <f>SUBTOTAL(9,K2106:K2106)</f>
        <v>511638.32624999998</v>
      </c>
      <c r="L2107" s="187">
        <f>SUBTOTAL(9,L2106:L2106)</f>
        <v>-417.63624999998137</v>
      </c>
      <c r="M2107" s="187">
        <f>SUBTOTAL(9,M2106:M2106)</f>
        <v>511220.69</v>
      </c>
      <c r="O2107" s="134"/>
      <c r="P2107" s="134"/>
      <c r="Q2107" s="134"/>
      <c r="R2107" s="134"/>
      <c r="S2107" s="134"/>
      <c r="T2107" s="134"/>
      <c r="U2107" s="134"/>
      <c r="V2107" s="134"/>
      <c r="W2107" s="134"/>
      <c r="X2107" s="134"/>
      <c r="Y2107" s="134"/>
      <c r="Z2107" s="134"/>
      <c r="AA2107" s="134"/>
    </row>
    <row r="2108" spans="1:27" ht="11.65" customHeight="1" x14ac:dyDescent="0.2">
      <c r="A2108" s="138">
        <f t="shared" ca="1" si="158"/>
        <v>1727</v>
      </c>
      <c r="C2108" s="184"/>
      <c r="H2108" s="151"/>
      <c r="I2108" s="88"/>
      <c r="J2108" s="88"/>
      <c r="K2108" s="88"/>
      <c r="L2108" s="88"/>
      <c r="M2108" s="88"/>
      <c r="O2108" s="134"/>
      <c r="P2108" s="134"/>
      <c r="Q2108" s="134"/>
      <c r="R2108" s="134"/>
      <c r="S2108" s="134"/>
      <c r="T2108" s="134"/>
      <c r="U2108" s="134"/>
      <c r="V2108" s="134"/>
      <c r="W2108" s="134"/>
      <c r="X2108" s="134"/>
      <c r="Y2108" s="134"/>
      <c r="Z2108" s="134"/>
      <c r="AA2108" s="134"/>
    </row>
    <row r="2109" spans="1:27" ht="11.65" customHeight="1" x14ac:dyDescent="0.2">
      <c r="A2109" s="138">
        <f t="shared" ca="1" si="158"/>
        <v>1728</v>
      </c>
      <c r="C2109" s="184">
        <v>372</v>
      </c>
      <c r="D2109" s="84" t="s">
        <v>374</v>
      </c>
      <c r="H2109" s="151"/>
      <c r="I2109" s="88"/>
      <c r="J2109" s="88"/>
      <c r="K2109" s="88"/>
      <c r="L2109" s="88"/>
      <c r="M2109" s="88"/>
      <c r="O2109" s="134"/>
      <c r="P2109" s="134"/>
      <c r="Q2109" s="134"/>
      <c r="R2109" s="134"/>
      <c r="S2109" s="134"/>
      <c r="T2109" s="134"/>
      <c r="U2109" s="134"/>
      <c r="V2109" s="134"/>
      <c r="W2109" s="134"/>
      <c r="X2109" s="134"/>
      <c r="Y2109" s="134"/>
      <c r="Z2109" s="134"/>
      <c r="AA2109" s="134"/>
    </row>
    <row r="2110" spans="1:27" ht="11.65" customHeight="1" x14ac:dyDescent="0.2">
      <c r="A2110" s="138">
        <f t="shared" ca="1" si="158"/>
        <v>1729</v>
      </c>
      <c r="C2110" s="184"/>
      <c r="F2110" s="184" t="str">
        <f>+[1]Function!F2092</f>
        <v>DPW</v>
      </c>
      <c r="G2110" s="84" t="str">
        <f>[1]UTCR!H2110</f>
        <v>S</v>
      </c>
      <c r="H2110" s="151"/>
      <c r="I2110" s="88">
        <f>IF(VLOOKUP([1]Variables!$AN$3,[1]Variables!$AK$3:$AM$14,3)=2,[1]UTCR!J2110,[1]UTCR!AF2110)</f>
        <v>0</v>
      </c>
      <c r="J2110" s="88">
        <f>I2110-K2110</f>
        <v>0</v>
      </c>
      <c r="K2110" s="185">
        <f>IF([1]Variables!$AN$3=12,IF(VLOOKUP([1]Variables!$AN$3,[1]Variables!$AK$3:$AM$14,3)=2,INDEX([1]UTCR!K2110:U2110,1,5)+INDEX([1]UTCR!K2110:U2110,1,8),INDEX([1]UTCR!AG2110:AQ2110,1,5)+INDEX([1]UTCR!AG2110:AQ2110,1,8)),IF(VLOOKUP([1]Variables!$AN$3,[1]Variables!$AK$3:$AM$14,3)=2,INDEX([1]UTCR!K2110:U2110,1,[1]Variables!$AN$3),INDEX([1]UTCR!AG2110:AQ2110,1,[1]Variables!$AN$3)))</f>
        <v>0</v>
      </c>
      <c r="L2110" s="88">
        <f>M2110-K2110</f>
        <v>0</v>
      </c>
      <c r="M2110" s="88">
        <f>IF([1]Variables!$AN$3=12,INDEX([1]NRO!J2110:T2110,1,5)+INDEX([1]NRO!J2110:T2110,1,8),INDEX([1]NRO!J2110:T2110,1,[1]Variables!$AN$3))</f>
        <v>0</v>
      </c>
      <c r="O2110" s="134"/>
      <c r="P2110" s="134"/>
      <c r="Q2110" s="134"/>
      <c r="R2110" s="134"/>
      <c r="S2110" s="134"/>
      <c r="T2110" s="134"/>
      <c r="U2110" s="134"/>
      <c r="V2110" s="134"/>
      <c r="W2110" s="134"/>
      <c r="X2110" s="134"/>
      <c r="Y2110" s="134"/>
      <c r="Z2110" s="134"/>
      <c r="AA2110" s="134"/>
    </row>
    <row r="2111" spans="1:27" ht="11.65" customHeight="1" x14ac:dyDescent="0.2">
      <c r="A2111" s="138">
        <f t="shared" ca="1" si="158"/>
        <v>1730</v>
      </c>
      <c r="C2111" s="184"/>
      <c r="H2111" s="151" t="s">
        <v>469</v>
      </c>
      <c r="I2111" s="187">
        <f>SUBTOTAL(9,I2110:I2110)</f>
        <v>0</v>
      </c>
      <c r="J2111" s="187">
        <f>SUBTOTAL(9,J2110:J2110)</f>
        <v>0</v>
      </c>
      <c r="K2111" s="187">
        <f>SUBTOTAL(9,K2110:K2110)</f>
        <v>0</v>
      </c>
      <c r="L2111" s="187">
        <f>SUBTOTAL(9,L2110:L2110)</f>
        <v>0</v>
      </c>
      <c r="M2111" s="187">
        <f>SUBTOTAL(9,M2110:M2110)</f>
        <v>0</v>
      </c>
      <c r="O2111" s="134"/>
      <c r="P2111" s="134"/>
      <c r="Q2111" s="134"/>
      <c r="R2111" s="134"/>
      <c r="S2111" s="134"/>
      <c r="T2111" s="134"/>
      <c r="U2111" s="134"/>
      <c r="V2111" s="134"/>
      <c r="W2111" s="134"/>
      <c r="X2111" s="134"/>
      <c r="Y2111" s="134"/>
      <c r="Z2111" s="134"/>
      <c r="AA2111" s="134"/>
    </row>
    <row r="2112" spans="1:27" ht="11.65" customHeight="1" x14ac:dyDescent="0.2">
      <c r="A2112" s="138">
        <f t="shared" ca="1" si="158"/>
        <v>1731</v>
      </c>
      <c r="C2112" s="184"/>
      <c r="H2112" s="151"/>
      <c r="I2112" s="88"/>
      <c r="J2112" s="88"/>
      <c r="K2112" s="88"/>
      <c r="L2112" s="88"/>
      <c r="M2112" s="88"/>
      <c r="O2112" s="134"/>
      <c r="P2112" s="134"/>
      <c r="Q2112" s="134"/>
      <c r="R2112" s="134"/>
      <c r="S2112" s="134"/>
      <c r="T2112" s="134"/>
      <c r="U2112" s="134"/>
      <c r="V2112" s="134"/>
      <c r="W2112" s="134"/>
      <c r="X2112" s="134"/>
      <c r="Y2112" s="134"/>
      <c r="Z2112" s="134"/>
      <c r="AA2112" s="134"/>
    </row>
    <row r="2113" spans="1:27" ht="11.65" customHeight="1" x14ac:dyDescent="0.2">
      <c r="A2113" s="138">
        <f t="shared" ca="1" si="158"/>
        <v>1732</v>
      </c>
      <c r="C2113" s="184">
        <v>373</v>
      </c>
      <c r="D2113" s="84" t="s">
        <v>527</v>
      </c>
      <c r="H2113" s="151"/>
      <c r="I2113" s="88"/>
      <c r="J2113" s="88"/>
      <c r="K2113" s="88"/>
      <c r="L2113" s="88"/>
      <c r="M2113" s="88"/>
      <c r="O2113" s="134"/>
      <c r="P2113" s="134"/>
      <c r="Q2113" s="134"/>
      <c r="R2113" s="134"/>
      <c r="S2113" s="134"/>
      <c r="T2113" s="134"/>
      <c r="U2113" s="134"/>
      <c r="V2113" s="134"/>
      <c r="W2113" s="134"/>
      <c r="X2113" s="134"/>
      <c r="Y2113" s="134"/>
      <c r="Z2113" s="134"/>
      <c r="AA2113" s="134"/>
    </row>
    <row r="2114" spans="1:27" ht="11.65" customHeight="1" x14ac:dyDescent="0.2">
      <c r="A2114" s="138">
        <f t="shared" ca="1" si="158"/>
        <v>1733</v>
      </c>
      <c r="C2114" s="184"/>
      <c r="F2114" s="184" t="str">
        <f>+[1]Function!F2096</f>
        <v>DPW</v>
      </c>
      <c r="G2114" s="84" t="str">
        <f>[1]UTCR!H2114</f>
        <v>S</v>
      </c>
      <c r="H2114" s="151"/>
      <c r="I2114" s="88">
        <f>IF(VLOOKUP([1]Variables!$AN$3,[1]Variables!$AK$3:$AM$14,3)=2,[1]UTCR!J2114,[1]UTCR!AF2114)</f>
        <v>61355689.986249968</v>
      </c>
      <c r="J2114" s="88">
        <f>I2114-K2114</f>
        <v>57126290.636249967</v>
      </c>
      <c r="K2114" s="185">
        <f>IF([1]Variables!$AN$3=12,IF(VLOOKUP([1]Variables!$AN$3,[1]Variables!$AK$3:$AM$14,3)=2,INDEX([1]UTCR!K2114:U2114,1,5)+INDEX([1]UTCR!K2114:U2114,1,8),INDEX([1]UTCR!AG2114:AQ2114,1,5)+INDEX([1]UTCR!AG2114:AQ2114,1,8)),IF(VLOOKUP([1]Variables!$AN$3,[1]Variables!$AK$3:$AM$14,3)=2,INDEX([1]UTCR!K2114:U2114,1,[1]Variables!$AN$3),INDEX([1]UTCR!AG2114:AQ2114,1,[1]Variables!$AN$3)))</f>
        <v>4229399.3499999996</v>
      </c>
      <c r="L2114" s="88">
        <f>M2114-K2114</f>
        <v>30466.810000000522</v>
      </c>
      <c r="M2114" s="88">
        <f>IF([1]Variables!$AN$3=12,INDEX([1]NRO!J2114:T2114,1,5)+INDEX([1]NRO!J2114:T2114,1,8),INDEX([1]NRO!J2114:T2114,1,[1]Variables!$AN$3))</f>
        <v>4259866.16</v>
      </c>
      <c r="O2114" s="134"/>
      <c r="P2114" s="134"/>
      <c r="Q2114" s="134"/>
      <c r="R2114" s="134"/>
      <c r="S2114" s="134"/>
      <c r="T2114" s="134"/>
      <c r="U2114" s="134"/>
      <c r="V2114" s="134"/>
      <c r="W2114" s="134"/>
      <c r="X2114" s="134"/>
      <c r="Y2114" s="134"/>
      <c r="Z2114" s="134"/>
      <c r="AA2114" s="134"/>
    </row>
    <row r="2115" spans="1:27" ht="11.65" customHeight="1" x14ac:dyDescent="0.2">
      <c r="A2115" s="138">
        <f t="shared" ca="1" si="158"/>
        <v>1734</v>
      </c>
      <c r="C2115" s="184"/>
      <c r="H2115" s="151" t="s">
        <v>469</v>
      </c>
      <c r="I2115" s="187">
        <f>SUBTOTAL(9,I2114:I2114)</f>
        <v>61355689.986249968</v>
      </c>
      <c r="J2115" s="187">
        <f>SUBTOTAL(9,J2114:J2114)</f>
        <v>57126290.636249967</v>
      </c>
      <c r="K2115" s="187">
        <f>SUBTOTAL(9,K2114:K2114)</f>
        <v>4229399.3499999996</v>
      </c>
      <c r="L2115" s="187">
        <f>SUBTOTAL(9,L2114:L2114)</f>
        <v>30466.810000000522</v>
      </c>
      <c r="M2115" s="187">
        <f>SUBTOTAL(9,M2114:M2114)</f>
        <v>4259866.16</v>
      </c>
      <c r="O2115" s="134"/>
      <c r="P2115" s="134"/>
      <c r="Q2115" s="134"/>
      <c r="R2115" s="134"/>
      <c r="S2115" s="134"/>
      <c r="T2115" s="134"/>
      <c r="U2115" s="134"/>
      <c r="V2115" s="134"/>
      <c r="W2115" s="134"/>
      <c r="X2115" s="134"/>
      <c r="Y2115" s="134"/>
      <c r="Z2115" s="134"/>
      <c r="AA2115" s="134"/>
    </row>
    <row r="2116" spans="1:27" ht="11.65" customHeight="1" x14ac:dyDescent="0.2">
      <c r="A2116" s="138">
        <f t="shared" ca="1" si="158"/>
        <v>1735</v>
      </c>
      <c r="C2116" s="184"/>
      <c r="H2116" s="151"/>
      <c r="I2116" s="88"/>
      <c r="J2116" s="88"/>
      <c r="K2116" s="88"/>
      <c r="L2116" s="88"/>
      <c r="M2116" s="88"/>
      <c r="O2116" s="134"/>
      <c r="P2116" s="134"/>
      <c r="Q2116" s="134"/>
      <c r="R2116" s="134"/>
      <c r="S2116" s="134"/>
      <c r="T2116" s="134"/>
      <c r="U2116" s="134"/>
      <c r="V2116" s="134"/>
      <c r="W2116" s="134"/>
      <c r="X2116" s="134"/>
      <c r="Y2116" s="134"/>
      <c r="Z2116" s="134"/>
      <c r="AA2116" s="134"/>
    </row>
    <row r="2117" spans="1:27" ht="11.65" customHeight="1" x14ac:dyDescent="0.2">
      <c r="A2117" s="138">
        <f t="shared" ca="1" si="158"/>
        <v>1736</v>
      </c>
      <c r="C2117" s="184" t="s">
        <v>528</v>
      </c>
      <c r="D2117" s="84" t="s">
        <v>529</v>
      </c>
      <c r="H2117" s="151"/>
      <c r="I2117" s="88"/>
      <c r="J2117" s="88"/>
      <c r="K2117" s="88"/>
      <c r="L2117" s="88"/>
      <c r="M2117" s="88"/>
      <c r="O2117" s="134"/>
      <c r="P2117" s="134"/>
      <c r="Q2117" s="134"/>
      <c r="R2117" s="134"/>
      <c r="S2117" s="134"/>
      <c r="T2117" s="134"/>
      <c r="U2117" s="134"/>
      <c r="V2117" s="134"/>
      <c r="W2117" s="134"/>
      <c r="X2117" s="134"/>
      <c r="Y2117" s="134"/>
      <c r="Z2117" s="134"/>
      <c r="AA2117" s="134"/>
    </row>
    <row r="2118" spans="1:27" ht="11.65" customHeight="1" x14ac:dyDescent="0.2">
      <c r="A2118" s="138">
        <f t="shared" ca="1" si="158"/>
        <v>1737</v>
      </c>
      <c r="C2118" s="184"/>
      <c r="F2118" s="184" t="str">
        <f>+[1]Function!F2100</f>
        <v>DPW</v>
      </c>
      <c r="G2118" s="84" t="str">
        <f>[1]UTCR!H2118</f>
        <v>S</v>
      </c>
      <c r="H2118" s="151"/>
      <c r="I2118" s="88">
        <f>IF(VLOOKUP([1]Variables!$AN$3,[1]Variables!$AK$3:$AM$14,3)=2,[1]UTCR!J2118,[1]UTCR!AF2118)</f>
        <v>25875772.751249995</v>
      </c>
      <c r="J2118" s="88">
        <f>I2118-K2118</f>
        <v>21955074.227499995</v>
      </c>
      <c r="K2118" s="185">
        <f>IF([1]Variables!$AN$3=12,IF(VLOOKUP([1]Variables!$AN$3,[1]Variables!$AK$3:$AM$14,3)=2,INDEX([1]UTCR!K2118:U2118,1,5)+INDEX([1]UTCR!K2118:U2118,1,8),INDEX([1]UTCR!AG2118:AQ2118,1,5)+INDEX([1]UTCR!AG2118:AQ2118,1,8)),IF(VLOOKUP([1]Variables!$AN$3,[1]Variables!$AK$3:$AM$14,3)=2,INDEX([1]UTCR!K2118:U2118,1,[1]Variables!$AN$3),INDEX([1]UTCR!AG2118:AQ2118,1,[1]Variables!$AN$3)))</f>
        <v>3920698.5237500002</v>
      </c>
      <c r="L2118" s="88">
        <f>M2118-K2118</f>
        <v>1434017.9762499998</v>
      </c>
      <c r="M2118" s="88">
        <f>IF([1]Variables!$AN$3=12,INDEX([1]NRO!J2118:T2118,1,5)+INDEX([1]NRO!J2118:T2118,1,8),INDEX([1]NRO!J2118:T2118,1,[1]Variables!$AN$3))</f>
        <v>5354716.5</v>
      </c>
      <c r="O2118" s="134"/>
      <c r="P2118" s="134"/>
      <c r="Q2118" s="134"/>
      <c r="R2118" s="134"/>
      <c r="S2118" s="134"/>
      <c r="T2118" s="134"/>
      <c r="U2118" s="134"/>
      <c r="V2118" s="134"/>
      <c r="W2118" s="134"/>
      <c r="X2118" s="134"/>
      <c r="Y2118" s="134"/>
      <c r="Z2118" s="134"/>
      <c r="AA2118" s="134"/>
    </row>
    <row r="2119" spans="1:27" ht="11.65" customHeight="1" x14ac:dyDescent="0.2">
      <c r="A2119" s="138">
        <f t="shared" ca="1" si="158"/>
        <v>1738</v>
      </c>
      <c r="C2119" s="184"/>
      <c r="H2119" s="151"/>
      <c r="I2119" s="187">
        <f>SUBTOTAL(9,I2118)</f>
        <v>25875772.751249995</v>
      </c>
      <c r="J2119" s="187">
        <f>SUBTOTAL(9,J2118)</f>
        <v>21955074.227499995</v>
      </c>
      <c r="K2119" s="187">
        <f>SUBTOTAL(9,K2118)</f>
        <v>3920698.5237500002</v>
      </c>
      <c r="L2119" s="187">
        <f>SUBTOTAL(9,L2118)</f>
        <v>1434017.9762499998</v>
      </c>
      <c r="M2119" s="187">
        <f>SUBTOTAL(9,M2118)</f>
        <v>5354716.5</v>
      </c>
      <c r="O2119" s="134"/>
      <c r="P2119" s="134"/>
      <c r="Q2119" s="134"/>
      <c r="R2119" s="134"/>
      <c r="S2119" s="134"/>
      <c r="T2119" s="134"/>
      <c r="U2119" s="134"/>
      <c r="V2119" s="134"/>
      <c r="W2119" s="134"/>
      <c r="X2119" s="134"/>
      <c r="Y2119" s="134"/>
      <c r="Z2119" s="134"/>
      <c r="AA2119" s="134"/>
    </row>
    <row r="2120" spans="1:27" ht="11.65" customHeight="1" x14ac:dyDescent="0.2">
      <c r="A2120" s="138">
        <f t="shared" ca="1" si="158"/>
        <v>1739</v>
      </c>
      <c r="C2120" s="184"/>
      <c r="H2120" s="151"/>
      <c r="I2120" s="88"/>
      <c r="J2120" s="88"/>
      <c r="K2120" s="88"/>
      <c r="L2120" s="88"/>
      <c r="M2120" s="88"/>
      <c r="O2120" s="134"/>
      <c r="P2120" s="134"/>
      <c r="Q2120" s="134"/>
      <c r="R2120" s="134"/>
      <c r="S2120" s="134"/>
      <c r="T2120" s="134"/>
      <c r="U2120" s="134"/>
      <c r="V2120" s="134"/>
      <c r="W2120" s="134"/>
      <c r="X2120" s="134"/>
      <c r="Y2120" s="134"/>
      <c r="Z2120" s="134"/>
      <c r="AA2120" s="134"/>
    </row>
    <row r="2121" spans="1:27" ht="11.65" customHeight="1" x14ac:dyDescent="0.2">
      <c r="A2121" s="138">
        <f t="shared" ca="1" si="158"/>
        <v>1740</v>
      </c>
      <c r="C2121" s="184" t="s">
        <v>530</v>
      </c>
      <c r="D2121" s="84" t="s">
        <v>531</v>
      </c>
      <c r="H2121" s="151"/>
      <c r="I2121" s="88"/>
      <c r="J2121" s="88"/>
      <c r="K2121" s="88"/>
      <c r="L2121" s="88"/>
      <c r="M2121" s="88"/>
      <c r="O2121" s="134"/>
      <c r="P2121" s="134"/>
      <c r="Q2121" s="134"/>
      <c r="R2121" s="134"/>
      <c r="S2121" s="134"/>
      <c r="T2121" s="134"/>
      <c r="U2121" s="134"/>
      <c r="V2121" s="134"/>
      <c r="W2121" s="134"/>
      <c r="X2121" s="134"/>
      <c r="Y2121" s="134"/>
      <c r="Z2121" s="134"/>
      <c r="AA2121" s="134"/>
    </row>
    <row r="2122" spans="1:27" ht="11.65" customHeight="1" x14ac:dyDescent="0.2">
      <c r="A2122" s="138">
        <f t="shared" ca="1" si="158"/>
        <v>1741</v>
      </c>
      <c r="C2122" s="184"/>
      <c r="F2122" s="184" t="str">
        <f>+[1]Function!F2104</f>
        <v>DPW</v>
      </c>
      <c r="G2122" s="84" t="str">
        <f>[1]UTCR!H2122</f>
        <v>S</v>
      </c>
      <c r="H2122" s="151"/>
      <c r="I2122" s="88">
        <f>IF(VLOOKUP([1]Variables!$AN$3,[1]Variables!$AK$3:$AM$14,3)=2,[1]UTCR!J2122,[1]UTCR!AF2122)</f>
        <v>0</v>
      </c>
      <c r="J2122" s="88">
        <f>I2122-K2122</f>
        <v>0</v>
      </c>
      <c r="K2122" s="185">
        <f>IF([1]Variables!$AN$3=12,IF(VLOOKUP([1]Variables!$AN$3,[1]Variables!$AK$3:$AM$14,3)=2,INDEX([1]UTCR!K2122:U2122,1,5)+INDEX([1]UTCR!K2122:U2122,1,8),INDEX([1]UTCR!AG2122:AQ2122,1,5)+INDEX([1]UTCR!AG2122:AQ2122,1,8)),IF(VLOOKUP([1]Variables!$AN$3,[1]Variables!$AK$3:$AM$14,3)=2,INDEX([1]UTCR!K2122:U2122,1,[1]Variables!$AN$3),INDEX([1]UTCR!AG2122:AQ2122,1,[1]Variables!$AN$3)))</f>
        <v>0</v>
      </c>
      <c r="L2122" s="88">
        <f>M2122-K2122</f>
        <v>0</v>
      </c>
      <c r="M2122" s="88">
        <f>IF([1]Variables!$AN$3=12,INDEX([1]NRO!J2122:T2122,1,5)+INDEX([1]NRO!J2122:T2122,1,8),INDEX([1]NRO!J2122:T2122,1,[1]Variables!$AN$3))</f>
        <v>0</v>
      </c>
      <c r="O2122" s="134"/>
      <c r="P2122" s="134"/>
      <c r="Q2122" s="134"/>
      <c r="R2122" s="134"/>
      <c r="S2122" s="134"/>
      <c r="T2122" s="134"/>
      <c r="U2122" s="134"/>
      <c r="V2122" s="134"/>
      <c r="W2122" s="134"/>
      <c r="X2122" s="134"/>
      <c r="Y2122" s="134"/>
      <c r="Z2122" s="134"/>
      <c r="AA2122" s="134"/>
    </row>
    <row r="2123" spans="1:27" ht="11.65" customHeight="1" x14ac:dyDescent="0.2">
      <c r="A2123" s="138">
        <f t="shared" ca="1" si="158"/>
        <v>1742</v>
      </c>
      <c r="C2123" s="184"/>
      <c r="H2123" s="151"/>
      <c r="I2123" s="187">
        <f>SUBTOTAL(9,I2122)</f>
        <v>0</v>
      </c>
      <c r="J2123" s="187">
        <f>SUBTOTAL(9,J2122)</f>
        <v>0</v>
      </c>
      <c r="K2123" s="187">
        <f>SUBTOTAL(9,K2122)</f>
        <v>0</v>
      </c>
      <c r="L2123" s="187">
        <f>SUBTOTAL(9,L2122)</f>
        <v>0</v>
      </c>
      <c r="M2123" s="187">
        <f>SUBTOTAL(9,M2122)</f>
        <v>0</v>
      </c>
      <c r="O2123" s="134"/>
      <c r="P2123" s="134"/>
      <c r="Q2123" s="134"/>
      <c r="R2123" s="134"/>
      <c r="S2123" s="134"/>
      <c r="T2123" s="134"/>
      <c r="U2123" s="134"/>
      <c r="V2123" s="134"/>
      <c r="W2123" s="134"/>
      <c r="X2123" s="134"/>
      <c r="Y2123" s="134"/>
      <c r="Z2123" s="134"/>
      <c r="AA2123" s="134"/>
    </row>
    <row r="2124" spans="1:27" ht="11.65" customHeight="1" x14ac:dyDescent="0.2">
      <c r="A2124" s="138">
        <f t="shared" ref="A2124:A2187" ca="1" si="159">OFFSET(A2124,-1,)+1</f>
        <v>1743</v>
      </c>
      <c r="C2124" s="184"/>
      <c r="H2124" s="151"/>
      <c r="I2124" s="88"/>
      <c r="J2124" s="88"/>
      <c r="K2124" s="88"/>
      <c r="L2124" s="88"/>
      <c r="M2124" s="88"/>
      <c r="O2124" s="134"/>
      <c r="P2124" s="134"/>
      <c r="Q2124" s="134"/>
      <c r="R2124" s="134"/>
      <c r="S2124" s="134"/>
      <c r="T2124" s="134"/>
      <c r="U2124" s="134"/>
      <c r="V2124" s="134"/>
      <c r="W2124" s="134"/>
      <c r="X2124" s="134"/>
      <c r="Y2124" s="134"/>
      <c r="Z2124" s="134"/>
      <c r="AA2124" s="134"/>
    </row>
    <row r="2125" spans="1:27" ht="11.65" customHeight="1" x14ac:dyDescent="0.2">
      <c r="A2125" s="138">
        <f t="shared" ca="1" si="159"/>
        <v>1744</v>
      </c>
      <c r="C2125" s="184"/>
      <c r="H2125" s="151"/>
      <c r="I2125" s="88"/>
      <c r="J2125" s="88"/>
      <c r="K2125" s="88"/>
      <c r="L2125" s="88"/>
      <c r="M2125" s="88"/>
      <c r="O2125" s="134"/>
      <c r="P2125" s="134"/>
      <c r="Q2125" s="134"/>
      <c r="R2125" s="134"/>
      <c r="S2125" s="134"/>
      <c r="T2125" s="134"/>
      <c r="U2125" s="134"/>
      <c r="V2125" s="134"/>
      <c r="W2125" s="134"/>
      <c r="X2125" s="134"/>
      <c r="Y2125" s="134"/>
      <c r="Z2125" s="134"/>
      <c r="AA2125" s="134"/>
    </row>
    <row r="2126" spans="1:27" ht="11.65" customHeight="1" thickBot="1" x14ac:dyDescent="0.25">
      <c r="A2126" s="138">
        <f t="shared" ca="1" si="159"/>
        <v>1745</v>
      </c>
      <c r="C2126" s="189" t="s">
        <v>532</v>
      </c>
      <c r="H2126" s="151" t="s">
        <v>469</v>
      </c>
      <c r="I2126" s="191">
        <f>SUBTOTAL(9,I2059:I2123)</f>
        <v>6184089273.0241671</v>
      </c>
      <c r="J2126" s="191">
        <f>SUBTOTAL(9,J2059:J2123)</f>
        <v>5741287659.0699997</v>
      </c>
      <c r="K2126" s="191">
        <f>SUBTOTAL(9,K2059:K2123)</f>
        <v>442801613.95416659</v>
      </c>
      <c r="L2126" s="191">
        <f>SUBTOTAL(9,L2059:L2123)</f>
        <v>10589215.255833428</v>
      </c>
      <c r="M2126" s="191">
        <f>SUBTOTAL(9,M2059:M2123)</f>
        <v>453390829.21000004</v>
      </c>
      <c r="O2126" s="186"/>
      <c r="P2126" s="186"/>
      <c r="Q2126" s="186"/>
      <c r="R2126" s="186"/>
      <c r="S2126" s="186"/>
      <c r="T2126" s="186"/>
      <c r="U2126" s="134"/>
      <c r="V2126" s="186"/>
      <c r="W2126" s="186"/>
      <c r="X2126" s="186"/>
      <c r="Y2126" s="186"/>
      <c r="Z2126" s="186"/>
      <c r="AA2126" s="186"/>
    </row>
    <row r="2127" spans="1:27" ht="11.65" customHeight="1" thickTop="1" x14ac:dyDescent="0.2">
      <c r="A2127" s="138">
        <f t="shared" ca="1" si="159"/>
        <v>1746</v>
      </c>
      <c r="C2127" s="184"/>
      <c r="H2127" s="151"/>
      <c r="I2127" s="192"/>
      <c r="J2127" s="88"/>
      <c r="K2127" s="88"/>
      <c r="L2127" s="88"/>
      <c r="M2127" s="88"/>
      <c r="O2127" s="134"/>
      <c r="P2127" s="134"/>
      <c r="Q2127" s="134"/>
      <c r="R2127" s="134"/>
      <c r="S2127" s="134"/>
      <c r="T2127" s="134"/>
      <c r="U2127" s="134"/>
      <c r="V2127" s="134"/>
      <c r="W2127" s="134"/>
      <c r="X2127" s="134"/>
      <c r="Y2127" s="134"/>
      <c r="Z2127" s="134"/>
      <c r="AA2127" s="134"/>
    </row>
    <row r="2128" spans="1:27" ht="11.65" customHeight="1" x14ac:dyDescent="0.2">
      <c r="A2128" s="138">
        <f t="shared" ca="1" si="159"/>
        <v>1747</v>
      </c>
      <c r="C2128" s="184" t="s">
        <v>533</v>
      </c>
      <c r="H2128" s="151"/>
      <c r="I2128" s="88"/>
      <c r="J2128" s="88"/>
      <c r="K2128" s="88"/>
      <c r="L2128" s="88"/>
      <c r="M2128" s="88"/>
      <c r="O2128" s="134"/>
      <c r="P2128" s="134"/>
      <c r="Q2128" s="134"/>
      <c r="R2128" s="134"/>
      <c r="S2128" s="134"/>
      <c r="T2128" s="134"/>
      <c r="U2128" s="134"/>
      <c r="V2128" s="134"/>
      <c r="W2128" s="134"/>
      <c r="X2128" s="134"/>
      <c r="Y2128" s="134"/>
      <c r="Z2128" s="134"/>
      <c r="AA2128" s="134"/>
    </row>
    <row r="2129" spans="1:27" ht="11.65" customHeight="1" x14ac:dyDescent="0.2">
      <c r="A2129" s="138">
        <f t="shared" ca="1" si="159"/>
        <v>1748</v>
      </c>
      <c r="C2129" s="184"/>
      <c r="E2129" s="84" t="str">
        <f>[1]UTCR!E2129</f>
        <v>S</v>
      </c>
      <c r="H2129" s="151"/>
      <c r="I2129" s="88">
        <f>IF(VLOOKUP([1]Variables!$AN$3,[1]Variables!$AK$3:$AM$14,3)=2,[1]UTCR!J2129,[1]UTCR!AF2129)</f>
        <v>6184089273.0241671</v>
      </c>
      <c r="J2129" s="88">
        <f>I2129-K2129</f>
        <v>5741287659.0700006</v>
      </c>
      <c r="K2129" s="185">
        <f>IF([1]Variables!$AN$3=12,IF(VLOOKUP([1]Variables!$AN$3,[1]Variables!$AK$3:$AM$14,3)=2,INDEX([1]UTCR!K2129:U2129,1,5)+INDEX([1]UTCR!K2129:U2129,1,8),INDEX([1]UTCR!AG2129:AQ2129,1,5)+INDEX([1]UTCR!AG2129:AQ2129,1,8)),IF(VLOOKUP([1]Variables!$AN$3,[1]Variables!$AK$3:$AM$14,3)=2,INDEX([1]UTCR!K2129:U2129,1,[1]Variables!$AN$3),INDEX([1]UTCR!AG2129:AQ2129,1,[1]Variables!$AN$3)))</f>
        <v>442801613.95416659</v>
      </c>
      <c r="L2129" s="88">
        <f>M2129-K2129</f>
        <v>10589215.255833447</v>
      </c>
      <c r="M2129" s="88">
        <f>IF([1]Variables!$AN$3=12,INDEX([1]NRO!J2129:T2129,1,5)+INDEX([1]NRO!J2129:T2129,1,8),INDEX([1]NRO!J2129:T2129,1,[1]Variables!$AN$3))</f>
        <v>453390829.21000004</v>
      </c>
      <c r="O2129" s="134"/>
      <c r="P2129" s="134"/>
      <c r="Q2129" s="134"/>
      <c r="R2129" s="134"/>
      <c r="S2129" s="134"/>
      <c r="T2129" s="134"/>
      <c r="U2129" s="134"/>
      <c r="V2129" s="134"/>
      <c r="W2129" s="134"/>
      <c r="X2129" s="134"/>
      <c r="Y2129" s="134"/>
      <c r="Z2129" s="134"/>
      <c r="AA2129" s="134"/>
    </row>
    <row r="2130" spans="1:27" ht="11.65" customHeight="1" x14ac:dyDescent="0.2">
      <c r="A2130" s="138">
        <f t="shared" ca="1" si="159"/>
        <v>1749</v>
      </c>
      <c r="C2130" s="184"/>
      <c r="H2130" s="151"/>
      <c r="I2130" s="88"/>
      <c r="J2130" s="88"/>
      <c r="K2130" s="88"/>
      <c r="L2130" s="88"/>
      <c r="M2130" s="88"/>
      <c r="O2130" s="134"/>
      <c r="P2130" s="134"/>
      <c r="Q2130" s="134"/>
      <c r="R2130" s="134"/>
      <c r="S2130" s="134"/>
      <c r="T2130" s="134"/>
      <c r="U2130" s="134"/>
      <c r="V2130" s="134"/>
      <c r="W2130" s="134"/>
      <c r="X2130" s="134"/>
      <c r="Y2130" s="134"/>
      <c r="Z2130" s="134"/>
      <c r="AA2130" s="134"/>
    </row>
    <row r="2131" spans="1:27" ht="11.65" customHeight="1" thickBot="1" x14ac:dyDescent="0.25">
      <c r="A2131" s="138">
        <f t="shared" ca="1" si="159"/>
        <v>1750</v>
      </c>
      <c r="C2131" s="184" t="s">
        <v>534</v>
      </c>
      <c r="H2131" s="151" t="s">
        <v>469</v>
      </c>
      <c r="I2131" s="203">
        <f>SUM(I2129)</f>
        <v>6184089273.0241671</v>
      </c>
      <c r="J2131" s="203">
        <f>SUM(J2129)</f>
        <v>5741287659.0700006</v>
      </c>
      <c r="K2131" s="203">
        <f>SUM(K2129)</f>
        <v>442801613.95416659</v>
      </c>
      <c r="L2131" s="203">
        <f>SUM(L2129)</f>
        <v>10589215.255833447</v>
      </c>
      <c r="M2131" s="203">
        <f>SUM(M2129)</f>
        <v>453390829.21000004</v>
      </c>
      <c r="O2131" s="134"/>
      <c r="P2131" s="134"/>
      <c r="Q2131" s="134"/>
      <c r="R2131" s="134"/>
      <c r="S2131" s="134"/>
      <c r="T2131" s="134"/>
      <c r="U2131" s="134"/>
      <c r="V2131" s="134"/>
      <c r="W2131" s="134"/>
      <c r="X2131" s="134"/>
      <c r="Y2131" s="134"/>
      <c r="Z2131" s="134"/>
      <c r="AA2131" s="134"/>
    </row>
    <row r="2132" spans="1:27" ht="11.65" customHeight="1" thickTop="1" x14ac:dyDescent="0.2">
      <c r="A2132" s="138">
        <f t="shared" ca="1" si="159"/>
        <v>1751</v>
      </c>
      <c r="C2132" s="184">
        <v>389</v>
      </c>
      <c r="D2132" s="84" t="s">
        <v>468</v>
      </c>
      <c r="H2132" s="151"/>
      <c r="I2132" s="88"/>
      <c r="J2132" s="88"/>
      <c r="K2132" s="88"/>
      <c r="L2132" s="88"/>
      <c r="M2132" s="88"/>
      <c r="O2132" s="134"/>
      <c r="P2132" s="134"/>
      <c r="Q2132" s="134"/>
      <c r="R2132" s="134"/>
      <c r="S2132" s="134"/>
      <c r="T2132" s="134"/>
      <c r="U2132" s="134"/>
      <c r="V2132" s="134"/>
      <c r="W2132" s="134"/>
      <c r="X2132" s="134"/>
      <c r="Y2132" s="134"/>
      <c r="Z2132" s="134"/>
      <c r="AA2132" s="134"/>
    </row>
    <row r="2133" spans="1:27" ht="11.65" customHeight="1" x14ac:dyDescent="0.2">
      <c r="A2133" s="138">
        <f t="shared" ca="1" si="159"/>
        <v>1752</v>
      </c>
      <c r="C2133" s="184"/>
      <c r="F2133" s="184" t="str">
        <f>+[1]Function!F2115</f>
        <v>G-SITUS</v>
      </c>
      <c r="G2133" s="84" t="str">
        <f>[1]UTCR!H2133</f>
        <v>S</v>
      </c>
      <c r="H2133" s="151"/>
      <c r="I2133" s="88">
        <f>IF(VLOOKUP([1]Variables!$AN$3,[1]Variables!$AK$3:$AM$14,3)=2,[1]UTCR!J2133,[1]UTCR!AF2133)</f>
        <v>12750242.469999999</v>
      </c>
      <c r="J2133" s="88">
        <f t="shared" ref="J2133:J2139" si="160">I2133-K2133</f>
        <v>11651416.119999999</v>
      </c>
      <c r="K2133" s="185">
        <f>IF([1]Variables!$AN$3=12,IF(VLOOKUP([1]Variables!$AN$3,[1]Variables!$AK$3:$AM$14,3)=2,INDEX([1]UTCR!K2133:U2133,1,5)+INDEX([1]UTCR!K2133:U2133,1,8),INDEX([1]UTCR!AG2133:AQ2133,1,5)+INDEX([1]UTCR!AG2133:AQ2133,1,8)),IF(VLOOKUP([1]Variables!$AN$3,[1]Variables!$AK$3:$AM$14,3)=2,INDEX([1]UTCR!K2133:U2133,1,[1]Variables!$AN$3),INDEX([1]UTCR!AG2133:AQ2133,1,[1]Variables!$AN$3)))</f>
        <v>1098826.3500000001</v>
      </c>
      <c r="L2133" s="88">
        <f t="shared" ref="L2133:L2139" si="161">M2133-K2133</f>
        <v>0</v>
      </c>
      <c r="M2133" s="88">
        <f>IF([1]Variables!$AN$3=12,INDEX([1]NRO!J2133:T2133,1,5)+INDEX([1]NRO!J2133:T2133,1,8),INDEX([1]NRO!J2133:T2133,1,[1]Variables!$AN$3))</f>
        <v>1098826.3500000001</v>
      </c>
      <c r="O2133" s="134"/>
      <c r="P2133" s="134"/>
      <c r="Q2133" s="134"/>
      <c r="R2133" s="134"/>
      <c r="S2133" s="134"/>
      <c r="T2133" s="134"/>
      <c r="U2133" s="134"/>
      <c r="V2133" s="134"/>
      <c r="W2133" s="134"/>
      <c r="X2133" s="134"/>
      <c r="Y2133" s="134"/>
      <c r="Z2133" s="134"/>
      <c r="AA2133" s="134"/>
    </row>
    <row r="2134" spans="1:27" ht="11.65" customHeight="1" x14ac:dyDescent="0.2">
      <c r="A2134" s="138">
        <f t="shared" ca="1" si="159"/>
        <v>1753</v>
      </c>
      <c r="C2134" s="184"/>
      <c r="F2134" s="184" t="str">
        <f>+[1]Function!F2116</f>
        <v>CUST</v>
      </c>
      <c r="G2134" s="84" t="str">
        <f>[1]UTCR!H2134</f>
        <v>CN</v>
      </c>
      <c r="H2134" s="151"/>
      <c r="I2134" s="88">
        <f>IF(VLOOKUP([1]Variables!$AN$3,[1]Variables!$AK$3:$AM$14,3)=2,[1]UTCR!J2134,[1]UTCR!AF2134)</f>
        <v>1128505.79</v>
      </c>
      <c r="J2134" s="88">
        <f t="shared" si="160"/>
        <v>1050823.125636148</v>
      </c>
      <c r="K2134" s="185">
        <f>IF([1]Variables!$AN$3=12,IF(VLOOKUP([1]Variables!$AN$3,[1]Variables!$AK$3:$AM$14,3)=2,INDEX([1]UTCR!K2134:U2134,1,5)+INDEX([1]UTCR!K2134:U2134,1,8),INDEX([1]UTCR!AG2134:AQ2134,1,5)+INDEX([1]UTCR!AG2134:AQ2134,1,8)),IF(VLOOKUP([1]Variables!$AN$3,[1]Variables!$AK$3:$AM$14,3)=2,INDEX([1]UTCR!K2134:U2134,1,[1]Variables!$AN$3),INDEX([1]UTCR!AG2134:AQ2134,1,[1]Variables!$AN$3)))</f>
        <v>77682.664363851931</v>
      </c>
      <c r="L2134" s="88">
        <f t="shared" si="161"/>
        <v>0</v>
      </c>
      <c r="M2134" s="88">
        <f>IF([1]Variables!$AN$3=12,INDEX([1]NRO!J2134:T2134,1,5)+INDEX([1]NRO!J2134:T2134,1,8),INDEX([1]NRO!J2134:T2134,1,[1]Variables!$AN$3))</f>
        <v>77682.664363851931</v>
      </c>
      <c r="O2134" s="134"/>
      <c r="P2134" s="134"/>
      <c r="Q2134" s="134"/>
      <c r="R2134" s="134"/>
      <c r="S2134" s="134"/>
      <c r="T2134" s="134"/>
      <c r="U2134" s="134"/>
      <c r="V2134" s="134"/>
      <c r="W2134" s="134"/>
      <c r="X2134" s="134"/>
      <c r="Y2134" s="134"/>
      <c r="Z2134" s="134"/>
      <c r="AA2134" s="134"/>
    </row>
    <row r="2135" spans="1:27" ht="11.65" customHeight="1" x14ac:dyDescent="0.2">
      <c r="A2135" s="138">
        <f t="shared" ca="1" si="159"/>
        <v>1754</v>
      </c>
      <c r="C2135" s="184"/>
      <c r="F2135" s="184" t="str">
        <f>+[1]Function!F2117</f>
        <v>G-DGU</v>
      </c>
      <c r="G2135" s="84" t="str">
        <f>[1]UTCR!H2135</f>
        <v>DGU</v>
      </c>
      <c r="H2135" s="151"/>
      <c r="I2135" s="88">
        <f>IF(VLOOKUP([1]Variables!$AN$3,[1]Variables!$AK$3:$AM$14,3)=2,[1]UTCR!J2135,[1]UTCR!AF2135)</f>
        <v>0</v>
      </c>
      <c r="J2135" s="88">
        <f t="shared" si="160"/>
        <v>0</v>
      </c>
      <c r="K2135" s="185">
        <f>IF([1]Variables!$AN$3=12,IF(VLOOKUP([1]Variables!$AN$3,[1]Variables!$AK$3:$AM$14,3)=2,INDEX([1]UTCR!K2135:U2135,1,5)+INDEX([1]UTCR!K2135:U2135,1,8),INDEX([1]UTCR!AG2135:AQ2135,1,5)+INDEX([1]UTCR!AG2135:AQ2135,1,8)),IF(VLOOKUP([1]Variables!$AN$3,[1]Variables!$AK$3:$AM$14,3)=2,INDEX([1]UTCR!K2135:U2135,1,[1]Variables!$AN$3),INDEX([1]UTCR!AG2135:AQ2135,1,[1]Variables!$AN$3)))</f>
        <v>0</v>
      </c>
      <c r="L2135" s="88">
        <f t="shared" si="161"/>
        <v>0</v>
      </c>
      <c r="M2135" s="88">
        <f>IF([1]Variables!$AN$3=12,INDEX([1]NRO!J2135:T2135,1,5)+INDEX([1]NRO!J2135:T2135,1,8),INDEX([1]NRO!J2135:T2135,1,[1]Variables!$AN$3))</f>
        <v>0</v>
      </c>
      <c r="O2135" s="134"/>
      <c r="P2135" s="134"/>
      <c r="Q2135" s="134"/>
      <c r="R2135" s="134"/>
      <c r="S2135" s="134"/>
      <c r="T2135" s="134"/>
      <c r="U2135" s="134"/>
      <c r="V2135" s="134"/>
      <c r="W2135" s="134"/>
      <c r="X2135" s="134"/>
      <c r="Y2135" s="134"/>
      <c r="Z2135" s="134"/>
      <c r="AA2135" s="134"/>
    </row>
    <row r="2136" spans="1:27" ht="11.65" customHeight="1" x14ac:dyDescent="0.2">
      <c r="A2136" s="138">
        <f t="shared" ca="1" si="159"/>
        <v>1755</v>
      </c>
      <c r="C2136" s="184"/>
      <c r="F2136" s="184" t="str">
        <f>+[1]Function!F2118</f>
        <v>G-SG</v>
      </c>
      <c r="G2136" s="84" t="str">
        <f>[1]UTCR!H2136</f>
        <v>SG</v>
      </c>
      <c r="H2136" s="151"/>
      <c r="I2136" s="88">
        <f>IF(VLOOKUP([1]Variables!$AN$3,[1]Variables!$AK$3:$AM$14,3)=2,[1]UTCR!J2136,[1]UTCR!AF2136)</f>
        <v>0</v>
      </c>
      <c r="J2136" s="88">
        <f t="shared" si="160"/>
        <v>0</v>
      </c>
      <c r="K2136" s="185">
        <f>IF([1]Variables!$AN$3=12,IF(VLOOKUP([1]Variables!$AN$3,[1]Variables!$AK$3:$AM$14,3)=2,INDEX([1]UTCR!K2136:U2136,1,5)+INDEX([1]UTCR!K2136:U2136,1,8),INDEX([1]UTCR!AG2136:AQ2136,1,5)+INDEX([1]UTCR!AG2136:AQ2136,1,8)),IF(VLOOKUP([1]Variables!$AN$3,[1]Variables!$AK$3:$AM$14,3)=2,INDEX([1]UTCR!K2136:U2136,1,[1]Variables!$AN$3),INDEX([1]UTCR!AG2136:AQ2136,1,[1]Variables!$AN$3)))</f>
        <v>0</v>
      </c>
      <c r="L2136" s="88">
        <f t="shared" si="161"/>
        <v>0</v>
      </c>
      <c r="M2136" s="88">
        <f>IF([1]Variables!$AN$3=12,INDEX([1]NRO!J2136:T2136,1,5)+INDEX([1]NRO!J2136:T2136,1,8),INDEX([1]NRO!J2136:T2136,1,[1]Variables!$AN$3))</f>
        <v>0</v>
      </c>
      <c r="O2136" s="134"/>
      <c r="P2136" s="134"/>
      <c r="Q2136" s="134"/>
      <c r="R2136" s="134"/>
      <c r="S2136" s="134"/>
      <c r="T2136" s="134"/>
      <c r="U2136" s="134"/>
      <c r="V2136" s="134"/>
      <c r="W2136" s="134"/>
      <c r="X2136" s="134"/>
      <c r="Y2136" s="134"/>
      <c r="Z2136" s="134"/>
      <c r="AA2136" s="134"/>
    </row>
    <row r="2137" spans="1:27" ht="11.65" customHeight="1" x14ac:dyDescent="0.2">
      <c r="A2137" s="138">
        <f t="shared" ca="1" si="159"/>
        <v>1756</v>
      </c>
      <c r="C2137" s="184"/>
      <c r="F2137" s="184" t="str">
        <f>+[1]Function!F2119</f>
        <v>G-SG</v>
      </c>
      <c r="G2137" s="84" t="str">
        <f>[1]UTCR!H2137</f>
        <v>CAGW</v>
      </c>
      <c r="H2137" s="151"/>
      <c r="I2137" s="88">
        <f>IF(VLOOKUP([1]Variables!$AN$3,[1]Variables!$AK$3:$AM$14,3)=2,[1]UTCR!J2137,[1]UTCR!AF2137)</f>
        <v>0</v>
      </c>
      <c r="J2137" s="88">
        <f t="shared" si="160"/>
        <v>0</v>
      </c>
      <c r="K2137" s="185">
        <f>IF([1]Variables!$AN$3=12,IF(VLOOKUP([1]Variables!$AN$3,[1]Variables!$AK$3:$AM$14,3)=2,INDEX([1]UTCR!K2137:U2137,1,5)+INDEX([1]UTCR!K2137:U2137,1,8),INDEX([1]UTCR!AG2137:AQ2137,1,5)+INDEX([1]UTCR!AG2137:AQ2137,1,8)),IF(VLOOKUP([1]Variables!$AN$3,[1]Variables!$AK$3:$AM$14,3)=2,INDEX([1]UTCR!K2137:U2137,1,[1]Variables!$AN$3),INDEX([1]UTCR!AG2137:AQ2137,1,[1]Variables!$AN$3)))</f>
        <v>0</v>
      </c>
      <c r="L2137" s="88">
        <f t="shared" si="161"/>
        <v>0</v>
      </c>
      <c r="M2137" s="88">
        <f>IF([1]Variables!$AN$3=12,INDEX([1]NRO!J2137:T2137,1,5)+INDEX([1]NRO!J2137:T2137,1,8),INDEX([1]NRO!J2137:T2137,1,[1]Variables!$AN$3))</f>
        <v>0</v>
      </c>
      <c r="O2137" s="134"/>
      <c r="P2137" s="134"/>
      <c r="Q2137" s="134"/>
      <c r="R2137" s="134"/>
      <c r="S2137" s="134"/>
      <c r="T2137" s="134"/>
      <c r="U2137" s="134"/>
      <c r="V2137" s="134"/>
      <c r="W2137" s="134"/>
      <c r="X2137" s="134"/>
      <c r="Y2137" s="134"/>
      <c r="Z2137" s="134"/>
      <c r="AA2137" s="134"/>
    </row>
    <row r="2138" spans="1:27" ht="11.65" customHeight="1" x14ac:dyDescent="0.2">
      <c r="A2138" s="138">
        <f t="shared" ca="1" si="159"/>
        <v>1757</v>
      </c>
      <c r="C2138" s="184"/>
      <c r="F2138" s="184" t="str">
        <f>+[1]Function!F2120</f>
        <v>G-SG</v>
      </c>
      <c r="G2138" s="84" t="str">
        <f>[1]UTCR!H2138</f>
        <v>CAGE</v>
      </c>
      <c r="H2138" s="151"/>
      <c r="I2138" s="88">
        <f>IF(VLOOKUP([1]Variables!$AN$3,[1]Variables!$AK$3:$AM$14,3)=2,[1]UTCR!J2138,[1]UTCR!AF2138)</f>
        <v>1559.87</v>
      </c>
      <c r="J2138" s="88">
        <f t="shared" si="160"/>
        <v>1559.87</v>
      </c>
      <c r="K2138" s="185">
        <f>IF([1]Variables!$AN$3=12,IF(VLOOKUP([1]Variables!$AN$3,[1]Variables!$AK$3:$AM$14,3)=2,INDEX([1]UTCR!K2138:U2138,1,5)+INDEX([1]UTCR!K2138:U2138,1,8),INDEX([1]UTCR!AG2138:AQ2138,1,5)+INDEX([1]UTCR!AG2138:AQ2138,1,8)),IF(VLOOKUP([1]Variables!$AN$3,[1]Variables!$AK$3:$AM$14,3)=2,INDEX([1]UTCR!K2138:U2138,1,[1]Variables!$AN$3),INDEX([1]UTCR!AG2138:AQ2138,1,[1]Variables!$AN$3)))</f>
        <v>0</v>
      </c>
      <c r="L2138" s="88">
        <f t="shared" si="161"/>
        <v>0</v>
      </c>
      <c r="M2138" s="88">
        <f>IF([1]Variables!$AN$3=12,INDEX([1]NRO!J2138:T2138,1,5)+INDEX([1]NRO!J2138:T2138,1,8),INDEX([1]NRO!J2138:T2138,1,[1]Variables!$AN$3))</f>
        <v>0</v>
      </c>
      <c r="O2138" s="134"/>
      <c r="P2138" s="134"/>
      <c r="Q2138" s="134"/>
      <c r="R2138" s="134"/>
      <c r="S2138" s="134"/>
      <c r="T2138" s="134"/>
      <c r="U2138" s="134"/>
      <c r="V2138" s="134"/>
      <c r="W2138" s="134"/>
      <c r="X2138" s="134"/>
      <c r="Y2138" s="134"/>
      <c r="Z2138" s="134"/>
      <c r="AA2138" s="134"/>
    </row>
    <row r="2139" spans="1:27" ht="11.65" customHeight="1" x14ac:dyDescent="0.2">
      <c r="A2139" s="138">
        <f t="shared" ca="1" si="159"/>
        <v>1758</v>
      </c>
      <c r="C2139" s="184"/>
      <c r="F2139" s="184" t="str">
        <f>+[1]Function!F2121</f>
        <v>PTD</v>
      </c>
      <c r="G2139" s="84" t="str">
        <f>[1]UTCR!H2139</f>
        <v>SO</v>
      </c>
      <c r="H2139" s="151"/>
      <c r="I2139" s="88">
        <f>IF(VLOOKUP([1]Variables!$AN$3,[1]Variables!$AK$3:$AM$14,3)=2,[1]UTCR!J2139,[1]UTCR!AF2139)</f>
        <v>7516302.2000000002</v>
      </c>
      <c r="J2139" s="88">
        <f t="shared" si="160"/>
        <v>7016106.9704748392</v>
      </c>
      <c r="K2139" s="185">
        <f>IF([1]Variables!$AN$3=12,IF(VLOOKUP([1]Variables!$AN$3,[1]Variables!$AK$3:$AM$14,3)=2,INDEX([1]UTCR!K2139:U2139,1,5)+INDEX([1]UTCR!K2139:U2139,1,8),INDEX([1]UTCR!AG2139:AQ2139,1,5)+INDEX([1]UTCR!AG2139:AQ2139,1,8)),IF(VLOOKUP([1]Variables!$AN$3,[1]Variables!$AK$3:$AM$14,3)=2,INDEX([1]UTCR!K2139:U2139,1,[1]Variables!$AN$3),INDEX([1]UTCR!AG2139:AQ2139,1,[1]Variables!$AN$3)))</f>
        <v>500195.22952516098</v>
      </c>
      <c r="L2139" s="88">
        <f t="shared" si="161"/>
        <v>0</v>
      </c>
      <c r="M2139" s="88">
        <f>IF([1]Variables!$AN$3=12,INDEX([1]NRO!J2139:T2139,1,5)+INDEX([1]NRO!J2139:T2139,1,8),INDEX([1]NRO!J2139:T2139,1,[1]Variables!$AN$3))</f>
        <v>500195.22952516098</v>
      </c>
      <c r="O2139" s="134"/>
      <c r="P2139" s="134"/>
      <c r="Q2139" s="134"/>
      <c r="R2139" s="134"/>
      <c r="S2139" s="134"/>
      <c r="T2139" s="134"/>
      <c r="U2139" s="134"/>
      <c r="V2139" s="134"/>
      <c r="W2139" s="134"/>
      <c r="X2139" s="134"/>
      <c r="Y2139" s="134"/>
      <c r="Z2139" s="134"/>
      <c r="AA2139" s="134"/>
    </row>
    <row r="2140" spans="1:27" ht="11.65" customHeight="1" x14ac:dyDescent="0.2">
      <c r="A2140" s="138">
        <f t="shared" ca="1" si="159"/>
        <v>1759</v>
      </c>
      <c r="C2140" s="184"/>
      <c r="H2140" s="151" t="s">
        <v>469</v>
      </c>
      <c r="I2140" s="187">
        <f>SUBTOTAL(9,I2133:I2139)</f>
        <v>21396610.329999998</v>
      </c>
      <c r="J2140" s="187">
        <f>SUBTOTAL(9,J2133:J2139)</f>
        <v>19719906.086110987</v>
      </c>
      <c r="K2140" s="187">
        <f>SUBTOTAL(9,K2133:K2139)</f>
        <v>1676704.2438890131</v>
      </c>
      <c r="L2140" s="187">
        <f>SUBTOTAL(9,L2133:L2139)</f>
        <v>0</v>
      </c>
      <c r="M2140" s="187">
        <f>SUBTOTAL(9,M2133:M2139)</f>
        <v>1676704.2438890131</v>
      </c>
      <c r="O2140" s="134"/>
      <c r="P2140" s="134"/>
      <c r="Q2140" s="134"/>
      <c r="R2140" s="134"/>
      <c r="S2140" s="134"/>
      <c r="T2140" s="134"/>
      <c r="U2140" s="134"/>
      <c r="V2140" s="134"/>
      <c r="W2140" s="134"/>
      <c r="X2140" s="134"/>
      <c r="Y2140" s="134"/>
      <c r="Z2140" s="134"/>
      <c r="AA2140" s="134"/>
    </row>
    <row r="2141" spans="1:27" ht="11.65" customHeight="1" x14ac:dyDescent="0.2">
      <c r="A2141" s="138">
        <f t="shared" ca="1" si="159"/>
        <v>1760</v>
      </c>
      <c r="C2141" s="184"/>
      <c r="H2141" s="151"/>
      <c r="I2141" s="88"/>
      <c r="J2141" s="88"/>
      <c r="K2141" s="88"/>
      <c r="L2141" s="88"/>
      <c r="M2141" s="88"/>
      <c r="O2141" s="134"/>
      <c r="P2141" s="134"/>
      <c r="Q2141" s="134"/>
      <c r="R2141" s="134"/>
      <c r="S2141" s="134"/>
      <c r="T2141" s="134"/>
      <c r="U2141" s="134"/>
      <c r="V2141" s="134"/>
      <c r="W2141" s="134"/>
      <c r="X2141" s="134"/>
      <c r="Y2141" s="134"/>
      <c r="Z2141" s="134"/>
      <c r="AA2141" s="134"/>
    </row>
    <row r="2142" spans="1:27" ht="11.65" customHeight="1" x14ac:dyDescent="0.2">
      <c r="A2142" s="138">
        <f t="shared" ca="1" si="159"/>
        <v>1761</v>
      </c>
      <c r="C2142" s="184">
        <v>390</v>
      </c>
      <c r="D2142" s="84" t="s">
        <v>470</v>
      </c>
      <c r="H2142" s="151"/>
      <c r="I2142" s="88"/>
      <c r="J2142" s="88"/>
      <c r="K2142" s="88"/>
      <c r="L2142" s="88"/>
      <c r="M2142" s="88"/>
      <c r="O2142" s="134"/>
      <c r="P2142" s="134"/>
      <c r="Q2142" s="134"/>
      <c r="R2142" s="134"/>
      <c r="S2142" s="134"/>
      <c r="T2142" s="134"/>
      <c r="U2142" s="134"/>
      <c r="V2142" s="134"/>
      <c r="W2142" s="134"/>
      <c r="X2142" s="134"/>
      <c r="Y2142" s="134"/>
      <c r="Z2142" s="134"/>
      <c r="AA2142" s="134"/>
    </row>
    <row r="2143" spans="1:27" ht="11.65" customHeight="1" x14ac:dyDescent="0.2">
      <c r="A2143" s="138">
        <f t="shared" ca="1" si="159"/>
        <v>1762</v>
      </c>
      <c r="C2143" s="184"/>
      <c r="F2143" s="184" t="str">
        <f>+[1]Function!F2125</f>
        <v>G-SITUS</v>
      </c>
      <c r="G2143" s="84" t="str">
        <f>[1]UTCR!H2143</f>
        <v>S</v>
      </c>
      <c r="H2143" s="151"/>
      <c r="I2143" s="88">
        <f>IF(VLOOKUP([1]Variables!$AN$3,[1]Variables!$AK$3:$AM$14,3)=2,[1]UTCR!J2143,[1]UTCR!AF2143)</f>
        <v>121473425.64708345</v>
      </c>
      <c r="J2143" s="88">
        <f t="shared" ref="J2143:J2151" si="162">I2143-K2143</f>
        <v>107769262.81708345</v>
      </c>
      <c r="K2143" s="185">
        <f>IF([1]Variables!$AN$3=12,IF(VLOOKUP([1]Variables!$AN$3,[1]Variables!$AK$3:$AM$14,3)=2,INDEX([1]UTCR!K2143:U2143,1,5)+INDEX([1]UTCR!K2143:U2143,1,8),INDEX([1]UTCR!AG2143:AQ2143,1,5)+INDEX([1]UTCR!AG2143:AQ2143,1,8)),IF(VLOOKUP([1]Variables!$AN$3,[1]Variables!$AK$3:$AM$14,3)=2,INDEX([1]UTCR!K2143:U2143,1,[1]Variables!$AN$3),INDEX([1]UTCR!AG2143:AQ2143,1,[1]Variables!$AN$3)))</f>
        <v>13704162.83</v>
      </c>
      <c r="L2143" s="88">
        <f t="shared" ref="L2143:L2151" si="163">M2143-K2143</f>
        <v>1651.3100000005215</v>
      </c>
      <c r="M2143" s="88">
        <f>IF([1]Variables!$AN$3=12,INDEX([1]NRO!J2143:T2143,1,5)+INDEX([1]NRO!J2143:T2143,1,8),INDEX([1]NRO!J2143:T2143,1,[1]Variables!$AN$3))</f>
        <v>13705814.140000001</v>
      </c>
      <c r="O2143" s="134"/>
      <c r="P2143" s="134"/>
      <c r="Q2143" s="134"/>
      <c r="R2143" s="134"/>
      <c r="S2143" s="134"/>
      <c r="T2143" s="134"/>
      <c r="U2143" s="134"/>
      <c r="V2143" s="134"/>
      <c r="W2143" s="134"/>
      <c r="X2143" s="134"/>
      <c r="Y2143" s="134"/>
      <c r="Z2143" s="134"/>
      <c r="AA2143" s="134"/>
    </row>
    <row r="2144" spans="1:27" ht="11.65" customHeight="1" x14ac:dyDescent="0.2">
      <c r="A2144" s="138">
        <f t="shared" ca="1" si="159"/>
        <v>1763</v>
      </c>
      <c r="C2144" s="184"/>
      <c r="F2144" s="184" t="str">
        <f>+[1]Function!F2126</f>
        <v>G-DGP</v>
      </c>
      <c r="G2144" s="84" t="str">
        <f>[1]UTCR!H2144</f>
        <v>CAEE</v>
      </c>
      <c r="H2144" s="151"/>
      <c r="I2144" s="88">
        <f>IF(VLOOKUP([1]Variables!$AN$3,[1]Variables!$AK$3:$AM$14,3)=2,[1]UTCR!J2144,[1]UTCR!AF2144)</f>
        <v>8922</v>
      </c>
      <c r="J2144" s="88">
        <f t="shared" si="162"/>
        <v>8922</v>
      </c>
      <c r="K2144" s="185">
        <f>IF([1]Variables!$AN$3=12,IF(VLOOKUP([1]Variables!$AN$3,[1]Variables!$AK$3:$AM$14,3)=2,INDEX([1]UTCR!K2144:U2144,1,5)+INDEX([1]UTCR!K2144:U2144,1,8),INDEX([1]UTCR!AG2144:AQ2144,1,5)+INDEX([1]UTCR!AG2144:AQ2144,1,8)),IF(VLOOKUP([1]Variables!$AN$3,[1]Variables!$AK$3:$AM$14,3)=2,INDEX([1]UTCR!K2144:U2144,1,[1]Variables!$AN$3),INDEX([1]UTCR!AG2144:AQ2144,1,[1]Variables!$AN$3)))</f>
        <v>0</v>
      </c>
      <c r="L2144" s="88">
        <f t="shared" si="163"/>
        <v>0</v>
      </c>
      <c r="M2144" s="88">
        <f>IF([1]Variables!$AN$3=12,INDEX([1]NRO!J2144:T2144,1,5)+INDEX([1]NRO!J2144:T2144,1,8),INDEX([1]NRO!J2144:T2144,1,[1]Variables!$AN$3))</f>
        <v>0</v>
      </c>
      <c r="O2144" s="134"/>
      <c r="P2144" s="134"/>
      <c r="Q2144" s="134"/>
      <c r="R2144" s="134"/>
      <c r="S2144" s="134"/>
      <c r="T2144" s="134"/>
      <c r="U2144" s="134"/>
      <c r="V2144" s="134"/>
      <c r="W2144" s="134"/>
      <c r="X2144" s="134"/>
      <c r="Y2144" s="134"/>
      <c r="Z2144" s="134"/>
      <c r="AA2144" s="134"/>
    </row>
    <row r="2145" spans="1:27" ht="11.65" customHeight="1" x14ac:dyDescent="0.2">
      <c r="A2145" s="138">
        <f t="shared" ca="1" si="159"/>
        <v>1764</v>
      </c>
      <c r="C2145" s="184"/>
      <c r="F2145" s="184" t="str">
        <f>+[1]Function!F2127</f>
        <v>G-DGU</v>
      </c>
      <c r="G2145" s="84" t="str">
        <f>[1]UTCR!H2145</f>
        <v>DGU</v>
      </c>
      <c r="H2145" s="151"/>
      <c r="I2145" s="88">
        <f>IF(VLOOKUP([1]Variables!$AN$3,[1]Variables!$AK$3:$AM$14,3)=2,[1]UTCR!J2145,[1]UTCR!AF2145)</f>
        <v>0</v>
      </c>
      <c r="J2145" s="88">
        <f t="shared" si="162"/>
        <v>0</v>
      </c>
      <c r="K2145" s="185">
        <f>IF([1]Variables!$AN$3=12,IF(VLOOKUP([1]Variables!$AN$3,[1]Variables!$AK$3:$AM$14,3)=2,INDEX([1]UTCR!K2145:U2145,1,5)+INDEX([1]UTCR!K2145:U2145,1,8),INDEX([1]UTCR!AG2145:AQ2145,1,5)+INDEX([1]UTCR!AG2145:AQ2145,1,8)),IF(VLOOKUP([1]Variables!$AN$3,[1]Variables!$AK$3:$AM$14,3)=2,INDEX([1]UTCR!K2145:U2145,1,[1]Variables!$AN$3),INDEX([1]UTCR!AG2145:AQ2145,1,[1]Variables!$AN$3)))</f>
        <v>0</v>
      </c>
      <c r="L2145" s="88">
        <f t="shared" si="163"/>
        <v>0</v>
      </c>
      <c r="M2145" s="88">
        <f>IF([1]Variables!$AN$3=12,INDEX([1]NRO!J2145:T2145,1,5)+INDEX([1]NRO!J2145:T2145,1,8),INDEX([1]NRO!J2145:T2145,1,[1]Variables!$AN$3))</f>
        <v>0</v>
      </c>
      <c r="O2145" s="134"/>
      <c r="P2145" s="134"/>
      <c r="Q2145" s="134"/>
      <c r="R2145" s="134"/>
      <c r="S2145" s="134"/>
      <c r="T2145" s="134"/>
      <c r="U2145" s="134"/>
      <c r="V2145" s="134"/>
      <c r="W2145" s="134"/>
      <c r="X2145" s="134"/>
      <c r="Y2145" s="134"/>
      <c r="Z2145" s="134"/>
      <c r="AA2145" s="134"/>
    </row>
    <row r="2146" spans="1:27" ht="11.65" customHeight="1" x14ac:dyDescent="0.2">
      <c r="A2146" s="138">
        <f t="shared" ca="1" si="159"/>
        <v>1765</v>
      </c>
      <c r="C2146" s="184"/>
      <c r="F2146" s="184" t="str">
        <f>+[1]Function!F2128</f>
        <v>CUST</v>
      </c>
      <c r="G2146" s="84" t="str">
        <f>[1]UTCR!H2146</f>
        <v>CN</v>
      </c>
      <c r="H2146" s="151"/>
      <c r="I2146" s="88">
        <f>IF(VLOOKUP([1]Variables!$AN$3,[1]Variables!$AK$3:$AM$14,3)=2,[1]UTCR!J2146,[1]UTCR!AF2146)</f>
        <v>9647307.4237500001</v>
      </c>
      <c r="J2146" s="88">
        <f t="shared" si="162"/>
        <v>8983218.1906641256</v>
      </c>
      <c r="K2146" s="185">
        <f>IF([1]Variables!$AN$3=12,IF(VLOOKUP([1]Variables!$AN$3,[1]Variables!$AK$3:$AM$14,3)=2,INDEX([1]UTCR!K2146:U2146,1,5)+INDEX([1]UTCR!K2146:U2146,1,8),INDEX([1]UTCR!AG2146:AQ2146,1,5)+INDEX([1]UTCR!AG2146:AQ2146,1,8)),IF(VLOOKUP([1]Variables!$AN$3,[1]Variables!$AK$3:$AM$14,3)=2,INDEX([1]UTCR!K2146:U2146,1,[1]Variables!$AN$3),INDEX([1]UTCR!AG2146:AQ2146,1,[1]Variables!$AN$3)))</f>
        <v>664089.23308587389</v>
      </c>
      <c r="L2146" s="88">
        <f t="shared" si="163"/>
        <v>-109986.94189568399</v>
      </c>
      <c r="M2146" s="88">
        <f>IF([1]Variables!$AN$3=12,INDEX([1]NRO!J2146:T2146,1,5)+INDEX([1]NRO!J2146:T2146,1,8),INDEX([1]NRO!J2146:T2146,1,[1]Variables!$AN$3))</f>
        <v>554102.29119018989</v>
      </c>
      <c r="O2146" s="134"/>
      <c r="P2146" s="134"/>
      <c r="Q2146" s="134"/>
      <c r="R2146" s="134"/>
      <c r="S2146" s="134"/>
      <c r="T2146" s="134"/>
      <c r="U2146" s="134"/>
      <c r="V2146" s="134"/>
      <c r="W2146" s="134"/>
      <c r="X2146" s="134"/>
      <c r="Y2146" s="134"/>
      <c r="Z2146" s="134"/>
      <c r="AA2146" s="134"/>
    </row>
    <row r="2147" spans="1:27" ht="11.65" customHeight="1" x14ac:dyDescent="0.2">
      <c r="A2147" s="138">
        <f t="shared" ca="1" si="159"/>
        <v>1766</v>
      </c>
      <c r="C2147" s="184"/>
      <c r="F2147" s="184" t="str">
        <f>+[1]Function!F2129</f>
        <v>G-SG</v>
      </c>
      <c r="G2147" s="84" t="str">
        <f>[1]UTCR!H2147</f>
        <v>SG</v>
      </c>
      <c r="H2147" s="151"/>
      <c r="I2147" s="88">
        <f>IF(VLOOKUP([1]Variables!$AN$3,[1]Variables!$AK$3:$AM$14,3)=2,[1]UTCR!J2147,[1]UTCR!AF2147)</f>
        <v>0</v>
      </c>
      <c r="J2147" s="88">
        <f t="shared" si="162"/>
        <v>0</v>
      </c>
      <c r="K2147" s="185">
        <f>IF([1]Variables!$AN$3=12,IF(VLOOKUP([1]Variables!$AN$3,[1]Variables!$AK$3:$AM$14,3)=2,INDEX([1]UTCR!K2147:U2147,1,5)+INDEX([1]UTCR!K2147:U2147,1,8),INDEX([1]UTCR!AG2147:AQ2147,1,5)+INDEX([1]UTCR!AG2147:AQ2147,1,8)),IF(VLOOKUP([1]Variables!$AN$3,[1]Variables!$AK$3:$AM$14,3)=2,INDEX([1]UTCR!K2147:U2147,1,[1]Variables!$AN$3),INDEX([1]UTCR!AG2147:AQ2147,1,[1]Variables!$AN$3)))</f>
        <v>0</v>
      </c>
      <c r="L2147" s="88">
        <f t="shared" si="163"/>
        <v>0</v>
      </c>
      <c r="M2147" s="88">
        <f>IF([1]Variables!$AN$3=12,INDEX([1]NRO!J2147:T2147,1,5)+INDEX([1]NRO!J2147:T2147,1,8),INDEX([1]NRO!J2147:T2147,1,[1]Variables!$AN$3))</f>
        <v>0</v>
      </c>
      <c r="O2147" s="134"/>
      <c r="P2147" s="134"/>
      <c r="Q2147" s="134"/>
      <c r="R2147" s="134"/>
      <c r="S2147" s="134"/>
      <c r="T2147" s="134"/>
      <c r="U2147" s="134"/>
      <c r="V2147" s="134"/>
      <c r="W2147" s="134"/>
      <c r="X2147" s="134"/>
      <c r="Y2147" s="134"/>
      <c r="Z2147" s="134"/>
      <c r="AA2147" s="134"/>
    </row>
    <row r="2148" spans="1:27" ht="11.65" customHeight="1" x14ac:dyDescent="0.2">
      <c r="A2148" s="138">
        <f t="shared" ca="1" si="159"/>
        <v>1767</v>
      </c>
      <c r="C2148" s="184"/>
      <c r="F2148" s="184" t="str">
        <f>+[1]Function!F2130</f>
        <v>G-SG</v>
      </c>
      <c r="G2148" s="84" t="str">
        <f>[1]UTCR!H2148</f>
        <v>CAGW</v>
      </c>
      <c r="H2148" s="151"/>
      <c r="I2148" s="88">
        <f>IF(VLOOKUP([1]Variables!$AN$3,[1]Variables!$AK$3:$AM$14,3)=2,[1]UTCR!J2148,[1]UTCR!AF2148)</f>
        <v>3252621.71</v>
      </c>
      <c r="J2148" s="88">
        <f>I2148-K2148</f>
        <v>2518665.916854057</v>
      </c>
      <c r="K2148" s="185">
        <f>IF([1]Variables!$AN$3=12,IF(VLOOKUP([1]Variables!$AN$3,[1]Variables!$AK$3:$AM$14,3)=2,INDEX([1]UTCR!K2148:U2148,1,5)+INDEX([1]UTCR!K2148:U2148,1,8),INDEX([1]UTCR!AG2148:AQ2148,1,5)+INDEX([1]UTCR!AG2148:AQ2148,1,8)),IF(VLOOKUP([1]Variables!$AN$3,[1]Variables!$AK$3:$AM$14,3)=2,INDEX([1]UTCR!K2148:U2148,1,[1]Variables!$AN$3),INDEX([1]UTCR!AG2148:AQ2148,1,[1]Variables!$AN$3)))</f>
        <v>733955.79314594297</v>
      </c>
      <c r="L2148" s="88">
        <f>M2148-K2148</f>
        <v>0</v>
      </c>
      <c r="M2148" s="88">
        <f>IF([1]Variables!$AN$3=12,INDEX([1]NRO!J2148:T2148,1,5)+INDEX([1]NRO!J2148:T2148,1,8),INDEX([1]NRO!J2148:T2148,1,[1]Variables!$AN$3))</f>
        <v>733955.79314594297</v>
      </c>
      <c r="O2148" s="134"/>
      <c r="P2148" s="134"/>
      <c r="Q2148" s="134"/>
      <c r="R2148" s="134"/>
      <c r="S2148" s="134"/>
      <c r="T2148" s="134"/>
      <c r="U2148" s="134"/>
      <c r="V2148" s="134"/>
      <c r="W2148" s="134"/>
      <c r="X2148" s="134"/>
      <c r="Y2148" s="134"/>
      <c r="Z2148" s="134"/>
      <c r="AA2148" s="134"/>
    </row>
    <row r="2149" spans="1:27" ht="11.65" customHeight="1" x14ac:dyDescent="0.2">
      <c r="A2149" s="138">
        <f t="shared" ca="1" si="159"/>
        <v>1768</v>
      </c>
      <c r="C2149" s="184"/>
      <c r="F2149" s="184" t="str">
        <f>+[1]Function!F2131</f>
        <v>G-SG</v>
      </c>
      <c r="G2149" s="84" t="str">
        <f>[1]UTCR!H2149</f>
        <v>CAGE</v>
      </c>
      <c r="H2149" s="151"/>
      <c r="I2149" s="88">
        <f>IF(VLOOKUP([1]Variables!$AN$3,[1]Variables!$AK$3:$AM$14,3)=2,[1]UTCR!J2149,[1]UTCR!AF2149)</f>
        <v>4343315.7545833299</v>
      </c>
      <c r="J2149" s="88">
        <f>I2149-K2149</f>
        <v>4343315.7545833299</v>
      </c>
      <c r="K2149" s="185">
        <f>IF([1]Variables!$AN$3=12,IF(VLOOKUP([1]Variables!$AN$3,[1]Variables!$AK$3:$AM$14,3)=2,INDEX([1]UTCR!K2149:U2149,1,5)+INDEX([1]UTCR!K2149:U2149,1,8),INDEX([1]UTCR!AG2149:AQ2149,1,5)+INDEX([1]UTCR!AG2149:AQ2149,1,8)),IF(VLOOKUP([1]Variables!$AN$3,[1]Variables!$AK$3:$AM$14,3)=2,INDEX([1]UTCR!K2149:U2149,1,[1]Variables!$AN$3),INDEX([1]UTCR!AG2149:AQ2149,1,[1]Variables!$AN$3)))</f>
        <v>0</v>
      </c>
      <c r="L2149" s="88">
        <f>M2149-K2149</f>
        <v>0</v>
      </c>
      <c r="M2149" s="88">
        <f>IF([1]Variables!$AN$3=12,INDEX([1]NRO!J2149:T2149,1,5)+INDEX([1]NRO!J2149:T2149,1,8),INDEX([1]NRO!J2149:T2149,1,[1]Variables!$AN$3))</f>
        <v>0</v>
      </c>
      <c r="O2149" s="134"/>
      <c r="P2149" s="134"/>
      <c r="Q2149" s="134"/>
      <c r="R2149" s="134"/>
      <c r="S2149" s="134"/>
      <c r="T2149" s="134"/>
      <c r="U2149" s="134"/>
      <c r="V2149" s="134"/>
      <c r="W2149" s="134"/>
      <c r="X2149" s="134"/>
      <c r="Y2149" s="134"/>
      <c r="Z2149" s="134"/>
      <c r="AA2149" s="134"/>
    </row>
    <row r="2150" spans="1:27" ht="11.65" customHeight="1" x14ac:dyDescent="0.2">
      <c r="A2150" s="138">
        <f t="shared" ca="1" si="159"/>
        <v>1769</v>
      </c>
      <c r="C2150" s="184"/>
      <c r="F2150" s="184" t="str">
        <f>+[1]Function!F2133</f>
        <v>PTD</v>
      </c>
      <c r="G2150" s="84" t="str">
        <f>[1]UTCR!H2150</f>
        <v>JBG</v>
      </c>
      <c r="H2150" s="151"/>
      <c r="I2150" s="88">
        <f>IF(VLOOKUP([1]Variables!$AN$3,[1]Variables!$AK$3:$AM$14,3)=2,[1]UTCR!J2150,[1]UTCR!AF2150)</f>
        <v>19190.84</v>
      </c>
      <c r="J2150" s="88">
        <f>I2150-K2150</f>
        <v>14884.990429274836</v>
      </c>
      <c r="K2150" s="185">
        <f>IF([1]Variables!$AN$3=12,IF(VLOOKUP([1]Variables!$AN$3,[1]Variables!$AK$3:$AM$14,3)=2,INDEX([1]UTCR!K2150:U2150,1,5)+INDEX([1]UTCR!K2150:U2150,1,8),INDEX([1]UTCR!AG2150:AQ2150,1,5)+INDEX([1]UTCR!AG2150:AQ2150,1,8)),IF(VLOOKUP([1]Variables!$AN$3,[1]Variables!$AK$3:$AM$14,3)=2,INDEX([1]UTCR!K2150:U2150,1,[1]Variables!$AN$3),INDEX([1]UTCR!AG2150:AQ2150,1,[1]Variables!$AN$3)))</f>
        <v>4305.8495707251632</v>
      </c>
      <c r="L2150" s="88">
        <f>M2150-K2150</f>
        <v>0</v>
      </c>
      <c r="M2150" s="88">
        <f>IF([1]Variables!$AN$3=12,INDEX([1]NRO!J2150:T2150,1,5)+INDEX([1]NRO!J2150:T2150,1,8),INDEX([1]NRO!J2150:T2150,1,[1]Variables!$AN$3))</f>
        <v>4305.8495707251632</v>
      </c>
      <c r="O2150" s="134"/>
      <c r="P2150" s="134"/>
      <c r="Q2150" s="134"/>
      <c r="R2150" s="134"/>
      <c r="S2150" s="134"/>
      <c r="T2150" s="134"/>
      <c r="U2150" s="134"/>
      <c r="V2150" s="134"/>
      <c r="W2150" s="134"/>
      <c r="X2150" s="134"/>
      <c r="Y2150" s="134"/>
      <c r="Z2150" s="134"/>
      <c r="AA2150" s="134"/>
    </row>
    <row r="2151" spans="1:27" ht="11.65" customHeight="1" x14ac:dyDescent="0.2">
      <c r="A2151" s="138">
        <f t="shared" ca="1" si="159"/>
        <v>1770</v>
      </c>
      <c r="C2151" s="184"/>
      <c r="F2151" s="184" t="str">
        <f>+[1]Function!F2133</f>
        <v>PTD</v>
      </c>
      <c r="G2151" s="84" t="str">
        <f>[1]UTCR!H2151</f>
        <v>SO</v>
      </c>
      <c r="H2151" s="151"/>
      <c r="I2151" s="88">
        <f>IF(VLOOKUP([1]Variables!$AN$3,[1]Variables!$AK$3:$AM$14,3)=2,[1]UTCR!J2151,[1]UTCR!AF2151)</f>
        <v>97013446.607500002</v>
      </c>
      <c r="J2151" s="88">
        <f t="shared" si="162"/>
        <v>90557391.235901803</v>
      </c>
      <c r="K2151" s="185">
        <f>IF([1]Variables!$AN$3=12,IF(VLOOKUP([1]Variables!$AN$3,[1]Variables!$AK$3:$AM$14,3)=2,INDEX([1]UTCR!K2151:U2151,1,5)+INDEX([1]UTCR!K2151:U2151,1,8),INDEX([1]UTCR!AG2151:AQ2151,1,5)+INDEX([1]UTCR!AG2151:AQ2151,1,8)),IF(VLOOKUP([1]Variables!$AN$3,[1]Variables!$AK$3:$AM$14,3)=2,INDEX([1]UTCR!K2151:U2151,1,[1]Variables!$AN$3),INDEX([1]UTCR!AG2151:AQ2151,1,[1]Variables!$AN$3)))</f>
        <v>6456055.3715982055</v>
      </c>
      <c r="L2151" s="88">
        <f t="shared" si="163"/>
        <v>77222.207831389271</v>
      </c>
      <c r="M2151" s="88">
        <f>IF([1]Variables!$AN$3=12,INDEX([1]NRO!J2151:T2151,1,5)+INDEX([1]NRO!J2151:T2151,1,8),INDEX([1]NRO!J2151:T2151,1,[1]Variables!$AN$3))</f>
        <v>6533277.5794295948</v>
      </c>
      <c r="O2151" s="134"/>
      <c r="P2151" s="134"/>
      <c r="Q2151" s="134"/>
      <c r="R2151" s="134"/>
      <c r="S2151" s="134"/>
      <c r="T2151" s="134"/>
      <c r="U2151" s="134"/>
      <c r="V2151" s="134"/>
      <c r="W2151" s="134"/>
      <c r="X2151" s="134"/>
      <c r="Y2151" s="134"/>
      <c r="Z2151" s="134"/>
      <c r="AA2151" s="134"/>
    </row>
    <row r="2152" spans="1:27" ht="11.65" customHeight="1" x14ac:dyDescent="0.2">
      <c r="A2152" s="138">
        <f t="shared" ca="1" si="159"/>
        <v>1771</v>
      </c>
      <c r="C2152" s="184"/>
      <c r="H2152" s="151" t="s">
        <v>469</v>
      </c>
      <c r="I2152" s="187">
        <f>SUBTOTAL(9,I2143:I2151)</f>
        <v>235758229.98291677</v>
      </c>
      <c r="J2152" s="187">
        <f>SUBTOTAL(9,J2143:J2151)</f>
        <v>214195660.90551603</v>
      </c>
      <c r="K2152" s="187">
        <f>SUBTOTAL(9,K2143:K2151)</f>
        <v>21562569.077400748</v>
      </c>
      <c r="L2152" s="187">
        <f>SUBTOTAL(9,L2143:L2151)</f>
        <v>-31113.424064294202</v>
      </c>
      <c r="M2152" s="187">
        <f>SUBTOTAL(9,M2143:M2151)</f>
        <v>21531455.653336454</v>
      </c>
      <c r="O2152" s="134"/>
      <c r="P2152" s="134"/>
      <c r="Q2152" s="134"/>
      <c r="R2152" s="134"/>
      <c r="S2152" s="134"/>
      <c r="T2152" s="134"/>
      <c r="U2152" s="134"/>
      <c r="V2152" s="134"/>
      <c r="W2152" s="134"/>
      <c r="X2152" s="134"/>
      <c r="Y2152" s="134"/>
      <c r="Z2152" s="134"/>
      <c r="AA2152" s="134"/>
    </row>
    <row r="2153" spans="1:27" ht="11.65" customHeight="1" x14ac:dyDescent="0.2">
      <c r="A2153" s="138">
        <f t="shared" ca="1" si="159"/>
        <v>1772</v>
      </c>
      <c r="C2153" s="184"/>
      <c r="H2153" s="151"/>
      <c r="I2153" s="88"/>
      <c r="J2153" s="88"/>
      <c r="K2153" s="88"/>
      <c r="L2153" s="88"/>
      <c r="M2153" s="88"/>
      <c r="O2153" s="134"/>
      <c r="P2153" s="134"/>
      <c r="Q2153" s="134"/>
      <c r="R2153" s="134"/>
      <c r="S2153" s="134"/>
      <c r="T2153" s="134"/>
      <c r="U2153" s="134"/>
      <c r="V2153" s="134"/>
      <c r="W2153" s="134"/>
      <c r="X2153" s="134"/>
      <c r="Y2153" s="134"/>
      <c r="Z2153" s="134"/>
      <c r="AA2153" s="134"/>
    </row>
    <row r="2154" spans="1:27" ht="11.65" customHeight="1" x14ac:dyDescent="0.2">
      <c r="A2154" s="138">
        <f t="shared" ca="1" si="159"/>
        <v>1773</v>
      </c>
      <c r="C2154" s="184">
        <v>391</v>
      </c>
      <c r="D2154" s="84" t="s">
        <v>535</v>
      </c>
      <c r="H2154" s="151"/>
      <c r="I2154" s="88"/>
      <c r="J2154" s="88"/>
      <c r="K2154" s="88"/>
      <c r="L2154" s="88"/>
      <c r="M2154" s="88"/>
      <c r="O2154" s="134"/>
      <c r="P2154" s="134"/>
      <c r="Q2154" s="134"/>
      <c r="R2154" s="134"/>
      <c r="S2154" s="134"/>
      <c r="T2154" s="134"/>
      <c r="U2154" s="134"/>
      <c r="V2154" s="134"/>
      <c r="W2154" s="134"/>
      <c r="X2154" s="134"/>
      <c r="Y2154" s="134"/>
      <c r="Z2154" s="134"/>
      <c r="AA2154" s="134"/>
    </row>
    <row r="2155" spans="1:27" ht="11.65" customHeight="1" x14ac:dyDescent="0.2">
      <c r="A2155" s="138">
        <f t="shared" ca="1" si="159"/>
        <v>1774</v>
      </c>
      <c r="C2155" s="184"/>
      <c r="F2155" s="184" t="str">
        <f>+[1]Function!F2137</f>
        <v>G-SITUS</v>
      </c>
      <c r="G2155" s="84" t="str">
        <f>[1]UTCR!H2155</f>
        <v>S</v>
      </c>
      <c r="H2155" s="151"/>
      <c r="I2155" s="88">
        <f>IF(VLOOKUP([1]Variables!$AN$3,[1]Variables!$AK$3:$AM$14,3)=2,[1]UTCR!J2155,[1]UTCR!AF2155)</f>
        <v>9829961.9766666573</v>
      </c>
      <c r="J2155" s="88">
        <f t="shared" ref="J2155:J2168" si="164">I2155-K2155</f>
        <v>8799469.9883333277</v>
      </c>
      <c r="K2155" s="185">
        <f>IF([1]Variables!$AN$3=12,IF(VLOOKUP([1]Variables!$AN$3,[1]Variables!$AK$3:$AM$14,3)=2,INDEX([1]UTCR!K2155:U2155,1,5)+INDEX([1]UTCR!K2155:U2155,1,8),INDEX([1]UTCR!AG2155:AQ2155,1,5)+INDEX([1]UTCR!AG2155:AQ2155,1,8)),IF(VLOOKUP([1]Variables!$AN$3,[1]Variables!$AK$3:$AM$14,3)=2,INDEX([1]UTCR!K2155:U2155,1,[1]Variables!$AN$3),INDEX([1]UTCR!AG2155:AQ2155,1,[1]Variables!$AN$3)))</f>
        <v>1030491.98833333</v>
      </c>
      <c r="L2155" s="88">
        <f t="shared" ref="L2155:L2168" si="165">M2155-K2155</f>
        <v>-16836.228333330015</v>
      </c>
      <c r="M2155" s="88">
        <f>IF([1]Variables!$AN$3=12,INDEX([1]NRO!J2155:T2155,1,5)+INDEX([1]NRO!J2155:T2155,1,8),INDEX([1]NRO!J2155:T2155,1,[1]Variables!$AN$3))</f>
        <v>1013655.76</v>
      </c>
      <c r="O2155" s="134"/>
      <c r="P2155" s="134"/>
      <c r="Q2155" s="134"/>
      <c r="R2155" s="134"/>
      <c r="S2155" s="134"/>
      <c r="T2155" s="134"/>
      <c r="U2155" s="134"/>
      <c r="V2155" s="134"/>
      <c r="W2155" s="134"/>
      <c r="X2155" s="134"/>
      <c r="Y2155" s="134"/>
      <c r="Z2155" s="134"/>
      <c r="AA2155" s="134"/>
    </row>
    <row r="2156" spans="1:27" ht="11.65" customHeight="1" x14ac:dyDescent="0.2">
      <c r="A2156" s="138">
        <f t="shared" ca="1" si="159"/>
        <v>1775</v>
      </c>
      <c r="C2156" s="184"/>
      <c r="F2156" s="184" t="str">
        <f>+[1]Function!F2138</f>
        <v>G-DGP</v>
      </c>
      <c r="G2156" s="84" t="str">
        <f>[1]UTCR!H2156</f>
        <v>DGP</v>
      </c>
      <c r="H2156" s="151"/>
      <c r="I2156" s="88">
        <f>IF(VLOOKUP([1]Variables!$AN$3,[1]Variables!$AK$3:$AM$14,3)=2,[1]UTCR!J2156,[1]UTCR!AF2156)</f>
        <v>0</v>
      </c>
      <c r="J2156" s="88">
        <f t="shared" si="164"/>
        <v>0</v>
      </c>
      <c r="K2156" s="185">
        <f>IF([1]Variables!$AN$3=12,IF(VLOOKUP([1]Variables!$AN$3,[1]Variables!$AK$3:$AM$14,3)=2,INDEX([1]UTCR!K2156:U2156,1,5)+INDEX([1]UTCR!K2156:U2156,1,8),INDEX([1]UTCR!AG2156:AQ2156,1,5)+INDEX([1]UTCR!AG2156:AQ2156,1,8)),IF(VLOOKUP([1]Variables!$AN$3,[1]Variables!$AK$3:$AM$14,3)=2,INDEX([1]UTCR!K2156:U2156,1,[1]Variables!$AN$3),INDEX([1]UTCR!AG2156:AQ2156,1,[1]Variables!$AN$3)))</f>
        <v>0</v>
      </c>
      <c r="L2156" s="88">
        <f t="shared" si="165"/>
        <v>0</v>
      </c>
      <c r="M2156" s="88">
        <f>IF([1]Variables!$AN$3=12,INDEX([1]NRO!J2156:T2156,1,5)+INDEX([1]NRO!J2156:T2156,1,8),INDEX([1]NRO!J2156:T2156,1,[1]Variables!$AN$3))</f>
        <v>0</v>
      </c>
      <c r="O2156" s="134"/>
      <c r="P2156" s="134"/>
      <c r="Q2156" s="134"/>
      <c r="R2156" s="134"/>
      <c r="S2156" s="134"/>
      <c r="T2156" s="134"/>
      <c r="U2156" s="134"/>
      <c r="V2156" s="134"/>
      <c r="W2156" s="134"/>
      <c r="X2156" s="134"/>
      <c r="Y2156" s="134"/>
      <c r="Z2156" s="134"/>
      <c r="AA2156" s="134"/>
    </row>
    <row r="2157" spans="1:27" ht="11.65" customHeight="1" x14ac:dyDescent="0.2">
      <c r="A2157" s="138">
        <f t="shared" ca="1" si="159"/>
        <v>1776</v>
      </c>
      <c r="C2157" s="184"/>
      <c r="F2157" s="184" t="str">
        <f>+[1]Function!F2139</f>
        <v>G-DGU</v>
      </c>
      <c r="G2157" s="84" t="str">
        <f>[1]UTCR!H2157</f>
        <v>DGU</v>
      </c>
      <c r="H2157" s="151"/>
      <c r="I2157" s="88">
        <f>IF(VLOOKUP([1]Variables!$AN$3,[1]Variables!$AK$3:$AM$14,3)=2,[1]UTCR!J2157,[1]UTCR!AF2157)</f>
        <v>0</v>
      </c>
      <c r="J2157" s="88">
        <f t="shared" si="164"/>
        <v>0</v>
      </c>
      <c r="K2157" s="185">
        <f>IF([1]Variables!$AN$3=12,IF(VLOOKUP([1]Variables!$AN$3,[1]Variables!$AK$3:$AM$14,3)=2,INDEX([1]UTCR!K2157:U2157,1,5)+INDEX([1]UTCR!K2157:U2157,1,8),INDEX([1]UTCR!AG2157:AQ2157,1,5)+INDEX([1]UTCR!AG2157:AQ2157,1,8)),IF(VLOOKUP([1]Variables!$AN$3,[1]Variables!$AK$3:$AM$14,3)=2,INDEX([1]UTCR!K2157:U2157,1,[1]Variables!$AN$3),INDEX([1]UTCR!AG2157:AQ2157,1,[1]Variables!$AN$3)))</f>
        <v>0</v>
      </c>
      <c r="L2157" s="88">
        <f t="shared" si="165"/>
        <v>0</v>
      </c>
      <c r="M2157" s="88">
        <f>IF([1]Variables!$AN$3=12,INDEX([1]NRO!J2157:T2157,1,5)+INDEX([1]NRO!J2157:T2157,1,8),INDEX([1]NRO!J2157:T2157,1,[1]Variables!$AN$3))</f>
        <v>0</v>
      </c>
      <c r="O2157" s="134"/>
      <c r="P2157" s="134"/>
      <c r="Q2157" s="134"/>
      <c r="R2157" s="134"/>
      <c r="S2157" s="134"/>
      <c r="T2157" s="134"/>
      <c r="U2157" s="134"/>
      <c r="V2157" s="134"/>
      <c r="W2157" s="134"/>
      <c r="X2157" s="134"/>
      <c r="Y2157" s="134"/>
      <c r="Z2157" s="134"/>
      <c r="AA2157" s="134"/>
    </row>
    <row r="2158" spans="1:27" ht="11.65" customHeight="1" x14ac:dyDescent="0.2">
      <c r="A2158" s="138">
        <f t="shared" ca="1" si="159"/>
        <v>1777</v>
      </c>
      <c r="C2158" s="184"/>
      <c r="F2158" s="184" t="str">
        <f>+[1]Function!F2140</f>
        <v>CUST</v>
      </c>
      <c r="G2158" s="84" t="str">
        <f>[1]UTCR!H2158</f>
        <v>CN</v>
      </c>
      <c r="H2158" s="151"/>
      <c r="I2158" s="88">
        <f>IF(VLOOKUP([1]Variables!$AN$3,[1]Variables!$AK$3:$AM$14,3)=2,[1]UTCR!J2158,[1]UTCR!AF2158)</f>
        <v>6627429.04041667</v>
      </c>
      <c r="J2158" s="88">
        <f t="shared" si="164"/>
        <v>6171218.4030375443</v>
      </c>
      <c r="K2158" s="185">
        <f>IF([1]Variables!$AN$3=12,IF(VLOOKUP([1]Variables!$AN$3,[1]Variables!$AK$3:$AM$14,3)=2,INDEX([1]UTCR!K2158:U2158,1,5)+INDEX([1]UTCR!K2158:U2158,1,8),INDEX([1]UTCR!AG2158:AQ2158,1,5)+INDEX([1]UTCR!AG2158:AQ2158,1,8)),IF(VLOOKUP([1]Variables!$AN$3,[1]Variables!$AK$3:$AM$14,3)=2,INDEX([1]UTCR!K2158:U2158,1,[1]Variables!$AN$3),INDEX([1]UTCR!AG2158:AQ2158,1,[1]Variables!$AN$3)))</f>
        <v>456210.6373791254</v>
      </c>
      <c r="L2158" s="88">
        <f t="shared" si="165"/>
        <v>-3235.8212526310235</v>
      </c>
      <c r="M2158" s="88">
        <f>IF([1]Variables!$AN$3=12,INDEX([1]NRO!J2158:T2158,1,5)+INDEX([1]NRO!J2158:T2158,1,8),INDEX([1]NRO!J2158:T2158,1,[1]Variables!$AN$3))</f>
        <v>452974.81612649438</v>
      </c>
      <c r="O2158" s="134"/>
      <c r="P2158" s="134"/>
      <c r="Q2158" s="134"/>
      <c r="R2158" s="134"/>
      <c r="S2158" s="134"/>
      <c r="T2158" s="134"/>
      <c r="U2158" s="134"/>
      <c r="V2158" s="134"/>
      <c r="W2158" s="134"/>
      <c r="X2158" s="134"/>
      <c r="Y2158" s="134"/>
      <c r="Z2158" s="134"/>
      <c r="AA2158" s="134"/>
    </row>
    <row r="2159" spans="1:27" ht="11.65" customHeight="1" x14ac:dyDescent="0.2">
      <c r="A2159" s="138">
        <f t="shared" ca="1" si="159"/>
        <v>1778</v>
      </c>
      <c r="C2159" s="184"/>
      <c r="F2159" s="184" t="str">
        <f>+[1]Function!F2141</f>
        <v>G-SG</v>
      </c>
      <c r="G2159" s="84" t="str">
        <f>[1]UTCR!H2159</f>
        <v>SG</v>
      </c>
      <c r="H2159" s="151"/>
      <c r="I2159" s="88">
        <f>IF(VLOOKUP([1]Variables!$AN$3,[1]Variables!$AK$3:$AM$14,3)=2,[1]UTCR!J2159,[1]UTCR!AF2159)</f>
        <v>0</v>
      </c>
      <c r="J2159" s="88">
        <f t="shared" si="164"/>
        <v>0</v>
      </c>
      <c r="K2159" s="185">
        <f>IF([1]Variables!$AN$3=12,IF(VLOOKUP([1]Variables!$AN$3,[1]Variables!$AK$3:$AM$14,3)=2,INDEX([1]UTCR!K2159:U2159,1,5)+INDEX([1]UTCR!K2159:U2159,1,8),INDEX([1]UTCR!AG2159:AQ2159,1,5)+INDEX([1]UTCR!AG2159:AQ2159,1,8)),IF(VLOOKUP([1]Variables!$AN$3,[1]Variables!$AK$3:$AM$14,3)=2,INDEX([1]UTCR!K2159:U2159,1,[1]Variables!$AN$3),INDEX([1]UTCR!AG2159:AQ2159,1,[1]Variables!$AN$3)))</f>
        <v>0</v>
      </c>
      <c r="L2159" s="88">
        <f t="shared" si="165"/>
        <v>0</v>
      </c>
      <c r="M2159" s="88">
        <f>IF([1]Variables!$AN$3=12,INDEX([1]NRO!J2159:T2159,1,5)+INDEX([1]NRO!J2159:T2159,1,8),INDEX([1]NRO!J2159:T2159,1,[1]Variables!$AN$3))</f>
        <v>0</v>
      </c>
      <c r="O2159" s="134"/>
      <c r="P2159" s="134"/>
      <c r="Q2159" s="134"/>
      <c r="R2159" s="134"/>
      <c r="S2159" s="134"/>
      <c r="T2159" s="134"/>
      <c r="U2159" s="134"/>
      <c r="V2159" s="134"/>
      <c r="W2159" s="134"/>
      <c r="X2159" s="134"/>
      <c r="Y2159" s="134"/>
      <c r="Z2159" s="134"/>
      <c r="AA2159" s="134"/>
    </row>
    <row r="2160" spans="1:27" ht="11.65" customHeight="1" x14ac:dyDescent="0.2">
      <c r="A2160" s="138">
        <f t="shared" ca="1" si="159"/>
        <v>1779</v>
      </c>
      <c r="C2160" s="184"/>
      <c r="F2160" s="184" t="str">
        <f>+[1]Function!F2142</f>
        <v>P</v>
      </c>
      <c r="G2160" s="84" t="str">
        <f>[1]UTCR!H2160</f>
        <v>SE</v>
      </c>
      <c r="H2160" s="151"/>
      <c r="I2160" s="88">
        <f>IF(VLOOKUP([1]Variables!$AN$3,[1]Variables!$AK$3:$AM$14,3)=2,[1]UTCR!J2160,[1]UTCR!AF2160)</f>
        <v>0</v>
      </c>
      <c r="J2160" s="88">
        <f t="shared" si="164"/>
        <v>0</v>
      </c>
      <c r="K2160" s="185">
        <f>IF([1]Variables!$AN$3=12,IF(VLOOKUP([1]Variables!$AN$3,[1]Variables!$AK$3:$AM$14,3)=2,INDEX([1]UTCR!K2160:U2160,1,5)+INDEX([1]UTCR!K2160:U2160,1,8),INDEX([1]UTCR!AG2160:AQ2160,1,5)+INDEX([1]UTCR!AG2160:AQ2160,1,8)),IF(VLOOKUP([1]Variables!$AN$3,[1]Variables!$AK$3:$AM$14,3)=2,INDEX([1]UTCR!K2160:U2160,1,[1]Variables!$AN$3),INDEX([1]UTCR!AG2160:AQ2160,1,[1]Variables!$AN$3)))</f>
        <v>0</v>
      </c>
      <c r="L2160" s="88">
        <f t="shared" si="165"/>
        <v>0</v>
      </c>
      <c r="M2160" s="88">
        <f>IF([1]Variables!$AN$3=12,INDEX([1]NRO!J2160:T2160,1,5)+INDEX([1]NRO!J2160:T2160,1,8),INDEX([1]NRO!J2160:T2160,1,[1]Variables!$AN$3))</f>
        <v>0</v>
      </c>
      <c r="O2160" s="134"/>
      <c r="P2160" s="134"/>
      <c r="Q2160" s="134"/>
      <c r="R2160" s="134"/>
      <c r="S2160" s="134"/>
      <c r="T2160" s="134"/>
      <c r="U2160" s="134"/>
      <c r="V2160" s="134"/>
      <c r="W2160" s="134"/>
      <c r="X2160" s="134"/>
      <c r="Y2160" s="134"/>
      <c r="Z2160" s="134"/>
      <c r="AA2160" s="134"/>
    </row>
    <row r="2161" spans="1:27" ht="11.65" customHeight="1" x14ac:dyDescent="0.2">
      <c r="A2161" s="138">
        <f t="shared" ca="1" si="159"/>
        <v>1780</v>
      </c>
      <c r="C2161" s="184"/>
      <c r="F2161" s="184" t="str">
        <f>+[1]Function!F2143</f>
        <v>PTD</v>
      </c>
      <c r="G2161" s="84" t="str">
        <f>[1]UTCR!H2161</f>
        <v>SO</v>
      </c>
      <c r="H2161" s="151"/>
      <c r="I2161" s="88">
        <f>IF(VLOOKUP([1]Variables!$AN$3,[1]Variables!$AK$3:$AM$14,3)=2,[1]UTCR!J2161,[1]UTCR!AF2161)</f>
        <v>62533389.210416697</v>
      </c>
      <c r="J2161" s="88">
        <f t="shared" si="164"/>
        <v>58371914.307359897</v>
      </c>
      <c r="K2161" s="185">
        <f>IF([1]Variables!$AN$3=12,IF(VLOOKUP([1]Variables!$AN$3,[1]Variables!$AK$3:$AM$14,3)=2,INDEX([1]UTCR!K2161:U2161,1,5)+INDEX([1]UTCR!K2161:U2161,1,8),INDEX([1]UTCR!AG2161:AQ2161,1,5)+INDEX([1]UTCR!AG2161:AQ2161,1,8)),IF(VLOOKUP([1]Variables!$AN$3,[1]Variables!$AK$3:$AM$14,3)=2,INDEX([1]UTCR!K2161:U2161,1,[1]Variables!$AN$3),INDEX([1]UTCR!AG2161:AQ2161,1,[1]Variables!$AN$3)))</f>
        <v>4161474.903056799</v>
      </c>
      <c r="L2161" s="88">
        <f t="shared" si="165"/>
        <v>55723.691426989157</v>
      </c>
      <c r="M2161" s="88">
        <f>IF([1]Variables!$AN$3=12,INDEX([1]NRO!J2161:T2161,1,5)+INDEX([1]NRO!J2161:T2161,1,8),INDEX([1]NRO!J2161:T2161,1,[1]Variables!$AN$3))</f>
        <v>4217198.5944837881</v>
      </c>
      <c r="O2161" s="134"/>
      <c r="P2161" s="134"/>
      <c r="Q2161" s="134"/>
      <c r="R2161" s="134"/>
      <c r="S2161" s="134"/>
      <c r="T2161" s="134"/>
      <c r="U2161" s="134"/>
      <c r="V2161" s="134"/>
      <c r="W2161" s="134"/>
      <c r="X2161" s="134"/>
      <c r="Y2161" s="134"/>
      <c r="Z2161" s="134"/>
      <c r="AA2161" s="134"/>
    </row>
    <row r="2162" spans="1:27" ht="11.65" customHeight="1" x14ac:dyDescent="0.2">
      <c r="A2162" s="138">
        <f t="shared" ca="1" si="159"/>
        <v>1781</v>
      </c>
      <c r="C2162" s="184"/>
      <c r="F2162" s="184" t="str">
        <f>+[1]Function!F2144</f>
        <v>G-SG</v>
      </c>
      <c r="G2162" s="84" t="str">
        <f>[1]UTCR!H2162</f>
        <v>CAGW</v>
      </c>
      <c r="H2162" s="151"/>
      <c r="I2162" s="88">
        <f>IF(VLOOKUP([1]Variables!$AN$3,[1]Variables!$AK$3:$AM$14,3)=2,[1]UTCR!J2162,[1]UTCR!AF2162)</f>
        <v>584544.97</v>
      </c>
      <c r="J2162" s="88">
        <f t="shared" si="164"/>
        <v>452642.09123399021</v>
      </c>
      <c r="K2162" s="185">
        <f>IF([1]Variables!$AN$3=12,IF(VLOOKUP([1]Variables!$AN$3,[1]Variables!$AK$3:$AM$14,3)=2,INDEX([1]UTCR!K2162:U2162,1,5)+INDEX([1]UTCR!K2162:U2162,1,8),INDEX([1]UTCR!AG2162:AQ2162,1,5)+INDEX([1]UTCR!AG2162:AQ2162,1,8)),IF(VLOOKUP([1]Variables!$AN$3,[1]Variables!$AK$3:$AM$14,3)=2,INDEX([1]UTCR!K2162:U2162,1,[1]Variables!$AN$3),INDEX([1]UTCR!AG2162:AQ2162,1,[1]Variables!$AN$3)))</f>
        <v>131902.87876600976</v>
      </c>
      <c r="L2162" s="88">
        <f t="shared" si="165"/>
        <v>-16765.994143031363</v>
      </c>
      <c r="M2162" s="88">
        <f>IF([1]Variables!$AN$3=12,INDEX([1]NRO!J2162:T2162,1,5)+INDEX([1]NRO!J2162:T2162,1,8),INDEX([1]NRO!J2162:T2162,1,[1]Variables!$AN$3))</f>
        <v>115136.8846229784</v>
      </c>
      <c r="O2162" s="134"/>
      <c r="P2162" s="134"/>
      <c r="Q2162" s="134"/>
      <c r="R2162" s="134"/>
      <c r="S2162" s="134"/>
      <c r="T2162" s="134"/>
      <c r="U2162" s="134"/>
      <c r="V2162" s="134"/>
      <c r="W2162" s="134"/>
      <c r="X2162" s="134"/>
      <c r="Y2162" s="134"/>
      <c r="Z2162" s="134"/>
      <c r="AA2162" s="134"/>
    </row>
    <row r="2163" spans="1:27" ht="11.65" customHeight="1" x14ac:dyDescent="0.2">
      <c r="A2163" s="138">
        <f t="shared" ca="1" si="159"/>
        <v>1782</v>
      </c>
      <c r="C2163" s="184"/>
      <c r="F2163" s="184" t="str">
        <f>+[1]Function!F2145</f>
        <v>G-SG</v>
      </c>
      <c r="G2163" s="84" t="str">
        <f>[1]UTCR!H2163</f>
        <v>CAGE</v>
      </c>
      <c r="H2163" s="151"/>
      <c r="I2163" s="88">
        <f>IF(VLOOKUP([1]Variables!$AN$3,[1]Variables!$AK$3:$AM$14,3)=2,[1]UTCR!J2163,[1]UTCR!AF2163)</f>
        <v>2983771.0179166701</v>
      </c>
      <c r="J2163" s="88">
        <f t="shared" si="164"/>
        <v>2983771.0179166701</v>
      </c>
      <c r="K2163" s="185">
        <f>IF([1]Variables!$AN$3=12,IF(VLOOKUP([1]Variables!$AN$3,[1]Variables!$AK$3:$AM$14,3)=2,INDEX([1]UTCR!K2163:U2163,1,5)+INDEX([1]UTCR!K2163:U2163,1,8),INDEX([1]UTCR!AG2163:AQ2163,1,5)+INDEX([1]UTCR!AG2163:AQ2163,1,8)),IF(VLOOKUP([1]Variables!$AN$3,[1]Variables!$AK$3:$AM$14,3)=2,INDEX([1]UTCR!K2163:U2163,1,[1]Variables!$AN$3),INDEX([1]UTCR!AG2163:AQ2163,1,[1]Variables!$AN$3)))</f>
        <v>0</v>
      </c>
      <c r="L2163" s="88">
        <f t="shared" si="165"/>
        <v>0</v>
      </c>
      <c r="M2163" s="88">
        <f>IF([1]Variables!$AN$3=12,INDEX([1]NRO!J2163:T2163,1,5)+INDEX([1]NRO!J2163:T2163,1,8),INDEX([1]NRO!J2163:T2163,1,[1]Variables!$AN$3))</f>
        <v>0</v>
      </c>
      <c r="O2163" s="134"/>
      <c r="P2163" s="134"/>
      <c r="Q2163" s="134"/>
      <c r="R2163" s="134"/>
      <c r="S2163" s="134"/>
      <c r="T2163" s="134"/>
      <c r="U2163" s="134"/>
      <c r="V2163" s="134"/>
      <c r="W2163" s="134"/>
      <c r="X2163" s="134"/>
      <c r="Y2163" s="134"/>
      <c r="Z2163" s="134"/>
      <c r="AA2163" s="134"/>
    </row>
    <row r="2164" spans="1:27" ht="11.65" customHeight="1" x14ac:dyDescent="0.2">
      <c r="A2164" s="138">
        <f t="shared" ca="1" si="159"/>
        <v>1783</v>
      </c>
      <c r="C2164" s="184"/>
      <c r="F2164" s="184" t="str">
        <f>+[1]Function!F2147</f>
        <v>P</v>
      </c>
      <c r="G2164" s="84" t="str">
        <f>[1]UTCR!H2164</f>
        <v>JBG</v>
      </c>
      <c r="H2164" s="151"/>
      <c r="I2164" s="88">
        <f>IF(VLOOKUP([1]Variables!$AN$3,[1]Variables!$AK$3:$AM$14,3)=2,[1]UTCR!J2164,[1]UTCR!AF2164)</f>
        <v>412292.430833333</v>
      </c>
      <c r="J2164" s="88">
        <f>I2164-K2164</f>
        <v>319786.3609418149</v>
      </c>
      <c r="K2164" s="185">
        <f>IF([1]Variables!$AN$3=12,IF(VLOOKUP([1]Variables!$AN$3,[1]Variables!$AK$3:$AM$14,3)=2,INDEX([1]UTCR!K2164:U2164,1,5)+INDEX([1]UTCR!K2164:U2164,1,8),INDEX([1]UTCR!AG2164:AQ2164,1,5)+INDEX([1]UTCR!AG2164:AQ2164,1,8)),IF(VLOOKUP([1]Variables!$AN$3,[1]Variables!$AK$3:$AM$14,3)=2,INDEX([1]UTCR!K2164:U2164,1,[1]Variables!$AN$3),INDEX([1]UTCR!AG2164:AQ2164,1,[1]Variables!$AN$3)))</f>
        <v>92506.069891518084</v>
      </c>
      <c r="L2164" s="88">
        <f>M2164-K2164</f>
        <v>-7075.8303005970956</v>
      </c>
      <c r="M2164" s="88">
        <f>IF([1]Variables!$AN$3=12,INDEX([1]NRO!J2164:T2164,1,5)+INDEX([1]NRO!J2164:T2164,1,8),INDEX([1]NRO!J2164:T2164,1,[1]Variables!$AN$3))</f>
        <v>85430.239590920988</v>
      </c>
      <c r="O2164" s="134"/>
      <c r="P2164" s="134"/>
      <c r="Q2164" s="134"/>
      <c r="R2164" s="134"/>
      <c r="S2164" s="134"/>
      <c r="T2164" s="134"/>
      <c r="U2164" s="134"/>
      <c r="V2164" s="134"/>
      <c r="W2164" s="134"/>
      <c r="X2164" s="134"/>
      <c r="Y2164" s="134"/>
      <c r="Z2164" s="134"/>
      <c r="AA2164" s="134"/>
    </row>
    <row r="2165" spans="1:27" ht="11.65" customHeight="1" x14ac:dyDescent="0.2">
      <c r="A2165" s="138">
        <f t="shared" ca="1" si="159"/>
        <v>1784</v>
      </c>
      <c r="C2165" s="184"/>
      <c r="F2165" s="184" t="str">
        <f>+[1]Function!F2147</f>
        <v>P</v>
      </c>
      <c r="G2165" s="84" t="str">
        <f>[1]UTCR!H2165</f>
        <v>JBE</v>
      </c>
      <c r="H2165" s="151"/>
      <c r="I2165" s="88">
        <f>IF(VLOOKUP([1]Variables!$AN$3,[1]Variables!$AK$3:$AM$14,3)=2,[1]UTCR!J2165,[1]UTCR!AF2165)</f>
        <v>1069.69</v>
      </c>
      <c r="J2165" s="88">
        <f t="shared" si="164"/>
        <v>826.53950369686856</v>
      </c>
      <c r="K2165" s="185">
        <f>IF([1]Variables!$AN$3=12,IF(VLOOKUP([1]Variables!$AN$3,[1]Variables!$AK$3:$AM$14,3)=2,INDEX([1]UTCR!K2165:U2165,1,5)+INDEX([1]UTCR!K2165:U2165,1,8),INDEX([1]UTCR!AG2165:AQ2165,1,5)+INDEX([1]UTCR!AG2165:AQ2165,1,8)),IF(VLOOKUP([1]Variables!$AN$3,[1]Variables!$AK$3:$AM$14,3)=2,INDEX([1]UTCR!K2165:U2165,1,[1]Variables!$AN$3),INDEX([1]UTCR!AG2165:AQ2165,1,[1]Variables!$AN$3)))</f>
        <v>243.15049630313152</v>
      </c>
      <c r="L2165" s="88">
        <f t="shared" si="165"/>
        <v>0</v>
      </c>
      <c r="M2165" s="88">
        <f>IF([1]Variables!$AN$3=12,INDEX([1]NRO!J2165:T2165,1,5)+INDEX([1]NRO!J2165:T2165,1,8),INDEX([1]NRO!J2165:T2165,1,[1]Variables!$AN$3))</f>
        <v>243.15049630313152</v>
      </c>
      <c r="O2165" s="134"/>
      <c r="P2165" s="134"/>
      <c r="Q2165" s="134"/>
      <c r="R2165" s="134"/>
      <c r="S2165" s="134"/>
      <c r="T2165" s="134"/>
      <c r="U2165" s="134"/>
      <c r="V2165" s="134"/>
      <c r="W2165" s="134"/>
      <c r="X2165" s="134"/>
      <c r="Y2165" s="134"/>
      <c r="Z2165" s="134"/>
      <c r="AA2165" s="134"/>
    </row>
    <row r="2166" spans="1:27" ht="11.65" customHeight="1" x14ac:dyDescent="0.2">
      <c r="A2166" s="138">
        <f t="shared" ca="1" si="159"/>
        <v>1785</v>
      </c>
      <c r="C2166" s="184"/>
      <c r="F2166" s="184" t="str">
        <f>+[1]Function!F2148</f>
        <v>P</v>
      </c>
      <c r="G2166" s="84" t="str">
        <f>[1]UTCR!H2166</f>
        <v>CAEE</v>
      </c>
      <c r="H2166" s="151"/>
      <c r="I2166" s="88">
        <f>IF(VLOOKUP([1]Variables!$AN$3,[1]Variables!$AK$3:$AM$14,3)=2,[1]UTCR!J2166,[1]UTCR!AF2166)</f>
        <v>49351.542500000003</v>
      </c>
      <c r="J2166" s="88">
        <f t="shared" si="164"/>
        <v>49351.542500000003</v>
      </c>
      <c r="K2166" s="185">
        <f>IF([1]Variables!$AN$3=12,IF(VLOOKUP([1]Variables!$AN$3,[1]Variables!$AK$3:$AM$14,3)=2,INDEX([1]UTCR!K2166:U2166,1,5)+INDEX([1]UTCR!K2166:U2166,1,8),INDEX([1]UTCR!AG2166:AQ2166,1,5)+INDEX([1]UTCR!AG2166:AQ2166,1,8)),IF(VLOOKUP([1]Variables!$AN$3,[1]Variables!$AK$3:$AM$14,3)=2,INDEX([1]UTCR!K2166:U2166,1,[1]Variables!$AN$3),INDEX([1]UTCR!AG2166:AQ2166,1,[1]Variables!$AN$3)))</f>
        <v>0</v>
      </c>
      <c r="L2166" s="88">
        <f t="shared" si="165"/>
        <v>0</v>
      </c>
      <c r="M2166" s="88">
        <f>IF([1]Variables!$AN$3=12,INDEX([1]NRO!J2166:T2166,1,5)+INDEX([1]NRO!J2166:T2166,1,8),INDEX([1]NRO!J2166:T2166,1,[1]Variables!$AN$3))</f>
        <v>0</v>
      </c>
      <c r="O2166" s="134"/>
      <c r="P2166" s="134"/>
      <c r="Q2166" s="134"/>
      <c r="R2166" s="134"/>
      <c r="S2166" s="134"/>
      <c r="T2166" s="134"/>
      <c r="U2166" s="134"/>
      <c r="V2166" s="134"/>
      <c r="W2166" s="134"/>
      <c r="X2166" s="134"/>
      <c r="Y2166" s="134"/>
      <c r="Z2166" s="134"/>
      <c r="AA2166" s="134"/>
    </row>
    <row r="2167" spans="1:27" ht="11.65" customHeight="1" x14ac:dyDescent="0.2">
      <c r="A2167" s="138">
        <f t="shared" ca="1" si="159"/>
        <v>1786</v>
      </c>
      <c r="C2167" s="184"/>
      <c r="F2167" s="184" t="str">
        <f>+[1]Function!F2149</f>
        <v>G-SG</v>
      </c>
      <c r="G2167" s="84" t="str">
        <f>[1]UTCR!H2167</f>
        <v>CAGE</v>
      </c>
      <c r="H2167" s="151"/>
      <c r="I2167" s="88">
        <f>IF(VLOOKUP([1]Variables!$AN$3,[1]Variables!$AK$3:$AM$14,3)=2,[1]UTCR!J2167,[1]UTCR!AF2167)</f>
        <v>0</v>
      </c>
      <c r="J2167" s="88">
        <f t="shared" si="164"/>
        <v>0</v>
      </c>
      <c r="K2167" s="185">
        <f>IF([1]Variables!$AN$3=12,IF(VLOOKUP([1]Variables!$AN$3,[1]Variables!$AK$3:$AM$14,3)=2,INDEX([1]UTCR!K2167:U2167,1,5)+INDEX([1]UTCR!K2167:U2167,1,8),INDEX([1]UTCR!AG2167:AQ2167,1,5)+INDEX([1]UTCR!AG2167:AQ2167,1,8)),IF(VLOOKUP([1]Variables!$AN$3,[1]Variables!$AK$3:$AM$14,3)=2,INDEX([1]UTCR!K2167:U2167,1,[1]Variables!$AN$3),INDEX([1]UTCR!AG2167:AQ2167,1,[1]Variables!$AN$3)))</f>
        <v>0</v>
      </c>
      <c r="L2167" s="88">
        <f t="shared" si="165"/>
        <v>0</v>
      </c>
      <c r="M2167" s="88">
        <f>IF([1]Variables!$AN$3=12,INDEX([1]NRO!J2167:T2167,1,5)+INDEX([1]NRO!J2167:T2167,1,8),INDEX([1]NRO!J2167:T2167,1,[1]Variables!$AN$3))</f>
        <v>0</v>
      </c>
      <c r="O2167" s="134"/>
      <c r="P2167" s="134"/>
      <c r="Q2167" s="134"/>
      <c r="R2167" s="134"/>
      <c r="S2167" s="134"/>
      <c r="T2167" s="134"/>
      <c r="U2167" s="134"/>
      <c r="V2167" s="134"/>
      <c r="W2167" s="134"/>
      <c r="X2167" s="134"/>
      <c r="Y2167" s="134"/>
      <c r="Z2167" s="134"/>
      <c r="AA2167" s="134"/>
    </row>
    <row r="2168" spans="1:27" ht="11.65" customHeight="1" x14ac:dyDescent="0.2">
      <c r="A2168" s="138">
        <f t="shared" ca="1" si="159"/>
        <v>1787</v>
      </c>
      <c r="C2168" s="184"/>
      <c r="F2168" s="184" t="str">
        <f>+[1]Function!F2150</f>
        <v>G-SG</v>
      </c>
      <c r="G2168" s="84" t="str">
        <f>[1]UTCR!H2168</f>
        <v>CAGE</v>
      </c>
      <c r="H2168" s="151"/>
      <c r="I2168" s="88">
        <f>IF(VLOOKUP([1]Variables!$AN$3,[1]Variables!$AK$3:$AM$14,3)=2,[1]UTCR!J2168,[1]UTCR!AF2168)</f>
        <v>0</v>
      </c>
      <c r="J2168" s="88">
        <f t="shared" si="164"/>
        <v>0</v>
      </c>
      <c r="K2168" s="185">
        <f>IF([1]Variables!$AN$3=12,IF(VLOOKUP([1]Variables!$AN$3,[1]Variables!$AK$3:$AM$14,3)=2,INDEX([1]UTCR!K2168:U2168,1,5)+INDEX([1]UTCR!K2168:U2168,1,8),INDEX([1]UTCR!AG2168:AQ2168,1,5)+INDEX([1]UTCR!AG2168:AQ2168,1,8)),IF(VLOOKUP([1]Variables!$AN$3,[1]Variables!$AK$3:$AM$14,3)=2,INDEX([1]UTCR!K2168:U2168,1,[1]Variables!$AN$3),INDEX([1]UTCR!AG2168:AQ2168,1,[1]Variables!$AN$3)))</f>
        <v>0</v>
      </c>
      <c r="L2168" s="88">
        <f t="shared" si="165"/>
        <v>0</v>
      </c>
      <c r="M2168" s="88">
        <f>IF([1]Variables!$AN$3=12,INDEX([1]NRO!J2168:T2168,1,5)+INDEX([1]NRO!J2168:T2168,1,8),INDEX([1]NRO!J2168:T2168,1,[1]Variables!$AN$3))</f>
        <v>0</v>
      </c>
      <c r="O2168" s="134"/>
      <c r="P2168" s="134"/>
      <c r="Q2168" s="134"/>
      <c r="R2168" s="134"/>
      <c r="S2168" s="134"/>
      <c r="T2168" s="134"/>
      <c r="U2168" s="134"/>
      <c r="V2168" s="134"/>
      <c r="W2168" s="134"/>
      <c r="X2168" s="134"/>
      <c r="Y2168" s="134"/>
      <c r="Z2168" s="134"/>
      <c r="AA2168" s="134"/>
    </row>
    <row r="2169" spans="1:27" ht="11.65" customHeight="1" x14ac:dyDescent="0.2">
      <c r="A2169" s="138">
        <f t="shared" ca="1" si="159"/>
        <v>1788</v>
      </c>
      <c r="C2169" s="184"/>
      <c r="H2169" s="151" t="s">
        <v>469</v>
      </c>
      <c r="I2169" s="187">
        <f>SUBTOTAL(9,I2155:I2168)</f>
        <v>83021809.878750026</v>
      </c>
      <c r="J2169" s="187">
        <f>SUBTOTAL(9,J2155:J2168)</f>
        <v>77148980.250826925</v>
      </c>
      <c r="K2169" s="187">
        <f>SUBTOTAL(9,K2155:K2168)</f>
        <v>5872829.6279230854</v>
      </c>
      <c r="L2169" s="187">
        <f>SUBTOTAL(9,L2155:L2168)</f>
        <v>11809.81739739966</v>
      </c>
      <c r="M2169" s="187">
        <f>SUBTOTAL(9,M2155:M2168)</f>
        <v>5884639.4453204852</v>
      </c>
      <c r="O2169" s="134"/>
      <c r="P2169" s="134"/>
      <c r="Q2169" s="134"/>
      <c r="R2169" s="134"/>
      <c r="S2169" s="134"/>
      <c r="T2169" s="134"/>
      <c r="U2169" s="134"/>
      <c r="V2169" s="134"/>
      <c r="W2169" s="134"/>
      <c r="X2169" s="134"/>
      <c r="Y2169" s="134"/>
      <c r="Z2169" s="134"/>
      <c r="AA2169" s="134"/>
    </row>
    <row r="2170" spans="1:27" ht="11.65" customHeight="1" x14ac:dyDescent="0.2">
      <c r="A2170" s="138">
        <f t="shared" ca="1" si="159"/>
        <v>1789</v>
      </c>
      <c r="C2170" s="184"/>
      <c r="H2170" s="151"/>
      <c r="I2170" s="192"/>
      <c r="J2170" s="88"/>
      <c r="K2170" s="88"/>
      <c r="L2170" s="88"/>
      <c r="M2170" s="88"/>
      <c r="O2170" s="134"/>
      <c r="P2170" s="134"/>
      <c r="Q2170" s="134"/>
      <c r="R2170" s="134"/>
      <c r="S2170" s="134"/>
      <c r="T2170" s="134"/>
      <c r="U2170" s="134"/>
      <c r="V2170" s="134"/>
      <c r="W2170" s="134"/>
      <c r="X2170" s="134"/>
      <c r="Y2170" s="134"/>
      <c r="Z2170" s="134"/>
      <c r="AA2170" s="134"/>
    </row>
    <row r="2171" spans="1:27" ht="11.65" customHeight="1" x14ac:dyDescent="0.2">
      <c r="A2171" s="138">
        <f t="shared" ca="1" si="159"/>
        <v>1790</v>
      </c>
      <c r="C2171" s="184">
        <v>392</v>
      </c>
      <c r="D2171" s="84" t="s">
        <v>536</v>
      </c>
      <c r="H2171" s="151"/>
      <c r="I2171" s="88"/>
      <c r="J2171" s="88"/>
      <c r="K2171" s="88"/>
      <c r="L2171" s="88"/>
      <c r="M2171" s="88"/>
      <c r="O2171" s="134"/>
      <c r="P2171" s="134"/>
      <c r="Q2171" s="134"/>
      <c r="R2171" s="134"/>
      <c r="S2171" s="134"/>
      <c r="T2171" s="134"/>
      <c r="U2171" s="134"/>
      <c r="V2171" s="134"/>
      <c r="W2171" s="134"/>
      <c r="X2171" s="134"/>
      <c r="Y2171" s="134"/>
      <c r="Z2171" s="134"/>
      <c r="AA2171" s="134"/>
    </row>
    <row r="2172" spans="1:27" ht="11.65" customHeight="1" x14ac:dyDescent="0.2">
      <c r="A2172" s="138">
        <f t="shared" ca="1" si="159"/>
        <v>1791</v>
      </c>
      <c r="C2172" s="184"/>
      <c r="F2172" s="184" t="str">
        <f>+[1]Function!F2154</f>
        <v>G-SITUS</v>
      </c>
      <c r="G2172" s="84" t="str">
        <f>[1]UTCR!H2172</f>
        <v>S</v>
      </c>
      <c r="H2172" s="151"/>
      <c r="I2172" s="88">
        <f>IF(VLOOKUP([1]Variables!$AN$3,[1]Variables!$AK$3:$AM$14,3)=2,[1]UTCR!J2172,[1]UTCR!AF2172)</f>
        <v>79137051.268333375</v>
      </c>
      <c r="J2172" s="88">
        <f t="shared" ref="J2172:J2185" si="166">I2172-K2172</f>
        <v>74046396.106250048</v>
      </c>
      <c r="K2172" s="185">
        <f>IF([1]Variables!$AN$3=12,IF(VLOOKUP([1]Variables!$AN$3,[1]Variables!$AK$3:$AM$14,3)=2,INDEX([1]UTCR!K2172:U2172,1,5)+INDEX([1]UTCR!K2172:U2172,1,8),INDEX([1]UTCR!AG2172:AQ2172,1,5)+INDEX([1]UTCR!AG2172:AQ2172,1,8)),IF(VLOOKUP([1]Variables!$AN$3,[1]Variables!$AK$3:$AM$14,3)=2,INDEX([1]UTCR!K2172:U2172,1,[1]Variables!$AN$3),INDEX([1]UTCR!AG2172:AQ2172,1,[1]Variables!$AN$3)))</f>
        <v>5090655.1620833296</v>
      </c>
      <c r="L2172" s="88">
        <f t="shared" ref="L2172:L2185" si="167">M2172-K2172</f>
        <v>14040.267916670069</v>
      </c>
      <c r="M2172" s="88">
        <f>IF([1]Variables!$AN$3=12,INDEX([1]NRO!J2172:T2172,1,5)+INDEX([1]NRO!J2172:T2172,1,8),INDEX([1]NRO!J2172:T2172,1,[1]Variables!$AN$3))</f>
        <v>5104695.43</v>
      </c>
      <c r="O2172" s="134"/>
      <c r="P2172" s="134"/>
      <c r="Q2172" s="134"/>
      <c r="R2172" s="134"/>
      <c r="S2172" s="134"/>
      <c r="T2172" s="134"/>
      <c r="U2172" s="134"/>
      <c r="V2172" s="134"/>
      <c r="W2172" s="134"/>
      <c r="X2172" s="134"/>
      <c r="Y2172" s="134"/>
      <c r="Z2172" s="134"/>
      <c r="AA2172" s="134"/>
    </row>
    <row r="2173" spans="1:27" ht="11.65" customHeight="1" x14ac:dyDescent="0.2">
      <c r="A2173" s="138">
        <f t="shared" ca="1" si="159"/>
        <v>1792</v>
      </c>
      <c r="C2173" s="184"/>
      <c r="F2173" s="184" t="str">
        <f>+[1]Function!F2155</f>
        <v>PTD</v>
      </c>
      <c r="G2173" s="84" t="str">
        <f>[1]UTCR!H2173</f>
        <v>SO</v>
      </c>
      <c r="H2173" s="151"/>
      <c r="I2173" s="88">
        <f>IF(VLOOKUP([1]Variables!$AN$3,[1]Variables!$AK$3:$AM$14,3)=2,[1]UTCR!J2173,[1]UTCR!AF2173)</f>
        <v>7193896.9641666701</v>
      </c>
      <c r="J2173" s="88">
        <f t="shared" si="166"/>
        <v>6715157.1733195558</v>
      </c>
      <c r="K2173" s="185">
        <f>IF([1]Variables!$AN$3=12,IF(VLOOKUP([1]Variables!$AN$3,[1]Variables!$AK$3:$AM$14,3)=2,INDEX([1]UTCR!K2173:U2173,1,5)+INDEX([1]UTCR!K2173:U2173,1,8),INDEX([1]UTCR!AG2173:AQ2173,1,5)+INDEX([1]UTCR!AG2173:AQ2173,1,8)),IF(VLOOKUP([1]Variables!$AN$3,[1]Variables!$AK$3:$AM$14,3)=2,INDEX([1]UTCR!K2173:U2173,1,[1]Variables!$AN$3),INDEX([1]UTCR!AG2173:AQ2173,1,[1]Variables!$AN$3)))</f>
        <v>478739.79084711446</v>
      </c>
      <c r="L2173" s="88">
        <f t="shared" si="167"/>
        <v>10949.946865729347</v>
      </c>
      <c r="M2173" s="88">
        <f>IF([1]Variables!$AN$3=12,INDEX([1]NRO!J2173:T2173,1,5)+INDEX([1]NRO!J2173:T2173,1,8),INDEX([1]NRO!J2173:T2173,1,[1]Variables!$AN$3))</f>
        <v>489689.73771284381</v>
      </c>
      <c r="O2173" s="134"/>
      <c r="P2173" s="134"/>
      <c r="Q2173" s="134"/>
      <c r="R2173" s="134"/>
      <c r="S2173" s="134"/>
      <c r="T2173" s="134"/>
      <c r="U2173" s="134"/>
      <c r="V2173" s="134"/>
      <c r="W2173" s="134"/>
      <c r="X2173" s="134"/>
      <c r="Y2173" s="134"/>
      <c r="Z2173" s="134"/>
      <c r="AA2173" s="134"/>
    </row>
    <row r="2174" spans="1:27" ht="11.65" customHeight="1" x14ac:dyDescent="0.2">
      <c r="A2174" s="138">
        <f t="shared" ca="1" si="159"/>
        <v>1793</v>
      </c>
      <c r="C2174" s="184"/>
      <c r="F2174" s="184" t="str">
        <f>+[1]Function!F2156</f>
        <v>G-SG</v>
      </c>
      <c r="G2174" s="84" t="str">
        <f>[1]UTCR!H2174</f>
        <v>SG</v>
      </c>
      <c r="H2174" s="151"/>
      <c r="I2174" s="88">
        <f>IF(VLOOKUP([1]Variables!$AN$3,[1]Variables!$AK$3:$AM$14,3)=2,[1]UTCR!J2174,[1]UTCR!AF2174)</f>
        <v>0</v>
      </c>
      <c r="J2174" s="88">
        <f t="shared" si="166"/>
        <v>0</v>
      </c>
      <c r="K2174" s="185">
        <f>IF([1]Variables!$AN$3=12,IF(VLOOKUP([1]Variables!$AN$3,[1]Variables!$AK$3:$AM$14,3)=2,INDEX([1]UTCR!K2174:U2174,1,5)+INDEX([1]UTCR!K2174:U2174,1,8),INDEX([1]UTCR!AG2174:AQ2174,1,5)+INDEX([1]UTCR!AG2174:AQ2174,1,8)),IF(VLOOKUP([1]Variables!$AN$3,[1]Variables!$AK$3:$AM$14,3)=2,INDEX([1]UTCR!K2174:U2174,1,[1]Variables!$AN$3),INDEX([1]UTCR!AG2174:AQ2174,1,[1]Variables!$AN$3)))</f>
        <v>0</v>
      </c>
      <c r="L2174" s="88">
        <f t="shared" si="167"/>
        <v>0</v>
      </c>
      <c r="M2174" s="88">
        <f>IF([1]Variables!$AN$3=12,INDEX([1]NRO!J2174:T2174,1,5)+INDEX([1]NRO!J2174:T2174,1,8),INDEX([1]NRO!J2174:T2174,1,[1]Variables!$AN$3))</f>
        <v>0</v>
      </c>
      <c r="O2174" s="134"/>
      <c r="P2174" s="134"/>
      <c r="Q2174" s="134"/>
      <c r="R2174" s="134"/>
      <c r="S2174" s="134"/>
      <c r="T2174" s="134"/>
      <c r="U2174" s="134"/>
      <c r="V2174" s="134"/>
      <c r="W2174" s="134"/>
      <c r="X2174" s="134"/>
      <c r="Y2174" s="134"/>
      <c r="Z2174" s="134"/>
      <c r="AA2174" s="134"/>
    </row>
    <row r="2175" spans="1:27" ht="11.65" customHeight="1" x14ac:dyDescent="0.2">
      <c r="A2175" s="138">
        <f t="shared" ca="1" si="159"/>
        <v>1794</v>
      </c>
      <c r="C2175" s="184"/>
      <c r="F2175" s="184" t="str">
        <f>+[1]Function!F2157</f>
        <v>CUST</v>
      </c>
      <c r="G2175" s="84" t="str">
        <f>[1]UTCR!H2175</f>
        <v>CN</v>
      </c>
      <c r="H2175" s="151"/>
      <c r="I2175" s="88">
        <f>IF(VLOOKUP([1]Variables!$AN$3,[1]Variables!$AK$3:$AM$14,3)=2,[1]UTCR!J2175,[1]UTCR!AF2175)</f>
        <v>0</v>
      </c>
      <c r="J2175" s="88">
        <f t="shared" si="166"/>
        <v>0</v>
      </c>
      <c r="K2175" s="185">
        <f>IF([1]Variables!$AN$3=12,IF(VLOOKUP([1]Variables!$AN$3,[1]Variables!$AK$3:$AM$14,3)=2,INDEX([1]UTCR!K2175:U2175,1,5)+INDEX([1]UTCR!K2175:U2175,1,8),INDEX([1]UTCR!AG2175:AQ2175,1,5)+INDEX([1]UTCR!AG2175:AQ2175,1,8)),IF(VLOOKUP([1]Variables!$AN$3,[1]Variables!$AK$3:$AM$14,3)=2,INDEX([1]UTCR!K2175:U2175,1,[1]Variables!$AN$3),INDEX([1]UTCR!AG2175:AQ2175,1,[1]Variables!$AN$3)))</f>
        <v>0</v>
      </c>
      <c r="L2175" s="88">
        <f t="shared" si="167"/>
        <v>0</v>
      </c>
      <c r="M2175" s="88">
        <f>IF([1]Variables!$AN$3=12,INDEX([1]NRO!J2175:T2175,1,5)+INDEX([1]NRO!J2175:T2175,1,8),INDEX([1]NRO!J2175:T2175,1,[1]Variables!$AN$3))</f>
        <v>0</v>
      </c>
      <c r="O2175" s="134"/>
      <c r="P2175" s="134"/>
      <c r="Q2175" s="134"/>
      <c r="R2175" s="134"/>
      <c r="S2175" s="134"/>
      <c r="T2175" s="134"/>
      <c r="U2175" s="134"/>
      <c r="V2175" s="134"/>
      <c r="W2175" s="134"/>
      <c r="X2175" s="134"/>
      <c r="Y2175" s="134"/>
      <c r="Z2175" s="134"/>
      <c r="AA2175" s="134"/>
    </row>
    <row r="2176" spans="1:27" ht="11.65" customHeight="1" x14ac:dyDescent="0.2">
      <c r="A2176" s="138">
        <f t="shared" ca="1" si="159"/>
        <v>1795</v>
      </c>
      <c r="C2176" s="184"/>
      <c r="F2176" s="184" t="str">
        <f>+[1]Function!F2158</f>
        <v>G-DGU</v>
      </c>
      <c r="G2176" s="84" t="str">
        <f>[1]UTCR!H2176</f>
        <v>DGU</v>
      </c>
      <c r="H2176" s="151"/>
      <c r="I2176" s="88">
        <f>IF(VLOOKUP([1]Variables!$AN$3,[1]Variables!$AK$3:$AM$14,3)=2,[1]UTCR!J2176,[1]UTCR!AF2176)</f>
        <v>0</v>
      </c>
      <c r="J2176" s="88">
        <f t="shared" si="166"/>
        <v>0</v>
      </c>
      <c r="K2176" s="185">
        <f>IF([1]Variables!$AN$3=12,IF(VLOOKUP([1]Variables!$AN$3,[1]Variables!$AK$3:$AM$14,3)=2,INDEX([1]UTCR!K2176:U2176,1,5)+INDEX([1]UTCR!K2176:U2176,1,8),INDEX([1]UTCR!AG2176:AQ2176,1,5)+INDEX([1]UTCR!AG2176:AQ2176,1,8)),IF(VLOOKUP([1]Variables!$AN$3,[1]Variables!$AK$3:$AM$14,3)=2,INDEX([1]UTCR!K2176:U2176,1,[1]Variables!$AN$3),INDEX([1]UTCR!AG2176:AQ2176,1,[1]Variables!$AN$3)))</f>
        <v>0</v>
      </c>
      <c r="L2176" s="88">
        <f t="shared" si="167"/>
        <v>0</v>
      </c>
      <c r="M2176" s="88">
        <f>IF([1]Variables!$AN$3=12,INDEX([1]NRO!J2176:T2176,1,5)+INDEX([1]NRO!J2176:T2176,1,8),INDEX([1]NRO!J2176:T2176,1,[1]Variables!$AN$3))</f>
        <v>0</v>
      </c>
      <c r="O2176" s="134"/>
      <c r="P2176" s="134"/>
      <c r="Q2176" s="134"/>
      <c r="R2176" s="134"/>
      <c r="S2176" s="134"/>
      <c r="T2176" s="134"/>
      <c r="U2176" s="134"/>
      <c r="V2176" s="134"/>
      <c r="W2176" s="134"/>
      <c r="X2176" s="134"/>
      <c r="Y2176" s="134"/>
      <c r="Z2176" s="134"/>
      <c r="AA2176" s="134"/>
    </row>
    <row r="2177" spans="1:27" ht="11.65" customHeight="1" x14ac:dyDescent="0.2">
      <c r="A2177" s="138">
        <f t="shared" ca="1" si="159"/>
        <v>1796</v>
      </c>
      <c r="C2177" s="184"/>
      <c r="F2177" s="184" t="str">
        <f>+[1]Function!F2159</f>
        <v>P</v>
      </c>
      <c r="G2177" s="84" t="str">
        <f>[1]UTCR!H2177</f>
        <v>SE</v>
      </c>
      <c r="H2177" s="151"/>
      <c r="I2177" s="88">
        <f>IF(VLOOKUP([1]Variables!$AN$3,[1]Variables!$AK$3:$AM$14,3)=2,[1]UTCR!J2177,[1]UTCR!AF2177)</f>
        <v>0</v>
      </c>
      <c r="J2177" s="88">
        <f t="shared" si="166"/>
        <v>0</v>
      </c>
      <c r="K2177" s="185">
        <f>IF([1]Variables!$AN$3=12,IF(VLOOKUP([1]Variables!$AN$3,[1]Variables!$AK$3:$AM$14,3)=2,INDEX([1]UTCR!K2177:U2177,1,5)+INDEX([1]UTCR!K2177:U2177,1,8),INDEX([1]UTCR!AG2177:AQ2177,1,5)+INDEX([1]UTCR!AG2177:AQ2177,1,8)),IF(VLOOKUP([1]Variables!$AN$3,[1]Variables!$AK$3:$AM$14,3)=2,INDEX([1]UTCR!K2177:U2177,1,[1]Variables!$AN$3),INDEX([1]UTCR!AG2177:AQ2177,1,[1]Variables!$AN$3)))</f>
        <v>0</v>
      </c>
      <c r="L2177" s="88">
        <f t="shared" si="167"/>
        <v>0</v>
      </c>
      <c r="M2177" s="88">
        <f>IF([1]Variables!$AN$3=12,INDEX([1]NRO!J2177:T2177,1,5)+INDEX([1]NRO!J2177:T2177,1,8),INDEX([1]NRO!J2177:T2177,1,[1]Variables!$AN$3))</f>
        <v>0</v>
      </c>
      <c r="O2177" s="134"/>
      <c r="P2177" s="134"/>
      <c r="Q2177" s="134"/>
      <c r="R2177" s="134"/>
      <c r="S2177" s="134"/>
      <c r="T2177" s="134"/>
      <c r="U2177" s="134"/>
      <c r="V2177" s="134"/>
      <c r="W2177" s="134"/>
      <c r="X2177" s="134"/>
      <c r="Y2177" s="134"/>
      <c r="Z2177" s="134"/>
      <c r="AA2177" s="134"/>
    </row>
    <row r="2178" spans="1:27" ht="11.65" customHeight="1" x14ac:dyDescent="0.2">
      <c r="A2178" s="138">
        <f t="shared" ca="1" si="159"/>
        <v>1797</v>
      </c>
      <c r="C2178" s="184"/>
      <c r="F2178" s="184" t="str">
        <f>+[1]Function!F2160</f>
        <v>G-DGP</v>
      </c>
      <c r="G2178" s="84" t="str">
        <f>[1]UTCR!H2178</f>
        <v>DGP</v>
      </c>
      <c r="H2178" s="151"/>
      <c r="I2178" s="88">
        <f>IF(VLOOKUP([1]Variables!$AN$3,[1]Variables!$AK$3:$AM$14,3)=2,[1]UTCR!J2178,[1]UTCR!AF2178)</f>
        <v>0</v>
      </c>
      <c r="J2178" s="88">
        <f t="shared" si="166"/>
        <v>0</v>
      </c>
      <c r="K2178" s="185">
        <f>IF([1]Variables!$AN$3=12,IF(VLOOKUP([1]Variables!$AN$3,[1]Variables!$AK$3:$AM$14,3)=2,INDEX([1]UTCR!K2178:U2178,1,5)+INDEX([1]UTCR!K2178:U2178,1,8),INDEX([1]UTCR!AG2178:AQ2178,1,5)+INDEX([1]UTCR!AG2178:AQ2178,1,8)),IF(VLOOKUP([1]Variables!$AN$3,[1]Variables!$AK$3:$AM$14,3)=2,INDEX([1]UTCR!K2178:U2178,1,[1]Variables!$AN$3),INDEX([1]UTCR!AG2178:AQ2178,1,[1]Variables!$AN$3)))</f>
        <v>0</v>
      </c>
      <c r="L2178" s="88">
        <f t="shared" si="167"/>
        <v>0</v>
      </c>
      <c r="M2178" s="88">
        <f>IF([1]Variables!$AN$3=12,INDEX([1]NRO!J2178:T2178,1,5)+INDEX([1]NRO!J2178:T2178,1,8),INDEX([1]NRO!J2178:T2178,1,[1]Variables!$AN$3))</f>
        <v>0</v>
      </c>
      <c r="O2178" s="134"/>
      <c r="P2178" s="134"/>
      <c r="Q2178" s="134"/>
      <c r="R2178" s="134"/>
      <c r="S2178" s="134"/>
      <c r="T2178" s="134"/>
      <c r="U2178" s="134"/>
      <c r="V2178" s="134"/>
      <c r="W2178" s="134"/>
      <c r="X2178" s="134"/>
      <c r="Y2178" s="134"/>
      <c r="Z2178" s="134"/>
      <c r="AA2178" s="134"/>
    </row>
    <row r="2179" spans="1:27" ht="11.65" customHeight="1" x14ac:dyDescent="0.2">
      <c r="A2179" s="138">
        <f t="shared" ca="1" si="159"/>
        <v>1798</v>
      </c>
      <c r="C2179" s="184"/>
      <c r="F2179" s="184" t="str">
        <f>+[1]Function!F2161</f>
        <v>G-SG</v>
      </c>
      <c r="G2179" s="84" t="str">
        <f>[1]UTCR!H2179</f>
        <v>CAGW</v>
      </c>
      <c r="H2179" s="151"/>
      <c r="I2179" s="88">
        <f>IF(VLOOKUP([1]Variables!$AN$3,[1]Variables!$AK$3:$AM$14,3)=2,[1]UTCR!J2179,[1]UTCR!AF2179)</f>
        <v>5271715.1279166704</v>
      </c>
      <c r="J2179" s="88">
        <f>I2179-K2179</f>
        <v>4082149.847068334</v>
      </c>
      <c r="K2179" s="185">
        <f>IF([1]Variables!$AN$3=12,IF(VLOOKUP([1]Variables!$AN$3,[1]Variables!$AK$3:$AM$14,3)=2,INDEX([1]UTCR!K2179:U2179,1,5)+INDEX([1]UTCR!K2179:U2179,1,8),INDEX([1]UTCR!AG2179:AQ2179,1,5)+INDEX([1]UTCR!AG2179:AQ2179,1,8)),IF(VLOOKUP([1]Variables!$AN$3,[1]Variables!$AK$3:$AM$14,3)=2,INDEX([1]UTCR!K2179:U2179,1,[1]Variables!$AN$3),INDEX([1]UTCR!AG2179:AQ2179,1,[1]Variables!$AN$3)))</f>
        <v>1189565.2808483362</v>
      </c>
      <c r="L2179" s="88">
        <f>M2179-K2179</f>
        <v>-9169.5974041903391</v>
      </c>
      <c r="M2179" s="88">
        <f>IF([1]Variables!$AN$3=12,INDEX([1]NRO!J2179:T2179,1,5)+INDEX([1]NRO!J2179:T2179,1,8),INDEX([1]NRO!J2179:T2179,1,[1]Variables!$AN$3))</f>
        <v>1180395.6834441458</v>
      </c>
      <c r="O2179" s="134"/>
      <c r="P2179" s="134"/>
      <c r="Q2179" s="134"/>
      <c r="R2179" s="134"/>
      <c r="S2179" s="134"/>
      <c r="T2179" s="134"/>
      <c r="U2179" s="134"/>
      <c r="V2179" s="134"/>
      <c r="W2179" s="134"/>
      <c r="X2179" s="134"/>
      <c r="Y2179" s="134"/>
      <c r="Z2179" s="134"/>
      <c r="AA2179" s="134"/>
    </row>
    <row r="2180" spans="1:27" ht="11.65" customHeight="1" x14ac:dyDescent="0.2">
      <c r="A2180" s="138">
        <f t="shared" ca="1" si="159"/>
        <v>1799</v>
      </c>
      <c r="C2180" s="184"/>
      <c r="F2180" s="184" t="str">
        <f>+[1]Function!F2162</f>
        <v>G-SG</v>
      </c>
      <c r="G2180" s="84" t="str">
        <f>[1]UTCR!H2180</f>
        <v>CAGE</v>
      </c>
      <c r="H2180" s="151"/>
      <c r="I2180" s="88">
        <f>IF(VLOOKUP([1]Variables!$AN$3,[1]Variables!$AK$3:$AM$14,3)=2,[1]UTCR!J2180,[1]UTCR!AF2180)</f>
        <v>13279971.93125</v>
      </c>
      <c r="J2180" s="88">
        <f>I2180-K2180</f>
        <v>13279971.93125</v>
      </c>
      <c r="K2180" s="185">
        <f>IF([1]Variables!$AN$3=12,IF(VLOOKUP([1]Variables!$AN$3,[1]Variables!$AK$3:$AM$14,3)=2,INDEX([1]UTCR!K2180:U2180,1,5)+INDEX([1]UTCR!K2180:U2180,1,8),INDEX([1]UTCR!AG2180:AQ2180,1,5)+INDEX([1]UTCR!AG2180:AQ2180,1,8)),IF(VLOOKUP([1]Variables!$AN$3,[1]Variables!$AK$3:$AM$14,3)=2,INDEX([1]UTCR!K2180:U2180,1,[1]Variables!$AN$3),INDEX([1]UTCR!AG2180:AQ2180,1,[1]Variables!$AN$3)))</f>
        <v>0</v>
      </c>
      <c r="L2180" s="88">
        <f>M2180-K2180</f>
        <v>0</v>
      </c>
      <c r="M2180" s="88">
        <f>IF([1]Variables!$AN$3=12,INDEX([1]NRO!J2180:T2180,1,5)+INDEX([1]NRO!J2180:T2180,1,8),INDEX([1]NRO!J2180:T2180,1,[1]Variables!$AN$3))</f>
        <v>0</v>
      </c>
      <c r="O2180" s="134"/>
      <c r="P2180" s="134"/>
      <c r="Q2180" s="134"/>
      <c r="R2180" s="134"/>
      <c r="S2180" s="134"/>
      <c r="T2180" s="134"/>
      <c r="U2180" s="134"/>
      <c r="V2180" s="134"/>
      <c r="W2180" s="134"/>
      <c r="X2180" s="134"/>
      <c r="Y2180" s="134"/>
      <c r="Z2180" s="134"/>
      <c r="AA2180" s="134"/>
    </row>
    <row r="2181" spans="1:27" ht="11.65" customHeight="1" x14ac:dyDescent="0.2">
      <c r="A2181" s="138">
        <f t="shared" ca="1" si="159"/>
        <v>1800</v>
      </c>
      <c r="C2181" s="184"/>
      <c r="F2181" s="184" t="str">
        <f>+[1]Function!F2164</f>
        <v>P</v>
      </c>
      <c r="G2181" s="84" t="str">
        <f>[1]UTCR!H2181</f>
        <v>JBG</v>
      </c>
      <c r="H2181" s="151"/>
      <c r="I2181" s="88">
        <f>IF(VLOOKUP([1]Variables!$AN$3,[1]Variables!$AK$3:$AM$14,3)=2,[1]UTCR!J2181,[1]UTCR!AF2181)</f>
        <v>1485028.53</v>
      </c>
      <c r="J2181" s="88">
        <f>I2181-K2181</f>
        <v>1151832.616823968</v>
      </c>
      <c r="K2181" s="185">
        <f>IF([1]Variables!$AN$3=12,IF(VLOOKUP([1]Variables!$AN$3,[1]Variables!$AK$3:$AM$14,3)=2,INDEX([1]UTCR!K2181:U2181,1,5)+INDEX([1]UTCR!K2181:U2181,1,8),INDEX([1]UTCR!AG2181:AQ2181,1,5)+INDEX([1]UTCR!AG2181:AQ2181,1,8)),IF(VLOOKUP([1]Variables!$AN$3,[1]Variables!$AK$3:$AM$14,3)=2,INDEX([1]UTCR!K2181:U2181,1,[1]Variables!$AN$3),INDEX([1]UTCR!AG2181:AQ2181,1,[1]Variables!$AN$3)))</f>
        <v>333195.9131760319</v>
      </c>
      <c r="L2181" s="88">
        <f>M2181-K2181</f>
        <v>0</v>
      </c>
      <c r="M2181" s="88">
        <f>IF([1]Variables!$AN$3=12,INDEX([1]NRO!J2181:T2181,1,5)+INDEX([1]NRO!J2181:T2181,1,8),INDEX([1]NRO!J2181:T2181,1,[1]Variables!$AN$3))</f>
        <v>333195.9131760319</v>
      </c>
      <c r="O2181" s="134"/>
      <c r="P2181" s="134"/>
      <c r="Q2181" s="134"/>
      <c r="R2181" s="134"/>
      <c r="S2181" s="134"/>
      <c r="T2181" s="134"/>
      <c r="U2181" s="134"/>
      <c r="V2181" s="134"/>
      <c r="W2181" s="134"/>
      <c r="X2181" s="134"/>
      <c r="Y2181" s="134"/>
      <c r="Z2181" s="134"/>
      <c r="AA2181" s="134"/>
    </row>
    <row r="2182" spans="1:27" ht="11.65" customHeight="1" x14ac:dyDescent="0.2">
      <c r="A2182" s="138">
        <f t="shared" ca="1" si="159"/>
        <v>1801</v>
      </c>
      <c r="C2182" s="184"/>
      <c r="F2182" s="184" t="str">
        <f>+[1]Function!F2164</f>
        <v>P</v>
      </c>
      <c r="G2182" s="84" t="str">
        <f>[1]UTCR!H2182</f>
        <v>CAEW</v>
      </c>
      <c r="H2182" s="151"/>
      <c r="I2182" s="88">
        <f>IF(VLOOKUP([1]Variables!$AN$3,[1]Variables!$AK$3:$AM$14,3)=2,[1]UTCR!J2182,[1]UTCR!AF2182)</f>
        <v>0</v>
      </c>
      <c r="J2182" s="88">
        <f>I2182-K2182</f>
        <v>0</v>
      </c>
      <c r="K2182" s="185">
        <f>IF([1]Variables!$AN$3=12,IF(VLOOKUP([1]Variables!$AN$3,[1]Variables!$AK$3:$AM$14,3)=2,INDEX([1]UTCR!K2182:U2182,1,5)+INDEX([1]UTCR!K2182:U2182,1,8),INDEX([1]UTCR!AG2182:AQ2182,1,5)+INDEX([1]UTCR!AG2182:AQ2182,1,8)),IF(VLOOKUP([1]Variables!$AN$3,[1]Variables!$AK$3:$AM$14,3)=2,INDEX([1]UTCR!K2182:U2182,1,[1]Variables!$AN$3),INDEX([1]UTCR!AG2182:AQ2182,1,[1]Variables!$AN$3)))</f>
        <v>0</v>
      </c>
      <c r="L2182" s="88">
        <f>M2182-K2182</f>
        <v>0</v>
      </c>
      <c r="M2182" s="88">
        <f>IF([1]Variables!$AN$3=12,INDEX([1]NRO!J2182:T2182,1,5)+INDEX([1]NRO!J2182:T2182,1,8),INDEX([1]NRO!J2182:T2182,1,[1]Variables!$AN$3))</f>
        <v>0</v>
      </c>
      <c r="O2182" s="134"/>
      <c r="P2182" s="134"/>
      <c r="Q2182" s="134"/>
      <c r="R2182" s="134"/>
      <c r="S2182" s="134"/>
      <c r="T2182" s="134"/>
      <c r="U2182" s="134"/>
      <c r="V2182" s="134"/>
      <c r="W2182" s="134"/>
      <c r="X2182" s="134"/>
      <c r="Y2182" s="134"/>
      <c r="Z2182" s="134"/>
      <c r="AA2182" s="134"/>
    </row>
    <row r="2183" spans="1:27" ht="11.65" customHeight="1" x14ac:dyDescent="0.2">
      <c r="A2183" s="138">
        <f t="shared" ca="1" si="159"/>
        <v>1802</v>
      </c>
      <c r="C2183" s="184"/>
      <c r="F2183" s="184" t="str">
        <f>+[1]Function!F2165</f>
        <v>P</v>
      </c>
      <c r="G2183" s="84" t="str">
        <f>[1]UTCR!H2183</f>
        <v>CAEE</v>
      </c>
      <c r="H2183" s="151"/>
      <c r="I2183" s="88">
        <f>IF(VLOOKUP([1]Variables!$AN$3,[1]Variables!$AK$3:$AM$14,3)=2,[1]UTCR!J2183,[1]UTCR!AF2183)</f>
        <v>429830.18</v>
      </c>
      <c r="J2183" s="88">
        <f>I2183-K2183</f>
        <v>429830.18</v>
      </c>
      <c r="K2183" s="185">
        <f>IF([1]Variables!$AN$3=12,IF(VLOOKUP([1]Variables!$AN$3,[1]Variables!$AK$3:$AM$14,3)=2,INDEX([1]UTCR!K2183:U2183,1,5)+INDEX([1]UTCR!K2183:U2183,1,8),INDEX([1]UTCR!AG2183:AQ2183,1,5)+INDEX([1]UTCR!AG2183:AQ2183,1,8)),IF(VLOOKUP([1]Variables!$AN$3,[1]Variables!$AK$3:$AM$14,3)=2,INDEX([1]UTCR!K2183:U2183,1,[1]Variables!$AN$3),INDEX([1]UTCR!AG2183:AQ2183,1,[1]Variables!$AN$3)))</f>
        <v>0</v>
      </c>
      <c r="L2183" s="88">
        <f>M2183-K2183</f>
        <v>0</v>
      </c>
      <c r="M2183" s="88">
        <f>IF([1]Variables!$AN$3=12,INDEX([1]NRO!J2183:T2183,1,5)+INDEX([1]NRO!J2183:T2183,1,8),INDEX([1]NRO!J2183:T2183,1,[1]Variables!$AN$3))</f>
        <v>0</v>
      </c>
      <c r="O2183" s="134"/>
      <c r="P2183" s="134"/>
      <c r="Q2183" s="134"/>
      <c r="R2183" s="134"/>
      <c r="S2183" s="134"/>
      <c r="T2183" s="134"/>
      <c r="U2183" s="134"/>
      <c r="V2183" s="134"/>
      <c r="W2183" s="134"/>
      <c r="X2183" s="134"/>
      <c r="Y2183" s="134"/>
      <c r="Z2183" s="134"/>
      <c r="AA2183" s="134"/>
    </row>
    <row r="2184" spans="1:27" ht="11.65" customHeight="1" x14ac:dyDescent="0.2">
      <c r="A2184" s="138">
        <f t="shared" ca="1" si="159"/>
        <v>1803</v>
      </c>
      <c r="C2184" s="184"/>
      <c r="F2184" s="184" t="str">
        <f>+[1]Function!F2166</f>
        <v>G-SG</v>
      </c>
      <c r="G2184" s="84" t="str">
        <f>[1]UTCR!H2184</f>
        <v>CAGE</v>
      </c>
      <c r="H2184" s="151"/>
      <c r="I2184" s="88">
        <f>IF(VLOOKUP([1]Variables!$AN$3,[1]Variables!$AK$3:$AM$14,3)=2,[1]UTCR!J2184,[1]UTCR!AF2184)</f>
        <v>0</v>
      </c>
      <c r="J2184" s="88">
        <f t="shared" si="166"/>
        <v>0</v>
      </c>
      <c r="K2184" s="185">
        <f>IF([1]Variables!$AN$3=12,IF(VLOOKUP([1]Variables!$AN$3,[1]Variables!$AK$3:$AM$14,3)=2,INDEX([1]UTCR!K2184:U2184,1,5)+INDEX([1]UTCR!K2184:U2184,1,8),INDEX([1]UTCR!AG2184:AQ2184,1,5)+INDEX([1]UTCR!AG2184:AQ2184,1,8)),IF(VLOOKUP([1]Variables!$AN$3,[1]Variables!$AK$3:$AM$14,3)=2,INDEX([1]UTCR!K2184:U2184,1,[1]Variables!$AN$3),INDEX([1]UTCR!AG2184:AQ2184,1,[1]Variables!$AN$3)))</f>
        <v>0</v>
      </c>
      <c r="L2184" s="88">
        <f t="shared" si="167"/>
        <v>0</v>
      </c>
      <c r="M2184" s="88">
        <f>IF([1]Variables!$AN$3=12,INDEX([1]NRO!J2184:T2184,1,5)+INDEX([1]NRO!J2184:T2184,1,8),INDEX([1]NRO!J2184:T2184,1,[1]Variables!$AN$3))</f>
        <v>0</v>
      </c>
      <c r="O2184" s="134"/>
      <c r="P2184" s="134"/>
      <c r="Q2184" s="134"/>
      <c r="R2184" s="134"/>
      <c r="S2184" s="134"/>
      <c r="T2184" s="134"/>
      <c r="U2184" s="134"/>
      <c r="V2184" s="134"/>
      <c r="W2184" s="134"/>
      <c r="X2184" s="134"/>
      <c r="Y2184" s="134"/>
      <c r="Z2184" s="134"/>
      <c r="AA2184" s="134"/>
    </row>
    <row r="2185" spans="1:27" ht="11.65" customHeight="1" x14ac:dyDescent="0.2">
      <c r="A2185" s="138">
        <f t="shared" ca="1" si="159"/>
        <v>1804</v>
      </c>
      <c r="C2185" s="184"/>
      <c r="F2185" s="184" t="str">
        <f>+[1]Function!F2167</f>
        <v>G-SG</v>
      </c>
      <c r="G2185" s="84" t="str">
        <f>[1]UTCR!H2185</f>
        <v>CAGE</v>
      </c>
      <c r="H2185" s="151"/>
      <c r="I2185" s="88">
        <f>IF(VLOOKUP([1]Variables!$AN$3,[1]Variables!$AK$3:$AM$14,3)=2,[1]UTCR!J2185,[1]UTCR!AF2185)</f>
        <v>0</v>
      </c>
      <c r="J2185" s="88">
        <f t="shared" si="166"/>
        <v>0</v>
      </c>
      <c r="K2185" s="185">
        <f>IF([1]Variables!$AN$3=12,IF(VLOOKUP([1]Variables!$AN$3,[1]Variables!$AK$3:$AM$14,3)=2,INDEX([1]UTCR!K2185:U2185,1,5)+INDEX([1]UTCR!K2185:U2185,1,8),INDEX([1]UTCR!AG2185:AQ2185,1,5)+INDEX([1]UTCR!AG2185:AQ2185,1,8)),IF(VLOOKUP([1]Variables!$AN$3,[1]Variables!$AK$3:$AM$14,3)=2,INDEX([1]UTCR!K2185:U2185,1,[1]Variables!$AN$3),INDEX([1]UTCR!AG2185:AQ2185,1,[1]Variables!$AN$3)))</f>
        <v>0</v>
      </c>
      <c r="L2185" s="88">
        <f t="shared" si="167"/>
        <v>0</v>
      </c>
      <c r="M2185" s="88">
        <f>IF([1]Variables!$AN$3=12,INDEX([1]NRO!J2185:T2185,1,5)+INDEX([1]NRO!J2185:T2185,1,8),INDEX([1]NRO!J2185:T2185,1,[1]Variables!$AN$3))</f>
        <v>0</v>
      </c>
      <c r="O2185" s="134"/>
      <c r="P2185" s="134"/>
      <c r="Q2185" s="134"/>
      <c r="R2185" s="134"/>
      <c r="S2185" s="134"/>
      <c r="T2185" s="134"/>
      <c r="U2185" s="134"/>
      <c r="V2185" s="134"/>
      <c r="W2185" s="134"/>
      <c r="X2185" s="134"/>
      <c r="Y2185" s="134"/>
      <c r="Z2185" s="134"/>
      <c r="AA2185" s="134"/>
    </row>
    <row r="2186" spans="1:27" ht="11.65" customHeight="1" x14ac:dyDescent="0.2">
      <c r="A2186" s="138">
        <f t="shared" ca="1" si="159"/>
        <v>1805</v>
      </c>
      <c r="C2186" s="184"/>
      <c r="H2186" s="151" t="s">
        <v>469</v>
      </c>
      <c r="I2186" s="187">
        <f>SUBTOTAL(9,I2172:I2185)</f>
        <v>106797494.00166672</v>
      </c>
      <c r="J2186" s="187">
        <f>SUBTOTAL(9,J2172:J2185)</f>
        <v>99705337.85471192</v>
      </c>
      <c r="K2186" s="187">
        <f>SUBTOTAL(9,K2172:K2185)</f>
        <v>7092156.1469548121</v>
      </c>
      <c r="L2186" s="187">
        <f>SUBTOTAL(9,L2172:L2185)</f>
        <v>15820.617378209077</v>
      </c>
      <c r="M2186" s="187">
        <f>SUBTOTAL(9,M2172:M2185)</f>
        <v>7107976.7643330209</v>
      </c>
      <c r="O2186" s="134"/>
      <c r="P2186" s="134"/>
      <c r="Q2186" s="134"/>
      <c r="R2186" s="134"/>
      <c r="S2186" s="134"/>
      <c r="T2186" s="134"/>
      <c r="U2186" s="134"/>
      <c r="V2186" s="134"/>
      <c r="W2186" s="134"/>
      <c r="X2186" s="134"/>
      <c r="Y2186" s="134"/>
      <c r="Z2186" s="134"/>
      <c r="AA2186" s="134"/>
    </row>
    <row r="2187" spans="1:27" ht="11.65" customHeight="1" x14ac:dyDescent="0.2">
      <c r="A2187" s="138">
        <f t="shared" ca="1" si="159"/>
        <v>1806</v>
      </c>
      <c r="C2187" s="184"/>
      <c r="H2187" s="151"/>
      <c r="I2187" s="88"/>
      <c r="J2187" s="88"/>
      <c r="K2187" s="88"/>
      <c r="L2187" s="88"/>
      <c r="M2187" s="88"/>
      <c r="O2187" s="134"/>
      <c r="P2187" s="134"/>
      <c r="Q2187" s="134"/>
      <c r="R2187" s="134"/>
      <c r="S2187" s="134"/>
      <c r="T2187" s="134"/>
      <c r="U2187" s="134"/>
      <c r="V2187" s="134"/>
      <c r="W2187" s="134"/>
      <c r="X2187" s="134"/>
      <c r="Y2187" s="134"/>
      <c r="Z2187" s="134"/>
      <c r="AA2187" s="134"/>
    </row>
    <row r="2188" spans="1:27" ht="11.65" customHeight="1" x14ac:dyDescent="0.2">
      <c r="A2188" s="138">
        <f t="shared" ref="A2188:A2251" ca="1" si="168">OFFSET(A2188,-1,)+1</f>
        <v>1807</v>
      </c>
      <c r="C2188" s="184">
        <v>393</v>
      </c>
      <c r="D2188" s="84" t="s">
        <v>537</v>
      </c>
      <c r="H2188" s="151"/>
      <c r="I2188" s="88"/>
      <c r="J2188" s="88"/>
      <c r="K2188" s="88"/>
      <c r="L2188" s="88"/>
      <c r="M2188" s="88"/>
      <c r="O2188" s="134"/>
      <c r="P2188" s="134"/>
      <c r="Q2188" s="134"/>
      <c r="R2188" s="134"/>
      <c r="S2188" s="134"/>
      <c r="T2188" s="134"/>
      <c r="U2188" s="134"/>
      <c r="V2188" s="134"/>
      <c r="W2188" s="134"/>
      <c r="X2188" s="134"/>
      <c r="Y2188" s="134"/>
      <c r="Z2188" s="134"/>
      <c r="AA2188" s="134"/>
    </row>
    <row r="2189" spans="1:27" ht="11.65" customHeight="1" x14ac:dyDescent="0.2">
      <c r="A2189" s="138">
        <f t="shared" ca="1" si="168"/>
        <v>1808</v>
      </c>
      <c r="C2189" s="184"/>
      <c r="F2189" s="184" t="str">
        <f>+[1]Function!F2171</f>
        <v>G-SITUS</v>
      </c>
      <c r="G2189" s="84" t="str">
        <f>[1]UTCR!H2189</f>
        <v>S</v>
      </c>
      <c r="H2189" s="151"/>
      <c r="I2189" s="88">
        <f>IF(VLOOKUP([1]Variables!$AN$3,[1]Variables!$AK$3:$AM$14,3)=2,[1]UTCR!J2189,[1]UTCR!AF2189)</f>
        <v>8880589.6912500039</v>
      </c>
      <c r="J2189" s="88">
        <f t="shared" ref="J2189:J2197" si="169">I2189-K2189</f>
        <v>8119372.1187500041</v>
      </c>
      <c r="K2189" s="185">
        <f>IF([1]Variables!$AN$3=12,IF(VLOOKUP([1]Variables!$AN$3,[1]Variables!$AK$3:$AM$14,3)=2,INDEX([1]UTCR!K2189:U2189,1,5)+INDEX([1]UTCR!K2189:U2189,1,8),INDEX([1]UTCR!AG2189:AQ2189,1,5)+INDEX([1]UTCR!AG2189:AQ2189,1,8)),IF(VLOOKUP([1]Variables!$AN$3,[1]Variables!$AK$3:$AM$14,3)=2,INDEX([1]UTCR!K2189:U2189,1,[1]Variables!$AN$3),INDEX([1]UTCR!AG2189:AQ2189,1,[1]Variables!$AN$3)))</f>
        <v>761217.57250000001</v>
      </c>
      <c r="L2189" s="88">
        <f t="shared" ref="L2189:L2197" si="170">M2189-K2189</f>
        <v>-6828.0224999999627</v>
      </c>
      <c r="M2189" s="88">
        <f>IF([1]Variables!$AN$3=12,INDEX([1]NRO!J2189:T2189,1,5)+INDEX([1]NRO!J2189:T2189,1,8),INDEX([1]NRO!J2189:T2189,1,[1]Variables!$AN$3))</f>
        <v>754389.55</v>
      </c>
      <c r="O2189" s="134"/>
      <c r="P2189" s="134"/>
      <c r="Q2189" s="134"/>
      <c r="R2189" s="134"/>
      <c r="S2189" s="134"/>
      <c r="T2189" s="134"/>
      <c r="U2189" s="134"/>
      <c r="V2189" s="134"/>
      <c r="W2189" s="134"/>
      <c r="X2189" s="134"/>
      <c r="Y2189" s="134"/>
      <c r="Z2189" s="134"/>
      <c r="AA2189" s="134"/>
    </row>
    <row r="2190" spans="1:27" ht="11.65" customHeight="1" x14ac:dyDescent="0.2">
      <c r="A2190" s="138">
        <f t="shared" ca="1" si="168"/>
        <v>1809</v>
      </c>
      <c r="C2190" s="184"/>
      <c r="F2190" s="184" t="str">
        <f>+[1]Function!F2172</f>
        <v>G-DGP</v>
      </c>
      <c r="G2190" s="84" t="str">
        <f>[1]UTCR!H2190</f>
        <v>DGP</v>
      </c>
      <c r="H2190" s="151"/>
      <c r="I2190" s="88">
        <f>IF(VLOOKUP([1]Variables!$AN$3,[1]Variables!$AK$3:$AM$14,3)=2,[1]UTCR!J2190,[1]UTCR!AF2190)</f>
        <v>0</v>
      </c>
      <c r="J2190" s="88">
        <f t="shared" si="169"/>
        <v>0</v>
      </c>
      <c r="K2190" s="185">
        <f>IF([1]Variables!$AN$3=12,IF(VLOOKUP([1]Variables!$AN$3,[1]Variables!$AK$3:$AM$14,3)=2,INDEX([1]UTCR!K2190:U2190,1,5)+INDEX([1]UTCR!K2190:U2190,1,8),INDEX([1]UTCR!AG2190:AQ2190,1,5)+INDEX([1]UTCR!AG2190:AQ2190,1,8)),IF(VLOOKUP([1]Variables!$AN$3,[1]Variables!$AK$3:$AM$14,3)=2,INDEX([1]UTCR!K2190:U2190,1,[1]Variables!$AN$3),INDEX([1]UTCR!AG2190:AQ2190,1,[1]Variables!$AN$3)))</f>
        <v>0</v>
      </c>
      <c r="L2190" s="88">
        <f t="shared" si="170"/>
        <v>0</v>
      </c>
      <c r="M2190" s="88">
        <f>IF([1]Variables!$AN$3=12,INDEX([1]NRO!J2190:T2190,1,5)+INDEX([1]NRO!J2190:T2190,1,8),INDEX([1]NRO!J2190:T2190,1,[1]Variables!$AN$3))</f>
        <v>0</v>
      </c>
      <c r="O2190" s="134"/>
      <c r="P2190" s="134"/>
      <c r="Q2190" s="134"/>
      <c r="R2190" s="134"/>
      <c r="S2190" s="134"/>
      <c r="T2190" s="134"/>
      <c r="U2190" s="134"/>
      <c r="V2190" s="134"/>
      <c r="W2190" s="134"/>
      <c r="X2190" s="134"/>
      <c r="Y2190" s="134"/>
      <c r="Z2190" s="134"/>
      <c r="AA2190" s="134"/>
    </row>
    <row r="2191" spans="1:27" ht="11.65" customHeight="1" x14ac:dyDescent="0.2">
      <c r="A2191" s="138">
        <f t="shared" ca="1" si="168"/>
        <v>1810</v>
      </c>
      <c r="C2191" s="184"/>
      <c r="F2191" s="184" t="str">
        <f>+[1]Function!F2173</f>
        <v>G-DGU</v>
      </c>
      <c r="G2191" s="84" t="str">
        <f>[1]UTCR!H2191</f>
        <v>DGU</v>
      </c>
      <c r="H2191" s="151"/>
      <c r="I2191" s="88">
        <f>IF(VLOOKUP([1]Variables!$AN$3,[1]Variables!$AK$3:$AM$14,3)=2,[1]UTCR!J2191,[1]UTCR!AF2191)</f>
        <v>0</v>
      </c>
      <c r="J2191" s="88">
        <f t="shared" si="169"/>
        <v>0</v>
      </c>
      <c r="K2191" s="185">
        <f>IF([1]Variables!$AN$3=12,IF(VLOOKUP([1]Variables!$AN$3,[1]Variables!$AK$3:$AM$14,3)=2,INDEX([1]UTCR!K2191:U2191,1,5)+INDEX([1]UTCR!K2191:U2191,1,8),INDEX([1]UTCR!AG2191:AQ2191,1,5)+INDEX([1]UTCR!AG2191:AQ2191,1,8)),IF(VLOOKUP([1]Variables!$AN$3,[1]Variables!$AK$3:$AM$14,3)=2,INDEX([1]UTCR!K2191:U2191,1,[1]Variables!$AN$3),INDEX([1]UTCR!AG2191:AQ2191,1,[1]Variables!$AN$3)))</f>
        <v>0</v>
      </c>
      <c r="L2191" s="88">
        <f t="shared" si="170"/>
        <v>0</v>
      </c>
      <c r="M2191" s="88">
        <f>IF([1]Variables!$AN$3=12,INDEX([1]NRO!J2191:T2191,1,5)+INDEX([1]NRO!J2191:T2191,1,8),INDEX([1]NRO!J2191:T2191,1,[1]Variables!$AN$3))</f>
        <v>0</v>
      </c>
      <c r="O2191" s="134"/>
      <c r="P2191" s="134"/>
      <c r="Q2191" s="134"/>
      <c r="R2191" s="134"/>
      <c r="S2191" s="134"/>
      <c r="T2191" s="134"/>
      <c r="U2191" s="134"/>
      <c r="V2191" s="134"/>
      <c r="W2191" s="134"/>
      <c r="X2191" s="134"/>
      <c r="Y2191" s="134"/>
      <c r="Z2191" s="134"/>
      <c r="AA2191" s="134"/>
    </row>
    <row r="2192" spans="1:27" ht="11.65" customHeight="1" x14ac:dyDescent="0.2">
      <c r="A2192" s="138">
        <f t="shared" ca="1" si="168"/>
        <v>1811</v>
      </c>
      <c r="C2192" s="184"/>
      <c r="F2192" s="184" t="str">
        <f>+[1]Function!F2174</f>
        <v>PTD</v>
      </c>
      <c r="G2192" s="84" t="str">
        <f>[1]UTCR!H2192</f>
        <v>SO</v>
      </c>
      <c r="H2192" s="151"/>
      <c r="I2192" s="88">
        <f>IF(VLOOKUP([1]Variables!$AN$3,[1]Variables!$AK$3:$AM$14,3)=2,[1]UTCR!J2192,[1]UTCR!AF2192)</f>
        <v>187595.28583333301</v>
      </c>
      <c r="J2192" s="88">
        <f t="shared" si="169"/>
        <v>175111.18599827818</v>
      </c>
      <c r="K2192" s="185">
        <f>IF([1]Variables!$AN$3=12,IF(VLOOKUP([1]Variables!$AN$3,[1]Variables!$AK$3:$AM$14,3)=2,INDEX([1]UTCR!K2192:U2192,1,5)+INDEX([1]UTCR!K2192:U2192,1,8),INDEX([1]UTCR!AG2192:AQ2192,1,5)+INDEX([1]UTCR!AG2192:AQ2192,1,8)),IF(VLOOKUP([1]Variables!$AN$3,[1]Variables!$AK$3:$AM$14,3)=2,INDEX([1]UTCR!K2192:U2192,1,[1]Variables!$AN$3),INDEX([1]UTCR!AG2192:AQ2192,1,[1]Variables!$AN$3)))</f>
        <v>12484.09983505482</v>
      </c>
      <c r="L2192" s="88">
        <f t="shared" si="170"/>
        <v>370.53997381263252</v>
      </c>
      <c r="M2192" s="88">
        <f>IF([1]Variables!$AN$3=12,INDEX([1]NRO!J2192:T2192,1,5)+INDEX([1]NRO!J2192:T2192,1,8),INDEX([1]NRO!J2192:T2192,1,[1]Variables!$AN$3))</f>
        <v>12854.639808867452</v>
      </c>
      <c r="O2192" s="134"/>
      <c r="P2192" s="134"/>
      <c r="Q2192" s="134"/>
      <c r="R2192" s="134"/>
      <c r="S2192" s="134"/>
      <c r="T2192" s="134"/>
      <c r="U2192" s="134"/>
      <c r="V2192" s="134"/>
      <c r="W2192" s="134"/>
      <c r="X2192" s="134"/>
      <c r="Y2192" s="134"/>
      <c r="Z2192" s="134"/>
      <c r="AA2192" s="134"/>
    </row>
    <row r="2193" spans="1:27" ht="11.65" customHeight="1" x14ac:dyDescent="0.2">
      <c r="A2193" s="138">
        <f t="shared" ca="1" si="168"/>
        <v>1812</v>
      </c>
      <c r="C2193" s="184"/>
      <c r="F2193" s="184" t="str">
        <f>+[1]Function!F2175</f>
        <v>G-SG</v>
      </c>
      <c r="G2193" s="84" t="str">
        <f>[1]UTCR!H2193</f>
        <v>SG</v>
      </c>
      <c r="H2193" s="151"/>
      <c r="I2193" s="88">
        <f>IF(VLOOKUP([1]Variables!$AN$3,[1]Variables!$AK$3:$AM$14,3)=2,[1]UTCR!J2193,[1]UTCR!AF2193)</f>
        <v>0</v>
      </c>
      <c r="J2193" s="88">
        <f t="shared" si="169"/>
        <v>0</v>
      </c>
      <c r="K2193" s="185">
        <f>IF([1]Variables!$AN$3=12,IF(VLOOKUP([1]Variables!$AN$3,[1]Variables!$AK$3:$AM$14,3)=2,INDEX([1]UTCR!K2193:U2193,1,5)+INDEX([1]UTCR!K2193:U2193,1,8),INDEX([1]UTCR!AG2193:AQ2193,1,5)+INDEX([1]UTCR!AG2193:AQ2193,1,8)),IF(VLOOKUP([1]Variables!$AN$3,[1]Variables!$AK$3:$AM$14,3)=2,INDEX([1]UTCR!K2193:U2193,1,[1]Variables!$AN$3),INDEX([1]UTCR!AG2193:AQ2193,1,[1]Variables!$AN$3)))</f>
        <v>0</v>
      </c>
      <c r="L2193" s="88">
        <f t="shared" si="170"/>
        <v>0</v>
      </c>
      <c r="M2193" s="88">
        <f>IF([1]Variables!$AN$3=12,INDEX([1]NRO!J2193:T2193,1,5)+INDEX([1]NRO!J2193:T2193,1,8),INDEX([1]NRO!J2193:T2193,1,[1]Variables!$AN$3))</f>
        <v>0</v>
      </c>
      <c r="O2193" s="134"/>
      <c r="P2193" s="134"/>
      <c r="Q2193" s="134"/>
      <c r="R2193" s="134"/>
      <c r="S2193" s="134"/>
      <c r="T2193" s="134"/>
      <c r="U2193" s="134"/>
      <c r="V2193" s="134"/>
      <c r="W2193" s="134"/>
      <c r="X2193" s="134"/>
      <c r="Y2193" s="134"/>
      <c r="Z2193" s="134"/>
      <c r="AA2193" s="134"/>
    </row>
    <row r="2194" spans="1:27" ht="11.65" customHeight="1" x14ac:dyDescent="0.2">
      <c r="A2194" s="138">
        <f t="shared" ca="1" si="168"/>
        <v>1813</v>
      </c>
      <c r="C2194" s="184"/>
      <c r="F2194" s="184" t="str">
        <f>+[1]Function!F2176</f>
        <v>G-SG</v>
      </c>
      <c r="G2194" s="84" t="str">
        <f>[1]UTCR!H2194</f>
        <v>CAGW</v>
      </c>
      <c r="H2194" s="151"/>
      <c r="I2194" s="88">
        <f>IF(VLOOKUP([1]Variables!$AN$3,[1]Variables!$AK$3:$AM$14,3)=2,[1]UTCR!J2194,[1]UTCR!AF2194)</f>
        <v>706739.99333333306</v>
      </c>
      <c r="J2194" s="88">
        <f>I2194-K2194</f>
        <v>547263.74352532055</v>
      </c>
      <c r="K2194" s="185">
        <f>IF([1]Variables!$AN$3=12,IF(VLOOKUP([1]Variables!$AN$3,[1]Variables!$AK$3:$AM$14,3)=2,INDEX([1]UTCR!K2194:U2194,1,5)+INDEX([1]UTCR!K2194:U2194,1,8),INDEX([1]UTCR!AG2194:AQ2194,1,5)+INDEX([1]UTCR!AG2194:AQ2194,1,8)),IF(VLOOKUP([1]Variables!$AN$3,[1]Variables!$AK$3:$AM$14,3)=2,INDEX([1]UTCR!K2194:U2194,1,[1]Variables!$AN$3),INDEX([1]UTCR!AG2194:AQ2194,1,[1]Variables!$AN$3)))</f>
        <v>159476.24980801254</v>
      </c>
      <c r="L2194" s="88">
        <f>M2194-K2194</f>
        <v>2795.7122101260757</v>
      </c>
      <c r="M2194" s="88">
        <f>IF([1]Variables!$AN$3=12,INDEX([1]NRO!J2194:T2194,1,5)+INDEX([1]NRO!J2194:T2194,1,8),INDEX([1]NRO!J2194:T2194,1,[1]Variables!$AN$3))</f>
        <v>162271.96201813861</v>
      </c>
      <c r="O2194" s="134"/>
      <c r="P2194" s="134"/>
      <c r="Q2194" s="134"/>
      <c r="R2194" s="134"/>
      <c r="S2194" s="134"/>
      <c r="T2194" s="134"/>
      <c r="U2194" s="134"/>
      <c r="V2194" s="134"/>
      <c r="W2194" s="134"/>
      <c r="X2194" s="134"/>
      <c r="Y2194" s="134"/>
      <c r="Z2194" s="134"/>
      <c r="AA2194" s="134"/>
    </row>
    <row r="2195" spans="1:27" ht="11.65" customHeight="1" x14ac:dyDescent="0.2">
      <c r="A2195" s="138">
        <f t="shared" ca="1" si="168"/>
        <v>1814</v>
      </c>
      <c r="C2195" s="184"/>
      <c r="F2195" s="184" t="str">
        <f>+[1]Function!F2177</f>
        <v>G-SG</v>
      </c>
      <c r="G2195" s="84" t="str">
        <f>[1]UTCR!H2195</f>
        <v>CAGE</v>
      </c>
      <c r="H2195" s="151"/>
      <c r="I2195" s="88">
        <f>IF(VLOOKUP([1]Variables!$AN$3,[1]Variables!$AK$3:$AM$14,3)=2,[1]UTCR!J2195,[1]UTCR!AF2195)</f>
        <v>4140246.3149999999</v>
      </c>
      <c r="J2195" s="88">
        <f>I2195-K2195</f>
        <v>4140246.3149999999</v>
      </c>
      <c r="K2195" s="185">
        <f>IF([1]Variables!$AN$3=12,IF(VLOOKUP([1]Variables!$AN$3,[1]Variables!$AK$3:$AM$14,3)=2,INDEX([1]UTCR!K2195:U2195,1,5)+INDEX([1]UTCR!K2195:U2195,1,8),INDEX([1]UTCR!AG2195:AQ2195,1,5)+INDEX([1]UTCR!AG2195:AQ2195,1,8)),IF(VLOOKUP([1]Variables!$AN$3,[1]Variables!$AK$3:$AM$14,3)=2,INDEX([1]UTCR!K2195:U2195,1,[1]Variables!$AN$3),INDEX([1]UTCR!AG2195:AQ2195,1,[1]Variables!$AN$3)))</f>
        <v>0</v>
      </c>
      <c r="L2195" s="88">
        <f>M2195-K2195</f>
        <v>0</v>
      </c>
      <c r="M2195" s="88">
        <f>IF([1]Variables!$AN$3=12,INDEX([1]NRO!J2195:T2195,1,5)+INDEX([1]NRO!J2195:T2195,1,8),INDEX([1]NRO!J2195:T2195,1,[1]Variables!$AN$3))</f>
        <v>0</v>
      </c>
      <c r="O2195" s="134"/>
      <c r="P2195" s="134"/>
      <c r="Q2195" s="134"/>
      <c r="R2195" s="134"/>
      <c r="S2195" s="134"/>
      <c r="T2195" s="134"/>
      <c r="U2195" s="134"/>
      <c r="V2195" s="134"/>
      <c r="W2195" s="134"/>
      <c r="X2195" s="134"/>
      <c r="Y2195" s="134"/>
      <c r="Z2195" s="134"/>
      <c r="AA2195" s="134"/>
    </row>
    <row r="2196" spans="1:27" ht="11.65" customHeight="1" x14ac:dyDescent="0.2">
      <c r="A2196" s="138">
        <f t="shared" ca="1" si="168"/>
        <v>1815</v>
      </c>
      <c r="C2196" s="184"/>
      <c r="F2196" s="184" t="str">
        <f>+[1]Function!F2179</f>
        <v>G-SG</v>
      </c>
      <c r="G2196" s="84" t="str">
        <f>[1]UTCR!H2196</f>
        <v>JBG</v>
      </c>
      <c r="H2196" s="151"/>
      <c r="I2196" s="88">
        <f>IF(VLOOKUP([1]Variables!$AN$3,[1]Variables!$AK$3:$AM$14,3)=2,[1]UTCR!J2196,[1]UTCR!AF2196)</f>
        <v>663682.39333333296</v>
      </c>
      <c r="J2196" s="88">
        <f>I2196-K2196</f>
        <v>514771.94707708881</v>
      </c>
      <c r="K2196" s="185">
        <f>IF([1]Variables!$AN$3=12,IF(VLOOKUP([1]Variables!$AN$3,[1]Variables!$AK$3:$AM$14,3)=2,INDEX([1]UTCR!K2196:U2196,1,5)+INDEX([1]UTCR!K2196:U2196,1,8),INDEX([1]UTCR!AG2196:AQ2196,1,5)+INDEX([1]UTCR!AG2196:AQ2196,1,8)),IF(VLOOKUP([1]Variables!$AN$3,[1]Variables!$AK$3:$AM$14,3)=2,INDEX([1]UTCR!K2196:U2196,1,[1]Variables!$AN$3),INDEX([1]UTCR!AG2196:AQ2196,1,[1]Variables!$AN$3)))</f>
        <v>148910.44625624415</v>
      </c>
      <c r="L2196" s="88">
        <f>M2196-K2196</f>
        <v>-841.7429088758654</v>
      </c>
      <c r="M2196" s="88">
        <f>IF([1]Variables!$AN$3=12,INDEX([1]NRO!J2196:T2196,1,5)+INDEX([1]NRO!J2196:T2196,1,8),INDEX([1]NRO!J2196:T2196,1,[1]Variables!$AN$3))</f>
        <v>148068.70334736828</v>
      </c>
      <c r="O2196" s="134"/>
      <c r="P2196" s="134"/>
      <c r="Q2196" s="134"/>
      <c r="R2196" s="134"/>
      <c r="S2196" s="134"/>
      <c r="T2196" s="134"/>
      <c r="U2196" s="134"/>
      <c r="V2196" s="134"/>
      <c r="W2196" s="134"/>
      <c r="X2196" s="134"/>
      <c r="Y2196" s="134"/>
      <c r="Z2196" s="134"/>
      <c r="AA2196" s="134"/>
    </row>
    <row r="2197" spans="1:27" ht="11.65" customHeight="1" x14ac:dyDescent="0.2">
      <c r="A2197" s="138">
        <f t="shared" ca="1" si="168"/>
        <v>1816</v>
      </c>
      <c r="C2197" s="184"/>
      <c r="F2197" s="184" t="str">
        <f>+[1]Function!F2179</f>
        <v>G-SG</v>
      </c>
      <c r="G2197" s="84" t="str">
        <f>[1]UTCR!H2197</f>
        <v>CAGE</v>
      </c>
      <c r="H2197" s="151"/>
      <c r="I2197" s="88">
        <f>IF(VLOOKUP([1]Variables!$AN$3,[1]Variables!$AK$3:$AM$14,3)=2,[1]UTCR!J2197,[1]UTCR!AF2197)</f>
        <v>0</v>
      </c>
      <c r="J2197" s="88">
        <f t="shared" si="169"/>
        <v>0</v>
      </c>
      <c r="K2197" s="185">
        <f>IF([1]Variables!$AN$3=12,IF(VLOOKUP([1]Variables!$AN$3,[1]Variables!$AK$3:$AM$14,3)=2,INDEX([1]UTCR!K2197:U2197,1,5)+INDEX([1]UTCR!K2197:U2197,1,8),INDEX([1]UTCR!AG2197:AQ2197,1,5)+INDEX([1]UTCR!AG2197:AQ2197,1,8)),IF(VLOOKUP([1]Variables!$AN$3,[1]Variables!$AK$3:$AM$14,3)=2,INDEX([1]UTCR!K2197:U2197,1,[1]Variables!$AN$3),INDEX([1]UTCR!AG2197:AQ2197,1,[1]Variables!$AN$3)))</f>
        <v>0</v>
      </c>
      <c r="L2197" s="88">
        <f t="shared" si="170"/>
        <v>0</v>
      </c>
      <c r="M2197" s="88">
        <f>IF([1]Variables!$AN$3=12,INDEX([1]NRO!J2197:T2197,1,5)+INDEX([1]NRO!J2197:T2197,1,8),INDEX([1]NRO!J2197:T2197,1,[1]Variables!$AN$3))</f>
        <v>0</v>
      </c>
      <c r="O2197" s="134"/>
      <c r="P2197" s="134"/>
      <c r="Q2197" s="134"/>
      <c r="R2197" s="134"/>
      <c r="S2197" s="134"/>
      <c r="T2197" s="134"/>
      <c r="U2197" s="134"/>
      <c r="V2197" s="134"/>
      <c r="W2197" s="134"/>
      <c r="X2197" s="134"/>
      <c r="Y2197" s="134"/>
      <c r="Z2197" s="134"/>
      <c r="AA2197" s="134"/>
    </row>
    <row r="2198" spans="1:27" ht="11.65" customHeight="1" x14ac:dyDescent="0.2">
      <c r="A2198" s="138">
        <f t="shared" ca="1" si="168"/>
        <v>1817</v>
      </c>
      <c r="C2198" s="184"/>
      <c r="H2198" s="151" t="s">
        <v>469</v>
      </c>
      <c r="I2198" s="187">
        <f>SUBTOTAL(9,I2189:I2197)</f>
        <v>14578853.678750001</v>
      </c>
      <c r="J2198" s="187">
        <f>SUBTOTAL(9,J2189:J2197)</f>
        <v>13496765.31035069</v>
      </c>
      <c r="K2198" s="187">
        <f>SUBTOTAL(9,K2189:K2197)</f>
        <v>1082088.3683993116</v>
      </c>
      <c r="L2198" s="187">
        <f>SUBTOTAL(9,L2189:L2197)</f>
        <v>-4503.51322493712</v>
      </c>
      <c r="M2198" s="187">
        <f>SUBTOTAL(9,M2189:M2197)</f>
        <v>1077584.8551743743</v>
      </c>
      <c r="O2198" s="134"/>
      <c r="P2198" s="134"/>
      <c r="Q2198" s="134"/>
      <c r="R2198" s="134"/>
      <c r="S2198" s="134"/>
      <c r="T2198" s="134"/>
      <c r="U2198" s="134"/>
      <c r="V2198" s="134"/>
      <c r="W2198" s="134"/>
      <c r="X2198" s="134"/>
      <c r="Y2198" s="134"/>
      <c r="Z2198" s="134"/>
      <c r="AA2198" s="134"/>
    </row>
    <row r="2199" spans="1:27" ht="11.65" customHeight="1" x14ac:dyDescent="0.2">
      <c r="A2199" s="138">
        <f t="shared" ca="1" si="168"/>
        <v>1818</v>
      </c>
      <c r="C2199" s="184"/>
      <c r="H2199" s="151"/>
      <c r="I2199" s="88"/>
      <c r="J2199" s="88"/>
      <c r="K2199" s="88"/>
      <c r="L2199" s="88"/>
      <c r="M2199" s="88"/>
      <c r="O2199" s="134"/>
      <c r="P2199" s="134"/>
      <c r="Q2199" s="134"/>
      <c r="R2199" s="134"/>
      <c r="S2199" s="134"/>
      <c r="T2199" s="134"/>
      <c r="U2199" s="134"/>
      <c r="V2199" s="134"/>
      <c r="W2199" s="134"/>
      <c r="X2199" s="134"/>
      <c r="Y2199" s="134"/>
      <c r="Z2199" s="134"/>
      <c r="AA2199" s="134"/>
    </row>
    <row r="2200" spans="1:27" ht="11.65" customHeight="1" x14ac:dyDescent="0.2">
      <c r="A2200" s="138">
        <f t="shared" ca="1" si="168"/>
        <v>1819</v>
      </c>
      <c r="C2200" s="184">
        <v>394</v>
      </c>
      <c r="D2200" s="84" t="s">
        <v>538</v>
      </c>
      <c r="H2200" s="151"/>
      <c r="I2200" s="88"/>
      <c r="J2200" s="88"/>
      <c r="K2200" s="88"/>
      <c r="L2200" s="88"/>
      <c r="M2200" s="88"/>
      <c r="O2200" s="134"/>
      <c r="P2200" s="134"/>
      <c r="Q2200" s="134"/>
      <c r="R2200" s="134"/>
      <c r="S2200" s="134"/>
      <c r="T2200" s="134"/>
      <c r="U2200" s="134"/>
      <c r="V2200" s="134"/>
      <c r="W2200" s="134"/>
      <c r="X2200" s="134"/>
      <c r="Y2200" s="134"/>
      <c r="Z2200" s="134"/>
      <c r="AA2200" s="134"/>
    </row>
    <row r="2201" spans="1:27" ht="11.65" customHeight="1" x14ac:dyDescent="0.2">
      <c r="A2201" s="138">
        <f t="shared" ca="1" si="168"/>
        <v>1820</v>
      </c>
      <c r="C2201" s="184"/>
      <c r="F2201" s="184" t="str">
        <f>+[1]Function!F2183</f>
        <v>G-SITUS</v>
      </c>
      <c r="G2201" s="84" t="str">
        <f>[1]UTCR!H2201</f>
        <v>S</v>
      </c>
      <c r="H2201" s="151"/>
      <c r="I2201" s="88">
        <f>IF(VLOOKUP([1]Variables!$AN$3,[1]Variables!$AK$3:$AM$14,3)=2,[1]UTCR!J2201,[1]UTCR!AF2201)</f>
        <v>33374486.034166671</v>
      </c>
      <c r="J2201" s="88">
        <f t="shared" ref="J2201:J2213" si="171">I2201-K2201</f>
        <v>30493733.872916672</v>
      </c>
      <c r="K2201" s="185">
        <f>IF([1]Variables!$AN$3=12,IF(VLOOKUP([1]Variables!$AN$3,[1]Variables!$AK$3:$AM$14,3)=2,INDEX([1]UTCR!K2201:U2201,1,5)+INDEX([1]UTCR!K2201:U2201,1,8),INDEX([1]UTCR!AG2201:AQ2201,1,5)+INDEX([1]UTCR!AG2201:AQ2201,1,8)),IF(VLOOKUP([1]Variables!$AN$3,[1]Variables!$AK$3:$AM$14,3)=2,INDEX([1]UTCR!K2201:U2201,1,[1]Variables!$AN$3),INDEX([1]UTCR!AG2201:AQ2201,1,[1]Variables!$AN$3)))</f>
        <v>2880752.1612499999</v>
      </c>
      <c r="L2201" s="88">
        <f t="shared" ref="L2201:L2213" si="172">M2201-K2201</f>
        <v>7019.9387500002049</v>
      </c>
      <c r="M2201" s="88">
        <f>IF([1]Variables!$AN$3=12,INDEX([1]NRO!J2201:T2201,1,5)+INDEX([1]NRO!J2201:T2201,1,8),INDEX([1]NRO!J2201:T2201,1,[1]Variables!$AN$3))</f>
        <v>2887772.1</v>
      </c>
      <c r="O2201" s="134"/>
      <c r="P2201" s="134"/>
      <c r="Q2201" s="134"/>
      <c r="R2201" s="134"/>
      <c r="S2201" s="134"/>
      <c r="T2201" s="134"/>
      <c r="U2201" s="134"/>
      <c r="V2201" s="134"/>
      <c r="W2201" s="134"/>
      <c r="X2201" s="134"/>
      <c r="Y2201" s="134"/>
      <c r="Z2201" s="134"/>
      <c r="AA2201" s="134"/>
    </row>
    <row r="2202" spans="1:27" ht="11.65" customHeight="1" x14ac:dyDescent="0.2">
      <c r="A2202" s="138">
        <f t="shared" ca="1" si="168"/>
        <v>1821</v>
      </c>
      <c r="C2202" s="184"/>
      <c r="F2202" s="184" t="str">
        <f>+[1]Function!F2184</f>
        <v>G-DGP</v>
      </c>
      <c r="G2202" s="84" t="str">
        <f>[1]UTCR!H2202</f>
        <v>DGP</v>
      </c>
      <c r="H2202" s="151"/>
      <c r="I2202" s="88">
        <f>IF(VLOOKUP([1]Variables!$AN$3,[1]Variables!$AK$3:$AM$14,3)=2,[1]UTCR!J2202,[1]UTCR!AF2202)</f>
        <v>0</v>
      </c>
      <c r="J2202" s="88">
        <f t="shared" si="171"/>
        <v>0</v>
      </c>
      <c r="K2202" s="185">
        <f>IF([1]Variables!$AN$3=12,IF(VLOOKUP([1]Variables!$AN$3,[1]Variables!$AK$3:$AM$14,3)=2,INDEX([1]UTCR!K2202:U2202,1,5)+INDEX([1]UTCR!K2202:U2202,1,8),INDEX([1]UTCR!AG2202:AQ2202,1,5)+INDEX([1]UTCR!AG2202:AQ2202,1,8)),IF(VLOOKUP([1]Variables!$AN$3,[1]Variables!$AK$3:$AM$14,3)=2,INDEX([1]UTCR!K2202:U2202,1,[1]Variables!$AN$3),INDEX([1]UTCR!AG2202:AQ2202,1,[1]Variables!$AN$3)))</f>
        <v>0</v>
      </c>
      <c r="L2202" s="88">
        <f t="shared" si="172"/>
        <v>0</v>
      </c>
      <c r="M2202" s="88">
        <f>IF([1]Variables!$AN$3=12,INDEX([1]NRO!J2202:T2202,1,5)+INDEX([1]NRO!J2202:T2202,1,8),INDEX([1]NRO!J2202:T2202,1,[1]Variables!$AN$3))</f>
        <v>0</v>
      </c>
      <c r="O2202" s="134"/>
      <c r="P2202" s="134"/>
      <c r="Q2202" s="134"/>
      <c r="R2202" s="134"/>
      <c r="S2202" s="134"/>
      <c r="T2202" s="134"/>
      <c r="U2202" s="134"/>
      <c r="V2202" s="134"/>
      <c r="W2202" s="134"/>
      <c r="X2202" s="134"/>
      <c r="Y2202" s="134"/>
      <c r="Z2202" s="134"/>
      <c r="AA2202" s="134"/>
    </row>
    <row r="2203" spans="1:27" ht="11.65" customHeight="1" x14ac:dyDescent="0.2">
      <c r="A2203" s="138">
        <f t="shared" ca="1" si="168"/>
        <v>1822</v>
      </c>
      <c r="C2203" s="184"/>
      <c r="F2203" s="184" t="str">
        <f>+[1]Function!F2185</f>
        <v>G-SG</v>
      </c>
      <c r="G2203" s="84" t="str">
        <f>[1]UTCR!H2203</f>
        <v>SG</v>
      </c>
      <c r="H2203" s="151"/>
      <c r="I2203" s="88">
        <f>IF(VLOOKUP([1]Variables!$AN$3,[1]Variables!$AK$3:$AM$14,3)=2,[1]UTCR!J2203,[1]UTCR!AF2203)</f>
        <v>0</v>
      </c>
      <c r="J2203" s="88">
        <f t="shared" si="171"/>
        <v>0</v>
      </c>
      <c r="K2203" s="185">
        <f>IF([1]Variables!$AN$3=12,IF(VLOOKUP([1]Variables!$AN$3,[1]Variables!$AK$3:$AM$14,3)=2,INDEX([1]UTCR!K2203:U2203,1,5)+INDEX([1]UTCR!K2203:U2203,1,8),INDEX([1]UTCR!AG2203:AQ2203,1,5)+INDEX([1]UTCR!AG2203:AQ2203,1,8)),IF(VLOOKUP([1]Variables!$AN$3,[1]Variables!$AK$3:$AM$14,3)=2,INDEX([1]UTCR!K2203:U2203,1,[1]Variables!$AN$3),INDEX([1]UTCR!AG2203:AQ2203,1,[1]Variables!$AN$3)))</f>
        <v>0</v>
      </c>
      <c r="L2203" s="88">
        <f t="shared" si="172"/>
        <v>0</v>
      </c>
      <c r="M2203" s="88">
        <f>IF([1]Variables!$AN$3=12,INDEX([1]NRO!J2203:T2203,1,5)+INDEX([1]NRO!J2203:T2203,1,8),INDEX([1]NRO!J2203:T2203,1,[1]Variables!$AN$3))</f>
        <v>0</v>
      </c>
      <c r="O2203" s="134"/>
      <c r="P2203" s="134"/>
      <c r="Q2203" s="134"/>
      <c r="R2203" s="134"/>
      <c r="S2203" s="134"/>
      <c r="T2203" s="134"/>
      <c r="U2203" s="134"/>
      <c r="V2203" s="134"/>
      <c r="W2203" s="134"/>
      <c r="X2203" s="134"/>
      <c r="Y2203" s="134"/>
      <c r="Z2203" s="134"/>
      <c r="AA2203" s="134"/>
    </row>
    <row r="2204" spans="1:27" ht="11.65" customHeight="1" x14ac:dyDescent="0.2">
      <c r="A2204" s="138">
        <f t="shared" ca="1" si="168"/>
        <v>1823</v>
      </c>
      <c r="C2204" s="184"/>
      <c r="F2204" s="184" t="str">
        <f>+[1]Function!F2186</f>
        <v>PTD</v>
      </c>
      <c r="G2204" s="84" t="str">
        <f>[1]UTCR!H2204</f>
        <v>SO</v>
      </c>
      <c r="H2204" s="151"/>
      <c r="I2204" s="88">
        <f>IF(VLOOKUP([1]Variables!$AN$3,[1]Variables!$AK$3:$AM$14,3)=2,[1]UTCR!J2204,[1]UTCR!AF2204)</f>
        <v>3719620.7241666699</v>
      </c>
      <c r="J2204" s="88">
        <f t="shared" si="171"/>
        <v>3472087.230652919</v>
      </c>
      <c r="K2204" s="185">
        <f>IF([1]Variables!$AN$3=12,IF(VLOOKUP([1]Variables!$AN$3,[1]Variables!$AK$3:$AM$14,3)=2,INDEX([1]UTCR!K2204:U2204,1,5)+INDEX([1]UTCR!K2204:U2204,1,8),INDEX([1]UTCR!AG2204:AQ2204,1,5)+INDEX([1]UTCR!AG2204:AQ2204,1,8)),IF(VLOOKUP([1]Variables!$AN$3,[1]Variables!$AK$3:$AM$14,3)=2,INDEX([1]UTCR!K2204:U2204,1,[1]Variables!$AN$3),INDEX([1]UTCR!AG2204:AQ2204,1,[1]Variables!$AN$3)))</f>
        <v>247533.49351375108</v>
      </c>
      <c r="L2204" s="88">
        <f t="shared" si="172"/>
        <v>302.31499548707507</v>
      </c>
      <c r="M2204" s="88">
        <f>IF([1]Variables!$AN$3=12,INDEX([1]NRO!J2204:T2204,1,5)+INDEX([1]NRO!J2204:T2204,1,8),INDEX([1]NRO!J2204:T2204,1,[1]Variables!$AN$3))</f>
        <v>247835.80850923815</v>
      </c>
      <c r="O2204" s="134"/>
      <c r="P2204" s="134"/>
      <c r="Q2204" s="134"/>
      <c r="R2204" s="134"/>
      <c r="S2204" s="134"/>
      <c r="T2204" s="134"/>
      <c r="U2204" s="134"/>
      <c r="V2204" s="134"/>
      <c r="W2204" s="134"/>
      <c r="X2204" s="134"/>
      <c r="Y2204" s="134"/>
      <c r="Z2204" s="134"/>
      <c r="AA2204" s="134"/>
    </row>
    <row r="2205" spans="1:27" ht="11.65" customHeight="1" x14ac:dyDescent="0.2">
      <c r="A2205" s="138">
        <f t="shared" ca="1" si="168"/>
        <v>1824</v>
      </c>
      <c r="C2205" s="184"/>
      <c r="F2205" s="184" t="str">
        <f>+[1]Function!F2187</f>
        <v>P</v>
      </c>
      <c r="G2205" s="84" t="str">
        <f>[1]UTCR!H2205</f>
        <v>SE</v>
      </c>
      <c r="H2205" s="151"/>
      <c r="I2205" s="88">
        <f>IF(VLOOKUP([1]Variables!$AN$3,[1]Variables!$AK$3:$AM$14,3)=2,[1]UTCR!J2205,[1]UTCR!AF2205)</f>
        <v>0</v>
      </c>
      <c r="J2205" s="88">
        <f t="shared" si="171"/>
        <v>0</v>
      </c>
      <c r="K2205" s="185">
        <f>IF([1]Variables!$AN$3=12,IF(VLOOKUP([1]Variables!$AN$3,[1]Variables!$AK$3:$AM$14,3)=2,INDEX([1]UTCR!K2205:U2205,1,5)+INDEX([1]UTCR!K2205:U2205,1,8),INDEX([1]UTCR!AG2205:AQ2205,1,5)+INDEX([1]UTCR!AG2205:AQ2205,1,8)),IF(VLOOKUP([1]Variables!$AN$3,[1]Variables!$AK$3:$AM$14,3)=2,INDEX([1]UTCR!K2205:U2205,1,[1]Variables!$AN$3),INDEX([1]UTCR!AG2205:AQ2205,1,[1]Variables!$AN$3)))</f>
        <v>0</v>
      </c>
      <c r="L2205" s="88">
        <f t="shared" si="172"/>
        <v>0</v>
      </c>
      <c r="M2205" s="88">
        <f>IF([1]Variables!$AN$3=12,INDEX([1]NRO!J2205:T2205,1,5)+INDEX([1]NRO!J2205:T2205,1,8),INDEX([1]NRO!J2205:T2205,1,[1]Variables!$AN$3))</f>
        <v>0</v>
      </c>
      <c r="O2205" s="134"/>
      <c r="P2205" s="134"/>
      <c r="Q2205" s="134"/>
      <c r="R2205" s="134"/>
      <c r="S2205" s="134"/>
      <c r="T2205" s="134"/>
      <c r="U2205" s="134"/>
      <c r="V2205" s="134"/>
      <c r="W2205" s="134"/>
      <c r="X2205" s="134"/>
      <c r="Y2205" s="134"/>
      <c r="Z2205" s="134"/>
      <c r="AA2205" s="134"/>
    </row>
    <row r="2206" spans="1:27" ht="11.65" customHeight="1" x14ac:dyDescent="0.2">
      <c r="A2206" s="138">
        <f t="shared" ca="1" si="168"/>
        <v>1825</v>
      </c>
      <c r="C2206" s="184"/>
      <c r="F2206" s="184" t="str">
        <f>+[1]Function!F2188</f>
        <v>G-DGU</v>
      </c>
      <c r="G2206" s="84" t="str">
        <f>[1]UTCR!H2206</f>
        <v>DGU</v>
      </c>
      <c r="H2206" s="151"/>
      <c r="I2206" s="88">
        <f>IF(VLOOKUP([1]Variables!$AN$3,[1]Variables!$AK$3:$AM$14,3)=2,[1]UTCR!J2206,[1]UTCR!AF2206)</f>
        <v>0</v>
      </c>
      <c r="J2206" s="88">
        <f t="shared" si="171"/>
        <v>0</v>
      </c>
      <c r="K2206" s="185">
        <f>IF([1]Variables!$AN$3=12,IF(VLOOKUP([1]Variables!$AN$3,[1]Variables!$AK$3:$AM$14,3)=2,INDEX([1]UTCR!K2206:U2206,1,5)+INDEX([1]UTCR!K2206:U2206,1,8),INDEX([1]UTCR!AG2206:AQ2206,1,5)+INDEX([1]UTCR!AG2206:AQ2206,1,8)),IF(VLOOKUP([1]Variables!$AN$3,[1]Variables!$AK$3:$AM$14,3)=2,INDEX([1]UTCR!K2206:U2206,1,[1]Variables!$AN$3),INDEX([1]UTCR!AG2206:AQ2206,1,[1]Variables!$AN$3)))</f>
        <v>0</v>
      </c>
      <c r="L2206" s="88">
        <f t="shared" si="172"/>
        <v>0</v>
      </c>
      <c r="M2206" s="88">
        <f>IF([1]Variables!$AN$3=12,INDEX([1]NRO!J2206:T2206,1,5)+INDEX([1]NRO!J2206:T2206,1,8),INDEX([1]NRO!J2206:T2206,1,[1]Variables!$AN$3))</f>
        <v>0</v>
      </c>
      <c r="O2206" s="134"/>
      <c r="P2206" s="134"/>
      <c r="Q2206" s="134"/>
      <c r="R2206" s="134"/>
      <c r="S2206" s="134"/>
      <c r="T2206" s="134"/>
      <c r="U2206" s="134"/>
      <c r="V2206" s="134"/>
      <c r="W2206" s="134"/>
      <c r="X2206" s="134"/>
      <c r="Y2206" s="134"/>
      <c r="Z2206" s="134"/>
      <c r="AA2206" s="134"/>
    </row>
    <row r="2207" spans="1:27" ht="11.65" customHeight="1" x14ac:dyDescent="0.2">
      <c r="A2207" s="138">
        <f t="shared" ca="1" si="168"/>
        <v>1826</v>
      </c>
      <c r="C2207" s="184"/>
      <c r="F2207" s="184" t="str">
        <f>+[1]Function!F2189</f>
        <v>G-SG</v>
      </c>
      <c r="G2207" s="84" t="str">
        <f>[1]UTCR!H2207</f>
        <v>CAGW</v>
      </c>
      <c r="H2207" s="151"/>
      <c r="I2207" s="88">
        <f>IF(VLOOKUP([1]Variables!$AN$3,[1]Variables!$AK$3:$AM$14,3)=2,[1]UTCR!J2207,[1]UTCR!AF2207)</f>
        <v>2864022.0412499998</v>
      </c>
      <c r="J2207" s="88">
        <f>I2207-K2207</f>
        <v>2217753.9669730477</v>
      </c>
      <c r="K2207" s="185">
        <f>IF([1]Variables!$AN$3=12,IF(VLOOKUP([1]Variables!$AN$3,[1]Variables!$AK$3:$AM$14,3)=2,INDEX([1]UTCR!K2207:U2207,1,5)+INDEX([1]UTCR!K2207:U2207,1,8),INDEX([1]UTCR!AG2207:AQ2207,1,5)+INDEX([1]UTCR!AG2207:AQ2207,1,8)),IF(VLOOKUP([1]Variables!$AN$3,[1]Variables!$AK$3:$AM$14,3)=2,INDEX([1]UTCR!K2207:U2207,1,[1]Variables!$AN$3),INDEX([1]UTCR!AG2207:AQ2207,1,[1]Variables!$AN$3)))</f>
        <v>646268.07427695184</v>
      </c>
      <c r="L2207" s="88">
        <f>M2207-K2207</f>
        <v>2184.16591268708</v>
      </c>
      <c r="M2207" s="88">
        <f>IF([1]Variables!$AN$3=12,INDEX([1]NRO!J2207:T2207,1,5)+INDEX([1]NRO!J2207:T2207,1,8),INDEX([1]NRO!J2207:T2207,1,[1]Variables!$AN$3))</f>
        <v>648452.24018963892</v>
      </c>
      <c r="O2207" s="134"/>
      <c r="P2207" s="134"/>
      <c r="Q2207" s="134"/>
      <c r="R2207" s="134"/>
      <c r="S2207" s="134"/>
      <c r="T2207" s="134"/>
      <c r="U2207" s="134"/>
      <c r="V2207" s="134"/>
      <c r="W2207" s="134"/>
      <c r="X2207" s="134"/>
      <c r="Y2207" s="134"/>
      <c r="Z2207" s="134"/>
      <c r="AA2207" s="134"/>
    </row>
    <row r="2208" spans="1:27" ht="11.65" customHeight="1" x14ac:dyDescent="0.2">
      <c r="A2208" s="138">
        <f t="shared" ca="1" si="168"/>
        <v>1827</v>
      </c>
      <c r="C2208" s="184"/>
      <c r="F2208" s="184" t="str">
        <f>+[1]Function!F2190</f>
        <v>G-SG</v>
      </c>
      <c r="G2208" s="84" t="str">
        <f>[1]UTCR!H2208</f>
        <v>CAGE</v>
      </c>
      <c r="H2208" s="151"/>
      <c r="I2208" s="88">
        <f>IF(VLOOKUP([1]Variables!$AN$3,[1]Variables!$AK$3:$AM$14,3)=2,[1]UTCR!J2208,[1]UTCR!AF2208)</f>
        <v>18765564.197083302</v>
      </c>
      <c r="J2208" s="88">
        <f>I2208-K2208</f>
        <v>18765564.197083302</v>
      </c>
      <c r="K2208" s="185">
        <f>IF([1]Variables!$AN$3=12,IF(VLOOKUP([1]Variables!$AN$3,[1]Variables!$AK$3:$AM$14,3)=2,INDEX([1]UTCR!K2208:U2208,1,5)+INDEX([1]UTCR!K2208:U2208,1,8),INDEX([1]UTCR!AG2208:AQ2208,1,5)+INDEX([1]UTCR!AG2208:AQ2208,1,8)),IF(VLOOKUP([1]Variables!$AN$3,[1]Variables!$AK$3:$AM$14,3)=2,INDEX([1]UTCR!K2208:U2208,1,[1]Variables!$AN$3),INDEX([1]UTCR!AG2208:AQ2208,1,[1]Variables!$AN$3)))</f>
        <v>0</v>
      </c>
      <c r="L2208" s="88">
        <f>M2208-K2208</f>
        <v>0</v>
      </c>
      <c r="M2208" s="88">
        <f>IF([1]Variables!$AN$3=12,INDEX([1]NRO!J2208:T2208,1,5)+INDEX([1]NRO!J2208:T2208,1,8),INDEX([1]NRO!J2208:T2208,1,[1]Variables!$AN$3))</f>
        <v>0</v>
      </c>
      <c r="O2208" s="134"/>
      <c r="P2208" s="134"/>
      <c r="Q2208" s="134"/>
      <c r="R2208" s="134"/>
      <c r="S2208" s="134"/>
      <c r="T2208" s="134"/>
      <c r="U2208" s="134"/>
      <c r="V2208" s="134"/>
      <c r="W2208" s="134"/>
      <c r="X2208" s="134"/>
      <c r="Y2208" s="134"/>
      <c r="Z2208" s="134"/>
      <c r="AA2208" s="134"/>
    </row>
    <row r="2209" spans="1:27" ht="11.65" customHeight="1" x14ac:dyDescent="0.2">
      <c r="A2209" s="138">
        <f t="shared" ca="1" si="168"/>
        <v>1828</v>
      </c>
      <c r="C2209" s="184"/>
      <c r="F2209" s="184" t="str">
        <f>+[1]Function!F2192</f>
        <v>P</v>
      </c>
      <c r="G2209" s="84" t="str">
        <f>[1]UTCR!H2209</f>
        <v>JBG</v>
      </c>
      <c r="H2209" s="151"/>
      <c r="I2209" s="88">
        <f>IF(VLOOKUP([1]Variables!$AN$3,[1]Variables!$AK$3:$AM$14,3)=2,[1]UTCR!J2209,[1]UTCR!AF2209)</f>
        <v>3207316.5295833298</v>
      </c>
      <c r="J2209" s="88">
        <f>I2209-K2209</f>
        <v>2487690.7861512499</v>
      </c>
      <c r="K2209" s="185">
        <f>IF([1]Variables!$AN$3=12,IF(VLOOKUP([1]Variables!$AN$3,[1]Variables!$AK$3:$AM$14,3)=2,INDEX([1]UTCR!K2209:U2209,1,5)+INDEX([1]UTCR!K2209:U2209,1,8),INDEX([1]UTCR!AG2209:AQ2209,1,5)+INDEX([1]UTCR!AG2209:AQ2209,1,8)),IF(VLOOKUP([1]Variables!$AN$3,[1]Variables!$AK$3:$AM$14,3)=2,INDEX([1]UTCR!K2209:U2209,1,[1]Variables!$AN$3),INDEX([1]UTCR!AG2209:AQ2209,1,[1]Variables!$AN$3)))</f>
        <v>719625.74343208014</v>
      </c>
      <c r="L2209" s="88">
        <f>M2209-K2209</f>
        <v>-8948.2922533930978</v>
      </c>
      <c r="M2209" s="88">
        <f>IF([1]Variables!$AN$3=12,INDEX([1]NRO!J2209:T2209,1,5)+INDEX([1]NRO!J2209:T2209,1,8),INDEX([1]NRO!J2209:T2209,1,[1]Variables!$AN$3))</f>
        <v>710677.45117868704</v>
      </c>
      <c r="O2209" s="134"/>
      <c r="P2209" s="134"/>
      <c r="Q2209" s="134"/>
      <c r="R2209" s="134"/>
      <c r="S2209" s="134"/>
      <c r="T2209" s="134"/>
      <c r="U2209" s="134"/>
      <c r="V2209" s="134"/>
      <c r="W2209" s="134"/>
      <c r="X2209" s="134"/>
      <c r="Y2209" s="134"/>
      <c r="Z2209" s="134"/>
      <c r="AA2209" s="134"/>
    </row>
    <row r="2210" spans="1:27" ht="11.65" customHeight="1" x14ac:dyDescent="0.2">
      <c r="A2210" s="138">
        <f t="shared" ca="1" si="168"/>
        <v>1829</v>
      </c>
      <c r="C2210" s="184"/>
      <c r="F2210" s="184" t="str">
        <f>+[1]Function!F2192</f>
        <v>P</v>
      </c>
      <c r="G2210" s="84" t="str">
        <f>[1]UTCR!H2210</f>
        <v>CAEW</v>
      </c>
      <c r="H2210" s="151"/>
      <c r="I2210" s="88">
        <f>IF(VLOOKUP([1]Variables!$AN$3,[1]Variables!$AK$3:$AM$14,3)=2,[1]UTCR!J2210,[1]UTCR!AF2210)</f>
        <v>0</v>
      </c>
      <c r="J2210" s="88">
        <f>I2210-K2210</f>
        <v>0</v>
      </c>
      <c r="K2210" s="185">
        <f>IF([1]Variables!$AN$3=12,IF(VLOOKUP([1]Variables!$AN$3,[1]Variables!$AK$3:$AM$14,3)=2,INDEX([1]UTCR!K2210:U2210,1,5)+INDEX([1]UTCR!K2210:U2210,1,8),INDEX([1]UTCR!AG2210:AQ2210,1,5)+INDEX([1]UTCR!AG2210:AQ2210,1,8)),IF(VLOOKUP([1]Variables!$AN$3,[1]Variables!$AK$3:$AM$14,3)=2,INDEX([1]UTCR!K2210:U2210,1,[1]Variables!$AN$3),INDEX([1]UTCR!AG2210:AQ2210,1,[1]Variables!$AN$3)))</f>
        <v>0</v>
      </c>
      <c r="L2210" s="88">
        <f>M2210-K2210</f>
        <v>0</v>
      </c>
      <c r="M2210" s="88">
        <f>IF([1]Variables!$AN$3=12,INDEX([1]NRO!J2210:T2210,1,5)+INDEX([1]NRO!J2210:T2210,1,8),INDEX([1]NRO!J2210:T2210,1,[1]Variables!$AN$3))</f>
        <v>0</v>
      </c>
      <c r="O2210" s="134"/>
      <c r="P2210" s="134"/>
      <c r="Q2210" s="134"/>
      <c r="R2210" s="134"/>
      <c r="S2210" s="134"/>
      <c r="T2210" s="134"/>
      <c r="U2210" s="134"/>
      <c r="V2210" s="134"/>
      <c r="W2210" s="134"/>
      <c r="X2210" s="134"/>
      <c r="Y2210" s="134"/>
      <c r="Z2210" s="134"/>
      <c r="AA2210" s="134"/>
    </row>
    <row r="2211" spans="1:27" ht="11.65" customHeight="1" x14ac:dyDescent="0.2">
      <c r="A2211" s="138">
        <f t="shared" ca="1" si="168"/>
        <v>1830</v>
      </c>
      <c r="C2211" s="184"/>
      <c r="F2211" s="184" t="str">
        <f>+[1]Function!F2193</f>
        <v>P</v>
      </c>
      <c r="G2211" s="84" t="str">
        <f>[1]UTCR!H2211</f>
        <v>CAEE</v>
      </c>
      <c r="H2211" s="151"/>
      <c r="I2211" s="88">
        <f>IF(VLOOKUP([1]Variables!$AN$3,[1]Variables!$AK$3:$AM$14,3)=2,[1]UTCR!J2211,[1]UTCR!AF2211)</f>
        <v>5617.06</v>
      </c>
      <c r="J2211" s="88">
        <f>I2211-K2211</f>
        <v>5617.06</v>
      </c>
      <c r="K2211" s="185">
        <f>IF([1]Variables!$AN$3=12,IF(VLOOKUP([1]Variables!$AN$3,[1]Variables!$AK$3:$AM$14,3)=2,INDEX([1]UTCR!K2211:U2211,1,5)+INDEX([1]UTCR!K2211:U2211,1,8),INDEX([1]UTCR!AG2211:AQ2211,1,5)+INDEX([1]UTCR!AG2211:AQ2211,1,8)),IF(VLOOKUP([1]Variables!$AN$3,[1]Variables!$AK$3:$AM$14,3)=2,INDEX([1]UTCR!K2211:U2211,1,[1]Variables!$AN$3),INDEX([1]UTCR!AG2211:AQ2211,1,[1]Variables!$AN$3)))</f>
        <v>0</v>
      </c>
      <c r="L2211" s="88">
        <f>M2211-K2211</f>
        <v>0</v>
      </c>
      <c r="M2211" s="88">
        <f>IF([1]Variables!$AN$3=12,INDEX([1]NRO!J2211:T2211,1,5)+INDEX([1]NRO!J2211:T2211,1,8),INDEX([1]NRO!J2211:T2211,1,[1]Variables!$AN$3))</f>
        <v>0</v>
      </c>
      <c r="O2211" s="134"/>
      <c r="P2211" s="134"/>
      <c r="Q2211" s="134"/>
      <c r="R2211" s="134"/>
      <c r="S2211" s="134"/>
      <c r="T2211" s="134"/>
      <c r="U2211" s="134"/>
      <c r="V2211" s="134"/>
      <c r="W2211" s="134"/>
      <c r="X2211" s="134"/>
      <c r="Y2211" s="134"/>
      <c r="Z2211" s="134"/>
      <c r="AA2211" s="134"/>
    </row>
    <row r="2212" spans="1:27" ht="11.65" customHeight="1" x14ac:dyDescent="0.2">
      <c r="A2212" s="138">
        <f t="shared" ca="1" si="168"/>
        <v>1831</v>
      </c>
      <c r="C2212" s="184"/>
      <c r="F2212" s="184" t="str">
        <f>+[1]Function!F2194</f>
        <v>G-SG</v>
      </c>
      <c r="G2212" s="84" t="str">
        <f>[1]UTCR!H2212</f>
        <v>CAGE</v>
      </c>
      <c r="H2212" s="151"/>
      <c r="I2212" s="88">
        <f>IF(VLOOKUP([1]Variables!$AN$3,[1]Variables!$AK$3:$AM$14,3)=2,[1]UTCR!J2212,[1]UTCR!AF2212)</f>
        <v>0</v>
      </c>
      <c r="J2212" s="88">
        <f t="shared" si="171"/>
        <v>0</v>
      </c>
      <c r="K2212" s="185">
        <f>IF([1]Variables!$AN$3=12,IF(VLOOKUP([1]Variables!$AN$3,[1]Variables!$AK$3:$AM$14,3)=2,INDEX([1]UTCR!K2212:U2212,1,5)+INDEX([1]UTCR!K2212:U2212,1,8),INDEX([1]UTCR!AG2212:AQ2212,1,5)+INDEX([1]UTCR!AG2212:AQ2212,1,8)),IF(VLOOKUP([1]Variables!$AN$3,[1]Variables!$AK$3:$AM$14,3)=2,INDEX([1]UTCR!K2212:U2212,1,[1]Variables!$AN$3),INDEX([1]UTCR!AG2212:AQ2212,1,[1]Variables!$AN$3)))</f>
        <v>0</v>
      </c>
      <c r="L2212" s="88">
        <f t="shared" si="172"/>
        <v>0</v>
      </c>
      <c r="M2212" s="88">
        <f>IF([1]Variables!$AN$3=12,INDEX([1]NRO!J2212:T2212,1,5)+INDEX([1]NRO!J2212:T2212,1,8),INDEX([1]NRO!J2212:T2212,1,[1]Variables!$AN$3))</f>
        <v>0</v>
      </c>
      <c r="O2212" s="134"/>
      <c r="P2212" s="134"/>
      <c r="Q2212" s="134"/>
      <c r="R2212" s="134"/>
      <c r="S2212" s="134"/>
      <c r="T2212" s="134"/>
      <c r="U2212" s="134"/>
      <c r="V2212" s="134"/>
      <c r="W2212" s="134"/>
      <c r="X2212" s="134"/>
      <c r="Y2212" s="134"/>
      <c r="Z2212" s="134"/>
      <c r="AA2212" s="134"/>
    </row>
    <row r="2213" spans="1:27" ht="11.65" customHeight="1" x14ac:dyDescent="0.2">
      <c r="A2213" s="138">
        <f t="shared" ca="1" si="168"/>
        <v>1832</v>
      </c>
      <c r="C2213" s="184"/>
      <c r="F2213" s="184" t="str">
        <f>+[1]Function!F2195</f>
        <v>G-SG</v>
      </c>
      <c r="G2213" s="84" t="str">
        <f>[1]UTCR!H2213</f>
        <v>CAGE</v>
      </c>
      <c r="H2213" s="151"/>
      <c r="I2213" s="88">
        <f>IF(VLOOKUP([1]Variables!$AN$3,[1]Variables!$AK$3:$AM$14,3)=2,[1]UTCR!J2213,[1]UTCR!AF2213)</f>
        <v>0</v>
      </c>
      <c r="J2213" s="88">
        <f t="shared" si="171"/>
        <v>0</v>
      </c>
      <c r="K2213" s="185">
        <f>IF([1]Variables!$AN$3=12,IF(VLOOKUP([1]Variables!$AN$3,[1]Variables!$AK$3:$AM$14,3)=2,INDEX([1]UTCR!K2213:U2213,1,5)+INDEX([1]UTCR!K2213:U2213,1,8),INDEX([1]UTCR!AG2213:AQ2213,1,5)+INDEX([1]UTCR!AG2213:AQ2213,1,8)),IF(VLOOKUP([1]Variables!$AN$3,[1]Variables!$AK$3:$AM$14,3)=2,INDEX([1]UTCR!K2213:U2213,1,[1]Variables!$AN$3),INDEX([1]UTCR!AG2213:AQ2213,1,[1]Variables!$AN$3)))</f>
        <v>0</v>
      </c>
      <c r="L2213" s="88">
        <f t="shared" si="172"/>
        <v>0</v>
      </c>
      <c r="M2213" s="88">
        <f>IF([1]Variables!$AN$3=12,INDEX([1]NRO!J2213:T2213,1,5)+INDEX([1]NRO!J2213:T2213,1,8),INDEX([1]NRO!J2213:T2213,1,[1]Variables!$AN$3))</f>
        <v>0</v>
      </c>
      <c r="O2213" s="134"/>
      <c r="P2213" s="134"/>
      <c r="Q2213" s="134"/>
      <c r="R2213" s="134"/>
      <c r="S2213" s="134"/>
      <c r="T2213" s="134"/>
      <c r="U2213" s="134"/>
      <c r="V2213" s="134"/>
      <c r="W2213" s="134"/>
      <c r="X2213" s="134"/>
      <c r="Y2213" s="134"/>
      <c r="Z2213" s="134"/>
      <c r="AA2213" s="134"/>
    </row>
    <row r="2214" spans="1:27" ht="11.65" customHeight="1" x14ac:dyDescent="0.2">
      <c r="A2214" s="138">
        <f t="shared" ca="1" si="168"/>
        <v>1833</v>
      </c>
      <c r="C2214" s="184"/>
      <c r="H2214" s="151" t="s">
        <v>469</v>
      </c>
      <c r="I2214" s="187">
        <f>SUBTOTAL(9,I2201:I2213)</f>
        <v>61936626.58624997</v>
      </c>
      <c r="J2214" s="187">
        <f>SUBTOTAL(9,J2201:J2213)</f>
        <v>57442447.11377719</v>
      </c>
      <c r="K2214" s="187">
        <f>SUBTOTAL(9,K2201:K2213)</f>
        <v>4494179.4724727832</v>
      </c>
      <c r="L2214" s="187">
        <f>SUBTOTAL(9,L2201:L2213)</f>
        <v>558.12740478126216</v>
      </c>
      <c r="M2214" s="187">
        <f>SUBTOTAL(9,M2201:M2213)</f>
        <v>4494737.5998775642</v>
      </c>
      <c r="O2214" s="134"/>
      <c r="P2214" s="134"/>
      <c r="Q2214" s="134"/>
      <c r="R2214" s="134"/>
      <c r="S2214" s="134"/>
      <c r="T2214" s="134"/>
      <c r="U2214" s="134"/>
      <c r="V2214" s="134"/>
      <c r="W2214" s="134"/>
      <c r="X2214" s="134"/>
      <c r="Y2214" s="134"/>
      <c r="Z2214" s="134"/>
      <c r="AA2214" s="134"/>
    </row>
    <row r="2215" spans="1:27" ht="11.65" customHeight="1" x14ac:dyDescent="0.2">
      <c r="A2215" s="138">
        <f t="shared" ca="1" si="168"/>
        <v>1834</v>
      </c>
      <c r="C2215" s="184"/>
      <c r="H2215" s="151"/>
      <c r="I2215" s="88"/>
      <c r="J2215" s="88"/>
      <c r="K2215" s="88"/>
      <c r="L2215" s="88"/>
      <c r="M2215" s="88"/>
      <c r="O2215" s="134"/>
      <c r="P2215" s="134"/>
      <c r="Q2215" s="134"/>
      <c r="R2215" s="134"/>
      <c r="S2215" s="134"/>
      <c r="T2215" s="134"/>
      <c r="U2215" s="134"/>
      <c r="V2215" s="134"/>
      <c r="W2215" s="134"/>
      <c r="X2215" s="134"/>
      <c r="Y2215" s="134"/>
      <c r="Z2215" s="134"/>
      <c r="AA2215" s="134"/>
    </row>
    <row r="2216" spans="1:27" ht="11.65" customHeight="1" x14ac:dyDescent="0.2">
      <c r="A2216" s="138">
        <f t="shared" ca="1" si="168"/>
        <v>1835</v>
      </c>
      <c r="C2216" s="184">
        <v>395</v>
      </c>
      <c r="D2216" s="84" t="s">
        <v>539</v>
      </c>
      <c r="H2216" s="151"/>
      <c r="I2216" s="88"/>
      <c r="J2216" s="88"/>
      <c r="K2216" s="88"/>
      <c r="L2216" s="88"/>
      <c r="M2216" s="88"/>
      <c r="O2216" s="134"/>
      <c r="P2216" s="134"/>
      <c r="Q2216" s="134"/>
      <c r="R2216" s="134"/>
      <c r="S2216" s="134"/>
      <c r="T2216" s="134"/>
      <c r="U2216" s="134"/>
      <c r="V2216" s="134"/>
      <c r="W2216" s="134"/>
      <c r="X2216" s="134"/>
      <c r="Y2216" s="134"/>
      <c r="Z2216" s="134"/>
      <c r="AA2216" s="134"/>
    </row>
    <row r="2217" spans="1:27" ht="11.65" customHeight="1" x14ac:dyDescent="0.2">
      <c r="A2217" s="138">
        <f t="shared" ca="1" si="168"/>
        <v>1836</v>
      </c>
      <c r="C2217" s="184"/>
      <c r="F2217" s="184" t="str">
        <f>+[1]Function!F2199</f>
        <v>G-SITUS</v>
      </c>
      <c r="G2217" s="84" t="str">
        <f>[1]UTCR!H2217</f>
        <v>S</v>
      </c>
      <c r="H2217" s="151"/>
      <c r="I2217" s="88">
        <f>IF(VLOOKUP([1]Variables!$AN$3,[1]Variables!$AK$3:$AM$14,3)=2,[1]UTCR!J2217,[1]UTCR!AF2217)</f>
        <v>21597026.567083325</v>
      </c>
      <c r="J2217" s="88">
        <f t="shared" ref="J2217:J2229" si="173">I2217-K2217</f>
        <v>20013461.348749995</v>
      </c>
      <c r="K2217" s="185">
        <f>IF([1]Variables!$AN$3=12,IF(VLOOKUP([1]Variables!$AN$3,[1]Variables!$AK$3:$AM$14,3)=2,INDEX([1]UTCR!K2217:U2217,1,5)+INDEX([1]UTCR!K2217:U2217,1,8),INDEX([1]UTCR!AG2217:AQ2217,1,5)+INDEX([1]UTCR!AG2217:AQ2217,1,8)),IF(VLOOKUP([1]Variables!$AN$3,[1]Variables!$AK$3:$AM$14,3)=2,INDEX([1]UTCR!K2217:U2217,1,[1]Variables!$AN$3),INDEX([1]UTCR!AG2217:AQ2217,1,[1]Variables!$AN$3)))</f>
        <v>1583565.21833333</v>
      </c>
      <c r="L2217" s="88">
        <f t="shared" ref="L2217:L2229" si="174">M2217-K2217</f>
        <v>-44102.15833332995</v>
      </c>
      <c r="M2217" s="88">
        <f>IF([1]Variables!$AN$3=12,INDEX([1]NRO!J2217:T2217,1,5)+INDEX([1]NRO!J2217:T2217,1,8),INDEX([1]NRO!J2217:T2217,1,[1]Variables!$AN$3))</f>
        <v>1539463.06</v>
      </c>
      <c r="O2217" s="134"/>
      <c r="P2217" s="134"/>
      <c r="Q2217" s="134"/>
      <c r="R2217" s="134"/>
      <c r="S2217" s="134"/>
      <c r="T2217" s="134"/>
      <c r="U2217" s="134"/>
      <c r="V2217" s="134"/>
      <c r="W2217" s="134"/>
      <c r="X2217" s="134"/>
      <c r="Y2217" s="134"/>
      <c r="Z2217" s="134"/>
      <c r="AA2217" s="134"/>
    </row>
    <row r="2218" spans="1:27" ht="11.65" customHeight="1" x14ac:dyDescent="0.2">
      <c r="A2218" s="138">
        <f t="shared" ca="1" si="168"/>
        <v>1837</v>
      </c>
      <c r="C2218" s="184"/>
      <c r="F2218" s="184" t="str">
        <f>+[1]Function!F2200</f>
        <v>G-DGP</v>
      </c>
      <c r="G2218" s="84" t="str">
        <f>[1]UTCR!H2218</f>
        <v>DGP</v>
      </c>
      <c r="H2218" s="151"/>
      <c r="I2218" s="88">
        <f>IF(VLOOKUP([1]Variables!$AN$3,[1]Variables!$AK$3:$AM$14,3)=2,[1]UTCR!J2218,[1]UTCR!AF2218)</f>
        <v>0</v>
      </c>
      <c r="J2218" s="88">
        <f t="shared" si="173"/>
        <v>0</v>
      </c>
      <c r="K2218" s="185">
        <f>IF([1]Variables!$AN$3=12,IF(VLOOKUP([1]Variables!$AN$3,[1]Variables!$AK$3:$AM$14,3)=2,INDEX([1]UTCR!K2218:U2218,1,5)+INDEX([1]UTCR!K2218:U2218,1,8),INDEX([1]UTCR!AG2218:AQ2218,1,5)+INDEX([1]UTCR!AG2218:AQ2218,1,8)),IF(VLOOKUP([1]Variables!$AN$3,[1]Variables!$AK$3:$AM$14,3)=2,INDEX([1]UTCR!K2218:U2218,1,[1]Variables!$AN$3),INDEX([1]UTCR!AG2218:AQ2218,1,[1]Variables!$AN$3)))</f>
        <v>0</v>
      </c>
      <c r="L2218" s="88">
        <f t="shared" si="174"/>
        <v>0</v>
      </c>
      <c r="M2218" s="88">
        <f>IF([1]Variables!$AN$3=12,INDEX([1]NRO!J2218:T2218,1,5)+INDEX([1]NRO!J2218:T2218,1,8),INDEX([1]NRO!J2218:T2218,1,[1]Variables!$AN$3))</f>
        <v>0</v>
      </c>
      <c r="O2218" s="134"/>
      <c r="P2218" s="134"/>
      <c r="Q2218" s="134"/>
      <c r="R2218" s="134"/>
      <c r="S2218" s="134"/>
      <c r="T2218" s="134"/>
      <c r="U2218" s="134"/>
      <c r="V2218" s="134"/>
      <c r="W2218" s="134"/>
      <c r="X2218" s="134"/>
      <c r="Y2218" s="134"/>
      <c r="Z2218" s="134"/>
      <c r="AA2218" s="134"/>
    </row>
    <row r="2219" spans="1:27" ht="11.65" customHeight="1" x14ac:dyDescent="0.2">
      <c r="A2219" s="138">
        <f t="shared" ca="1" si="168"/>
        <v>1838</v>
      </c>
      <c r="C2219" s="184"/>
      <c r="F2219" s="184" t="str">
        <f>+[1]Function!F2201</f>
        <v>G-DGU</v>
      </c>
      <c r="G2219" s="84" t="str">
        <f>[1]UTCR!H2219</f>
        <v>DGU</v>
      </c>
      <c r="H2219" s="151"/>
      <c r="I2219" s="88">
        <f>IF(VLOOKUP([1]Variables!$AN$3,[1]Variables!$AK$3:$AM$14,3)=2,[1]UTCR!J2219,[1]UTCR!AF2219)</f>
        <v>0</v>
      </c>
      <c r="J2219" s="88">
        <f t="shared" si="173"/>
        <v>0</v>
      </c>
      <c r="K2219" s="185">
        <f>IF([1]Variables!$AN$3=12,IF(VLOOKUP([1]Variables!$AN$3,[1]Variables!$AK$3:$AM$14,3)=2,INDEX([1]UTCR!K2219:U2219,1,5)+INDEX([1]UTCR!K2219:U2219,1,8),INDEX([1]UTCR!AG2219:AQ2219,1,5)+INDEX([1]UTCR!AG2219:AQ2219,1,8)),IF(VLOOKUP([1]Variables!$AN$3,[1]Variables!$AK$3:$AM$14,3)=2,INDEX([1]UTCR!K2219:U2219,1,[1]Variables!$AN$3),INDEX([1]UTCR!AG2219:AQ2219,1,[1]Variables!$AN$3)))</f>
        <v>0</v>
      </c>
      <c r="L2219" s="88">
        <f t="shared" si="174"/>
        <v>0</v>
      </c>
      <c r="M2219" s="88">
        <f>IF([1]Variables!$AN$3=12,INDEX([1]NRO!J2219:T2219,1,5)+INDEX([1]NRO!J2219:T2219,1,8),INDEX([1]NRO!J2219:T2219,1,[1]Variables!$AN$3))</f>
        <v>0</v>
      </c>
      <c r="O2219" s="134"/>
      <c r="P2219" s="134"/>
      <c r="Q2219" s="134"/>
      <c r="R2219" s="134"/>
      <c r="S2219" s="134"/>
      <c r="T2219" s="134"/>
      <c r="U2219" s="134"/>
      <c r="V2219" s="134"/>
      <c r="W2219" s="134"/>
      <c r="X2219" s="134"/>
      <c r="Y2219" s="134"/>
      <c r="Z2219" s="134"/>
      <c r="AA2219" s="134"/>
    </row>
    <row r="2220" spans="1:27" ht="11.65" customHeight="1" x14ac:dyDescent="0.2">
      <c r="A2220" s="138">
        <f t="shared" ca="1" si="168"/>
        <v>1839</v>
      </c>
      <c r="C2220" s="184"/>
      <c r="F2220" s="184" t="str">
        <f>+[1]Function!F2202</f>
        <v>PTD</v>
      </c>
      <c r="G2220" s="84" t="str">
        <f>[1]UTCR!H2220</f>
        <v>SO</v>
      </c>
      <c r="H2220" s="151"/>
      <c r="I2220" s="88">
        <f>IF(VLOOKUP([1]Variables!$AN$3,[1]Variables!$AK$3:$AM$14,3)=2,[1]UTCR!J2220,[1]UTCR!AF2220)</f>
        <v>4552551.63333333</v>
      </c>
      <c r="J2220" s="88">
        <f t="shared" si="173"/>
        <v>4249588.2148108138</v>
      </c>
      <c r="K2220" s="185">
        <f>IF([1]Variables!$AN$3=12,IF(VLOOKUP([1]Variables!$AN$3,[1]Variables!$AK$3:$AM$14,3)=2,INDEX([1]UTCR!K2220:U2220,1,5)+INDEX([1]UTCR!K2220:U2220,1,8),INDEX([1]UTCR!AG2220:AQ2220,1,5)+INDEX([1]UTCR!AG2220:AQ2220,1,8)),IF(VLOOKUP([1]Variables!$AN$3,[1]Variables!$AK$3:$AM$14,3)=2,INDEX([1]UTCR!K2220:U2220,1,[1]Variables!$AN$3),INDEX([1]UTCR!AG2220:AQ2220,1,[1]Variables!$AN$3)))</f>
        <v>302963.4185225165</v>
      </c>
      <c r="L2220" s="88">
        <f t="shared" si="174"/>
        <v>-2025.0662114351289</v>
      </c>
      <c r="M2220" s="88">
        <f>IF([1]Variables!$AN$3=12,INDEX([1]NRO!J2220:T2220,1,5)+INDEX([1]NRO!J2220:T2220,1,8),INDEX([1]NRO!J2220:T2220,1,[1]Variables!$AN$3))</f>
        <v>300938.35231108137</v>
      </c>
      <c r="O2220" s="134"/>
      <c r="P2220" s="134"/>
      <c r="Q2220" s="134"/>
      <c r="R2220" s="134"/>
      <c r="S2220" s="134"/>
      <c r="T2220" s="134"/>
      <c r="U2220" s="134"/>
      <c r="V2220" s="134"/>
      <c r="W2220" s="134"/>
      <c r="X2220" s="134"/>
      <c r="Y2220" s="134"/>
      <c r="Z2220" s="134"/>
      <c r="AA2220" s="134"/>
    </row>
    <row r="2221" spans="1:27" ht="11.65" customHeight="1" x14ac:dyDescent="0.2">
      <c r="A2221" s="138">
        <f t="shared" ca="1" si="168"/>
        <v>1840</v>
      </c>
      <c r="C2221" s="184"/>
      <c r="F2221" s="184" t="str">
        <f>+[1]Function!F2203</f>
        <v>P</v>
      </c>
      <c r="G2221" s="84" t="str">
        <f>[1]UTCR!H2221</f>
        <v>SE</v>
      </c>
      <c r="H2221" s="151"/>
      <c r="I2221" s="88">
        <f>IF(VLOOKUP([1]Variables!$AN$3,[1]Variables!$AK$3:$AM$14,3)=2,[1]UTCR!J2221,[1]UTCR!AF2221)</f>
        <v>0</v>
      </c>
      <c r="J2221" s="88">
        <f t="shared" si="173"/>
        <v>0</v>
      </c>
      <c r="K2221" s="185">
        <f>IF([1]Variables!$AN$3=12,IF(VLOOKUP([1]Variables!$AN$3,[1]Variables!$AK$3:$AM$14,3)=2,INDEX([1]UTCR!K2221:U2221,1,5)+INDEX([1]UTCR!K2221:U2221,1,8),INDEX([1]UTCR!AG2221:AQ2221,1,5)+INDEX([1]UTCR!AG2221:AQ2221,1,8)),IF(VLOOKUP([1]Variables!$AN$3,[1]Variables!$AK$3:$AM$14,3)=2,INDEX([1]UTCR!K2221:U2221,1,[1]Variables!$AN$3),INDEX([1]UTCR!AG2221:AQ2221,1,[1]Variables!$AN$3)))</f>
        <v>0</v>
      </c>
      <c r="L2221" s="88">
        <f t="shared" si="174"/>
        <v>0</v>
      </c>
      <c r="M2221" s="88">
        <f>IF([1]Variables!$AN$3=12,INDEX([1]NRO!J2221:T2221,1,5)+INDEX([1]NRO!J2221:T2221,1,8),INDEX([1]NRO!J2221:T2221,1,[1]Variables!$AN$3))</f>
        <v>0</v>
      </c>
      <c r="O2221" s="134"/>
      <c r="P2221" s="134"/>
      <c r="Q2221" s="134"/>
      <c r="R2221" s="134"/>
      <c r="S2221" s="134"/>
      <c r="T2221" s="134"/>
      <c r="U2221" s="134"/>
      <c r="V2221" s="134"/>
      <c r="W2221" s="134"/>
      <c r="X2221" s="134"/>
      <c r="Y2221" s="134"/>
      <c r="Z2221" s="134"/>
      <c r="AA2221" s="134"/>
    </row>
    <row r="2222" spans="1:27" ht="11.65" customHeight="1" x14ac:dyDescent="0.2">
      <c r="A2222" s="138">
        <f t="shared" ca="1" si="168"/>
        <v>1841</v>
      </c>
      <c r="C2222" s="184"/>
      <c r="F2222" s="184" t="str">
        <f>+[1]Function!F2204</f>
        <v>G-SG</v>
      </c>
      <c r="G2222" s="84" t="str">
        <f>[1]UTCR!H2222</f>
        <v>SG</v>
      </c>
      <c r="H2222" s="151"/>
      <c r="I2222" s="88">
        <f>IF(VLOOKUP([1]Variables!$AN$3,[1]Variables!$AK$3:$AM$14,3)=2,[1]UTCR!J2222,[1]UTCR!AF2222)</f>
        <v>0</v>
      </c>
      <c r="J2222" s="88">
        <f t="shared" si="173"/>
        <v>0</v>
      </c>
      <c r="K2222" s="185">
        <f>IF([1]Variables!$AN$3=12,IF(VLOOKUP([1]Variables!$AN$3,[1]Variables!$AK$3:$AM$14,3)=2,INDEX([1]UTCR!K2222:U2222,1,5)+INDEX([1]UTCR!K2222:U2222,1,8),INDEX([1]UTCR!AG2222:AQ2222,1,5)+INDEX([1]UTCR!AG2222:AQ2222,1,8)),IF(VLOOKUP([1]Variables!$AN$3,[1]Variables!$AK$3:$AM$14,3)=2,INDEX([1]UTCR!K2222:U2222,1,[1]Variables!$AN$3),INDEX([1]UTCR!AG2222:AQ2222,1,[1]Variables!$AN$3)))</f>
        <v>0</v>
      </c>
      <c r="L2222" s="88">
        <f t="shared" si="174"/>
        <v>0</v>
      </c>
      <c r="M2222" s="88">
        <f>IF([1]Variables!$AN$3=12,INDEX([1]NRO!J2222:T2222,1,5)+INDEX([1]NRO!J2222:T2222,1,8),INDEX([1]NRO!J2222:T2222,1,[1]Variables!$AN$3))</f>
        <v>0</v>
      </c>
      <c r="O2222" s="134"/>
      <c r="P2222" s="134"/>
      <c r="Q2222" s="134"/>
      <c r="R2222" s="134"/>
      <c r="S2222" s="134"/>
      <c r="T2222" s="134"/>
      <c r="U2222" s="134"/>
      <c r="V2222" s="134"/>
      <c r="W2222" s="134"/>
      <c r="X2222" s="134"/>
      <c r="Y2222" s="134"/>
      <c r="Z2222" s="134"/>
      <c r="AA2222" s="134"/>
    </row>
    <row r="2223" spans="1:27" ht="11.65" customHeight="1" x14ac:dyDescent="0.2">
      <c r="A2223" s="138">
        <f t="shared" ca="1" si="168"/>
        <v>1842</v>
      </c>
      <c r="C2223" s="184"/>
      <c r="F2223" s="184" t="str">
        <f>+[1]Function!F2205</f>
        <v>G-SG</v>
      </c>
      <c r="G2223" s="84" t="str">
        <f>[1]UTCR!H2223</f>
        <v>CAGW</v>
      </c>
      <c r="H2223" s="151"/>
      <c r="I2223" s="88">
        <f>IF(VLOOKUP([1]Variables!$AN$3,[1]Variables!$AK$3:$AM$14,3)=2,[1]UTCR!J2223,[1]UTCR!AF2223)</f>
        <v>1375389.58208333</v>
      </c>
      <c r="J2223" s="88">
        <f>I2223-K2223</f>
        <v>1065032.2022198606</v>
      </c>
      <c r="K2223" s="185">
        <f>IF([1]Variables!$AN$3=12,IF(VLOOKUP([1]Variables!$AN$3,[1]Variables!$AK$3:$AM$14,3)=2,INDEX([1]UTCR!K2223:U2223,1,5)+INDEX([1]UTCR!K2223:U2223,1,8),INDEX([1]UTCR!AG2223:AQ2223,1,5)+INDEX([1]UTCR!AG2223:AQ2223,1,8)),IF(VLOOKUP([1]Variables!$AN$3,[1]Variables!$AK$3:$AM$14,3)=2,INDEX([1]UTCR!K2223:U2223,1,[1]Variables!$AN$3),INDEX([1]UTCR!AG2223:AQ2223,1,[1]Variables!$AN$3)))</f>
        <v>310357.3798634694</v>
      </c>
      <c r="L2223" s="88">
        <f>M2223-K2223</f>
        <v>-12135.977567489725</v>
      </c>
      <c r="M2223" s="88">
        <f>IF([1]Variables!$AN$3=12,INDEX([1]NRO!J2223:T2223,1,5)+INDEX([1]NRO!J2223:T2223,1,8),INDEX([1]NRO!J2223:T2223,1,[1]Variables!$AN$3))</f>
        <v>298221.40229597967</v>
      </c>
      <c r="O2223" s="134"/>
      <c r="P2223" s="134"/>
      <c r="Q2223" s="134"/>
      <c r="R2223" s="134"/>
      <c r="S2223" s="134"/>
      <c r="T2223" s="134"/>
      <c r="U2223" s="134"/>
      <c r="V2223" s="134"/>
      <c r="W2223" s="134"/>
      <c r="X2223" s="134"/>
      <c r="Y2223" s="134"/>
      <c r="Z2223" s="134"/>
      <c r="AA2223" s="134"/>
    </row>
    <row r="2224" spans="1:27" ht="11.65" customHeight="1" x14ac:dyDescent="0.2">
      <c r="A2224" s="138">
        <f t="shared" ca="1" si="168"/>
        <v>1843</v>
      </c>
      <c r="C2224" s="184"/>
      <c r="F2224" s="184" t="str">
        <f>+[1]Function!F2206</f>
        <v>G-SG</v>
      </c>
      <c r="G2224" s="84" t="str">
        <f>[1]UTCR!H2224</f>
        <v>CAGE</v>
      </c>
      <c r="H2224" s="151"/>
      <c r="I2224" s="88">
        <f>IF(VLOOKUP([1]Variables!$AN$3,[1]Variables!$AK$3:$AM$14,3)=2,[1]UTCR!J2224,[1]UTCR!AF2224)</f>
        <v>4829845.4537500003</v>
      </c>
      <c r="J2224" s="88">
        <f>I2224-K2224</f>
        <v>4829845.4537500003</v>
      </c>
      <c r="K2224" s="185">
        <f>IF([1]Variables!$AN$3=12,IF(VLOOKUP([1]Variables!$AN$3,[1]Variables!$AK$3:$AM$14,3)=2,INDEX([1]UTCR!K2224:U2224,1,5)+INDEX([1]UTCR!K2224:U2224,1,8),INDEX([1]UTCR!AG2224:AQ2224,1,5)+INDEX([1]UTCR!AG2224:AQ2224,1,8)),IF(VLOOKUP([1]Variables!$AN$3,[1]Variables!$AK$3:$AM$14,3)=2,INDEX([1]UTCR!K2224:U2224,1,[1]Variables!$AN$3),INDEX([1]UTCR!AG2224:AQ2224,1,[1]Variables!$AN$3)))</f>
        <v>0</v>
      </c>
      <c r="L2224" s="88">
        <f>M2224-K2224</f>
        <v>0</v>
      </c>
      <c r="M2224" s="88">
        <f>IF([1]Variables!$AN$3=12,INDEX([1]NRO!J2224:T2224,1,5)+INDEX([1]NRO!J2224:T2224,1,8),INDEX([1]NRO!J2224:T2224,1,[1]Variables!$AN$3))</f>
        <v>0</v>
      </c>
      <c r="O2224" s="134"/>
      <c r="P2224" s="134"/>
      <c r="Q2224" s="134"/>
      <c r="R2224" s="134"/>
      <c r="S2224" s="134"/>
      <c r="T2224" s="134"/>
      <c r="U2224" s="134"/>
      <c r="V2224" s="134"/>
      <c r="W2224" s="134"/>
      <c r="X2224" s="134"/>
      <c r="Y2224" s="134"/>
      <c r="Z2224" s="134"/>
      <c r="AA2224" s="134"/>
    </row>
    <row r="2225" spans="1:27" ht="11.65" customHeight="1" x14ac:dyDescent="0.2">
      <c r="A2225" s="138">
        <f t="shared" ca="1" si="168"/>
        <v>1844</v>
      </c>
      <c r="C2225" s="184"/>
      <c r="F2225" s="184" t="str">
        <f>+[1]Function!F2208</f>
        <v>P</v>
      </c>
      <c r="G2225" s="84" t="str">
        <f>[1]UTCR!H2225</f>
        <v>JBG</v>
      </c>
      <c r="H2225" s="151"/>
      <c r="I2225" s="88">
        <f>IF(VLOOKUP([1]Variables!$AN$3,[1]Variables!$AK$3:$AM$14,3)=2,[1]UTCR!J2225,[1]UTCR!AF2225)</f>
        <v>201358.91</v>
      </c>
      <c r="J2225" s="88">
        <f>I2225-K2225</f>
        <v>156180.00297012602</v>
      </c>
      <c r="K2225" s="185">
        <f>IF([1]Variables!$AN$3=12,IF(VLOOKUP([1]Variables!$AN$3,[1]Variables!$AK$3:$AM$14,3)=2,INDEX([1]UTCR!K2225:U2225,1,5)+INDEX([1]UTCR!K2225:U2225,1,8),INDEX([1]UTCR!AG2225:AQ2225,1,5)+INDEX([1]UTCR!AG2225:AQ2225,1,8)),IF(VLOOKUP([1]Variables!$AN$3,[1]Variables!$AK$3:$AM$14,3)=2,INDEX([1]UTCR!K2225:U2225,1,[1]Variables!$AN$3),INDEX([1]UTCR!AG2225:AQ2225,1,[1]Variables!$AN$3)))</f>
        <v>45178.907029873983</v>
      </c>
      <c r="L2225" s="88">
        <f>M2225-K2225</f>
        <v>0</v>
      </c>
      <c r="M2225" s="88">
        <f>IF([1]Variables!$AN$3=12,INDEX([1]NRO!J2225:T2225,1,5)+INDEX([1]NRO!J2225:T2225,1,8),INDEX([1]NRO!J2225:T2225,1,[1]Variables!$AN$3))</f>
        <v>45178.907029873983</v>
      </c>
      <c r="O2225" s="134"/>
      <c r="P2225" s="134"/>
      <c r="Q2225" s="134"/>
      <c r="R2225" s="134"/>
      <c r="S2225" s="134"/>
      <c r="T2225" s="134"/>
      <c r="U2225" s="134"/>
      <c r="V2225" s="134"/>
      <c r="W2225" s="134"/>
      <c r="X2225" s="134"/>
      <c r="Y2225" s="134"/>
      <c r="Z2225" s="134"/>
      <c r="AA2225" s="134"/>
    </row>
    <row r="2226" spans="1:27" ht="11.65" customHeight="1" x14ac:dyDescent="0.2">
      <c r="A2226" s="138">
        <f t="shared" ca="1" si="168"/>
        <v>1845</v>
      </c>
      <c r="C2226" s="184"/>
      <c r="F2226" s="184" t="str">
        <f>+[1]Function!F2208</f>
        <v>P</v>
      </c>
      <c r="G2226" s="84" t="str">
        <f>[1]UTCR!H2226</f>
        <v>CAEW</v>
      </c>
      <c r="H2226" s="151"/>
      <c r="I2226" s="88">
        <f>IF(VLOOKUP([1]Variables!$AN$3,[1]Variables!$AK$3:$AM$14,3)=2,[1]UTCR!J2226,[1]UTCR!AF2226)</f>
        <v>0</v>
      </c>
      <c r="J2226" s="88">
        <f>I2226-K2226</f>
        <v>0</v>
      </c>
      <c r="K2226" s="185">
        <f>IF([1]Variables!$AN$3=12,IF(VLOOKUP([1]Variables!$AN$3,[1]Variables!$AK$3:$AM$14,3)=2,INDEX([1]UTCR!K2226:U2226,1,5)+INDEX([1]UTCR!K2226:U2226,1,8),INDEX([1]UTCR!AG2226:AQ2226,1,5)+INDEX([1]UTCR!AG2226:AQ2226,1,8)),IF(VLOOKUP([1]Variables!$AN$3,[1]Variables!$AK$3:$AM$14,3)=2,INDEX([1]UTCR!K2226:U2226,1,[1]Variables!$AN$3),INDEX([1]UTCR!AG2226:AQ2226,1,[1]Variables!$AN$3)))</f>
        <v>0</v>
      </c>
      <c r="L2226" s="88">
        <f>M2226-K2226</f>
        <v>0</v>
      </c>
      <c r="M2226" s="88">
        <f>IF([1]Variables!$AN$3=12,INDEX([1]NRO!J2226:T2226,1,5)+INDEX([1]NRO!J2226:T2226,1,8),INDEX([1]NRO!J2226:T2226,1,[1]Variables!$AN$3))</f>
        <v>0</v>
      </c>
      <c r="O2226" s="134"/>
      <c r="P2226" s="134"/>
      <c r="Q2226" s="134"/>
      <c r="R2226" s="134"/>
      <c r="S2226" s="134"/>
      <c r="T2226" s="134"/>
      <c r="U2226" s="134"/>
      <c r="V2226" s="134"/>
      <c r="W2226" s="134"/>
      <c r="X2226" s="134"/>
      <c r="Y2226" s="134"/>
      <c r="Z2226" s="134"/>
      <c r="AA2226" s="134"/>
    </row>
    <row r="2227" spans="1:27" ht="11.65" customHeight="1" x14ac:dyDescent="0.2">
      <c r="A2227" s="138">
        <f t="shared" ca="1" si="168"/>
        <v>1846</v>
      </c>
      <c r="C2227" s="184"/>
      <c r="F2227" s="184" t="str">
        <f>+[1]Function!F2209</f>
        <v>P</v>
      </c>
      <c r="G2227" s="84" t="str">
        <f>[1]UTCR!H2227</f>
        <v>CAEE</v>
      </c>
      <c r="H2227" s="151"/>
      <c r="I2227" s="88">
        <f>IF(VLOOKUP([1]Variables!$AN$3,[1]Variables!$AK$3:$AM$14,3)=2,[1]UTCR!J2227,[1]UTCR!AF2227)</f>
        <v>0</v>
      </c>
      <c r="J2227" s="88">
        <f>I2227-K2227</f>
        <v>0</v>
      </c>
      <c r="K2227" s="185">
        <f>IF([1]Variables!$AN$3=12,IF(VLOOKUP([1]Variables!$AN$3,[1]Variables!$AK$3:$AM$14,3)=2,INDEX([1]UTCR!K2227:U2227,1,5)+INDEX([1]UTCR!K2227:U2227,1,8),INDEX([1]UTCR!AG2227:AQ2227,1,5)+INDEX([1]UTCR!AG2227:AQ2227,1,8)),IF(VLOOKUP([1]Variables!$AN$3,[1]Variables!$AK$3:$AM$14,3)=2,INDEX([1]UTCR!K2227:U2227,1,[1]Variables!$AN$3),INDEX([1]UTCR!AG2227:AQ2227,1,[1]Variables!$AN$3)))</f>
        <v>0</v>
      </c>
      <c r="L2227" s="88">
        <f>M2227-K2227</f>
        <v>0</v>
      </c>
      <c r="M2227" s="88">
        <f>IF([1]Variables!$AN$3=12,INDEX([1]NRO!J2227:T2227,1,5)+INDEX([1]NRO!J2227:T2227,1,8),INDEX([1]NRO!J2227:T2227,1,[1]Variables!$AN$3))</f>
        <v>0</v>
      </c>
      <c r="O2227" s="134"/>
      <c r="P2227" s="134"/>
      <c r="Q2227" s="134"/>
      <c r="R2227" s="134"/>
      <c r="S2227" s="134"/>
      <c r="T2227" s="134"/>
      <c r="U2227" s="134"/>
      <c r="V2227" s="134"/>
      <c r="W2227" s="134"/>
      <c r="X2227" s="134"/>
      <c r="Y2227" s="134"/>
      <c r="Z2227" s="134"/>
      <c r="AA2227" s="134"/>
    </row>
    <row r="2228" spans="1:27" ht="11.65" customHeight="1" x14ac:dyDescent="0.2">
      <c r="A2228" s="138">
        <f t="shared" ca="1" si="168"/>
        <v>1847</v>
      </c>
      <c r="C2228" s="184"/>
      <c r="F2228" s="184" t="str">
        <f>+[1]Function!F2210</f>
        <v>G-SG</v>
      </c>
      <c r="G2228" s="84" t="str">
        <f>[1]UTCR!H2228</f>
        <v>CAGE</v>
      </c>
      <c r="H2228" s="151"/>
      <c r="I2228" s="88">
        <f>IF(VLOOKUP([1]Variables!$AN$3,[1]Variables!$AK$3:$AM$14,3)=2,[1]UTCR!J2228,[1]UTCR!AF2228)</f>
        <v>0</v>
      </c>
      <c r="J2228" s="88">
        <f t="shared" si="173"/>
        <v>0</v>
      </c>
      <c r="K2228" s="185">
        <f>IF([1]Variables!$AN$3=12,IF(VLOOKUP([1]Variables!$AN$3,[1]Variables!$AK$3:$AM$14,3)=2,INDEX([1]UTCR!K2228:U2228,1,5)+INDEX([1]UTCR!K2228:U2228,1,8),INDEX([1]UTCR!AG2228:AQ2228,1,5)+INDEX([1]UTCR!AG2228:AQ2228,1,8)),IF(VLOOKUP([1]Variables!$AN$3,[1]Variables!$AK$3:$AM$14,3)=2,INDEX([1]UTCR!K2228:U2228,1,[1]Variables!$AN$3),INDEX([1]UTCR!AG2228:AQ2228,1,[1]Variables!$AN$3)))</f>
        <v>0</v>
      </c>
      <c r="L2228" s="88">
        <f t="shared" si="174"/>
        <v>0</v>
      </c>
      <c r="M2228" s="88">
        <f>IF([1]Variables!$AN$3=12,INDEX([1]NRO!J2228:T2228,1,5)+INDEX([1]NRO!J2228:T2228,1,8),INDEX([1]NRO!J2228:T2228,1,[1]Variables!$AN$3))</f>
        <v>0</v>
      </c>
      <c r="O2228" s="134"/>
      <c r="P2228" s="134"/>
      <c r="Q2228" s="134"/>
      <c r="R2228" s="134"/>
      <c r="S2228" s="134"/>
      <c r="T2228" s="134"/>
      <c r="U2228" s="134"/>
      <c r="V2228" s="134"/>
      <c r="W2228" s="134"/>
      <c r="X2228" s="134"/>
      <c r="Y2228" s="134"/>
      <c r="Z2228" s="134"/>
      <c r="AA2228" s="134"/>
    </row>
    <row r="2229" spans="1:27" ht="11.65" customHeight="1" x14ac:dyDescent="0.2">
      <c r="A2229" s="138">
        <f t="shared" ca="1" si="168"/>
        <v>1848</v>
      </c>
      <c r="C2229" s="184"/>
      <c r="F2229" s="184" t="str">
        <f>+[1]Function!F2211</f>
        <v>G-SG</v>
      </c>
      <c r="G2229" s="84" t="str">
        <f>[1]UTCR!H2229</f>
        <v>CAGE</v>
      </c>
      <c r="H2229" s="151"/>
      <c r="I2229" s="88">
        <f>IF(VLOOKUP([1]Variables!$AN$3,[1]Variables!$AK$3:$AM$14,3)=2,[1]UTCR!J2229,[1]UTCR!AF2229)</f>
        <v>0</v>
      </c>
      <c r="J2229" s="88">
        <f t="shared" si="173"/>
        <v>0</v>
      </c>
      <c r="K2229" s="185">
        <f>IF([1]Variables!$AN$3=12,IF(VLOOKUP([1]Variables!$AN$3,[1]Variables!$AK$3:$AM$14,3)=2,INDEX([1]UTCR!K2229:U2229,1,5)+INDEX([1]UTCR!K2229:U2229,1,8),INDEX([1]UTCR!AG2229:AQ2229,1,5)+INDEX([1]UTCR!AG2229:AQ2229,1,8)),IF(VLOOKUP([1]Variables!$AN$3,[1]Variables!$AK$3:$AM$14,3)=2,INDEX([1]UTCR!K2229:U2229,1,[1]Variables!$AN$3),INDEX([1]UTCR!AG2229:AQ2229,1,[1]Variables!$AN$3)))</f>
        <v>0</v>
      </c>
      <c r="L2229" s="88">
        <f t="shared" si="174"/>
        <v>0</v>
      </c>
      <c r="M2229" s="88">
        <f>IF([1]Variables!$AN$3=12,INDEX([1]NRO!J2229:T2229,1,5)+INDEX([1]NRO!J2229:T2229,1,8),INDEX([1]NRO!J2229:T2229,1,[1]Variables!$AN$3))</f>
        <v>0</v>
      </c>
      <c r="O2229" s="134"/>
      <c r="P2229" s="134"/>
      <c r="Q2229" s="134"/>
      <c r="R2229" s="134"/>
      <c r="S2229" s="134"/>
      <c r="T2229" s="134"/>
      <c r="U2229" s="134"/>
      <c r="V2229" s="134"/>
      <c r="W2229" s="134"/>
      <c r="X2229" s="134"/>
      <c r="Y2229" s="134"/>
      <c r="Z2229" s="134"/>
      <c r="AA2229" s="134"/>
    </row>
    <row r="2230" spans="1:27" ht="11.65" customHeight="1" x14ac:dyDescent="0.2">
      <c r="A2230" s="138">
        <f t="shared" ca="1" si="168"/>
        <v>1849</v>
      </c>
      <c r="C2230" s="184"/>
      <c r="H2230" s="151" t="s">
        <v>469</v>
      </c>
      <c r="I2230" s="187">
        <f>SUBTOTAL(9,I2217:I2229)</f>
        <v>32556172.146249983</v>
      </c>
      <c r="J2230" s="187">
        <f>SUBTOTAL(9,J2217:J2229)</f>
        <v>30314107.222500797</v>
      </c>
      <c r="K2230" s="187">
        <f>SUBTOTAL(9,K2217:K2229)</f>
        <v>2242064.9237491903</v>
      </c>
      <c r="L2230" s="187">
        <f>SUBTOTAL(9,L2217:L2229)</f>
        <v>-58263.202112254803</v>
      </c>
      <c r="M2230" s="187">
        <f>SUBTOTAL(9,M2217:M2229)</f>
        <v>2183801.7216369351</v>
      </c>
      <c r="O2230" s="134"/>
      <c r="P2230" s="134"/>
      <c r="Q2230" s="134"/>
      <c r="R2230" s="134"/>
      <c r="S2230" s="134"/>
      <c r="T2230" s="134"/>
      <c r="U2230" s="134"/>
      <c r="V2230" s="134"/>
      <c r="W2230" s="134"/>
      <c r="X2230" s="134"/>
      <c r="Y2230" s="134"/>
      <c r="Z2230" s="134"/>
      <c r="AA2230" s="134"/>
    </row>
    <row r="2231" spans="1:27" ht="11.65" customHeight="1" x14ac:dyDescent="0.2">
      <c r="A2231" s="138">
        <f t="shared" ca="1" si="168"/>
        <v>1850</v>
      </c>
      <c r="H2231" s="151"/>
      <c r="I2231" s="192"/>
      <c r="J2231" s="88"/>
      <c r="K2231" s="88"/>
      <c r="L2231" s="88"/>
      <c r="M2231" s="88"/>
      <c r="O2231" s="134"/>
      <c r="P2231" s="134"/>
      <c r="Q2231" s="134"/>
      <c r="R2231" s="134"/>
      <c r="S2231" s="134"/>
      <c r="T2231" s="134"/>
      <c r="U2231" s="134"/>
      <c r="V2231" s="134"/>
      <c r="W2231" s="134"/>
      <c r="X2231" s="134"/>
      <c r="Y2231" s="134"/>
      <c r="Z2231" s="134"/>
      <c r="AA2231" s="134"/>
    </row>
    <row r="2232" spans="1:27" ht="11.65" customHeight="1" x14ac:dyDescent="0.2">
      <c r="A2232" s="138">
        <f t="shared" ca="1" si="168"/>
        <v>1851</v>
      </c>
      <c r="C2232" s="184">
        <v>396</v>
      </c>
      <c r="D2232" s="84" t="s">
        <v>540</v>
      </c>
      <c r="H2232" s="151"/>
      <c r="I2232" s="88"/>
      <c r="J2232" s="88"/>
      <c r="K2232" s="88"/>
      <c r="L2232" s="88"/>
      <c r="M2232" s="88"/>
      <c r="O2232" s="134"/>
      <c r="P2232" s="134"/>
      <c r="Q2232" s="134"/>
      <c r="R2232" s="134"/>
      <c r="S2232" s="134"/>
      <c r="T2232" s="134"/>
      <c r="U2232" s="134"/>
      <c r="V2232" s="134"/>
      <c r="W2232" s="134"/>
      <c r="X2232" s="134"/>
      <c r="Y2232" s="134"/>
      <c r="Z2232" s="134"/>
      <c r="AA2232" s="134"/>
    </row>
    <row r="2233" spans="1:27" ht="11.65" customHeight="1" x14ac:dyDescent="0.2">
      <c r="A2233" s="138">
        <f t="shared" ca="1" si="168"/>
        <v>1852</v>
      </c>
      <c r="C2233" s="184"/>
      <c r="F2233" s="184" t="str">
        <f>+[1]Function!F2215</f>
        <v>G-SITUS</v>
      </c>
      <c r="G2233" s="84" t="str">
        <f>[1]UTCR!H2233</f>
        <v>S</v>
      </c>
      <c r="H2233" s="151"/>
      <c r="I2233" s="88">
        <f>IF(VLOOKUP([1]Variables!$AN$3,[1]Variables!$AK$3:$AM$14,3)=2,[1]UTCR!J2233,[1]UTCR!AF2233)</f>
        <v>116962948.75208335</v>
      </c>
      <c r="J2233" s="88">
        <f t="shared" ref="J2233:J2245" si="175">I2233-K2233</f>
        <v>109625873.22208335</v>
      </c>
      <c r="K2233" s="185">
        <f>IF([1]Variables!$AN$3=12,IF(VLOOKUP([1]Variables!$AN$3,[1]Variables!$AK$3:$AM$14,3)=2,INDEX([1]UTCR!K2233:U2233,1,5)+INDEX([1]UTCR!K2233:U2233,1,8),INDEX([1]UTCR!AG2233:AQ2233,1,5)+INDEX([1]UTCR!AG2233:AQ2233,1,8)),IF(VLOOKUP([1]Variables!$AN$3,[1]Variables!$AK$3:$AM$14,3)=2,INDEX([1]UTCR!K2233:U2233,1,[1]Variables!$AN$3),INDEX([1]UTCR!AG2233:AQ2233,1,[1]Variables!$AN$3)))</f>
        <v>7337075.5300000003</v>
      </c>
      <c r="L2233" s="88">
        <f t="shared" ref="L2233:L2245" si="176">M2233-K2233</f>
        <v>0</v>
      </c>
      <c r="M2233" s="88">
        <f>IF([1]Variables!$AN$3=12,INDEX([1]NRO!J2233:T2233,1,5)+INDEX([1]NRO!J2233:T2233,1,8),INDEX([1]NRO!J2233:T2233,1,[1]Variables!$AN$3))</f>
        <v>7337075.5300000003</v>
      </c>
      <c r="O2233" s="134"/>
      <c r="P2233" s="134"/>
      <c r="Q2233" s="134"/>
      <c r="R2233" s="134"/>
      <c r="S2233" s="134"/>
      <c r="T2233" s="134"/>
      <c r="U2233" s="134"/>
      <c r="V2233" s="134"/>
      <c r="W2233" s="134"/>
      <c r="X2233" s="134"/>
      <c r="Y2233" s="134"/>
      <c r="Z2233" s="134"/>
      <c r="AA2233" s="134"/>
    </row>
    <row r="2234" spans="1:27" ht="11.65" customHeight="1" x14ac:dyDescent="0.2">
      <c r="A2234" s="138">
        <f t="shared" ca="1" si="168"/>
        <v>1853</v>
      </c>
      <c r="C2234" s="184"/>
      <c r="F2234" s="184" t="str">
        <f>+[1]Function!F2216</f>
        <v>G-DGP</v>
      </c>
      <c r="G2234" s="84" t="str">
        <f>[1]UTCR!H2234</f>
        <v>DGP</v>
      </c>
      <c r="H2234" s="151"/>
      <c r="I2234" s="88">
        <f>IF(VLOOKUP([1]Variables!$AN$3,[1]Variables!$AK$3:$AM$14,3)=2,[1]UTCR!J2234,[1]UTCR!AF2234)</f>
        <v>0</v>
      </c>
      <c r="J2234" s="88">
        <f t="shared" si="175"/>
        <v>0</v>
      </c>
      <c r="K2234" s="185">
        <f>IF([1]Variables!$AN$3=12,IF(VLOOKUP([1]Variables!$AN$3,[1]Variables!$AK$3:$AM$14,3)=2,INDEX([1]UTCR!K2234:U2234,1,5)+INDEX([1]UTCR!K2234:U2234,1,8),INDEX([1]UTCR!AG2234:AQ2234,1,5)+INDEX([1]UTCR!AG2234:AQ2234,1,8)),IF(VLOOKUP([1]Variables!$AN$3,[1]Variables!$AK$3:$AM$14,3)=2,INDEX([1]UTCR!K2234:U2234,1,[1]Variables!$AN$3),INDEX([1]UTCR!AG2234:AQ2234,1,[1]Variables!$AN$3)))</f>
        <v>0</v>
      </c>
      <c r="L2234" s="88">
        <f t="shared" si="176"/>
        <v>0</v>
      </c>
      <c r="M2234" s="88">
        <f>IF([1]Variables!$AN$3=12,INDEX([1]NRO!J2234:T2234,1,5)+INDEX([1]NRO!J2234:T2234,1,8),INDEX([1]NRO!J2234:T2234,1,[1]Variables!$AN$3))</f>
        <v>0</v>
      </c>
      <c r="O2234" s="134"/>
      <c r="P2234" s="134"/>
      <c r="Q2234" s="134"/>
      <c r="R2234" s="134"/>
      <c r="S2234" s="134"/>
      <c r="T2234" s="134"/>
      <c r="U2234" s="134"/>
      <c r="V2234" s="134"/>
      <c r="W2234" s="134"/>
      <c r="X2234" s="134"/>
      <c r="Y2234" s="134"/>
      <c r="Z2234" s="134"/>
      <c r="AA2234" s="134"/>
    </row>
    <row r="2235" spans="1:27" ht="11.65" customHeight="1" x14ac:dyDescent="0.2">
      <c r="A2235" s="138">
        <f t="shared" ca="1" si="168"/>
        <v>1854</v>
      </c>
      <c r="C2235" s="184"/>
      <c r="F2235" s="184" t="str">
        <f>+[1]Function!F2217</f>
        <v>G-SG</v>
      </c>
      <c r="G2235" s="84" t="str">
        <f>[1]UTCR!H2235</f>
        <v>SG</v>
      </c>
      <c r="H2235" s="151"/>
      <c r="I2235" s="88">
        <f>IF(VLOOKUP([1]Variables!$AN$3,[1]Variables!$AK$3:$AM$14,3)=2,[1]UTCR!J2235,[1]UTCR!AF2235)</f>
        <v>0</v>
      </c>
      <c r="J2235" s="88">
        <f t="shared" si="175"/>
        <v>0</v>
      </c>
      <c r="K2235" s="185">
        <f>IF([1]Variables!$AN$3=12,IF(VLOOKUP([1]Variables!$AN$3,[1]Variables!$AK$3:$AM$14,3)=2,INDEX([1]UTCR!K2235:U2235,1,5)+INDEX([1]UTCR!K2235:U2235,1,8),INDEX([1]UTCR!AG2235:AQ2235,1,5)+INDEX([1]UTCR!AG2235:AQ2235,1,8)),IF(VLOOKUP([1]Variables!$AN$3,[1]Variables!$AK$3:$AM$14,3)=2,INDEX([1]UTCR!K2235:U2235,1,[1]Variables!$AN$3),INDEX([1]UTCR!AG2235:AQ2235,1,[1]Variables!$AN$3)))</f>
        <v>0</v>
      </c>
      <c r="L2235" s="88">
        <f t="shared" si="176"/>
        <v>0</v>
      </c>
      <c r="M2235" s="88">
        <f>IF([1]Variables!$AN$3=12,INDEX([1]NRO!J2235:T2235,1,5)+INDEX([1]NRO!J2235:T2235,1,8),INDEX([1]NRO!J2235:T2235,1,[1]Variables!$AN$3))</f>
        <v>0</v>
      </c>
      <c r="O2235" s="134"/>
      <c r="P2235" s="134"/>
      <c r="Q2235" s="134"/>
      <c r="R2235" s="134"/>
      <c r="S2235" s="134"/>
      <c r="T2235" s="134"/>
      <c r="U2235" s="134"/>
      <c r="V2235" s="134"/>
      <c r="W2235" s="134"/>
      <c r="X2235" s="134"/>
      <c r="Y2235" s="134"/>
      <c r="Z2235" s="134"/>
      <c r="AA2235" s="134"/>
    </row>
    <row r="2236" spans="1:27" ht="11.65" customHeight="1" x14ac:dyDescent="0.2">
      <c r="A2236" s="138">
        <f t="shared" ca="1" si="168"/>
        <v>1855</v>
      </c>
      <c r="C2236" s="184"/>
      <c r="F2236" s="184" t="str">
        <f>+[1]Function!F2218</f>
        <v>PTD</v>
      </c>
      <c r="G2236" s="84" t="str">
        <f>[1]UTCR!H2236</f>
        <v>SO</v>
      </c>
      <c r="H2236" s="151"/>
      <c r="I2236" s="88">
        <f>IF(VLOOKUP([1]Variables!$AN$3,[1]Variables!$AK$3:$AM$14,3)=2,[1]UTCR!J2236,[1]UTCR!AF2236)</f>
        <v>1868111.4337500001</v>
      </c>
      <c r="J2236" s="88">
        <f t="shared" si="175"/>
        <v>1743792.2668885135</v>
      </c>
      <c r="K2236" s="185">
        <f>IF([1]Variables!$AN$3=12,IF(VLOOKUP([1]Variables!$AN$3,[1]Variables!$AK$3:$AM$14,3)=2,INDEX([1]UTCR!K2236:U2236,1,5)+INDEX([1]UTCR!K2236:U2236,1,8),INDEX([1]UTCR!AG2236:AQ2236,1,5)+INDEX([1]UTCR!AG2236:AQ2236,1,8)),IF(VLOOKUP([1]Variables!$AN$3,[1]Variables!$AK$3:$AM$14,3)=2,INDEX([1]UTCR!K2236:U2236,1,[1]Variables!$AN$3),INDEX([1]UTCR!AG2236:AQ2236,1,[1]Variables!$AN$3)))</f>
        <v>124319.16686148661</v>
      </c>
      <c r="L2236" s="88">
        <f t="shared" si="176"/>
        <v>13819.332301915725</v>
      </c>
      <c r="M2236" s="88">
        <f>IF([1]Variables!$AN$3=12,INDEX([1]NRO!J2236:T2236,1,5)+INDEX([1]NRO!J2236:T2236,1,8),INDEX([1]NRO!J2236:T2236,1,[1]Variables!$AN$3))</f>
        <v>138138.49916340233</v>
      </c>
      <c r="O2236" s="134"/>
      <c r="P2236" s="134"/>
      <c r="Q2236" s="134"/>
      <c r="R2236" s="134"/>
      <c r="S2236" s="134"/>
      <c r="T2236" s="134"/>
      <c r="U2236" s="134"/>
      <c r="V2236" s="134"/>
      <c r="W2236" s="134"/>
      <c r="X2236" s="134"/>
      <c r="Y2236" s="134"/>
      <c r="Z2236" s="134"/>
      <c r="AA2236" s="134"/>
    </row>
    <row r="2237" spans="1:27" ht="11.65" customHeight="1" x14ac:dyDescent="0.2">
      <c r="A2237" s="138">
        <f t="shared" ca="1" si="168"/>
        <v>1856</v>
      </c>
      <c r="C2237" s="184"/>
      <c r="F2237" s="184" t="str">
        <f>+[1]Function!F2219</f>
        <v>G-DGU</v>
      </c>
      <c r="G2237" s="84" t="str">
        <f>[1]UTCR!H2237</f>
        <v>DGU</v>
      </c>
      <c r="H2237" s="151"/>
      <c r="I2237" s="88">
        <f>IF(VLOOKUP([1]Variables!$AN$3,[1]Variables!$AK$3:$AM$14,3)=2,[1]UTCR!J2237,[1]UTCR!AF2237)</f>
        <v>0</v>
      </c>
      <c r="J2237" s="88">
        <f t="shared" si="175"/>
        <v>0</v>
      </c>
      <c r="K2237" s="185">
        <f>IF([1]Variables!$AN$3=12,IF(VLOOKUP([1]Variables!$AN$3,[1]Variables!$AK$3:$AM$14,3)=2,INDEX([1]UTCR!K2237:U2237,1,5)+INDEX([1]UTCR!K2237:U2237,1,8),INDEX([1]UTCR!AG2237:AQ2237,1,5)+INDEX([1]UTCR!AG2237:AQ2237,1,8)),IF(VLOOKUP([1]Variables!$AN$3,[1]Variables!$AK$3:$AM$14,3)=2,INDEX([1]UTCR!K2237:U2237,1,[1]Variables!$AN$3),INDEX([1]UTCR!AG2237:AQ2237,1,[1]Variables!$AN$3)))</f>
        <v>0</v>
      </c>
      <c r="L2237" s="88">
        <f t="shared" si="176"/>
        <v>0</v>
      </c>
      <c r="M2237" s="88">
        <f>IF([1]Variables!$AN$3=12,INDEX([1]NRO!J2237:T2237,1,5)+INDEX([1]NRO!J2237:T2237,1,8),INDEX([1]NRO!J2237:T2237,1,[1]Variables!$AN$3))</f>
        <v>0</v>
      </c>
      <c r="O2237" s="134"/>
      <c r="P2237" s="134"/>
      <c r="Q2237" s="134"/>
      <c r="R2237" s="134"/>
      <c r="S2237" s="134"/>
      <c r="T2237" s="134"/>
      <c r="U2237" s="134"/>
      <c r="V2237" s="134"/>
      <c r="W2237" s="134"/>
      <c r="X2237" s="134"/>
      <c r="Y2237" s="134"/>
      <c r="Z2237" s="134"/>
      <c r="AA2237" s="134"/>
    </row>
    <row r="2238" spans="1:27" ht="11.65" customHeight="1" x14ac:dyDescent="0.2">
      <c r="A2238" s="138">
        <f t="shared" ca="1" si="168"/>
        <v>1857</v>
      </c>
      <c r="C2238" s="184"/>
      <c r="F2238" s="184" t="str">
        <f>+[1]Function!F2220</f>
        <v>P</v>
      </c>
      <c r="G2238" s="84" t="str">
        <f>[1]UTCR!H2238</f>
        <v>SE</v>
      </c>
      <c r="H2238" s="151"/>
      <c r="I2238" s="88">
        <f>IF(VLOOKUP([1]Variables!$AN$3,[1]Variables!$AK$3:$AM$14,3)=2,[1]UTCR!J2238,[1]UTCR!AF2238)</f>
        <v>0</v>
      </c>
      <c r="J2238" s="88">
        <f t="shared" si="175"/>
        <v>0</v>
      </c>
      <c r="K2238" s="185">
        <f>IF([1]Variables!$AN$3=12,IF(VLOOKUP([1]Variables!$AN$3,[1]Variables!$AK$3:$AM$14,3)=2,INDEX([1]UTCR!K2238:U2238,1,5)+INDEX([1]UTCR!K2238:U2238,1,8),INDEX([1]UTCR!AG2238:AQ2238,1,5)+INDEX([1]UTCR!AG2238:AQ2238,1,8)),IF(VLOOKUP([1]Variables!$AN$3,[1]Variables!$AK$3:$AM$14,3)=2,INDEX([1]UTCR!K2238:U2238,1,[1]Variables!$AN$3),INDEX([1]UTCR!AG2238:AQ2238,1,[1]Variables!$AN$3)))</f>
        <v>0</v>
      </c>
      <c r="L2238" s="88">
        <f t="shared" si="176"/>
        <v>0</v>
      </c>
      <c r="M2238" s="88">
        <f>IF([1]Variables!$AN$3=12,INDEX([1]NRO!J2238:T2238,1,5)+INDEX([1]NRO!J2238:T2238,1,8),INDEX([1]NRO!J2238:T2238,1,[1]Variables!$AN$3))</f>
        <v>0</v>
      </c>
      <c r="O2238" s="134"/>
      <c r="P2238" s="134"/>
      <c r="Q2238" s="134"/>
      <c r="R2238" s="134"/>
      <c r="S2238" s="134"/>
      <c r="T2238" s="134"/>
      <c r="U2238" s="134"/>
      <c r="V2238" s="134"/>
      <c r="W2238" s="134"/>
      <c r="X2238" s="134"/>
      <c r="Y2238" s="134"/>
      <c r="Z2238" s="134"/>
      <c r="AA2238" s="134"/>
    </row>
    <row r="2239" spans="1:27" ht="11.65" customHeight="1" x14ac:dyDescent="0.2">
      <c r="A2239" s="138">
        <f t="shared" ca="1" si="168"/>
        <v>1858</v>
      </c>
      <c r="C2239" s="184"/>
      <c r="F2239" s="184" t="str">
        <f>+[1]Function!F2221</f>
        <v>G-SG</v>
      </c>
      <c r="G2239" s="84" t="str">
        <f>[1]UTCR!H2239</f>
        <v>CAGW</v>
      </c>
      <c r="H2239" s="151"/>
      <c r="I2239" s="88">
        <f>IF(VLOOKUP([1]Variables!$AN$3,[1]Variables!$AK$3:$AM$14,3)=2,[1]UTCR!J2239,[1]UTCR!AF2239)</f>
        <v>2441202.6320833298</v>
      </c>
      <c r="J2239" s="88">
        <f t="shared" si="175"/>
        <v>1890343.9790305947</v>
      </c>
      <c r="K2239" s="185">
        <f>IF([1]Variables!$AN$3=12,IF(VLOOKUP([1]Variables!$AN$3,[1]Variables!$AK$3:$AM$14,3)=2,INDEX([1]UTCR!K2239:U2239,1,5)+INDEX([1]UTCR!K2239:U2239,1,8),INDEX([1]UTCR!AG2239:AQ2239,1,5)+INDEX([1]UTCR!AG2239:AQ2239,1,8)),IF(VLOOKUP([1]Variables!$AN$3,[1]Variables!$AK$3:$AM$14,3)=2,INDEX([1]UTCR!K2239:U2239,1,[1]Variables!$AN$3),INDEX([1]UTCR!AG2239:AQ2239,1,[1]Variables!$AN$3)))</f>
        <v>550858.65305273503</v>
      </c>
      <c r="L2239" s="88">
        <f t="shared" si="176"/>
        <v>301.60402023722418</v>
      </c>
      <c r="M2239" s="88">
        <f>IF([1]Variables!$AN$3=12,INDEX([1]NRO!J2239:T2239,1,5)+INDEX([1]NRO!J2239:T2239,1,8),INDEX([1]NRO!J2239:T2239,1,[1]Variables!$AN$3))</f>
        <v>551160.25707297225</v>
      </c>
      <c r="O2239" s="134"/>
      <c r="P2239" s="134"/>
      <c r="Q2239" s="134"/>
      <c r="R2239" s="134"/>
      <c r="S2239" s="134"/>
      <c r="T2239" s="134"/>
      <c r="U2239" s="134"/>
      <c r="V2239" s="134"/>
      <c r="W2239" s="134"/>
      <c r="X2239" s="134"/>
      <c r="Y2239" s="134"/>
      <c r="Z2239" s="134"/>
      <c r="AA2239" s="134"/>
    </row>
    <row r="2240" spans="1:27" ht="11.65" customHeight="1" x14ac:dyDescent="0.2">
      <c r="A2240" s="138">
        <f t="shared" ca="1" si="168"/>
        <v>1859</v>
      </c>
      <c r="C2240" s="184"/>
      <c r="F2240" s="184" t="str">
        <f>+[1]Function!F2222</f>
        <v>G-SG</v>
      </c>
      <c r="G2240" s="84" t="str">
        <f>[1]UTCR!H2240</f>
        <v>CAGE</v>
      </c>
      <c r="H2240" s="151"/>
      <c r="I2240" s="88">
        <f>IF(VLOOKUP([1]Variables!$AN$3,[1]Variables!$AK$3:$AM$14,3)=2,[1]UTCR!J2240,[1]UTCR!AF2240)</f>
        <v>30994305.809999999</v>
      </c>
      <c r="J2240" s="88">
        <f t="shared" si="175"/>
        <v>30994305.809999999</v>
      </c>
      <c r="K2240" s="185">
        <f>IF([1]Variables!$AN$3=12,IF(VLOOKUP([1]Variables!$AN$3,[1]Variables!$AK$3:$AM$14,3)=2,INDEX([1]UTCR!K2240:U2240,1,5)+INDEX([1]UTCR!K2240:U2240,1,8),INDEX([1]UTCR!AG2240:AQ2240,1,5)+INDEX([1]UTCR!AG2240:AQ2240,1,8)),IF(VLOOKUP([1]Variables!$AN$3,[1]Variables!$AK$3:$AM$14,3)=2,INDEX([1]UTCR!K2240:U2240,1,[1]Variables!$AN$3),INDEX([1]UTCR!AG2240:AQ2240,1,[1]Variables!$AN$3)))</f>
        <v>0</v>
      </c>
      <c r="L2240" s="88">
        <f t="shared" si="176"/>
        <v>0</v>
      </c>
      <c r="M2240" s="88">
        <f>IF([1]Variables!$AN$3=12,INDEX([1]NRO!J2240:T2240,1,5)+INDEX([1]NRO!J2240:T2240,1,8),INDEX([1]NRO!J2240:T2240,1,[1]Variables!$AN$3))</f>
        <v>0</v>
      </c>
      <c r="O2240" s="134"/>
      <c r="P2240" s="134"/>
      <c r="Q2240" s="134"/>
      <c r="R2240" s="134"/>
      <c r="S2240" s="134"/>
      <c r="T2240" s="134"/>
      <c r="U2240" s="134"/>
      <c r="V2240" s="134"/>
      <c r="W2240" s="134"/>
      <c r="X2240" s="134"/>
      <c r="Y2240" s="134"/>
      <c r="Z2240" s="134"/>
      <c r="AA2240" s="134"/>
    </row>
    <row r="2241" spans="1:27" ht="11.65" customHeight="1" x14ac:dyDescent="0.2">
      <c r="A2241" s="138">
        <f t="shared" ca="1" si="168"/>
        <v>1860</v>
      </c>
      <c r="C2241" s="184"/>
      <c r="F2241" s="184" t="str">
        <f>+[1]Function!F2224</f>
        <v>P</v>
      </c>
      <c r="G2241" s="84" t="str">
        <f>[1]UTCR!H2241</f>
        <v>JBG</v>
      </c>
      <c r="H2241" s="151"/>
      <c r="I2241" s="88">
        <f>IF(VLOOKUP([1]Variables!$AN$3,[1]Variables!$AK$3:$AM$14,3)=2,[1]UTCR!J2241,[1]UTCR!AF2241)</f>
        <v>9973864.4662500005</v>
      </c>
      <c r="J2241" s="88">
        <f t="shared" si="175"/>
        <v>7736028.0802203361</v>
      </c>
      <c r="K2241" s="185">
        <f>IF([1]Variables!$AN$3=12,IF(VLOOKUP([1]Variables!$AN$3,[1]Variables!$AK$3:$AM$14,3)=2,INDEX([1]UTCR!K2241:U2241,1,5)+INDEX([1]UTCR!K2241:U2241,1,8),INDEX([1]UTCR!AG2241:AQ2241,1,5)+INDEX([1]UTCR!AG2241:AQ2241,1,8)),IF(VLOOKUP([1]Variables!$AN$3,[1]Variables!$AK$3:$AM$14,3)=2,INDEX([1]UTCR!K2241:U2241,1,[1]Variables!$AN$3),INDEX([1]UTCR!AG2241:AQ2241,1,[1]Variables!$AN$3)))</f>
        <v>2237836.3860296644</v>
      </c>
      <c r="L2241" s="88">
        <f t="shared" si="176"/>
        <v>48658.373410364147</v>
      </c>
      <c r="M2241" s="88">
        <f>IF([1]Variables!$AN$3=12,INDEX([1]NRO!J2241:T2241,1,5)+INDEX([1]NRO!J2241:T2241,1,8),INDEX([1]NRO!J2241:T2241,1,[1]Variables!$AN$3))</f>
        <v>2286494.7594400286</v>
      </c>
      <c r="O2241" s="134"/>
      <c r="P2241" s="134"/>
      <c r="Q2241" s="134"/>
      <c r="R2241" s="134"/>
      <c r="S2241" s="134"/>
      <c r="T2241" s="134"/>
      <c r="U2241" s="134"/>
      <c r="V2241" s="134"/>
      <c r="W2241" s="134"/>
      <c r="X2241" s="134"/>
      <c r="Y2241" s="134"/>
      <c r="Z2241" s="134"/>
      <c r="AA2241" s="134"/>
    </row>
    <row r="2242" spans="1:27" ht="11.65" customHeight="1" x14ac:dyDescent="0.2">
      <c r="A2242" s="138">
        <f t="shared" ca="1" si="168"/>
        <v>1861</v>
      </c>
      <c r="C2242" s="184"/>
      <c r="F2242" s="184" t="str">
        <f>+[1]Function!F2224</f>
        <v>P</v>
      </c>
      <c r="G2242" s="84" t="str">
        <f>[1]UTCR!H2242</f>
        <v>CAEW</v>
      </c>
      <c r="H2242" s="151"/>
      <c r="I2242" s="88">
        <f>IF(VLOOKUP([1]Variables!$AN$3,[1]Variables!$AK$3:$AM$14,3)=2,[1]UTCR!J2242,[1]UTCR!AF2242)</f>
        <v>0</v>
      </c>
      <c r="J2242" s="88">
        <f t="shared" si="175"/>
        <v>0</v>
      </c>
      <c r="K2242" s="185">
        <f>IF([1]Variables!$AN$3=12,IF(VLOOKUP([1]Variables!$AN$3,[1]Variables!$AK$3:$AM$14,3)=2,INDEX([1]UTCR!K2242:U2242,1,5)+INDEX([1]UTCR!K2242:U2242,1,8),INDEX([1]UTCR!AG2242:AQ2242,1,5)+INDEX([1]UTCR!AG2242:AQ2242,1,8)),IF(VLOOKUP([1]Variables!$AN$3,[1]Variables!$AK$3:$AM$14,3)=2,INDEX([1]UTCR!K2242:U2242,1,[1]Variables!$AN$3),INDEX([1]UTCR!AG2242:AQ2242,1,[1]Variables!$AN$3)))</f>
        <v>0</v>
      </c>
      <c r="L2242" s="88">
        <f t="shared" si="176"/>
        <v>0</v>
      </c>
      <c r="M2242" s="88">
        <f>IF([1]Variables!$AN$3=12,INDEX([1]NRO!J2242:T2242,1,5)+INDEX([1]NRO!J2242:T2242,1,8),INDEX([1]NRO!J2242:T2242,1,[1]Variables!$AN$3))</f>
        <v>0</v>
      </c>
      <c r="O2242" s="134"/>
      <c r="P2242" s="134"/>
      <c r="Q2242" s="134"/>
      <c r="R2242" s="134"/>
      <c r="S2242" s="134"/>
      <c r="T2242" s="134"/>
      <c r="U2242" s="134"/>
      <c r="V2242" s="134"/>
      <c r="W2242" s="134"/>
      <c r="X2242" s="134"/>
      <c r="Y2242" s="134"/>
      <c r="Z2242" s="134"/>
      <c r="AA2242" s="134"/>
    </row>
    <row r="2243" spans="1:27" ht="11.65" customHeight="1" x14ac:dyDescent="0.2">
      <c r="A2243" s="138">
        <f t="shared" ca="1" si="168"/>
        <v>1862</v>
      </c>
      <c r="C2243" s="184"/>
      <c r="F2243" s="184" t="str">
        <f>+[1]Function!F2225</f>
        <v>P</v>
      </c>
      <c r="G2243" s="84" t="str">
        <f>[1]UTCR!H2243</f>
        <v>CAEE</v>
      </c>
      <c r="H2243" s="151"/>
      <c r="I2243" s="88">
        <f>IF(VLOOKUP([1]Variables!$AN$3,[1]Variables!$AK$3:$AM$14,3)=2,[1]UTCR!J2243,[1]UTCR!AF2243)</f>
        <v>45031.42</v>
      </c>
      <c r="J2243" s="88">
        <f t="shared" si="175"/>
        <v>45031.42</v>
      </c>
      <c r="K2243" s="185">
        <f>IF([1]Variables!$AN$3=12,IF(VLOOKUP([1]Variables!$AN$3,[1]Variables!$AK$3:$AM$14,3)=2,INDEX([1]UTCR!K2243:U2243,1,5)+INDEX([1]UTCR!K2243:U2243,1,8),INDEX([1]UTCR!AG2243:AQ2243,1,5)+INDEX([1]UTCR!AG2243:AQ2243,1,8)),IF(VLOOKUP([1]Variables!$AN$3,[1]Variables!$AK$3:$AM$14,3)=2,INDEX([1]UTCR!K2243:U2243,1,[1]Variables!$AN$3),INDEX([1]UTCR!AG2243:AQ2243,1,[1]Variables!$AN$3)))</f>
        <v>0</v>
      </c>
      <c r="L2243" s="88">
        <f t="shared" si="176"/>
        <v>0</v>
      </c>
      <c r="M2243" s="88">
        <f>IF([1]Variables!$AN$3=12,INDEX([1]NRO!J2243:T2243,1,5)+INDEX([1]NRO!J2243:T2243,1,8),INDEX([1]NRO!J2243:T2243,1,[1]Variables!$AN$3))</f>
        <v>0</v>
      </c>
      <c r="O2243" s="134"/>
      <c r="P2243" s="134"/>
      <c r="Q2243" s="134"/>
      <c r="R2243" s="134"/>
      <c r="S2243" s="134"/>
      <c r="T2243" s="134"/>
      <c r="U2243" s="134"/>
      <c r="V2243" s="134"/>
      <c r="W2243" s="134"/>
      <c r="X2243" s="134"/>
      <c r="Y2243" s="134"/>
      <c r="Z2243" s="134"/>
      <c r="AA2243" s="134"/>
    </row>
    <row r="2244" spans="1:27" ht="11.65" customHeight="1" x14ac:dyDescent="0.2">
      <c r="A2244" s="138">
        <f t="shared" ca="1" si="168"/>
        <v>1863</v>
      </c>
      <c r="C2244" s="184"/>
      <c r="F2244" s="184" t="str">
        <f>+[1]Function!F2226</f>
        <v>G-SG</v>
      </c>
      <c r="G2244" s="84" t="str">
        <f>[1]UTCR!H2244</f>
        <v>CAGE</v>
      </c>
      <c r="H2244" s="151"/>
      <c r="I2244" s="88">
        <f>IF(VLOOKUP([1]Variables!$AN$3,[1]Variables!$AK$3:$AM$14,3)=2,[1]UTCR!J2244,[1]UTCR!AF2244)</f>
        <v>0</v>
      </c>
      <c r="J2244" s="88">
        <f t="shared" si="175"/>
        <v>0</v>
      </c>
      <c r="K2244" s="185">
        <f>IF([1]Variables!$AN$3=12,IF(VLOOKUP([1]Variables!$AN$3,[1]Variables!$AK$3:$AM$14,3)=2,INDEX([1]UTCR!K2244:U2244,1,5)+INDEX([1]UTCR!K2244:U2244,1,8),INDEX([1]UTCR!AG2244:AQ2244,1,5)+INDEX([1]UTCR!AG2244:AQ2244,1,8)),IF(VLOOKUP([1]Variables!$AN$3,[1]Variables!$AK$3:$AM$14,3)=2,INDEX([1]UTCR!K2244:U2244,1,[1]Variables!$AN$3),INDEX([1]UTCR!AG2244:AQ2244,1,[1]Variables!$AN$3)))</f>
        <v>0</v>
      </c>
      <c r="L2244" s="88">
        <f t="shared" si="176"/>
        <v>0</v>
      </c>
      <c r="M2244" s="88">
        <f>IF([1]Variables!$AN$3=12,INDEX([1]NRO!J2244:T2244,1,5)+INDEX([1]NRO!J2244:T2244,1,8),INDEX([1]NRO!J2244:T2244,1,[1]Variables!$AN$3))</f>
        <v>0</v>
      </c>
      <c r="O2244" s="134"/>
      <c r="P2244" s="134"/>
      <c r="Q2244" s="134"/>
      <c r="R2244" s="134"/>
      <c r="S2244" s="134"/>
      <c r="T2244" s="134"/>
      <c r="U2244" s="134"/>
      <c r="V2244" s="134"/>
      <c r="W2244" s="134"/>
      <c r="X2244" s="134"/>
      <c r="Y2244" s="134"/>
      <c r="Z2244" s="134"/>
      <c r="AA2244" s="134"/>
    </row>
    <row r="2245" spans="1:27" ht="11.65" customHeight="1" x14ac:dyDescent="0.2">
      <c r="A2245" s="138">
        <f t="shared" ca="1" si="168"/>
        <v>1864</v>
      </c>
      <c r="C2245" s="184"/>
      <c r="F2245" s="184" t="str">
        <f>+[1]Function!F2227</f>
        <v>G-SG</v>
      </c>
      <c r="G2245" s="84" t="str">
        <f>[1]UTCR!H2245</f>
        <v>CAGE</v>
      </c>
      <c r="H2245" s="151"/>
      <c r="I2245" s="88">
        <f>IF(VLOOKUP([1]Variables!$AN$3,[1]Variables!$AK$3:$AM$14,3)=2,[1]UTCR!J2245,[1]UTCR!AF2245)</f>
        <v>0</v>
      </c>
      <c r="J2245" s="88">
        <f t="shared" si="175"/>
        <v>0</v>
      </c>
      <c r="K2245" s="185">
        <f>IF([1]Variables!$AN$3=12,IF(VLOOKUP([1]Variables!$AN$3,[1]Variables!$AK$3:$AM$14,3)=2,INDEX([1]UTCR!K2245:U2245,1,5)+INDEX([1]UTCR!K2245:U2245,1,8),INDEX([1]UTCR!AG2245:AQ2245,1,5)+INDEX([1]UTCR!AG2245:AQ2245,1,8)),IF(VLOOKUP([1]Variables!$AN$3,[1]Variables!$AK$3:$AM$14,3)=2,INDEX([1]UTCR!K2245:U2245,1,[1]Variables!$AN$3),INDEX([1]UTCR!AG2245:AQ2245,1,[1]Variables!$AN$3)))</f>
        <v>0</v>
      </c>
      <c r="L2245" s="88">
        <f t="shared" si="176"/>
        <v>0</v>
      </c>
      <c r="M2245" s="88">
        <f>IF([1]Variables!$AN$3=12,INDEX([1]NRO!J2245:T2245,1,5)+INDEX([1]NRO!J2245:T2245,1,8),INDEX([1]NRO!J2245:T2245,1,[1]Variables!$AN$3))</f>
        <v>0</v>
      </c>
      <c r="O2245" s="134"/>
      <c r="P2245" s="134"/>
      <c r="Q2245" s="134"/>
      <c r="R2245" s="134"/>
      <c r="S2245" s="134"/>
      <c r="T2245" s="134"/>
      <c r="U2245" s="134"/>
      <c r="V2245" s="134"/>
      <c r="W2245" s="134"/>
      <c r="X2245" s="134"/>
      <c r="Y2245" s="134"/>
      <c r="Z2245" s="134"/>
      <c r="AA2245" s="134"/>
    </row>
    <row r="2246" spans="1:27" ht="11.65" customHeight="1" x14ac:dyDescent="0.2">
      <c r="A2246" s="138">
        <f t="shared" ca="1" si="168"/>
        <v>1865</v>
      </c>
      <c r="C2246" s="184"/>
      <c r="H2246" s="151" t="s">
        <v>469</v>
      </c>
      <c r="I2246" s="187">
        <f>SUBTOTAL(9,I2233:I2245)</f>
        <v>162285464.51416665</v>
      </c>
      <c r="J2246" s="187">
        <f>SUBTOTAL(9,J2233:J2245)</f>
        <v>152035374.77822277</v>
      </c>
      <c r="K2246" s="187">
        <f>SUBTOTAL(9,K2233:K2245)</f>
        <v>10250089.735943887</v>
      </c>
      <c r="L2246" s="187">
        <f>SUBTOTAL(9,L2233:L2245)</f>
        <v>62779.309732517097</v>
      </c>
      <c r="M2246" s="187">
        <f>SUBTOTAL(9,M2233:M2245)</f>
        <v>10312869.045676403</v>
      </c>
      <c r="O2246" s="134"/>
      <c r="P2246" s="134"/>
      <c r="Q2246" s="134"/>
      <c r="R2246" s="134"/>
      <c r="S2246" s="134"/>
      <c r="T2246" s="134"/>
      <c r="U2246" s="134"/>
      <c r="V2246" s="134"/>
      <c r="W2246" s="134"/>
      <c r="X2246" s="134"/>
      <c r="Y2246" s="134"/>
      <c r="Z2246" s="134"/>
      <c r="AA2246" s="134"/>
    </row>
    <row r="2247" spans="1:27" ht="11.65" customHeight="1" x14ac:dyDescent="0.2">
      <c r="A2247" s="138">
        <f t="shared" ca="1" si="168"/>
        <v>1866</v>
      </c>
      <c r="C2247" s="184">
        <v>397</v>
      </c>
      <c r="D2247" s="84" t="s">
        <v>541</v>
      </c>
      <c r="H2247" s="151"/>
      <c r="I2247" s="88"/>
      <c r="J2247" s="88"/>
      <c r="K2247" s="88"/>
      <c r="L2247" s="88"/>
      <c r="M2247" s="88"/>
      <c r="O2247" s="134"/>
      <c r="P2247" s="134"/>
      <c r="Q2247" s="134"/>
      <c r="R2247" s="134"/>
      <c r="S2247" s="134"/>
      <c r="T2247" s="134"/>
      <c r="U2247" s="134"/>
      <c r="V2247" s="134"/>
      <c r="W2247" s="134"/>
      <c r="X2247" s="134"/>
      <c r="Y2247" s="134"/>
      <c r="Z2247" s="134"/>
      <c r="AA2247" s="134"/>
    </row>
    <row r="2248" spans="1:27" ht="11.65" customHeight="1" x14ac:dyDescent="0.2">
      <c r="A2248" s="138">
        <f t="shared" ca="1" si="168"/>
        <v>1867</v>
      </c>
      <c r="C2248" s="184"/>
      <c r="F2248" s="184" t="str">
        <f>+[1]Function!F2230</f>
        <v>G-SITUS</v>
      </c>
      <c r="G2248" s="84" t="str">
        <f>[1]UTCR!H2248</f>
        <v>S</v>
      </c>
      <c r="H2248" s="151"/>
      <c r="I2248" s="88">
        <f>IF(VLOOKUP([1]Variables!$AN$3,[1]Variables!$AK$3:$AM$14,3)=2,[1]UTCR!J2248,[1]UTCR!AF2248)</f>
        <v>171831196.81666663</v>
      </c>
      <c r="J2248" s="88">
        <f t="shared" ref="J2248:J2260" si="177">I2248-K2248</f>
        <v>159092494.36208335</v>
      </c>
      <c r="K2248" s="185">
        <f>IF([1]Variables!$AN$3=12,IF(VLOOKUP([1]Variables!$AN$3,[1]Variables!$AK$3:$AM$14,3)=2,INDEX([1]UTCR!K2248:U2248,1,5)+INDEX([1]UTCR!K2248:U2248,1,8),INDEX([1]UTCR!AG2248:AQ2248,1,5)+INDEX([1]UTCR!AG2248:AQ2248,1,8)),IF(VLOOKUP([1]Variables!$AN$3,[1]Variables!$AK$3:$AM$14,3)=2,INDEX([1]UTCR!K2248:U2248,1,[1]Variables!$AN$3),INDEX([1]UTCR!AG2248:AQ2248,1,[1]Variables!$AN$3)))</f>
        <v>12738702.4545833</v>
      </c>
      <c r="L2248" s="88">
        <f t="shared" ref="L2248:L2260" si="178">M2248-K2248</f>
        <v>-206113.34458330087</v>
      </c>
      <c r="M2248" s="88">
        <f>IF([1]Variables!$AN$3=12,INDEX([1]NRO!J2248:T2248,1,5)+INDEX([1]NRO!J2248:T2248,1,8),INDEX([1]NRO!J2248:T2248,1,[1]Variables!$AN$3))</f>
        <v>12532589.109999999</v>
      </c>
      <c r="O2248" s="134"/>
      <c r="P2248" s="134"/>
      <c r="Q2248" s="134"/>
      <c r="R2248" s="134"/>
      <c r="S2248" s="134"/>
      <c r="T2248" s="134"/>
      <c r="U2248" s="134"/>
      <c r="V2248" s="134"/>
      <c r="W2248" s="134"/>
      <c r="X2248" s="134"/>
      <c r="Y2248" s="134"/>
      <c r="Z2248" s="134"/>
      <c r="AA2248" s="134"/>
    </row>
    <row r="2249" spans="1:27" ht="11.65" customHeight="1" x14ac:dyDescent="0.2">
      <c r="A2249" s="138">
        <f t="shared" ca="1" si="168"/>
        <v>1868</v>
      </c>
      <c r="C2249" s="184"/>
      <c r="F2249" s="184" t="str">
        <f>+[1]Function!F2231</f>
        <v>COM_EQ</v>
      </c>
      <c r="G2249" s="84" t="str">
        <f>[1]UTCR!H2249</f>
        <v>DGP</v>
      </c>
      <c r="H2249" s="151"/>
      <c r="I2249" s="88">
        <f>IF(VLOOKUP([1]Variables!$AN$3,[1]Variables!$AK$3:$AM$14,3)=2,[1]UTCR!J2249,[1]UTCR!AF2249)</f>
        <v>0</v>
      </c>
      <c r="J2249" s="88">
        <f t="shared" si="177"/>
        <v>0</v>
      </c>
      <c r="K2249" s="185">
        <f>IF([1]Variables!$AN$3=12,IF(VLOOKUP([1]Variables!$AN$3,[1]Variables!$AK$3:$AM$14,3)=2,INDEX([1]UTCR!K2249:U2249,1,5)+INDEX([1]UTCR!K2249:U2249,1,8),INDEX([1]UTCR!AG2249:AQ2249,1,5)+INDEX([1]UTCR!AG2249:AQ2249,1,8)),IF(VLOOKUP([1]Variables!$AN$3,[1]Variables!$AK$3:$AM$14,3)=2,INDEX([1]UTCR!K2249:U2249,1,[1]Variables!$AN$3),INDEX([1]UTCR!AG2249:AQ2249,1,[1]Variables!$AN$3)))</f>
        <v>0</v>
      </c>
      <c r="L2249" s="88">
        <f t="shared" si="178"/>
        <v>0</v>
      </c>
      <c r="M2249" s="88">
        <f>IF([1]Variables!$AN$3=12,INDEX([1]NRO!J2249:T2249,1,5)+INDEX([1]NRO!J2249:T2249,1,8),INDEX([1]NRO!J2249:T2249,1,[1]Variables!$AN$3))</f>
        <v>0</v>
      </c>
      <c r="O2249" s="134"/>
      <c r="P2249" s="134"/>
      <c r="Q2249" s="134"/>
      <c r="R2249" s="134"/>
      <c r="S2249" s="134"/>
      <c r="T2249" s="134"/>
      <c r="U2249" s="134"/>
      <c r="V2249" s="134"/>
      <c r="W2249" s="134"/>
      <c r="X2249" s="134"/>
      <c r="Y2249" s="134"/>
      <c r="Z2249" s="134"/>
      <c r="AA2249" s="134"/>
    </row>
    <row r="2250" spans="1:27" ht="11.65" customHeight="1" x14ac:dyDescent="0.2">
      <c r="A2250" s="138">
        <f t="shared" ca="1" si="168"/>
        <v>1869</v>
      </c>
      <c r="C2250" s="184"/>
      <c r="F2250" s="184" t="str">
        <f>+[1]Function!F2232</f>
        <v>COM_EQ</v>
      </c>
      <c r="G2250" s="84" t="str">
        <f>[1]UTCR!H2250</f>
        <v>DGU</v>
      </c>
      <c r="H2250" s="151"/>
      <c r="I2250" s="88">
        <f>IF(VLOOKUP([1]Variables!$AN$3,[1]Variables!$AK$3:$AM$14,3)=2,[1]UTCR!J2250,[1]UTCR!AF2250)</f>
        <v>0</v>
      </c>
      <c r="J2250" s="88">
        <f t="shared" si="177"/>
        <v>0</v>
      </c>
      <c r="K2250" s="185">
        <f>IF([1]Variables!$AN$3=12,IF(VLOOKUP([1]Variables!$AN$3,[1]Variables!$AK$3:$AM$14,3)=2,INDEX([1]UTCR!K2250:U2250,1,5)+INDEX([1]UTCR!K2250:U2250,1,8),INDEX([1]UTCR!AG2250:AQ2250,1,5)+INDEX([1]UTCR!AG2250:AQ2250,1,8)),IF(VLOOKUP([1]Variables!$AN$3,[1]Variables!$AK$3:$AM$14,3)=2,INDEX([1]UTCR!K2250:U2250,1,[1]Variables!$AN$3),INDEX([1]UTCR!AG2250:AQ2250,1,[1]Variables!$AN$3)))</f>
        <v>0</v>
      </c>
      <c r="L2250" s="88">
        <f t="shared" si="178"/>
        <v>0</v>
      </c>
      <c r="M2250" s="88">
        <f>IF([1]Variables!$AN$3=12,INDEX([1]NRO!J2250:T2250,1,5)+INDEX([1]NRO!J2250:T2250,1,8),INDEX([1]NRO!J2250:T2250,1,[1]Variables!$AN$3))</f>
        <v>0</v>
      </c>
      <c r="O2250" s="134"/>
      <c r="P2250" s="134"/>
      <c r="Q2250" s="134"/>
      <c r="R2250" s="134"/>
      <c r="S2250" s="134"/>
      <c r="T2250" s="134"/>
      <c r="U2250" s="134"/>
      <c r="V2250" s="134"/>
      <c r="W2250" s="134"/>
      <c r="X2250" s="134"/>
      <c r="Y2250" s="134"/>
      <c r="Z2250" s="134"/>
      <c r="AA2250" s="134"/>
    </row>
    <row r="2251" spans="1:27" ht="11.65" customHeight="1" x14ac:dyDescent="0.2">
      <c r="A2251" s="138">
        <f t="shared" ca="1" si="168"/>
        <v>1870</v>
      </c>
      <c r="C2251" s="184"/>
      <c r="F2251" s="184" t="str">
        <f>+[1]Function!F2233</f>
        <v>PTD</v>
      </c>
      <c r="G2251" s="84" t="str">
        <f>[1]UTCR!H2251</f>
        <v>SO</v>
      </c>
      <c r="H2251" s="151"/>
      <c r="I2251" s="88">
        <f>IF(VLOOKUP([1]Variables!$AN$3,[1]Variables!$AK$3:$AM$14,3)=2,[1]UTCR!J2251,[1]UTCR!AF2251)</f>
        <v>78909282.687916696</v>
      </c>
      <c r="J2251" s="88">
        <f t="shared" si="177"/>
        <v>73658024.06160064</v>
      </c>
      <c r="K2251" s="185">
        <f>IF([1]Variables!$AN$3=12,IF(VLOOKUP([1]Variables!$AN$3,[1]Variables!$AK$3:$AM$14,3)=2,INDEX([1]UTCR!K2251:U2251,1,5)+INDEX([1]UTCR!K2251:U2251,1,8),INDEX([1]UTCR!AG2251:AQ2251,1,5)+INDEX([1]UTCR!AG2251:AQ2251,1,8)),IF(VLOOKUP([1]Variables!$AN$3,[1]Variables!$AK$3:$AM$14,3)=2,INDEX([1]UTCR!K2251:U2251,1,[1]Variables!$AN$3),INDEX([1]UTCR!AG2251:AQ2251,1,[1]Variables!$AN$3)))</f>
        <v>5251258.6263160501</v>
      </c>
      <c r="L2251" s="88">
        <f t="shared" si="178"/>
        <v>21288.373491160572</v>
      </c>
      <c r="M2251" s="88">
        <f>IF([1]Variables!$AN$3=12,INDEX([1]NRO!J2251:T2251,1,5)+INDEX([1]NRO!J2251:T2251,1,8),INDEX([1]NRO!J2251:T2251,1,[1]Variables!$AN$3))</f>
        <v>5272546.9998072106</v>
      </c>
      <c r="O2251" s="134"/>
      <c r="P2251" s="134"/>
      <c r="Q2251" s="134"/>
      <c r="R2251" s="134"/>
      <c r="S2251" s="134"/>
      <c r="T2251" s="134"/>
      <c r="U2251" s="134"/>
      <c r="V2251" s="134"/>
      <c r="W2251" s="134"/>
      <c r="X2251" s="134"/>
      <c r="Y2251" s="134"/>
      <c r="Z2251" s="134"/>
      <c r="AA2251" s="134"/>
    </row>
    <row r="2252" spans="1:27" ht="11.65" customHeight="1" x14ac:dyDescent="0.2">
      <c r="A2252" s="138">
        <f t="shared" ref="A2252:A2315" ca="1" si="179">OFFSET(A2252,-1,)+1</f>
        <v>1871</v>
      </c>
      <c r="C2252" s="184"/>
      <c r="F2252" s="184" t="str">
        <f>+[1]Function!F2234</f>
        <v>CUST</v>
      </c>
      <c r="G2252" s="84" t="str">
        <f>[1]UTCR!H2252</f>
        <v>CN</v>
      </c>
      <c r="H2252" s="151"/>
      <c r="I2252" s="88">
        <f>IF(VLOOKUP([1]Variables!$AN$3,[1]Variables!$AK$3:$AM$14,3)=2,[1]UTCR!J2252,[1]UTCR!AF2252)</f>
        <v>3496818.0995833301</v>
      </c>
      <c r="J2252" s="88">
        <f t="shared" si="177"/>
        <v>3256108.526643191</v>
      </c>
      <c r="K2252" s="185">
        <f>IF([1]Variables!$AN$3=12,IF(VLOOKUP([1]Variables!$AN$3,[1]Variables!$AK$3:$AM$14,3)=2,INDEX([1]UTCR!K2252:U2252,1,5)+INDEX([1]UTCR!K2252:U2252,1,8),INDEX([1]UTCR!AG2252:AQ2252,1,5)+INDEX([1]UTCR!AG2252:AQ2252,1,8)),IF(VLOOKUP([1]Variables!$AN$3,[1]Variables!$AK$3:$AM$14,3)=2,INDEX([1]UTCR!K2252:U2252,1,[1]Variables!$AN$3),INDEX([1]UTCR!AG2252:AQ2252,1,[1]Variables!$AN$3)))</f>
        <v>240709.57294013919</v>
      </c>
      <c r="L2252" s="88">
        <f t="shared" si="178"/>
        <v>239.98006295258529</v>
      </c>
      <c r="M2252" s="88">
        <f>IF([1]Variables!$AN$3=12,INDEX([1]NRO!J2252:T2252,1,5)+INDEX([1]NRO!J2252:T2252,1,8),INDEX([1]NRO!J2252:T2252,1,[1]Variables!$AN$3))</f>
        <v>240949.55300309177</v>
      </c>
      <c r="O2252" s="134"/>
      <c r="P2252" s="134"/>
      <c r="Q2252" s="134"/>
      <c r="R2252" s="134"/>
      <c r="S2252" s="134"/>
      <c r="T2252" s="134"/>
      <c r="U2252" s="134"/>
      <c r="V2252" s="134"/>
      <c r="W2252" s="134"/>
      <c r="X2252" s="134"/>
      <c r="Y2252" s="134"/>
      <c r="Z2252" s="134"/>
      <c r="AA2252" s="134"/>
    </row>
    <row r="2253" spans="1:27" ht="11.65" customHeight="1" x14ac:dyDescent="0.2">
      <c r="A2253" s="138">
        <f t="shared" ca="1" si="179"/>
        <v>1872</v>
      </c>
      <c r="C2253" s="184"/>
      <c r="F2253" s="184" t="str">
        <f>+[1]Function!F2235</f>
        <v>G-SG</v>
      </c>
      <c r="G2253" s="84" t="str">
        <f>[1]UTCR!H2253</f>
        <v>SG</v>
      </c>
      <c r="H2253" s="151"/>
      <c r="I2253" s="88">
        <f>IF(VLOOKUP([1]Variables!$AN$3,[1]Variables!$AK$3:$AM$14,3)=2,[1]UTCR!J2253,[1]UTCR!AF2253)</f>
        <v>138683.51</v>
      </c>
      <c r="J2253" s="88">
        <f t="shared" si="177"/>
        <v>127271.90590296767</v>
      </c>
      <c r="K2253" s="185">
        <f>IF([1]Variables!$AN$3=12,IF(VLOOKUP([1]Variables!$AN$3,[1]Variables!$AK$3:$AM$14,3)=2,INDEX([1]UTCR!K2253:U2253,1,5)+INDEX([1]UTCR!K2253:U2253,1,8),INDEX([1]UTCR!AG2253:AQ2253,1,5)+INDEX([1]UTCR!AG2253:AQ2253,1,8)),IF(VLOOKUP([1]Variables!$AN$3,[1]Variables!$AK$3:$AM$14,3)=2,INDEX([1]UTCR!K2253:U2253,1,[1]Variables!$AN$3),INDEX([1]UTCR!AG2253:AQ2253,1,[1]Variables!$AN$3)))</f>
        <v>11411.604097032341</v>
      </c>
      <c r="L2253" s="88">
        <f t="shared" si="178"/>
        <v>0</v>
      </c>
      <c r="M2253" s="88">
        <f>IF([1]Variables!$AN$3=12,INDEX([1]NRO!J2253:T2253,1,5)+INDEX([1]NRO!J2253:T2253,1,8),INDEX([1]NRO!J2253:T2253,1,[1]Variables!$AN$3))</f>
        <v>11411.604097032341</v>
      </c>
      <c r="O2253" s="134"/>
      <c r="P2253" s="134"/>
      <c r="Q2253" s="134"/>
      <c r="R2253" s="134"/>
      <c r="S2253" s="134"/>
      <c r="T2253" s="134"/>
      <c r="U2253" s="134"/>
      <c r="V2253" s="134"/>
      <c r="W2253" s="134"/>
      <c r="X2253" s="134"/>
      <c r="Y2253" s="134"/>
      <c r="Z2253" s="134"/>
      <c r="AA2253" s="134"/>
    </row>
    <row r="2254" spans="1:27" ht="11.65" customHeight="1" x14ac:dyDescent="0.2">
      <c r="A2254" s="138">
        <f t="shared" ca="1" si="179"/>
        <v>1873</v>
      </c>
      <c r="C2254" s="184"/>
      <c r="F2254" s="184" t="str">
        <f>+[1]Function!F2236</f>
        <v>COM_EQ</v>
      </c>
      <c r="G2254" s="84" t="str">
        <f>[1]UTCR!H2254</f>
        <v>SE</v>
      </c>
      <c r="H2254" s="151"/>
      <c r="I2254" s="88">
        <f>IF(VLOOKUP([1]Variables!$AN$3,[1]Variables!$AK$3:$AM$14,3)=2,[1]UTCR!J2254,[1]UTCR!AF2254)</f>
        <v>0</v>
      </c>
      <c r="J2254" s="88">
        <f t="shared" si="177"/>
        <v>0</v>
      </c>
      <c r="K2254" s="185">
        <f>IF([1]Variables!$AN$3=12,IF(VLOOKUP([1]Variables!$AN$3,[1]Variables!$AK$3:$AM$14,3)=2,INDEX([1]UTCR!K2254:U2254,1,5)+INDEX([1]UTCR!K2254:U2254,1,8),INDEX([1]UTCR!AG2254:AQ2254,1,5)+INDEX([1]UTCR!AG2254:AQ2254,1,8)),IF(VLOOKUP([1]Variables!$AN$3,[1]Variables!$AK$3:$AM$14,3)=2,INDEX([1]UTCR!K2254:U2254,1,[1]Variables!$AN$3),INDEX([1]UTCR!AG2254:AQ2254,1,[1]Variables!$AN$3)))</f>
        <v>0</v>
      </c>
      <c r="L2254" s="88">
        <f t="shared" si="178"/>
        <v>0</v>
      </c>
      <c r="M2254" s="88">
        <f>IF([1]Variables!$AN$3=12,INDEX([1]NRO!J2254:T2254,1,5)+INDEX([1]NRO!J2254:T2254,1,8),INDEX([1]NRO!J2254:T2254,1,[1]Variables!$AN$3))</f>
        <v>0</v>
      </c>
      <c r="O2254" s="134"/>
      <c r="P2254" s="134"/>
      <c r="Q2254" s="134"/>
      <c r="R2254" s="134"/>
      <c r="S2254" s="134"/>
      <c r="T2254" s="134"/>
      <c r="U2254" s="134"/>
      <c r="V2254" s="134"/>
      <c r="W2254" s="134"/>
      <c r="X2254" s="134"/>
      <c r="Y2254" s="134"/>
      <c r="Z2254" s="134"/>
      <c r="AA2254" s="134"/>
    </row>
    <row r="2255" spans="1:27" ht="11.65" customHeight="1" x14ac:dyDescent="0.2">
      <c r="A2255" s="138">
        <f t="shared" ca="1" si="179"/>
        <v>1874</v>
      </c>
      <c r="C2255" s="184"/>
      <c r="F2255" s="184" t="str">
        <f>+[1]Function!F2237</f>
        <v>G-SG</v>
      </c>
      <c r="G2255" s="84" t="str">
        <f>[1]UTCR!H2255</f>
        <v>CAGW</v>
      </c>
      <c r="H2255" s="151"/>
      <c r="I2255" s="88">
        <f>IF(VLOOKUP([1]Variables!$AN$3,[1]Variables!$AK$3:$AM$14,3)=2,[1]UTCR!J2255,[1]UTCR!AF2255)</f>
        <v>42037867.693749994</v>
      </c>
      <c r="J2255" s="88">
        <f>I2255-K2255</f>
        <v>32552000.821967207</v>
      </c>
      <c r="K2255" s="185">
        <f>IF([1]Variables!$AN$3=12,IF(VLOOKUP([1]Variables!$AN$3,[1]Variables!$AK$3:$AM$14,3)=2,INDEX([1]UTCR!K2255:U2255,1,5)+INDEX([1]UTCR!K2255:U2255,1,8),INDEX([1]UTCR!AG2255:AQ2255,1,5)+INDEX([1]UTCR!AG2255:AQ2255,1,8)),IF(VLOOKUP([1]Variables!$AN$3,[1]Variables!$AK$3:$AM$14,3)=2,INDEX([1]UTCR!K2255:U2255,1,[1]Variables!$AN$3),INDEX([1]UTCR!AG2255:AQ2255,1,[1]Variables!$AN$3)))</f>
        <v>9485866.871782789</v>
      </c>
      <c r="L2255" s="88">
        <f>M2255-K2255</f>
        <v>132284.12942253985</v>
      </c>
      <c r="M2255" s="88">
        <f>IF([1]Variables!$AN$3=12,INDEX([1]NRO!J2255:T2255,1,5)+INDEX([1]NRO!J2255:T2255,1,8),INDEX([1]NRO!J2255:T2255,1,[1]Variables!$AN$3))</f>
        <v>9618151.0012053289</v>
      </c>
      <c r="O2255" s="134"/>
      <c r="P2255" s="134"/>
      <c r="Q2255" s="134"/>
      <c r="R2255" s="134"/>
      <c r="S2255" s="134"/>
      <c r="T2255" s="134"/>
      <c r="U2255" s="134"/>
      <c r="V2255" s="134"/>
      <c r="W2255" s="134"/>
      <c r="X2255" s="134"/>
      <c r="Y2255" s="134"/>
      <c r="Z2255" s="134"/>
      <c r="AA2255" s="134"/>
    </row>
    <row r="2256" spans="1:27" ht="11.65" customHeight="1" x14ac:dyDescent="0.2">
      <c r="A2256" s="138">
        <f t="shared" ca="1" si="179"/>
        <v>1875</v>
      </c>
      <c r="C2256" s="184"/>
      <c r="F2256" s="184" t="str">
        <f>+[1]Function!F2238</f>
        <v>COM_EQ</v>
      </c>
      <c r="G2256" s="84" t="str">
        <f>[1]UTCR!H2256</f>
        <v>CAGE</v>
      </c>
      <c r="H2256" s="151"/>
      <c r="I2256" s="88">
        <f>IF(VLOOKUP([1]Variables!$AN$3,[1]Variables!$AK$3:$AM$14,3)=2,[1]UTCR!J2256,[1]UTCR!AF2256)</f>
        <v>103692952.880833</v>
      </c>
      <c r="J2256" s="88">
        <f>I2256-K2256</f>
        <v>103692952.880833</v>
      </c>
      <c r="K2256" s="185">
        <f>IF([1]Variables!$AN$3=12,IF(VLOOKUP([1]Variables!$AN$3,[1]Variables!$AK$3:$AM$14,3)=2,INDEX([1]UTCR!K2256:U2256,1,5)+INDEX([1]UTCR!K2256:U2256,1,8),INDEX([1]UTCR!AG2256:AQ2256,1,5)+INDEX([1]UTCR!AG2256:AQ2256,1,8)),IF(VLOOKUP([1]Variables!$AN$3,[1]Variables!$AK$3:$AM$14,3)=2,INDEX([1]UTCR!K2256:U2256,1,[1]Variables!$AN$3),INDEX([1]UTCR!AG2256:AQ2256,1,[1]Variables!$AN$3)))</f>
        <v>0</v>
      </c>
      <c r="L2256" s="88">
        <f>M2256-K2256</f>
        <v>0</v>
      </c>
      <c r="M2256" s="88">
        <f>IF([1]Variables!$AN$3=12,INDEX([1]NRO!J2256:T2256,1,5)+INDEX([1]NRO!J2256:T2256,1,8),INDEX([1]NRO!J2256:T2256,1,[1]Variables!$AN$3))</f>
        <v>0</v>
      </c>
      <c r="O2256" s="134"/>
      <c r="P2256" s="134"/>
      <c r="Q2256" s="134"/>
      <c r="R2256" s="134"/>
      <c r="S2256" s="134"/>
      <c r="T2256" s="134"/>
      <c r="U2256" s="134"/>
      <c r="V2256" s="134"/>
      <c r="W2256" s="134"/>
      <c r="X2256" s="134"/>
      <c r="Y2256" s="134"/>
      <c r="Z2256" s="134"/>
      <c r="AA2256" s="134"/>
    </row>
    <row r="2257" spans="1:27" ht="11.65" customHeight="1" x14ac:dyDescent="0.2">
      <c r="A2257" s="138">
        <f t="shared" ca="1" si="179"/>
        <v>1876</v>
      </c>
      <c r="C2257" s="184"/>
      <c r="F2257" s="184" t="str">
        <f>+[1]Function!F2240</f>
        <v>COM_EQ</v>
      </c>
      <c r="G2257" s="84" t="str">
        <f>[1]UTCR!H2257</f>
        <v>JBG</v>
      </c>
      <c r="H2257" s="151"/>
      <c r="I2257" s="88">
        <f>IF(VLOOKUP([1]Variables!$AN$3,[1]Variables!$AK$3:$AM$14,3)=2,[1]UTCR!J2257,[1]UTCR!AF2257)</f>
        <v>4527167.62</v>
      </c>
      <c r="J2257" s="88">
        <f>I2257-K2257</f>
        <v>3511406.8323962339</v>
      </c>
      <c r="K2257" s="185">
        <f>IF([1]Variables!$AN$3=12,IF(VLOOKUP([1]Variables!$AN$3,[1]Variables!$AK$3:$AM$14,3)=2,INDEX([1]UTCR!K2257:U2257,1,5)+INDEX([1]UTCR!K2257:U2257,1,8),INDEX([1]UTCR!AG2257:AQ2257,1,5)+INDEX([1]UTCR!AG2257:AQ2257,1,8)),IF(VLOOKUP([1]Variables!$AN$3,[1]Variables!$AK$3:$AM$14,3)=2,INDEX([1]UTCR!K2257:U2257,1,[1]Variables!$AN$3),INDEX([1]UTCR!AG2257:AQ2257,1,[1]Variables!$AN$3)))</f>
        <v>1015760.7876037661</v>
      </c>
      <c r="L2257" s="88">
        <f>M2257-K2257</f>
        <v>10125.79906798061</v>
      </c>
      <c r="M2257" s="88">
        <f>IF([1]Variables!$AN$3=12,INDEX([1]NRO!J2257:T2257,1,5)+INDEX([1]NRO!J2257:T2257,1,8),INDEX([1]NRO!J2257:T2257,1,[1]Variables!$AN$3))</f>
        <v>1025886.5866717467</v>
      </c>
      <c r="O2257" s="134"/>
      <c r="P2257" s="134"/>
      <c r="Q2257" s="134"/>
      <c r="R2257" s="134"/>
      <c r="S2257" s="134"/>
      <c r="T2257" s="134"/>
      <c r="U2257" s="134"/>
      <c r="V2257" s="134"/>
      <c r="W2257" s="134"/>
      <c r="X2257" s="134"/>
      <c r="Y2257" s="134"/>
      <c r="Z2257" s="134"/>
      <c r="AA2257" s="134"/>
    </row>
    <row r="2258" spans="1:27" ht="11.65" customHeight="1" x14ac:dyDescent="0.2">
      <c r="A2258" s="138">
        <f t="shared" ca="1" si="179"/>
        <v>1877</v>
      </c>
      <c r="C2258" s="184"/>
      <c r="F2258" s="184" t="str">
        <f>+[1]Function!F2240</f>
        <v>COM_EQ</v>
      </c>
      <c r="G2258" s="84" t="str">
        <f>[1]UTCR!H2258</f>
        <v>CAEW</v>
      </c>
      <c r="H2258" s="151"/>
      <c r="I2258" s="88">
        <f>IF(VLOOKUP([1]Variables!$AN$3,[1]Variables!$AK$3:$AM$14,3)=2,[1]UTCR!J2258,[1]UTCR!AF2258)</f>
        <v>0</v>
      </c>
      <c r="J2258" s="88">
        <f>I2258-K2258</f>
        <v>0</v>
      </c>
      <c r="K2258" s="185">
        <f>IF([1]Variables!$AN$3=12,IF(VLOOKUP([1]Variables!$AN$3,[1]Variables!$AK$3:$AM$14,3)=2,INDEX([1]UTCR!K2258:U2258,1,5)+INDEX([1]UTCR!K2258:U2258,1,8),INDEX([1]UTCR!AG2258:AQ2258,1,5)+INDEX([1]UTCR!AG2258:AQ2258,1,8)),IF(VLOOKUP([1]Variables!$AN$3,[1]Variables!$AK$3:$AM$14,3)=2,INDEX([1]UTCR!K2258:U2258,1,[1]Variables!$AN$3),INDEX([1]UTCR!AG2258:AQ2258,1,[1]Variables!$AN$3)))</f>
        <v>0</v>
      </c>
      <c r="L2258" s="88">
        <f>M2258-K2258</f>
        <v>0</v>
      </c>
      <c r="M2258" s="88">
        <f>IF([1]Variables!$AN$3=12,INDEX([1]NRO!J2258:T2258,1,5)+INDEX([1]NRO!J2258:T2258,1,8),INDEX([1]NRO!J2258:T2258,1,[1]Variables!$AN$3))</f>
        <v>0</v>
      </c>
      <c r="O2258" s="134"/>
      <c r="P2258" s="134"/>
      <c r="Q2258" s="134"/>
      <c r="R2258" s="134"/>
      <c r="S2258" s="134"/>
      <c r="T2258" s="134"/>
      <c r="U2258" s="134"/>
      <c r="V2258" s="134"/>
      <c r="W2258" s="134"/>
      <c r="X2258" s="134"/>
      <c r="Y2258" s="134"/>
      <c r="Z2258" s="134"/>
      <c r="AA2258" s="134"/>
    </row>
    <row r="2259" spans="1:27" ht="11.65" customHeight="1" x14ac:dyDescent="0.2">
      <c r="A2259" s="138">
        <f t="shared" ca="1" si="179"/>
        <v>1878</v>
      </c>
      <c r="C2259" s="184"/>
      <c r="F2259" s="184" t="str">
        <f>+[1]Function!F2241</f>
        <v>COM_EQ</v>
      </c>
      <c r="G2259" s="84" t="str">
        <f>[1]UTCR!H2259</f>
        <v>CAEE</v>
      </c>
      <c r="H2259" s="151"/>
      <c r="I2259" s="88">
        <f>IF(VLOOKUP([1]Variables!$AN$3,[1]Variables!$AK$3:$AM$14,3)=2,[1]UTCR!J2259,[1]UTCR!AF2259)</f>
        <v>327675.48166666698</v>
      </c>
      <c r="J2259" s="88">
        <f>I2259-K2259</f>
        <v>327675.48166666698</v>
      </c>
      <c r="K2259" s="185">
        <f>IF([1]Variables!$AN$3=12,IF(VLOOKUP([1]Variables!$AN$3,[1]Variables!$AK$3:$AM$14,3)=2,INDEX([1]UTCR!K2259:U2259,1,5)+INDEX([1]UTCR!K2259:U2259,1,8),INDEX([1]UTCR!AG2259:AQ2259,1,5)+INDEX([1]UTCR!AG2259:AQ2259,1,8)),IF(VLOOKUP([1]Variables!$AN$3,[1]Variables!$AK$3:$AM$14,3)=2,INDEX([1]UTCR!K2259:U2259,1,[1]Variables!$AN$3),INDEX([1]UTCR!AG2259:AQ2259,1,[1]Variables!$AN$3)))</f>
        <v>0</v>
      </c>
      <c r="L2259" s="88">
        <f>M2259-K2259</f>
        <v>0</v>
      </c>
      <c r="M2259" s="88">
        <f>IF([1]Variables!$AN$3=12,INDEX([1]NRO!J2259:T2259,1,5)+INDEX([1]NRO!J2259:T2259,1,8),INDEX([1]NRO!J2259:T2259,1,[1]Variables!$AN$3))</f>
        <v>0</v>
      </c>
      <c r="O2259" s="134"/>
      <c r="P2259" s="134"/>
      <c r="Q2259" s="134"/>
      <c r="R2259" s="134"/>
      <c r="S2259" s="134"/>
      <c r="T2259" s="134"/>
      <c r="U2259" s="134"/>
      <c r="V2259" s="134"/>
      <c r="W2259" s="134"/>
      <c r="X2259" s="134"/>
      <c r="Y2259" s="134"/>
      <c r="Z2259" s="134"/>
      <c r="AA2259" s="134"/>
    </row>
    <row r="2260" spans="1:27" ht="11.65" customHeight="1" x14ac:dyDescent="0.2">
      <c r="A2260" s="138">
        <f t="shared" ca="1" si="179"/>
        <v>1879</v>
      </c>
      <c r="C2260" s="184"/>
      <c r="F2260" s="184" t="str">
        <f>+[1]Function!F2242</f>
        <v>COM_EQ</v>
      </c>
      <c r="G2260" s="84" t="str">
        <f>[1]UTCR!H2260</f>
        <v>CAGE</v>
      </c>
      <c r="H2260" s="151"/>
      <c r="I2260" s="88">
        <f>IF(VLOOKUP([1]Variables!$AN$3,[1]Variables!$AK$3:$AM$14,3)=2,[1]UTCR!J2260,[1]UTCR!AF2260)</f>
        <v>0</v>
      </c>
      <c r="J2260" s="88">
        <f t="shared" si="177"/>
        <v>0</v>
      </c>
      <c r="K2260" s="185">
        <f>IF([1]Variables!$AN$3=12,IF(VLOOKUP([1]Variables!$AN$3,[1]Variables!$AK$3:$AM$14,3)=2,INDEX([1]UTCR!K2260:U2260,1,5)+INDEX([1]UTCR!K2260:U2260,1,8),INDEX([1]UTCR!AG2260:AQ2260,1,5)+INDEX([1]UTCR!AG2260:AQ2260,1,8)),IF(VLOOKUP([1]Variables!$AN$3,[1]Variables!$AK$3:$AM$14,3)=2,INDEX([1]UTCR!K2260:U2260,1,[1]Variables!$AN$3),INDEX([1]UTCR!AG2260:AQ2260,1,[1]Variables!$AN$3)))</f>
        <v>0</v>
      </c>
      <c r="L2260" s="88">
        <f t="shared" si="178"/>
        <v>0</v>
      </c>
      <c r="M2260" s="88">
        <f>IF([1]Variables!$AN$3=12,INDEX([1]NRO!J2260:T2260,1,5)+INDEX([1]NRO!J2260:T2260,1,8),INDEX([1]NRO!J2260:T2260,1,[1]Variables!$AN$3))</f>
        <v>0</v>
      </c>
      <c r="O2260" s="134"/>
      <c r="P2260" s="134"/>
      <c r="Q2260" s="134"/>
      <c r="R2260" s="134"/>
      <c r="S2260" s="134"/>
      <c r="T2260" s="134"/>
      <c r="U2260" s="134"/>
      <c r="V2260" s="134"/>
      <c r="W2260" s="134"/>
      <c r="X2260" s="134"/>
      <c r="Y2260" s="134"/>
      <c r="Z2260" s="134"/>
      <c r="AA2260" s="134"/>
    </row>
    <row r="2261" spans="1:27" ht="11.65" customHeight="1" x14ac:dyDescent="0.2">
      <c r="A2261" s="138">
        <f t="shared" ca="1" si="179"/>
        <v>1880</v>
      </c>
      <c r="C2261" s="184"/>
      <c r="F2261" s="184" t="str">
        <f>+[1]Function!F2243</f>
        <v>COM_EQ</v>
      </c>
      <c r="G2261" s="84" t="str">
        <f>[1]UTCR!H2261</f>
        <v>CAGE</v>
      </c>
      <c r="H2261" s="151"/>
      <c r="I2261" s="88">
        <f>IF(VLOOKUP([1]Variables!$AN$3,[1]Variables!$AK$3:$AM$14,3)=2,[1]UTCR!J2261,[1]UTCR!AF2261)</f>
        <v>0</v>
      </c>
      <c r="J2261" s="88">
        <f>I2261-K2261</f>
        <v>0</v>
      </c>
      <c r="K2261" s="185">
        <f>IF([1]Variables!$AN$3=12,IF(VLOOKUP([1]Variables!$AN$3,[1]Variables!$AK$3:$AM$14,3)=2,INDEX([1]UTCR!K2261:U2261,1,5)+INDEX([1]UTCR!K2261:U2261,1,8),INDEX([1]UTCR!AG2261:AQ2261,1,5)+INDEX([1]UTCR!AG2261:AQ2261,1,8)),IF(VLOOKUP([1]Variables!$AN$3,[1]Variables!$AK$3:$AM$14,3)=2,INDEX([1]UTCR!K2261:U2261,1,[1]Variables!$AN$3),INDEX([1]UTCR!AG2261:AQ2261,1,[1]Variables!$AN$3)))</f>
        <v>0</v>
      </c>
      <c r="L2261" s="88">
        <f>M2261-K2261</f>
        <v>0</v>
      </c>
      <c r="M2261" s="88">
        <f>IF([1]Variables!$AN$3=12,INDEX([1]NRO!J2261:T2261,1,5)+INDEX([1]NRO!J2261:T2261,1,8),INDEX([1]NRO!J2261:T2261,1,[1]Variables!$AN$3))</f>
        <v>0</v>
      </c>
      <c r="O2261" s="134"/>
      <c r="P2261" s="134"/>
      <c r="Q2261" s="134"/>
      <c r="R2261" s="134"/>
      <c r="S2261" s="134"/>
      <c r="T2261" s="134"/>
      <c r="U2261" s="134"/>
      <c r="V2261" s="134"/>
      <c r="W2261" s="134"/>
      <c r="X2261" s="134"/>
      <c r="Y2261" s="134"/>
      <c r="Z2261" s="134"/>
      <c r="AA2261" s="134"/>
    </row>
    <row r="2262" spans="1:27" ht="11.65" customHeight="1" x14ac:dyDescent="0.2">
      <c r="A2262" s="138">
        <f t="shared" ca="1" si="179"/>
        <v>1881</v>
      </c>
      <c r="C2262" s="184"/>
      <c r="H2262" s="151" t="s">
        <v>469</v>
      </c>
      <c r="I2262" s="187">
        <f>SUBTOTAL(9,I2248:I2261)</f>
        <v>404961644.79041636</v>
      </c>
      <c r="J2262" s="187">
        <f>SUBTOTAL(9,J2248:J2261)</f>
        <v>376217934.87309331</v>
      </c>
      <c r="K2262" s="187">
        <f>SUBTOTAL(9,K2248:K2261)</f>
        <v>28743709.917323075</v>
      </c>
      <c r="L2262" s="187">
        <f>SUBTOTAL(9,L2248:L2261)</f>
        <v>-42175.062538667262</v>
      </c>
      <c r="M2262" s="187">
        <f>SUBTOTAL(9,M2248:M2261)</f>
        <v>28701534.854784407</v>
      </c>
      <c r="O2262" s="134"/>
      <c r="P2262" s="134"/>
      <c r="Q2262" s="134"/>
      <c r="R2262" s="134"/>
      <c r="S2262" s="134"/>
      <c r="T2262" s="134"/>
      <c r="U2262" s="134"/>
      <c r="V2262" s="134"/>
      <c r="W2262" s="134"/>
      <c r="X2262" s="134"/>
      <c r="Y2262" s="134"/>
      <c r="Z2262" s="134"/>
      <c r="AA2262" s="134"/>
    </row>
    <row r="2263" spans="1:27" ht="11.65" customHeight="1" x14ac:dyDescent="0.2">
      <c r="A2263" s="138">
        <f t="shared" ca="1" si="179"/>
        <v>1882</v>
      </c>
      <c r="C2263" s="184"/>
      <c r="H2263" s="151"/>
      <c r="I2263" s="88"/>
      <c r="J2263" s="88"/>
      <c r="K2263" s="88"/>
      <c r="L2263" s="88"/>
      <c r="M2263" s="88"/>
      <c r="O2263" s="134"/>
      <c r="P2263" s="134"/>
      <c r="Q2263" s="134"/>
      <c r="R2263" s="134"/>
      <c r="S2263" s="134"/>
      <c r="T2263" s="134"/>
      <c r="U2263" s="134"/>
      <c r="V2263" s="134"/>
      <c r="W2263" s="134"/>
      <c r="X2263" s="134"/>
      <c r="Y2263" s="134"/>
      <c r="Z2263" s="134"/>
      <c r="AA2263" s="134"/>
    </row>
    <row r="2264" spans="1:27" ht="11.65" customHeight="1" x14ac:dyDescent="0.2">
      <c r="A2264" s="138">
        <f t="shared" ca="1" si="179"/>
        <v>1883</v>
      </c>
      <c r="C2264" s="184">
        <v>398</v>
      </c>
      <c r="D2264" s="84" t="s">
        <v>542</v>
      </c>
      <c r="H2264" s="151"/>
      <c r="I2264" s="88"/>
      <c r="J2264" s="88"/>
      <c r="K2264" s="88"/>
      <c r="L2264" s="88"/>
      <c r="M2264" s="88"/>
      <c r="O2264" s="134"/>
      <c r="P2264" s="134"/>
      <c r="Q2264" s="134"/>
      <c r="R2264" s="134"/>
      <c r="S2264" s="134"/>
      <c r="T2264" s="134"/>
      <c r="U2264" s="134"/>
      <c r="V2264" s="134"/>
      <c r="W2264" s="134"/>
      <c r="X2264" s="134"/>
      <c r="Y2264" s="134"/>
      <c r="Z2264" s="134"/>
      <c r="AA2264" s="134"/>
    </row>
    <row r="2265" spans="1:27" ht="11.65" customHeight="1" x14ac:dyDescent="0.2">
      <c r="A2265" s="138">
        <f t="shared" ca="1" si="179"/>
        <v>1884</v>
      </c>
      <c r="C2265" s="184"/>
      <c r="F2265" s="184" t="str">
        <f>+[1]Function!F2247</f>
        <v>G-SITUS</v>
      </c>
      <c r="G2265" s="84" t="str">
        <f>[1]UTCR!H2265</f>
        <v>S</v>
      </c>
      <c r="H2265" s="151"/>
      <c r="I2265" s="88">
        <f>IF(VLOOKUP([1]Variables!$AN$3,[1]Variables!$AK$3:$AM$14,3)=2,[1]UTCR!J2265,[1]UTCR!AF2265)</f>
        <v>2515474.8366666627</v>
      </c>
      <c r="J2265" s="88">
        <f t="shared" ref="J2265:J2277" si="180">I2265-K2265</f>
        <v>2322712.8608333296</v>
      </c>
      <c r="K2265" s="185">
        <f>IF([1]Variables!$AN$3=12,IF(VLOOKUP([1]Variables!$AN$3,[1]Variables!$AK$3:$AM$14,3)=2,INDEX([1]UTCR!K2265:U2265,1,5)+INDEX([1]UTCR!K2265:U2265,1,8),INDEX([1]UTCR!AG2265:AQ2265,1,5)+INDEX([1]UTCR!AG2265:AQ2265,1,8)),IF(VLOOKUP([1]Variables!$AN$3,[1]Variables!$AK$3:$AM$14,3)=2,INDEX([1]UTCR!K2265:U2265,1,[1]Variables!$AN$3),INDEX([1]UTCR!AG2265:AQ2265,1,[1]Variables!$AN$3)))</f>
        <v>192761.97583333301</v>
      </c>
      <c r="L2265" s="88">
        <f t="shared" ref="L2265:L2277" si="181">M2265-K2265</f>
        <v>-6743.7158333330008</v>
      </c>
      <c r="M2265" s="88">
        <f>IF([1]Variables!$AN$3=12,INDEX([1]NRO!J2265:T2265,1,5)+INDEX([1]NRO!J2265:T2265,1,8),INDEX([1]NRO!J2265:T2265,1,[1]Variables!$AN$3))</f>
        <v>186018.26</v>
      </c>
      <c r="O2265" s="134"/>
      <c r="P2265" s="134"/>
      <c r="Q2265" s="134"/>
      <c r="R2265" s="134"/>
      <c r="S2265" s="134"/>
      <c r="T2265" s="134"/>
      <c r="U2265" s="134"/>
      <c r="V2265" s="134"/>
      <c r="W2265" s="134"/>
      <c r="X2265" s="134"/>
      <c r="Y2265" s="134"/>
      <c r="Z2265" s="134"/>
      <c r="AA2265" s="134"/>
    </row>
    <row r="2266" spans="1:27" ht="11.65" customHeight="1" x14ac:dyDescent="0.2">
      <c r="A2266" s="138">
        <f t="shared" ca="1" si="179"/>
        <v>1885</v>
      </c>
      <c r="C2266" s="184"/>
      <c r="F2266" s="184" t="str">
        <f>+[1]Function!F2248</f>
        <v>G-DGP</v>
      </c>
      <c r="G2266" s="84" t="str">
        <f>[1]UTCR!H2266</f>
        <v>DGP</v>
      </c>
      <c r="H2266" s="151"/>
      <c r="I2266" s="88">
        <f>IF(VLOOKUP([1]Variables!$AN$3,[1]Variables!$AK$3:$AM$14,3)=2,[1]UTCR!J2266,[1]UTCR!AF2266)</f>
        <v>0</v>
      </c>
      <c r="J2266" s="88">
        <f t="shared" si="180"/>
        <v>0</v>
      </c>
      <c r="K2266" s="185">
        <f>IF([1]Variables!$AN$3=12,IF(VLOOKUP([1]Variables!$AN$3,[1]Variables!$AK$3:$AM$14,3)=2,INDEX([1]UTCR!K2266:U2266,1,5)+INDEX([1]UTCR!K2266:U2266,1,8),INDEX([1]UTCR!AG2266:AQ2266,1,5)+INDEX([1]UTCR!AG2266:AQ2266,1,8)),IF(VLOOKUP([1]Variables!$AN$3,[1]Variables!$AK$3:$AM$14,3)=2,INDEX([1]UTCR!K2266:U2266,1,[1]Variables!$AN$3),INDEX([1]UTCR!AG2266:AQ2266,1,[1]Variables!$AN$3)))</f>
        <v>0</v>
      </c>
      <c r="L2266" s="88">
        <f t="shared" si="181"/>
        <v>0</v>
      </c>
      <c r="M2266" s="88">
        <f>IF([1]Variables!$AN$3=12,INDEX([1]NRO!J2266:T2266,1,5)+INDEX([1]NRO!J2266:T2266,1,8),INDEX([1]NRO!J2266:T2266,1,[1]Variables!$AN$3))</f>
        <v>0</v>
      </c>
      <c r="O2266" s="134"/>
      <c r="P2266" s="134"/>
      <c r="Q2266" s="134"/>
      <c r="R2266" s="134"/>
      <c r="S2266" s="134"/>
      <c r="T2266" s="134"/>
      <c r="U2266" s="134"/>
      <c r="V2266" s="134"/>
      <c r="W2266" s="134"/>
      <c r="X2266" s="134"/>
      <c r="Y2266" s="134"/>
      <c r="Z2266" s="134"/>
      <c r="AA2266" s="134"/>
    </row>
    <row r="2267" spans="1:27" ht="11.65" customHeight="1" x14ac:dyDescent="0.2">
      <c r="A2267" s="138">
        <f t="shared" ca="1" si="179"/>
        <v>1886</v>
      </c>
      <c r="C2267" s="184"/>
      <c r="F2267" s="184" t="str">
        <f>+[1]Function!F2249</f>
        <v>G-DGU</v>
      </c>
      <c r="G2267" s="84" t="str">
        <f>[1]UTCR!H2267</f>
        <v>DGU</v>
      </c>
      <c r="H2267" s="151"/>
      <c r="I2267" s="88">
        <f>IF(VLOOKUP([1]Variables!$AN$3,[1]Variables!$AK$3:$AM$14,3)=2,[1]UTCR!J2267,[1]UTCR!AF2267)</f>
        <v>0</v>
      </c>
      <c r="J2267" s="88">
        <f t="shared" si="180"/>
        <v>0</v>
      </c>
      <c r="K2267" s="185">
        <f>IF([1]Variables!$AN$3=12,IF(VLOOKUP([1]Variables!$AN$3,[1]Variables!$AK$3:$AM$14,3)=2,INDEX([1]UTCR!K2267:U2267,1,5)+INDEX([1]UTCR!K2267:U2267,1,8),INDEX([1]UTCR!AG2267:AQ2267,1,5)+INDEX([1]UTCR!AG2267:AQ2267,1,8)),IF(VLOOKUP([1]Variables!$AN$3,[1]Variables!$AK$3:$AM$14,3)=2,INDEX([1]UTCR!K2267:U2267,1,[1]Variables!$AN$3),INDEX([1]UTCR!AG2267:AQ2267,1,[1]Variables!$AN$3)))</f>
        <v>0</v>
      </c>
      <c r="L2267" s="88">
        <f t="shared" si="181"/>
        <v>0</v>
      </c>
      <c r="M2267" s="88">
        <f>IF([1]Variables!$AN$3=12,INDEX([1]NRO!J2267:T2267,1,5)+INDEX([1]NRO!J2267:T2267,1,8),INDEX([1]NRO!J2267:T2267,1,[1]Variables!$AN$3))</f>
        <v>0</v>
      </c>
      <c r="O2267" s="134"/>
      <c r="P2267" s="134"/>
      <c r="Q2267" s="134"/>
      <c r="R2267" s="134"/>
      <c r="S2267" s="134"/>
      <c r="T2267" s="134"/>
      <c r="U2267" s="134"/>
      <c r="V2267" s="134"/>
      <c r="W2267" s="134"/>
      <c r="X2267" s="134"/>
      <c r="Y2267" s="134"/>
      <c r="Z2267" s="134"/>
      <c r="AA2267" s="134"/>
    </row>
    <row r="2268" spans="1:27" ht="11.65" customHeight="1" x14ac:dyDescent="0.2">
      <c r="A2268" s="138">
        <f t="shared" ca="1" si="179"/>
        <v>1887</v>
      </c>
      <c r="C2268" s="184"/>
      <c r="F2268" s="184" t="str">
        <f>+[1]Function!F2250</f>
        <v>CUST</v>
      </c>
      <c r="G2268" s="84" t="str">
        <f>[1]UTCR!H2268</f>
        <v>CN</v>
      </c>
      <c r="H2268" s="151"/>
      <c r="I2268" s="88">
        <f>IF(VLOOKUP([1]Variables!$AN$3,[1]Variables!$AK$3:$AM$14,3)=2,[1]UTCR!J2268,[1]UTCR!AF2268)</f>
        <v>216484.44</v>
      </c>
      <c r="J2268" s="88">
        <f t="shared" si="180"/>
        <v>201582.35598630927</v>
      </c>
      <c r="K2268" s="185">
        <f>IF([1]Variables!$AN$3=12,IF(VLOOKUP([1]Variables!$AN$3,[1]Variables!$AK$3:$AM$14,3)=2,INDEX([1]UTCR!K2268:U2268,1,5)+INDEX([1]UTCR!K2268:U2268,1,8),INDEX([1]UTCR!AG2268:AQ2268,1,5)+INDEX([1]UTCR!AG2268:AQ2268,1,8)),IF(VLOOKUP([1]Variables!$AN$3,[1]Variables!$AK$3:$AM$14,3)=2,INDEX([1]UTCR!K2268:U2268,1,[1]Variables!$AN$3),INDEX([1]UTCR!AG2268:AQ2268,1,[1]Variables!$AN$3)))</f>
        <v>14902.084013690743</v>
      </c>
      <c r="L2268" s="88">
        <f t="shared" si="181"/>
        <v>0</v>
      </c>
      <c r="M2268" s="88">
        <f>IF([1]Variables!$AN$3=12,INDEX([1]NRO!J2268:T2268,1,5)+INDEX([1]NRO!J2268:T2268,1,8),INDEX([1]NRO!J2268:T2268,1,[1]Variables!$AN$3))</f>
        <v>14902.084013690743</v>
      </c>
      <c r="O2268" s="134"/>
      <c r="P2268" s="134"/>
      <c r="Q2268" s="134"/>
      <c r="R2268" s="134"/>
      <c r="S2268" s="134"/>
      <c r="T2268" s="134"/>
      <c r="U2268" s="134"/>
      <c r="V2268" s="134"/>
      <c r="W2268" s="134"/>
      <c r="X2268" s="134"/>
      <c r="Y2268" s="134"/>
      <c r="Z2268" s="134"/>
      <c r="AA2268" s="134"/>
    </row>
    <row r="2269" spans="1:27" ht="11.65" customHeight="1" x14ac:dyDescent="0.2">
      <c r="A2269" s="138">
        <f t="shared" ca="1" si="179"/>
        <v>1888</v>
      </c>
      <c r="C2269" s="184"/>
      <c r="F2269" s="184" t="str">
        <f>+[1]Function!F2251</f>
        <v>PTD</v>
      </c>
      <c r="G2269" s="84" t="str">
        <f>[1]UTCR!H2269</f>
        <v>SO</v>
      </c>
      <c r="H2269" s="151"/>
      <c r="I2269" s="88">
        <f>IF(VLOOKUP([1]Variables!$AN$3,[1]Variables!$AK$3:$AM$14,3)=2,[1]UTCR!J2269,[1]UTCR!AF2269)</f>
        <v>2620925.3287499999</v>
      </c>
      <c r="J2269" s="88">
        <f t="shared" si="180"/>
        <v>2446507.8676768653</v>
      </c>
      <c r="K2269" s="185">
        <f>IF([1]Variables!$AN$3=12,IF(VLOOKUP([1]Variables!$AN$3,[1]Variables!$AK$3:$AM$14,3)=2,INDEX([1]UTCR!K2269:U2269,1,5)+INDEX([1]UTCR!K2269:U2269,1,8),INDEX([1]UTCR!AG2269:AQ2269,1,5)+INDEX([1]UTCR!AG2269:AQ2269,1,8)),IF(VLOOKUP([1]Variables!$AN$3,[1]Variables!$AK$3:$AM$14,3)=2,INDEX([1]UTCR!K2269:U2269,1,[1]Variables!$AN$3),INDEX([1]UTCR!AG2269:AQ2269,1,[1]Variables!$AN$3)))</f>
        <v>174417.46107313436</v>
      </c>
      <c r="L2269" s="88">
        <f t="shared" si="181"/>
        <v>-8901.7655954371148</v>
      </c>
      <c r="M2269" s="88">
        <f>IF([1]Variables!$AN$3=12,INDEX([1]NRO!J2269:T2269,1,5)+INDEX([1]NRO!J2269:T2269,1,8),INDEX([1]NRO!J2269:T2269,1,[1]Variables!$AN$3))</f>
        <v>165515.69547769724</v>
      </c>
      <c r="O2269" s="134"/>
      <c r="P2269" s="134"/>
      <c r="Q2269" s="134"/>
      <c r="R2269" s="134"/>
      <c r="S2269" s="134"/>
      <c r="T2269" s="134"/>
      <c r="U2269" s="134"/>
      <c r="V2269" s="134"/>
      <c r="W2269" s="134"/>
      <c r="X2269" s="134"/>
      <c r="Y2269" s="134"/>
      <c r="Z2269" s="134"/>
      <c r="AA2269" s="134"/>
    </row>
    <row r="2270" spans="1:27" ht="11.65" customHeight="1" x14ac:dyDescent="0.2">
      <c r="A2270" s="138">
        <f t="shared" ca="1" si="179"/>
        <v>1889</v>
      </c>
      <c r="C2270" s="184"/>
      <c r="F2270" s="184" t="str">
        <f>+[1]Function!F2252</f>
        <v>P</v>
      </c>
      <c r="G2270" s="84" t="str">
        <f>[1]UTCR!H2270</f>
        <v>SE</v>
      </c>
      <c r="H2270" s="151"/>
      <c r="I2270" s="88">
        <f>IF(VLOOKUP([1]Variables!$AN$3,[1]Variables!$AK$3:$AM$14,3)=2,[1]UTCR!J2270,[1]UTCR!AF2270)</f>
        <v>0</v>
      </c>
      <c r="J2270" s="88">
        <f t="shared" si="180"/>
        <v>0</v>
      </c>
      <c r="K2270" s="185">
        <f>IF([1]Variables!$AN$3=12,IF(VLOOKUP([1]Variables!$AN$3,[1]Variables!$AK$3:$AM$14,3)=2,INDEX([1]UTCR!K2270:U2270,1,5)+INDEX([1]UTCR!K2270:U2270,1,8),INDEX([1]UTCR!AG2270:AQ2270,1,5)+INDEX([1]UTCR!AG2270:AQ2270,1,8)),IF(VLOOKUP([1]Variables!$AN$3,[1]Variables!$AK$3:$AM$14,3)=2,INDEX([1]UTCR!K2270:U2270,1,[1]Variables!$AN$3),INDEX([1]UTCR!AG2270:AQ2270,1,[1]Variables!$AN$3)))</f>
        <v>0</v>
      </c>
      <c r="L2270" s="88">
        <f t="shared" si="181"/>
        <v>0</v>
      </c>
      <c r="M2270" s="88">
        <f>IF([1]Variables!$AN$3=12,INDEX([1]NRO!J2270:T2270,1,5)+INDEX([1]NRO!J2270:T2270,1,8),INDEX([1]NRO!J2270:T2270,1,[1]Variables!$AN$3))</f>
        <v>0</v>
      </c>
      <c r="O2270" s="134"/>
      <c r="P2270" s="134"/>
      <c r="Q2270" s="134"/>
      <c r="R2270" s="134"/>
      <c r="S2270" s="134"/>
      <c r="T2270" s="134"/>
      <c r="U2270" s="134"/>
      <c r="V2270" s="134"/>
      <c r="W2270" s="134"/>
      <c r="X2270" s="134"/>
      <c r="Y2270" s="134"/>
      <c r="Z2270" s="134"/>
      <c r="AA2270" s="134"/>
    </row>
    <row r="2271" spans="1:27" ht="11.65" customHeight="1" x14ac:dyDescent="0.2">
      <c r="A2271" s="138">
        <f t="shared" ca="1" si="179"/>
        <v>1890</v>
      </c>
      <c r="C2271" s="184"/>
      <c r="F2271" s="184" t="str">
        <f>+[1]Function!F2253</f>
        <v>G-SG</v>
      </c>
      <c r="G2271" s="84" t="str">
        <f>[1]UTCR!H2271</f>
        <v>SG</v>
      </c>
      <c r="H2271" s="151"/>
      <c r="I2271" s="88">
        <f>IF(VLOOKUP([1]Variables!$AN$3,[1]Variables!$AK$3:$AM$14,3)=2,[1]UTCR!J2271,[1]UTCR!AF2271)</f>
        <v>0</v>
      </c>
      <c r="J2271" s="88">
        <f t="shared" si="180"/>
        <v>0</v>
      </c>
      <c r="K2271" s="185">
        <f>IF([1]Variables!$AN$3=12,IF(VLOOKUP([1]Variables!$AN$3,[1]Variables!$AK$3:$AM$14,3)=2,INDEX([1]UTCR!K2271:U2271,1,5)+INDEX([1]UTCR!K2271:U2271,1,8),INDEX([1]UTCR!AG2271:AQ2271,1,5)+INDEX([1]UTCR!AG2271:AQ2271,1,8)),IF(VLOOKUP([1]Variables!$AN$3,[1]Variables!$AK$3:$AM$14,3)=2,INDEX([1]UTCR!K2271:U2271,1,[1]Variables!$AN$3),INDEX([1]UTCR!AG2271:AQ2271,1,[1]Variables!$AN$3)))</f>
        <v>0</v>
      </c>
      <c r="L2271" s="88">
        <f t="shared" si="181"/>
        <v>0</v>
      </c>
      <c r="M2271" s="88">
        <f>IF([1]Variables!$AN$3=12,INDEX([1]NRO!J2271:T2271,1,5)+INDEX([1]NRO!J2271:T2271,1,8),INDEX([1]NRO!J2271:T2271,1,[1]Variables!$AN$3))</f>
        <v>0</v>
      </c>
      <c r="O2271" s="134"/>
      <c r="P2271" s="134"/>
      <c r="Q2271" s="134"/>
      <c r="R2271" s="134"/>
      <c r="S2271" s="134"/>
      <c r="T2271" s="134"/>
      <c r="U2271" s="134"/>
      <c r="V2271" s="134"/>
      <c r="W2271" s="134"/>
      <c r="X2271" s="134"/>
      <c r="Y2271" s="134"/>
      <c r="Z2271" s="134"/>
      <c r="AA2271" s="134"/>
    </row>
    <row r="2272" spans="1:27" ht="11.65" customHeight="1" x14ac:dyDescent="0.2">
      <c r="A2272" s="138">
        <f t="shared" ca="1" si="179"/>
        <v>1891</v>
      </c>
      <c r="C2272" s="184"/>
      <c r="F2272" s="184" t="str">
        <f>+[1]Function!F2254</f>
        <v>G-SG</v>
      </c>
      <c r="G2272" s="84" t="str">
        <f>[1]UTCR!H2272</f>
        <v>CAGW</v>
      </c>
      <c r="H2272" s="151"/>
      <c r="I2272" s="88">
        <f>IF(VLOOKUP([1]Variables!$AN$3,[1]Variables!$AK$3:$AM$14,3)=2,[1]UTCR!J2272,[1]UTCR!AF2272)</f>
        <v>329881.85916666698</v>
      </c>
      <c r="J2272" s="88">
        <f>I2272-K2272</f>
        <v>255443.84479667456</v>
      </c>
      <c r="K2272" s="185">
        <f>IF([1]Variables!$AN$3=12,IF(VLOOKUP([1]Variables!$AN$3,[1]Variables!$AK$3:$AM$14,3)=2,INDEX([1]UTCR!K2272:U2272,1,5)+INDEX([1]UTCR!K2272:U2272,1,8),INDEX([1]UTCR!AG2272:AQ2272,1,5)+INDEX([1]UTCR!AG2272:AQ2272,1,8)),IF(VLOOKUP([1]Variables!$AN$3,[1]Variables!$AK$3:$AM$14,3)=2,INDEX([1]UTCR!K2272:U2272,1,[1]Variables!$AN$3),INDEX([1]UTCR!AG2272:AQ2272,1,[1]Variables!$AN$3)))</f>
        <v>74438.014369992423</v>
      </c>
      <c r="L2272" s="88">
        <f>M2272-K2272</f>
        <v>-719.54858905685251</v>
      </c>
      <c r="M2272" s="88">
        <f>IF([1]Variables!$AN$3=12,INDEX([1]NRO!J2272:T2272,1,5)+INDEX([1]NRO!J2272:T2272,1,8),INDEX([1]NRO!J2272:T2272,1,[1]Variables!$AN$3))</f>
        <v>73718.46578093557</v>
      </c>
      <c r="O2272" s="134"/>
      <c r="P2272" s="134"/>
      <c r="Q2272" s="134"/>
      <c r="R2272" s="134"/>
      <c r="S2272" s="134"/>
      <c r="T2272" s="134"/>
      <c r="U2272" s="134"/>
      <c r="V2272" s="134"/>
      <c r="W2272" s="134"/>
      <c r="X2272" s="134"/>
      <c r="Y2272" s="134"/>
      <c r="Z2272" s="134"/>
      <c r="AA2272" s="134"/>
    </row>
    <row r="2273" spans="1:27" ht="11.65" customHeight="1" x14ac:dyDescent="0.2">
      <c r="A2273" s="138">
        <f t="shared" ca="1" si="179"/>
        <v>1892</v>
      </c>
      <c r="C2273" s="184"/>
      <c r="F2273" s="184" t="str">
        <f>+[1]Function!F2255</f>
        <v>G-SG</v>
      </c>
      <c r="G2273" s="84" t="str">
        <f>[1]UTCR!H2273</f>
        <v>CAGE</v>
      </c>
      <c r="H2273" s="151"/>
      <c r="I2273" s="88">
        <f>IF(VLOOKUP([1]Variables!$AN$3,[1]Variables!$AK$3:$AM$14,3)=2,[1]UTCR!J2273,[1]UTCR!AF2273)</f>
        <v>1886648.5966666699</v>
      </c>
      <c r="J2273" s="88">
        <f>I2273-K2273</f>
        <v>1886648.5966666699</v>
      </c>
      <c r="K2273" s="185">
        <f>IF([1]Variables!$AN$3=12,IF(VLOOKUP([1]Variables!$AN$3,[1]Variables!$AK$3:$AM$14,3)=2,INDEX([1]UTCR!K2273:U2273,1,5)+INDEX([1]UTCR!K2273:U2273,1,8),INDEX([1]UTCR!AG2273:AQ2273,1,5)+INDEX([1]UTCR!AG2273:AQ2273,1,8)),IF(VLOOKUP([1]Variables!$AN$3,[1]Variables!$AK$3:$AM$14,3)=2,INDEX([1]UTCR!K2273:U2273,1,[1]Variables!$AN$3),INDEX([1]UTCR!AG2273:AQ2273,1,[1]Variables!$AN$3)))</f>
        <v>0</v>
      </c>
      <c r="L2273" s="88">
        <f>M2273-K2273</f>
        <v>0</v>
      </c>
      <c r="M2273" s="88">
        <f>IF([1]Variables!$AN$3=12,INDEX([1]NRO!J2273:T2273,1,5)+INDEX([1]NRO!J2273:T2273,1,8),INDEX([1]NRO!J2273:T2273,1,[1]Variables!$AN$3))</f>
        <v>0</v>
      </c>
      <c r="O2273" s="134"/>
      <c r="P2273" s="134"/>
      <c r="Q2273" s="134"/>
      <c r="R2273" s="134"/>
      <c r="S2273" s="134"/>
      <c r="T2273" s="134"/>
      <c r="U2273" s="134"/>
      <c r="V2273" s="134"/>
      <c r="W2273" s="134"/>
      <c r="X2273" s="134"/>
      <c r="Y2273" s="134"/>
      <c r="Z2273" s="134"/>
      <c r="AA2273" s="134"/>
    </row>
    <row r="2274" spans="1:27" ht="11.65" customHeight="1" x14ac:dyDescent="0.2">
      <c r="A2274" s="138">
        <f t="shared" ca="1" si="179"/>
        <v>1893</v>
      </c>
      <c r="C2274" s="184"/>
      <c r="F2274" s="184" t="str">
        <f>+[1]Function!F2257</f>
        <v>P</v>
      </c>
      <c r="G2274" s="84" t="str">
        <f>[1]UTCR!H2274</f>
        <v>JBG</v>
      </c>
      <c r="H2274" s="151"/>
      <c r="I2274" s="88">
        <f>IF(VLOOKUP([1]Variables!$AN$3,[1]Variables!$AK$3:$AM$14,3)=2,[1]UTCR!J2274,[1]UTCR!AF2274)</f>
        <v>117775.89625000001</v>
      </c>
      <c r="J2274" s="88">
        <f>I2274-K2274</f>
        <v>91350.51349917546</v>
      </c>
      <c r="K2274" s="185">
        <f>IF([1]Variables!$AN$3=12,IF(VLOOKUP([1]Variables!$AN$3,[1]Variables!$AK$3:$AM$14,3)=2,INDEX([1]UTCR!K2274:U2274,1,5)+INDEX([1]UTCR!K2274:U2274,1,8),INDEX([1]UTCR!AG2274:AQ2274,1,5)+INDEX([1]UTCR!AG2274:AQ2274,1,8)),IF(VLOOKUP([1]Variables!$AN$3,[1]Variables!$AK$3:$AM$14,3)=2,INDEX([1]UTCR!K2274:U2274,1,[1]Variables!$AN$3),INDEX([1]UTCR!AG2274:AQ2274,1,[1]Variables!$AN$3)))</f>
        <v>26425.382750824552</v>
      </c>
      <c r="L2274" s="88">
        <f>M2274-K2274</f>
        <v>-120.00123170589723</v>
      </c>
      <c r="M2274" s="88">
        <f>IF([1]Variables!$AN$3=12,INDEX([1]NRO!J2274:T2274,1,5)+INDEX([1]NRO!J2274:T2274,1,8),INDEX([1]NRO!J2274:T2274,1,[1]Variables!$AN$3))</f>
        <v>26305.381519118655</v>
      </c>
      <c r="O2274" s="134"/>
      <c r="P2274" s="134"/>
      <c r="Q2274" s="134"/>
      <c r="R2274" s="134"/>
      <c r="S2274" s="134"/>
      <c r="T2274" s="134"/>
      <c r="U2274" s="134"/>
      <c r="V2274" s="134"/>
      <c r="W2274" s="134"/>
      <c r="X2274" s="134"/>
      <c r="Y2274" s="134"/>
      <c r="Z2274" s="134"/>
      <c r="AA2274" s="134"/>
    </row>
    <row r="2275" spans="1:27" ht="11.65" customHeight="1" x14ac:dyDescent="0.2">
      <c r="A2275" s="138">
        <f t="shared" ca="1" si="179"/>
        <v>1894</v>
      </c>
      <c r="C2275" s="184"/>
      <c r="F2275" s="184" t="str">
        <f>+[1]Function!F2257</f>
        <v>P</v>
      </c>
      <c r="G2275" s="84" t="str">
        <f>[1]UTCR!H2275</f>
        <v>CAEW</v>
      </c>
      <c r="H2275" s="151"/>
      <c r="I2275" s="88">
        <f>IF(VLOOKUP([1]Variables!$AN$3,[1]Variables!$AK$3:$AM$14,3)=2,[1]UTCR!J2275,[1]UTCR!AF2275)</f>
        <v>0</v>
      </c>
      <c r="J2275" s="88">
        <f>I2275-K2275</f>
        <v>0</v>
      </c>
      <c r="K2275" s="185">
        <f>IF([1]Variables!$AN$3=12,IF(VLOOKUP([1]Variables!$AN$3,[1]Variables!$AK$3:$AM$14,3)=2,INDEX([1]UTCR!K2275:U2275,1,5)+INDEX([1]UTCR!K2275:U2275,1,8),INDEX([1]UTCR!AG2275:AQ2275,1,5)+INDEX([1]UTCR!AG2275:AQ2275,1,8)),IF(VLOOKUP([1]Variables!$AN$3,[1]Variables!$AK$3:$AM$14,3)=2,INDEX([1]UTCR!K2275:U2275,1,[1]Variables!$AN$3),INDEX([1]UTCR!AG2275:AQ2275,1,[1]Variables!$AN$3)))</f>
        <v>0</v>
      </c>
      <c r="L2275" s="88">
        <f>M2275-K2275</f>
        <v>0</v>
      </c>
      <c r="M2275" s="88">
        <f>IF([1]Variables!$AN$3=12,INDEX([1]NRO!J2275:T2275,1,5)+INDEX([1]NRO!J2275:T2275,1,8),INDEX([1]NRO!J2275:T2275,1,[1]Variables!$AN$3))</f>
        <v>0</v>
      </c>
      <c r="O2275" s="134"/>
      <c r="P2275" s="134"/>
      <c r="Q2275" s="134"/>
      <c r="R2275" s="134"/>
      <c r="S2275" s="134"/>
      <c r="T2275" s="134"/>
      <c r="U2275" s="134"/>
      <c r="V2275" s="134"/>
      <c r="W2275" s="134"/>
      <c r="X2275" s="134"/>
      <c r="Y2275" s="134"/>
      <c r="Z2275" s="134"/>
      <c r="AA2275" s="134"/>
    </row>
    <row r="2276" spans="1:27" ht="11.65" customHeight="1" x14ac:dyDescent="0.2">
      <c r="A2276" s="138">
        <f t="shared" ca="1" si="179"/>
        <v>1895</v>
      </c>
      <c r="C2276" s="184"/>
      <c r="F2276" s="184" t="str">
        <f>+[1]Function!F2258</f>
        <v>P</v>
      </c>
      <c r="G2276" s="84" t="str">
        <f>[1]UTCR!H2276</f>
        <v>CAEE</v>
      </c>
      <c r="H2276" s="151"/>
      <c r="I2276" s="88">
        <f>IF(VLOOKUP([1]Variables!$AN$3,[1]Variables!$AK$3:$AM$14,3)=2,[1]UTCR!J2276,[1]UTCR!AF2276)</f>
        <v>561.36</v>
      </c>
      <c r="J2276" s="88">
        <f>I2276-K2276</f>
        <v>561.36</v>
      </c>
      <c r="K2276" s="185">
        <f>IF([1]Variables!$AN$3=12,IF(VLOOKUP([1]Variables!$AN$3,[1]Variables!$AK$3:$AM$14,3)=2,INDEX([1]UTCR!K2276:U2276,1,5)+INDEX([1]UTCR!K2276:U2276,1,8),INDEX([1]UTCR!AG2276:AQ2276,1,5)+INDEX([1]UTCR!AG2276:AQ2276,1,8)),IF(VLOOKUP([1]Variables!$AN$3,[1]Variables!$AK$3:$AM$14,3)=2,INDEX([1]UTCR!K2276:U2276,1,[1]Variables!$AN$3),INDEX([1]UTCR!AG2276:AQ2276,1,[1]Variables!$AN$3)))</f>
        <v>0</v>
      </c>
      <c r="L2276" s="88">
        <f>M2276-K2276</f>
        <v>0</v>
      </c>
      <c r="M2276" s="88">
        <f>IF([1]Variables!$AN$3=12,INDEX([1]NRO!J2276:T2276,1,5)+INDEX([1]NRO!J2276:T2276,1,8),INDEX([1]NRO!J2276:T2276,1,[1]Variables!$AN$3))</f>
        <v>0</v>
      </c>
      <c r="O2276" s="134"/>
      <c r="P2276" s="134"/>
      <c r="Q2276" s="134"/>
      <c r="R2276" s="134"/>
      <c r="S2276" s="134"/>
      <c r="T2276" s="134"/>
      <c r="U2276" s="134"/>
      <c r="V2276" s="134"/>
      <c r="W2276" s="134"/>
      <c r="X2276" s="134"/>
      <c r="Y2276" s="134"/>
      <c r="Z2276" s="134"/>
      <c r="AA2276" s="134"/>
    </row>
    <row r="2277" spans="1:27" ht="11.65" customHeight="1" x14ac:dyDescent="0.2">
      <c r="A2277" s="138">
        <f t="shared" ca="1" si="179"/>
        <v>1896</v>
      </c>
      <c r="C2277" s="184"/>
      <c r="F2277" s="184" t="str">
        <f>+[1]Function!F2259</f>
        <v>G-SG</v>
      </c>
      <c r="G2277" s="84" t="str">
        <f>[1]UTCR!H2277</f>
        <v>CAGE</v>
      </c>
      <c r="H2277" s="151"/>
      <c r="I2277" s="88">
        <f>IF(VLOOKUP([1]Variables!$AN$3,[1]Variables!$AK$3:$AM$14,3)=2,[1]UTCR!J2277,[1]UTCR!AF2277)</f>
        <v>0</v>
      </c>
      <c r="J2277" s="88">
        <f t="shared" si="180"/>
        <v>0</v>
      </c>
      <c r="K2277" s="185">
        <f>IF([1]Variables!$AN$3=12,IF(VLOOKUP([1]Variables!$AN$3,[1]Variables!$AK$3:$AM$14,3)=2,INDEX([1]UTCR!K2277:U2277,1,5)+INDEX([1]UTCR!K2277:U2277,1,8),INDEX([1]UTCR!AG2277:AQ2277,1,5)+INDEX([1]UTCR!AG2277:AQ2277,1,8)),IF(VLOOKUP([1]Variables!$AN$3,[1]Variables!$AK$3:$AM$14,3)=2,INDEX([1]UTCR!K2277:U2277,1,[1]Variables!$AN$3),INDEX([1]UTCR!AG2277:AQ2277,1,[1]Variables!$AN$3)))</f>
        <v>0</v>
      </c>
      <c r="L2277" s="88">
        <f t="shared" si="181"/>
        <v>0</v>
      </c>
      <c r="M2277" s="88">
        <f>IF([1]Variables!$AN$3=12,INDEX([1]NRO!J2277:T2277,1,5)+INDEX([1]NRO!J2277:T2277,1,8),INDEX([1]NRO!J2277:T2277,1,[1]Variables!$AN$3))</f>
        <v>0</v>
      </c>
      <c r="O2277" s="134"/>
      <c r="P2277" s="134"/>
      <c r="Q2277" s="134"/>
      <c r="R2277" s="134"/>
      <c r="S2277" s="134"/>
      <c r="T2277" s="134"/>
      <c r="U2277" s="134"/>
      <c r="V2277" s="134"/>
      <c r="W2277" s="134"/>
      <c r="X2277" s="134"/>
      <c r="Y2277" s="134"/>
      <c r="Z2277" s="134"/>
      <c r="AA2277" s="134"/>
    </row>
    <row r="2278" spans="1:27" ht="11.65" customHeight="1" x14ac:dyDescent="0.2">
      <c r="A2278" s="138">
        <f t="shared" ca="1" si="179"/>
        <v>1897</v>
      </c>
      <c r="C2278" s="184"/>
      <c r="H2278" s="151" t="s">
        <v>469</v>
      </c>
      <c r="I2278" s="187">
        <f>SUBTOTAL(9,I2265:I2277)</f>
        <v>7687752.3174999999</v>
      </c>
      <c r="J2278" s="187">
        <f>SUBTOTAL(9,J2265:J2277)</f>
        <v>7204807.399459023</v>
      </c>
      <c r="K2278" s="187">
        <f>SUBTOTAL(9,K2265:K2277)</f>
        <v>482944.91804097511</v>
      </c>
      <c r="L2278" s="187">
        <f>SUBTOTAL(9,L2265:L2277)</f>
        <v>-16485.031249532865</v>
      </c>
      <c r="M2278" s="187">
        <f>SUBTOTAL(9,M2265:M2277)</f>
        <v>466459.88679144229</v>
      </c>
      <c r="O2278" s="134"/>
      <c r="P2278" s="134"/>
      <c r="Q2278" s="134"/>
      <c r="R2278" s="134"/>
      <c r="S2278" s="134"/>
      <c r="T2278" s="134"/>
      <c r="U2278" s="134"/>
      <c r="V2278" s="134"/>
      <c r="W2278" s="134"/>
      <c r="X2278" s="134"/>
      <c r="Y2278" s="134"/>
      <c r="Z2278" s="134"/>
      <c r="AA2278" s="134"/>
    </row>
    <row r="2279" spans="1:27" ht="11.65" customHeight="1" x14ac:dyDescent="0.2">
      <c r="A2279" s="138">
        <f t="shared" ca="1" si="179"/>
        <v>1898</v>
      </c>
      <c r="C2279" s="184"/>
      <c r="H2279" s="151"/>
      <c r="I2279" s="88"/>
      <c r="J2279" s="88"/>
      <c r="K2279" s="88"/>
      <c r="L2279" s="88"/>
      <c r="M2279" s="88"/>
      <c r="O2279" s="134"/>
      <c r="P2279" s="134"/>
      <c r="Q2279" s="134"/>
      <c r="R2279" s="134"/>
      <c r="S2279" s="134"/>
      <c r="T2279" s="134"/>
      <c r="U2279" s="134"/>
      <c r="V2279" s="134"/>
      <c r="W2279" s="134"/>
      <c r="X2279" s="134"/>
      <c r="Y2279" s="134"/>
      <c r="Z2279" s="134"/>
      <c r="AA2279" s="134"/>
    </row>
    <row r="2280" spans="1:27" ht="11.65" customHeight="1" x14ac:dyDescent="0.2">
      <c r="A2280" s="138">
        <f t="shared" ca="1" si="179"/>
        <v>1899</v>
      </c>
      <c r="C2280" s="184">
        <v>399</v>
      </c>
      <c r="D2280" s="84" t="s">
        <v>543</v>
      </c>
      <c r="H2280" s="151"/>
      <c r="I2280" s="88"/>
      <c r="J2280" s="88"/>
      <c r="K2280" s="88"/>
      <c r="L2280" s="88"/>
      <c r="M2280" s="88"/>
      <c r="O2280" s="134"/>
      <c r="P2280" s="134"/>
      <c r="Q2280" s="134"/>
      <c r="R2280" s="134"/>
      <c r="S2280" s="134"/>
      <c r="T2280" s="134"/>
      <c r="U2280" s="134"/>
      <c r="V2280" s="134"/>
      <c r="W2280" s="134"/>
      <c r="X2280" s="134"/>
      <c r="Y2280" s="134"/>
      <c r="Z2280" s="134"/>
      <c r="AA2280" s="134"/>
    </row>
    <row r="2281" spans="1:27" ht="11.65" customHeight="1" x14ac:dyDescent="0.2">
      <c r="A2281" s="138">
        <f t="shared" ca="1" si="179"/>
        <v>1900</v>
      </c>
      <c r="C2281" s="184"/>
      <c r="F2281" s="184" t="str">
        <f>+[1]Function!F2263</f>
        <v>P</v>
      </c>
      <c r="G2281" s="84" t="str">
        <f>[1]UTCR!H2281</f>
        <v>SE</v>
      </c>
      <c r="H2281" s="151"/>
      <c r="I2281" s="88">
        <f>IF(VLOOKUP([1]Variables!$AN$3,[1]Variables!$AK$3:$AM$14,3)=2,[1]UTCR!J2281,[1]UTCR!AF2281)</f>
        <v>0</v>
      </c>
      <c r="J2281" s="88">
        <f>I2281-K2281</f>
        <v>0</v>
      </c>
      <c r="K2281" s="185">
        <f>IF([1]Variables!$AN$3=12,IF(VLOOKUP([1]Variables!$AN$3,[1]Variables!$AK$3:$AM$14,3)=2,INDEX([1]UTCR!K2281:U2281,1,5)+INDEX([1]UTCR!K2281:U2281,1,8),INDEX([1]UTCR!AG2281:AQ2281,1,5)+INDEX([1]UTCR!AG2281:AQ2281,1,8)),IF(VLOOKUP([1]Variables!$AN$3,[1]Variables!$AK$3:$AM$14,3)=2,INDEX([1]UTCR!K2281:U2281,1,[1]Variables!$AN$3),INDEX([1]UTCR!AG2281:AQ2281,1,[1]Variables!$AN$3)))</f>
        <v>0</v>
      </c>
      <c r="L2281" s="88">
        <f>M2281-K2281</f>
        <v>0</v>
      </c>
      <c r="M2281" s="88">
        <f>IF([1]Variables!$AN$3=12,INDEX([1]NRO!J2281:T2281,1,5)+INDEX([1]NRO!J2281:T2281,1,8),INDEX([1]NRO!J2281:T2281,1,[1]Variables!$AN$3))</f>
        <v>0</v>
      </c>
      <c r="O2281" s="134"/>
      <c r="P2281" s="134"/>
      <c r="Q2281" s="134"/>
      <c r="R2281" s="134"/>
      <c r="S2281" s="134"/>
      <c r="T2281" s="134"/>
      <c r="U2281" s="134"/>
      <c r="V2281" s="134"/>
      <c r="W2281" s="134"/>
      <c r="X2281" s="134"/>
      <c r="Y2281" s="134"/>
      <c r="Z2281" s="134"/>
      <c r="AA2281" s="134"/>
    </row>
    <row r="2282" spans="1:27" ht="11.65" customHeight="1" x14ac:dyDescent="0.2">
      <c r="A2282" s="138">
        <f t="shared" ca="1" si="179"/>
        <v>1901</v>
      </c>
      <c r="C2282" s="184"/>
      <c r="F2282" s="184" t="str">
        <f>+[1]Function!F2264</f>
        <v>P</v>
      </c>
      <c r="G2282" s="84" t="str">
        <f>[1]UTCR!H2282</f>
        <v>CAEW</v>
      </c>
      <c r="H2282" s="151"/>
      <c r="I2282" s="88">
        <f>IF(VLOOKUP([1]Variables!$AN$3,[1]Variables!$AK$3:$AM$14,3)=2,[1]UTCR!J2282,[1]UTCR!AF2282)</f>
        <v>0</v>
      </c>
      <c r="J2282" s="88">
        <f>I2282-K2282</f>
        <v>0</v>
      </c>
      <c r="K2282" s="185">
        <f>IF([1]Variables!$AN$3=12,IF(VLOOKUP([1]Variables!$AN$3,[1]Variables!$AK$3:$AM$14,3)=2,INDEX([1]UTCR!K2282:U2282,1,5)+INDEX([1]UTCR!K2282:U2282,1,8),INDEX([1]UTCR!AG2282:AQ2282,1,5)+INDEX([1]UTCR!AG2282:AQ2282,1,8)),IF(VLOOKUP([1]Variables!$AN$3,[1]Variables!$AK$3:$AM$14,3)=2,INDEX([1]UTCR!K2282:U2282,1,[1]Variables!$AN$3),INDEX([1]UTCR!AG2282:AQ2282,1,[1]Variables!$AN$3)))</f>
        <v>0</v>
      </c>
      <c r="L2282" s="88">
        <f>M2282-K2282</f>
        <v>0</v>
      </c>
      <c r="M2282" s="88">
        <f>IF([1]Variables!$AN$3=12,INDEX([1]NRO!J2282:T2282,1,5)+INDEX([1]NRO!J2282:T2282,1,8),INDEX([1]NRO!J2282:T2282,1,[1]Variables!$AN$3))</f>
        <v>0</v>
      </c>
      <c r="O2282" s="134"/>
      <c r="P2282" s="134"/>
      <c r="Q2282" s="134"/>
      <c r="R2282" s="134"/>
      <c r="S2282" s="134"/>
      <c r="T2282" s="134"/>
      <c r="U2282" s="134"/>
      <c r="V2282" s="134"/>
      <c r="W2282" s="134"/>
      <c r="X2282" s="134"/>
      <c r="Y2282" s="134"/>
      <c r="Z2282" s="134"/>
      <c r="AA2282" s="134"/>
    </row>
    <row r="2283" spans="1:27" ht="11.65" customHeight="1" x14ac:dyDescent="0.2">
      <c r="A2283" s="138">
        <f t="shared" ca="1" si="179"/>
        <v>1902</v>
      </c>
      <c r="C2283" s="184"/>
      <c r="F2283" s="184" t="str">
        <f>+[1]Function!F2265</f>
        <v>P</v>
      </c>
      <c r="G2283" s="84" t="str">
        <f>[1]UTCR!H2283</f>
        <v>CAEE</v>
      </c>
      <c r="H2283" s="151"/>
      <c r="I2283" s="88">
        <f>IF(VLOOKUP([1]Variables!$AN$3,[1]Variables!$AK$3:$AM$14,3)=2,[1]UTCR!J2283,[1]UTCR!AF2283)</f>
        <v>286560723.49333298</v>
      </c>
      <c r="J2283" s="88">
        <f>I2283-K2283</f>
        <v>286560723.49333298</v>
      </c>
      <c r="K2283" s="185">
        <f>IF([1]Variables!$AN$3=12,IF(VLOOKUP([1]Variables!$AN$3,[1]Variables!$AK$3:$AM$14,3)=2,INDEX([1]UTCR!K2283:U2283,1,5)+INDEX([1]UTCR!K2283:U2283,1,8),INDEX([1]UTCR!AG2283:AQ2283,1,5)+INDEX([1]UTCR!AG2283:AQ2283,1,8)),IF(VLOOKUP([1]Variables!$AN$3,[1]Variables!$AK$3:$AM$14,3)=2,INDEX([1]UTCR!K2283:U2283,1,[1]Variables!$AN$3),INDEX([1]UTCR!AG2283:AQ2283,1,[1]Variables!$AN$3)))</f>
        <v>0</v>
      </c>
      <c r="L2283" s="88">
        <f>M2283-K2283</f>
        <v>0</v>
      </c>
      <c r="M2283" s="88">
        <f>IF([1]Variables!$AN$3=12,INDEX([1]NRO!J2283:T2283,1,5)+INDEX([1]NRO!J2283:T2283,1,8),INDEX([1]NRO!J2283:T2283,1,[1]Variables!$AN$3))</f>
        <v>0</v>
      </c>
      <c r="O2283" s="134"/>
      <c r="P2283" s="134"/>
      <c r="Q2283" s="134"/>
      <c r="R2283" s="134"/>
      <c r="S2283" s="134"/>
      <c r="T2283" s="134"/>
      <c r="U2283" s="134"/>
      <c r="V2283" s="134"/>
      <c r="W2283" s="134"/>
      <c r="X2283" s="134"/>
      <c r="Y2283" s="134"/>
      <c r="Z2283" s="134"/>
      <c r="AA2283" s="134"/>
    </row>
    <row r="2284" spans="1:27" ht="11.65" customHeight="1" x14ac:dyDescent="0.2">
      <c r="A2284" s="138">
        <f t="shared" ca="1" si="179"/>
        <v>1903</v>
      </c>
      <c r="C2284" s="184" t="s">
        <v>544</v>
      </c>
      <c r="F2284" s="184" t="str">
        <f>+[1]Function!F2266</f>
        <v>P</v>
      </c>
      <c r="G2284" s="84" t="str">
        <f>[1]UTCR!H2284</f>
        <v>JBE</v>
      </c>
      <c r="H2284" s="151"/>
      <c r="I2284" s="88">
        <f>IF(VLOOKUP([1]Variables!$AN$3,[1]Variables!$AK$3:$AM$14,3)=2,[1]UTCR!J2284,[1]UTCR!AF2284)</f>
        <v>0</v>
      </c>
      <c r="J2284" s="88">
        <f>I2284-K2284</f>
        <v>0</v>
      </c>
      <c r="K2284" s="185">
        <f>IF([1]Variables!$AN$3=12,IF(VLOOKUP([1]Variables!$AN$3,[1]Variables!$AK$3:$AM$14,3)=2,INDEX([1]UTCR!K2284:U2284,1,5)+INDEX([1]UTCR!K2284:U2284,1,8),INDEX([1]UTCR!AG2284:AQ2284,1,5)+INDEX([1]UTCR!AG2284:AQ2284,1,8)),IF(VLOOKUP([1]Variables!$AN$3,[1]Variables!$AK$3:$AM$14,3)=2,INDEX([1]UTCR!K2284:U2284,1,[1]Variables!$AN$3),INDEX([1]UTCR!AG2284:AQ2284,1,[1]Variables!$AN$3)))</f>
        <v>0</v>
      </c>
      <c r="L2284" s="88">
        <f>M2284-K2284</f>
        <v>72495515.08137171</v>
      </c>
      <c r="M2284" s="88">
        <f>IF([1]Variables!$AN$3=12,INDEX([1]NRO!J2284:T2284,1,5)+INDEX([1]NRO!J2284:T2284,1,8),INDEX([1]NRO!J2284:T2284,1,[1]Variables!$AN$3))</f>
        <v>72495515.08137171</v>
      </c>
      <c r="O2284" s="134"/>
      <c r="P2284" s="134"/>
      <c r="Q2284" s="134"/>
      <c r="R2284" s="134"/>
      <c r="S2284" s="134"/>
      <c r="T2284" s="134"/>
      <c r="U2284" s="134"/>
      <c r="V2284" s="134"/>
      <c r="W2284" s="134"/>
      <c r="X2284" s="134"/>
      <c r="Y2284" s="134"/>
      <c r="Z2284" s="134"/>
      <c r="AA2284" s="134"/>
    </row>
    <row r="2285" spans="1:27" ht="11.65" customHeight="1" x14ac:dyDescent="0.2">
      <c r="A2285" s="138">
        <f t="shared" ca="1" si="179"/>
        <v>1904</v>
      </c>
      <c r="C2285" s="184"/>
      <c r="H2285" s="151" t="s">
        <v>469</v>
      </c>
      <c r="I2285" s="187">
        <f>SUBTOTAL(9,I2281:I2284)</f>
        <v>286560723.49333298</v>
      </c>
      <c r="J2285" s="187">
        <f>SUBTOTAL(9,J2281:J2284)</f>
        <v>286560723.49333298</v>
      </c>
      <c r="K2285" s="187">
        <f>SUBTOTAL(9,K2281:K2284)</f>
        <v>0</v>
      </c>
      <c r="L2285" s="187">
        <f>SUBTOTAL(9,L2281:L2284)</f>
        <v>72495515.08137171</v>
      </c>
      <c r="M2285" s="187">
        <f>SUBTOTAL(9,M2281:M2284)</f>
        <v>72495515.08137171</v>
      </c>
      <c r="O2285" s="134"/>
      <c r="P2285" s="134"/>
      <c r="Q2285" s="134"/>
      <c r="R2285" s="134"/>
      <c r="S2285" s="134"/>
      <c r="T2285" s="134"/>
      <c r="U2285" s="134"/>
      <c r="V2285" s="134"/>
      <c r="W2285" s="134"/>
      <c r="X2285" s="134"/>
      <c r="Y2285" s="134"/>
      <c r="Z2285" s="134"/>
      <c r="AA2285" s="134"/>
    </row>
    <row r="2286" spans="1:27" ht="11.65" customHeight="1" x14ac:dyDescent="0.2">
      <c r="A2286" s="138">
        <f t="shared" ca="1" si="179"/>
        <v>1905</v>
      </c>
      <c r="C2286" s="184"/>
      <c r="H2286" s="151"/>
      <c r="I2286" s="192"/>
      <c r="J2286" s="88"/>
      <c r="K2286" s="88"/>
      <c r="L2286" s="88"/>
      <c r="M2286" s="88"/>
      <c r="O2286" s="134"/>
      <c r="P2286" s="134"/>
      <c r="Q2286" s="134"/>
      <c r="R2286" s="134"/>
      <c r="S2286" s="134"/>
      <c r="T2286" s="134"/>
      <c r="U2286" s="134"/>
      <c r="V2286" s="134"/>
      <c r="W2286" s="134"/>
      <c r="X2286" s="134"/>
      <c r="Y2286" s="134"/>
      <c r="Z2286" s="134"/>
      <c r="AA2286" s="134"/>
    </row>
    <row r="2287" spans="1:27" ht="11.65" customHeight="1" x14ac:dyDescent="0.2">
      <c r="A2287" s="138">
        <f t="shared" ca="1" si="179"/>
        <v>1906</v>
      </c>
      <c r="C2287" s="184" t="s">
        <v>545</v>
      </c>
      <c r="D2287" s="84" t="s">
        <v>546</v>
      </c>
      <c r="H2287" s="151"/>
      <c r="I2287" s="88"/>
      <c r="J2287" s="88"/>
      <c r="K2287" s="88"/>
      <c r="L2287" s="88"/>
      <c r="M2287" s="88"/>
      <c r="O2287" s="134"/>
      <c r="P2287" s="134"/>
      <c r="Q2287" s="134"/>
      <c r="R2287" s="134"/>
      <c r="S2287" s="134"/>
      <c r="T2287" s="134"/>
      <c r="U2287" s="134"/>
      <c r="V2287" s="134"/>
      <c r="W2287" s="134"/>
      <c r="X2287" s="134"/>
      <c r="Y2287" s="134"/>
      <c r="Z2287" s="134"/>
      <c r="AA2287" s="134"/>
    </row>
    <row r="2288" spans="1:27" ht="11.65" customHeight="1" x14ac:dyDescent="0.2">
      <c r="A2288" s="138">
        <f t="shared" ca="1" si="179"/>
        <v>1907</v>
      </c>
      <c r="C2288" s="184"/>
      <c r="F2288" s="184" t="str">
        <f>+[1]Function!F2270</f>
        <v>P</v>
      </c>
      <c r="G2288" s="84" t="str">
        <f>[1]UTCR!H2288</f>
        <v>SE</v>
      </c>
      <c r="H2288" s="151"/>
      <c r="I2288" s="88">
        <f>IF(VLOOKUP([1]Variables!$AN$3,[1]Variables!$AK$3:$AM$14,3)=2,[1]UTCR!J2288,[1]UTCR!AF2288)</f>
        <v>0</v>
      </c>
      <c r="J2288" s="88">
        <f>I2288-K2288</f>
        <v>0</v>
      </c>
      <c r="K2288" s="229">
        <f>IF([1]Variables!$AN$3=12,IF(VLOOKUP([1]Variables!$AN$3,[1]Variables!$AK$3:$AM$14,3)=2,INDEX([1]UTCR!K2288:U2288,1,5)+INDEX([1]UTCR!K2288:U2288,1,8),INDEX([1]UTCR!AG2288:AQ2288,1,5)+INDEX([1]UTCR!AG2288:AQ2288,1,8)),IF(VLOOKUP([1]Variables!$AN$3,[1]Variables!$AK$3:$AM$14,3)=2,INDEX([1]UTCR!K2288:U2288,1,[1]Variables!$AN$3),INDEX([1]UTCR!AG2288:AQ2288,1,[1]Variables!$AN$3)))</f>
        <v>0</v>
      </c>
      <c r="L2288" s="225">
        <f>M2288-K2288</f>
        <v>0</v>
      </c>
      <c r="M2288" s="225">
        <f>IF([1]Variables!$AN$3=12,INDEX([1]NRO!J2288:T2288,1,5)+INDEX([1]NRO!J2288:T2288,1,8),INDEX([1]NRO!J2288:T2288,1,[1]Variables!$AN$3))</f>
        <v>0</v>
      </c>
      <c r="O2288" s="134"/>
      <c r="P2288" s="134"/>
      <c r="Q2288" s="134"/>
      <c r="R2288" s="134"/>
      <c r="S2288" s="134"/>
      <c r="T2288" s="134"/>
      <c r="U2288" s="134"/>
      <c r="V2288" s="134"/>
      <c r="W2288" s="134"/>
      <c r="X2288" s="134"/>
      <c r="Y2288" s="134"/>
      <c r="Z2288" s="134"/>
      <c r="AA2288" s="134"/>
    </row>
    <row r="2289" spans="1:27" ht="11.65" customHeight="1" x14ac:dyDescent="0.2">
      <c r="A2289" s="138">
        <f t="shared" ca="1" si="179"/>
        <v>1908</v>
      </c>
      <c r="C2289" s="184"/>
      <c r="H2289" s="151"/>
      <c r="I2289" s="230">
        <f>IF(VLOOKUP([1]Variables!$AN$3,[1]Variables!$AK$3:$AM$14,3)=2,[1]UTCR!J2289,[1]UTCR!AF2289)</f>
        <v>0</v>
      </c>
      <c r="J2289" s="230">
        <f>I2289-K2289</f>
        <v>0</v>
      </c>
      <c r="K2289" s="185">
        <f>IF([1]Variables!$AN$3=12,IF(VLOOKUP([1]Variables!$AN$3,[1]Variables!$AK$3:$AM$14,3)=2,INDEX([1]UTCR!K2289:U2289,1,5)+INDEX([1]UTCR!K2289:U2289,1,8),INDEX([1]UTCR!AG2289:AQ2289,1,5)+INDEX([1]UTCR!AG2289:AQ2289,1,8)),IF(VLOOKUP([1]Variables!$AN$3,[1]Variables!$AK$3:$AM$14,3)=2,INDEX([1]UTCR!K2289:U2289,1,[1]Variables!$AN$3),INDEX([1]UTCR!AG2289:AQ2289,1,[1]Variables!$AN$3)))</f>
        <v>0</v>
      </c>
      <c r="L2289" s="88">
        <f>M2289-K2289</f>
        <v>0</v>
      </c>
      <c r="M2289" s="88">
        <f>IF([1]Variables!$AN$3=12,INDEX([1]NRO!J2289:T2289,1,5)+INDEX([1]NRO!J2289:T2289,1,8),INDEX([1]NRO!J2289:T2289,1,[1]Variables!$AN$3))</f>
        <v>0</v>
      </c>
      <c r="O2289" s="134"/>
      <c r="P2289" s="134"/>
      <c r="Q2289" s="134"/>
      <c r="R2289" s="134"/>
      <c r="S2289" s="134"/>
      <c r="T2289" s="134"/>
      <c r="U2289" s="134"/>
      <c r="V2289" s="134"/>
      <c r="W2289" s="134"/>
      <c r="X2289" s="134"/>
      <c r="Y2289" s="134"/>
      <c r="Z2289" s="134"/>
      <c r="AA2289" s="134"/>
    </row>
    <row r="2290" spans="1:27" ht="11.65" customHeight="1" x14ac:dyDescent="0.2">
      <c r="A2290" s="138">
        <f t="shared" ca="1" si="179"/>
        <v>1909</v>
      </c>
      <c r="C2290" s="184"/>
      <c r="H2290" s="151"/>
      <c r="I2290" s="88"/>
      <c r="J2290" s="88"/>
      <c r="K2290" s="88"/>
      <c r="L2290" s="88"/>
      <c r="M2290" s="88"/>
      <c r="O2290" s="134"/>
      <c r="P2290" s="134"/>
      <c r="Q2290" s="134"/>
      <c r="R2290" s="134"/>
      <c r="S2290" s="134"/>
      <c r="T2290" s="134"/>
      <c r="U2290" s="134"/>
      <c r="V2290" s="134"/>
      <c r="W2290" s="134"/>
      <c r="X2290" s="134"/>
      <c r="Y2290" s="134"/>
      <c r="Z2290" s="134"/>
      <c r="AA2290" s="134"/>
    </row>
    <row r="2291" spans="1:27" ht="11.65" customHeight="1" x14ac:dyDescent="0.2">
      <c r="A2291" s="138">
        <f t="shared" ca="1" si="179"/>
        <v>1910</v>
      </c>
      <c r="C2291" s="184"/>
      <c r="D2291" s="84" t="s">
        <v>547</v>
      </c>
      <c r="H2291" s="151"/>
      <c r="I2291" s="88">
        <f>-I2289</f>
        <v>0</v>
      </c>
      <c r="J2291" s="88">
        <f>-J2289</f>
        <v>0</v>
      </c>
      <c r="K2291" s="185">
        <f>IF([1]Variables!$AN$3=12,IF(VLOOKUP([1]Variables!$AN$3,[1]Variables!$AK$3:$AM$14,3)=2,INDEX([1]UTCR!K2291:U2291,1,5)+INDEX([1]UTCR!K2291:U2291,1,8),INDEX([1]UTCR!AG2291:AQ2291,1,5)+INDEX([1]UTCR!AG2291:AQ2291,1,8)),IF(VLOOKUP([1]Variables!$AN$3,[1]Variables!$AK$3:$AM$14,3)=2,INDEX([1]UTCR!K2291:U2291,1,[1]Variables!$AN$3),INDEX([1]UTCR!AG2291:AQ2291,1,[1]Variables!$AN$3)))</f>
        <v>0</v>
      </c>
      <c r="L2291" s="88">
        <f>M2291-K2291</f>
        <v>0</v>
      </c>
      <c r="M2291" s="88">
        <f>IF([1]Variables!$AN$3=12,INDEX([1]NRO!J2291:T2291,1,5)+INDEX([1]NRO!J2291:T2291,1,8),INDEX([1]NRO!J2291:T2291,1,[1]Variables!$AN$3))</f>
        <v>0</v>
      </c>
      <c r="O2291" s="134"/>
      <c r="P2291" s="134"/>
      <c r="Q2291" s="134"/>
      <c r="R2291" s="134"/>
      <c r="S2291" s="134"/>
      <c r="T2291" s="134"/>
      <c r="U2291" s="134"/>
      <c r="V2291" s="134"/>
      <c r="W2291" s="134"/>
      <c r="X2291" s="134"/>
      <c r="Y2291" s="134"/>
      <c r="Z2291" s="134"/>
      <c r="AA2291" s="134"/>
    </row>
    <row r="2292" spans="1:27" ht="11.65" customHeight="1" x14ac:dyDescent="0.2">
      <c r="A2292" s="138">
        <f t="shared" ca="1" si="179"/>
        <v>1911</v>
      </c>
      <c r="C2292" s="184"/>
      <c r="H2292" s="151"/>
      <c r="I2292" s="187">
        <f>SUBTOTAL(9,I2288:I2291)</f>
        <v>0</v>
      </c>
      <c r="J2292" s="187">
        <f>SUBTOTAL(9,J2288:J2291)</f>
        <v>0</v>
      </c>
      <c r="K2292" s="187">
        <f>SUBTOTAL(9,K2288:K2291)</f>
        <v>0</v>
      </c>
      <c r="L2292" s="187">
        <f>SUBTOTAL(9,L2288:L2291)</f>
        <v>0</v>
      </c>
      <c r="M2292" s="187">
        <f>SUBTOTAL(9,M2288:M2291)</f>
        <v>0</v>
      </c>
      <c r="O2292" s="134"/>
      <c r="P2292" s="134"/>
      <c r="Q2292" s="134"/>
      <c r="R2292" s="134"/>
      <c r="S2292" s="134"/>
      <c r="T2292" s="134"/>
      <c r="U2292" s="134"/>
      <c r="V2292" s="134"/>
      <c r="W2292" s="134"/>
      <c r="X2292" s="134"/>
      <c r="Y2292" s="134"/>
      <c r="Z2292" s="134"/>
      <c r="AA2292" s="134"/>
    </row>
    <row r="2293" spans="1:27" ht="11.65" customHeight="1" x14ac:dyDescent="0.2">
      <c r="A2293" s="138">
        <f t="shared" ca="1" si="179"/>
        <v>1912</v>
      </c>
      <c r="C2293" s="184"/>
      <c r="H2293" s="151"/>
      <c r="I2293" s="88"/>
      <c r="J2293" s="88"/>
      <c r="K2293" s="88"/>
      <c r="L2293" s="88"/>
      <c r="M2293" s="88"/>
      <c r="O2293" s="134"/>
      <c r="P2293" s="134"/>
      <c r="Q2293" s="134"/>
      <c r="R2293" s="134"/>
      <c r="S2293" s="134"/>
      <c r="T2293" s="134"/>
      <c r="U2293" s="134"/>
      <c r="V2293" s="134"/>
      <c r="W2293" s="134"/>
      <c r="X2293" s="134"/>
      <c r="Y2293" s="134"/>
      <c r="Z2293" s="134"/>
      <c r="AA2293" s="134"/>
    </row>
    <row r="2294" spans="1:27" ht="11.65" customHeight="1" x14ac:dyDescent="0.2">
      <c r="A2294" s="138">
        <f t="shared" ca="1" si="179"/>
        <v>1913</v>
      </c>
      <c r="C2294" s="184">
        <v>1011390</v>
      </c>
      <c r="D2294" s="84" t="s">
        <v>548</v>
      </c>
      <c r="H2294" s="151"/>
      <c r="I2294" s="88"/>
      <c r="J2294" s="88"/>
      <c r="K2294" s="88"/>
      <c r="L2294" s="88"/>
      <c r="M2294" s="88"/>
      <c r="O2294" s="134"/>
      <c r="P2294" s="134"/>
      <c r="Q2294" s="134"/>
      <c r="R2294" s="134"/>
      <c r="S2294" s="134"/>
      <c r="T2294" s="134"/>
      <c r="U2294" s="134"/>
      <c r="V2294" s="134"/>
      <c r="W2294" s="134"/>
      <c r="X2294" s="134"/>
      <c r="Y2294" s="134"/>
      <c r="Z2294" s="134"/>
      <c r="AA2294" s="134"/>
    </row>
    <row r="2295" spans="1:27" ht="11.65" customHeight="1" x14ac:dyDescent="0.2">
      <c r="A2295" s="138">
        <f t="shared" ca="1" si="179"/>
        <v>1914</v>
      </c>
      <c r="C2295" s="184"/>
      <c r="F2295" s="184" t="str">
        <f>+[1]Function!F2277</f>
        <v>G-SITUS</v>
      </c>
      <c r="G2295" s="84" t="str">
        <f>[1]UTCR!H2295</f>
        <v>S</v>
      </c>
      <c r="H2295" s="151"/>
      <c r="I2295" s="88">
        <f>IF(VLOOKUP([1]Variables!$AN$3,[1]Variables!$AK$3:$AM$14,3)=2,[1]UTCR!J2295,[1]UTCR!AF2295)</f>
        <v>8339176.3391666599</v>
      </c>
      <c r="J2295" s="88">
        <f>I2295-K2295</f>
        <v>8339176.3391666599</v>
      </c>
      <c r="K2295" s="185">
        <f>IF([1]Variables!$AN$3=12,IF(VLOOKUP([1]Variables!$AN$3,[1]Variables!$AK$3:$AM$14,3)=2,INDEX([1]UTCR!K2295:U2295,1,5)+INDEX([1]UTCR!K2295:U2295,1,8),INDEX([1]UTCR!AG2295:AQ2295,1,5)+INDEX([1]UTCR!AG2295:AQ2295,1,8)),IF(VLOOKUP([1]Variables!$AN$3,[1]Variables!$AK$3:$AM$14,3)=2,INDEX([1]UTCR!K2295:U2295,1,[1]Variables!$AN$3),INDEX([1]UTCR!AG2295:AQ2295,1,[1]Variables!$AN$3)))</f>
        <v>0</v>
      </c>
      <c r="L2295" s="88">
        <f>M2295-K2295</f>
        <v>0</v>
      </c>
      <c r="M2295" s="88">
        <f>IF([1]Variables!$AN$3=12,INDEX([1]NRO!J2295:T2295,1,5)+INDEX([1]NRO!J2295:T2295,1,8),INDEX([1]NRO!J2295:T2295,1,[1]Variables!$AN$3))</f>
        <v>0</v>
      </c>
      <c r="O2295" s="134"/>
      <c r="P2295" s="134"/>
      <c r="Q2295" s="134"/>
      <c r="R2295" s="134"/>
      <c r="S2295" s="134"/>
      <c r="T2295" s="134"/>
      <c r="U2295" s="134"/>
      <c r="V2295" s="134"/>
      <c r="W2295" s="134"/>
      <c r="X2295" s="134"/>
      <c r="Y2295" s="134"/>
      <c r="Z2295" s="134"/>
      <c r="AA2295" s="134"/>
    </row>
    <row r="2296" spans="1:27" ht="11.65" customHeight="1" x14ac:dyDescent="0.2">
      <c r="A2296" s="138">
        <f t="shared" ca="1" si="179"/>
        <v>1915</v>
      </c>
      <c r="C2296" s="184"/>
      <c r="F2296" s="184" t="str">
        <f>+[1]Function!F2278</f>
        <v>P</v>
      </c>
      <c r="G2296" s="84" t="str">
        <f>[1]UTCR!H2296</f>
        <v>CAGW</v>
      </c>
      <c r="H2296" s="151"/>
      <c r="I2296" s="134">
        <f>IF(VLOOKUP([1]Variables!$AN$3,[1]Variables!$AK$3:$AM$14,3)=2,[1]UTCR!J2296,[1]UTCR!AF2296)</f>
        <v>3667381.8462499999</v>
      </c>
      <c r="J2296" s="134">
        <f>I2296-K2296</f>
        <v>2839835.2110363245</v>
      </c>
      <c r="K2296" s="216">
        <f>IF([1]Variables!$AN$3=12,IF(VLOOKUP([1]Variables!$AN$3,[1]Variables!$AK$3:$AM$14,3)=2,INDEX([1]UTCR!K2296:U2296,1,5)+INDEX([1]UTCR!K2296:U2296,1,8),INDEX([1]UTCR!AG2296:AQ2296,1,5)+INDEX([1]UTCR!AG2296:AQ2296,1,8)),IF(VLOOKUP([1]Variables!$AN$3,[1]Variables!$AK$3:$AM$14,3)=2,INDEX([1]UTCR!K2296:U2296,1,[1]Variables!$AN$3),INDEX([1]UTCR!AG2296:AQ2296,1,[1]Variables!$AN$3)))</f>
        <v>827546.63521367544</v>
      </c>
      <c r="L2296" s="134">
        <f>M2296-K2296</f>
        <v>0</v>
      </c>
      <c r="M2296" s="134">
        <f>IF([1]Variables!$AN$3=12,INDEX([1]NRO!J2296:T2296,1,5)+INDEX([1]NRO!J2296:T2296,1,8),INDEX([1]NRO!J2296:T2296,1,[1]Variables!$AN$3))</f>
        <v>827546.63521367544</v>
      </c>
      <c r="O2296" s="134"/>
      <c r="P2296" s="134"/>
      <c r="Q2296" s="134"/>
      <c r="R2296" s="134"/>
      <c r="S2296" s="134"/>
      <c r="T2296" s="134"/>
      <c r="U2296" s="134"/>
      <c r="V2296" s="134"/>
      <c r="W2296" s="134"/>
      <c r="X2296" s="134"/>
      <c r="Y2296" s="134"/>
      <c r="Z2296" s="134"/>
      <c r="AA2296" s="134"/>
    </row>
    <row r="2297" spans="1:27" ht="11.65" customHeight="1" x14ac:dyDescent="0.2">
      <c r="A2297" s="138">
        <f t="shared" ca="1" si="179"/>
        <v>1916</v>
      </c>
      <c r="C2297" s="184"/>
      <c r="F2297" s="184" t="str">
        <f>+[1]Function!F2279</f>
        <v>P</v>
      </c>
      <c r="G2297" s="84" t="str">
        <f>[1]UTCR!H2297</f>
        <v>CAGE</v>
      </c>
      <c r="H2297" s="151"/>
      <c r="I2297" s="134">
        <f>IF(VLOOKUP([1]Variables!$AN$3,[1]Variables!$AK$3:$AM$14,3)=2,[1]UTCR!J2297,[1]UTCR!AF2297)</f>
        <v>9206022.3337500002</v>
      </c>
      <c r="J2297" s="134">
        <f>I2297-K2297</f>
        <v>9206022.3337500002</v>
      </c>
      <c r="K2297" s="216">
        <f>IF([1]Variables!$AN$3=12,IF(VLOOKUP([1]Variables!$AN$3,[1]Variables!$AK$3:$AM$14,3)=2,INDEX([1]UTCR!K2297:U2297,1,5)+INDEX([1]UTCR!K2297:U2297,1,8),INDEX([1]UTCR!AG2297:AQ2297,1,5)+INDEX([1]UTCR!AG2297:AQ2297,1,8)),IF(VLOOKUP([1]Variables!$AN$3,[1]Variables!$AK$3:$AM$14,3)=2,INDEX([1]UTCR!K2297:U2297,1,[1]Variables!$AN$3),INDEX([1]UTCR!AG2297:AQ2297,1,[1]Variables!$AN$3)))</f>
        <v>0</v>
      </c>
      <c r="L2297" s="134">
        <f>M2297-K2297</f>
        <v>0</v>
      </c>
      <c r="M2297" s="134">
        <f>IF([1]Variables!$AN$3=12,INDEX([1]NRO!J2297:T2297,1,5)+INDEX([1]NRO!J2297:T2297,1,8),INDEX([1]NRO!J2297:T2297,1,[1]Variables!$AN$3))</f>
        <v>0</v>
      </c>
      <c r="O2297" s="134"/>
      <c r="P2297" s="134"/>
      <c r="Q2297" s="134"/>
      <c r="R2297" s="134"/>
      <c r="S2297" s="134"/>
      <c r="T2297" s="134"/>
      <c r="U2297" s="134"/>
      <c r="V2297" s="134"/>
      <c r="W2297" s="134"/>
      <c r="X2297" s="134"/>
      <c r="Y2297" s="134"/>
      <c r="Z2297" s="134"/>
      <c r="AA2297" s="134"/>
    </row>
    <row r="2298" spans="1:27" ht="11.65" customHeight="1" x14ac:dyDescent="0.2">
      <c r="A2298" s="138">
        <f t="shared" ca="1" si="179"/>
        <v>1917</v>
      </c>
      <c r="C2298" s="184"/>
      <c r="F2298" s="184" t="str">
        <f>+[1]Function!F2280</f>
        <v>PTD</v>
      </c>
      <c r="G2298" s="84" t="str">
        <f>[1]UTCR!H2298</f>
        <v>SO</v>
      </c>
      <c r="H2298" s="151"/>
      <c r="I2298" s="225">
        <f>IF(VLOOKUP([1]Variables!$AN$3,[1]Variables!$AK$3:$AM$14,3)=2,[1]UTCR!J2298,[1]UTCR!AF2298)</f>
        <v>2721761.9304166702</v>
      </c>
      <c r="J2298" s="225">
        <f>I2298-K2298</f>
        <v>2540633.9904706669</v>
      </c>
      <c r="K2298" s="229">
        <f>IF([1]Variables!$AN$3=12,IF(VLOOKUP([1]Variables!$AN$3,[1]Variables!$AK$3:$AM$14,3)=2,INDEX([1]UTCR!K2298:U2298,1,5)+INDEX([1]UTCR!K2298:U2298,1,8),INDEX([1]UTCR!AG2298:AQ2298,1,5)+INDEX([1]UTCR!AG2298:AQ2298,1,8)),IF(VLOOKUP([1]Variables!$AN$3,[1]Variables!$AK$3:$AM$14,3)=2,INDEX([1]UTCR!K2298:U2298,1,[1]Variables!$AN$3),INDEX([1]UTCR!AG2298:AQ2298,1,[1]Variables!$AN$3)))</f>
        <v>181127.93994600317</v>
      </c>
      <c r="L2298" s="225">
        <f>M2298-K2298</f>
        <v>0</v>
      </c>
      <c r="M2298" s="225">
        <f>IF([1]Variables!$AN$3=12,INDEX([1]NRO!J2298:T2298,1,5)+INDEX([1]NRO!J2298:T2298,1,8),INDEX([1]NRO!J2298:T2298,1,[1]Variables!$AN$3))</f>
        <v>181127.93994600317</v>
      </c>
      <c r="O2298" s="134"/>
      <c r="P2298" s="134"/>
      <c r="Q2298" s="134"/>
      <c r="R2298" s="134"/>
      <c r="S2298" s="134"/>
      <c r="T2298" s="134"/>
      <c r="U2298" s="134"/>
      <c r="V2298" s="134"/>
      <c r="W2298" s="134"/>
      <c r="X2298" s="134"/>
      <c r="Y2298" s="134"/>
      <c r="Z2298" s="134"/>
      <c r="AA2298" s="134"/>
    </row>
    <row r="2299" spans="1:27" ht="11.65" customHeight="1" x14ac:dyDescent="0.2">
      <c r="A2299" s="138">
        <f t="shared" ca="1" si="179"/>
        <v>1918</v>
      </c>
      <c r="C2299" s="184"/>
      <c r="H2299" s="151" t="s">
        <v>549</v>
      </c>
      <c r="I2299" s="88">
        <f>SUBTOTAL(9,I2295:I2298)</f>
        <v>23934342.449583329</v>
      </c>
      <c r="J2299" s="88">
        <f>SUBTOTAL(9,J2295:J2298)</f>
        <v>22925667.874423649</v>
      </c>
      <c r="K2299" s="88">
        <f>SUBTOTAL(9,K2295:K2298)</f>
        <v>1008674.5751596786</v>
      </c>
      <c r="L2299" s="88">
        <f>SUBTOTAL(9,L2295:L2298)</f>
        <v>0</v>
      </c>
      <c r="M2299" s="88">
        <f>SUBTOTAL(9,M2295:M2298)</f>
        <v>1008674.5751596786</v>
      </c>
      <c r="O2299" s="134"/>
      <c r="P2299" s="134"/>
      <c r="Q2299" s="134"/>
      <c r="R2299" s="134"/>
      <c r="S2299" s="134"/>
      <c r="T2299" s="134"/>
      <c r="U2299" s="134"/>
      <c r="V2299" s="134"/>
      <c r="W2299" s="134"/>
      <c r="X2299" s="134"/>
      <c r="Y2299" s="134"/>
      <c r="Z2299" s="134"/>
      <c r="AA2299" s="134"/>
    </row>
    <row r="2300" spans="1:27" ht="11.65" customHeight="1" x14ac:dyDescent="0.2">
      <c r="A2300" s="138">
        <f t="shared" ca="1" si="179"/>
        <v>1919</v>
      </c>
      <c r="C2300" s="184"/>
      <c r="H2300" s="151"/>
      <c r="I2300" s="88"/>
      <c r="J2300" s="88"/>
      <c r="K2300" s="88"/>
      <c r="L2300" s="88"/>
      <c r="M2300" s="88"/>
      <c r="O2300" s="134"/>
      <c r="P2300" s="134"/>
      <c r="Q2300" s="134"/>
      <c r="R2300" s="134"/>
      <c r="S2300" s="134"/>
      <c r="T2300" s="134"/>
      <c r="U2300" s="134"/>
      <c r="V2300" s="134"/>
      <c r="W2300" s="134"/>
      <c r="X2300" s="134"/>
      <c r="Y2300" s="134"/>
      <c r="Z2300" s="134"/>
      <c r="AA2300" s="134"/>
    </row>
    <row r="2301" spans="1:27" ht="11.65" customHeight="1" x14ac:dyDescent="0.2">
      <c r="A2301" s="138">
        <f t="shared" ca="1" si="179"/>
        <v>1920</v>
      </c>
      <c r="C2301" s="184"/>
      <c r="D2301" s="84" t="s">
        <v>547</v>
      </c>
      <c r="H2301" s="151"/>
      <c r="I2301" s="225">
        <f>IF(VLOOKUP([1]Variables!$AN$3,[1]Variables!$AK$3:$AM$14,3)=2,[1]UTCR!J2301,[1]UTCR!AF2301)</f>
        <v>-23934342.449583333</v>
      </c>
      <c r="J2301" s="225">
        <f>I2301-K2301</f>
        <v>-22925667.874423653</v>
      </c>
      <c r="K2301" s="185">
        <f>IF([1]Variables!$AN$3=12,IF(VLOOKUP([1]Variables!$AN$3,[1]Variables!$AK$3:$AM$14,3)=2,INDEX([1]UTCR!K2301:U2301,1,5)+INDEX([1]UTCR!K2301:U2301,1,8),INDEX([1]UTCR!AG2301:AQ2301,1,5)+INDEX([1]UTCR!AG2301:AQ2301,1,8)),IF(VLOOKUP([1]Variables!$AN$3,[1]Variables!$AK$3:$AM$14,3)=2,INDEX([1]UTCR!K2301:U2301,1,[1]Variables!$AN$3),INDEX([1]UTCR!AG2301:AQ2301,1,[1]Variables!$AN$3)))</f>
        <v>-1008674.5751596786</v>
      </c>
      <c r="L2301" s="88">
        <f>M2301-K2301</f>
        <v>0</v>
      </c>
      <c r="M2301" s="88">
        <f>IF([1]Variables!$AN$3=12,INDEX([1]NRO!J2301:T2301,1,5)+INDEX([1]NRO!J2301:T2301,1,8),INDEX([1]NRO!J2301:T2301,1,[1]Variables!$AN$3))</f>
        <v>-1008674.5751596786</v>
      </c>
      <c r="O2301" s="134"/>
      <c r="P2301" s="134"/>
      <c r="Q2301" s="134"/>
      <c r="R2301" s="134"/>
      <c r="S2301" s="134"/>
      <c r="T2301" s="134"/>
      <c r="U2301" s="134"/>
      <c r="V2301" s="134"/>
      <c r="W2301" s="134"/>
      <c r="X2301" s="134"/>
      <c r="Y2301" s="134"/>
      <c r="Z2301" s="134"/>
      <c r="AA2301" s="134"/>
    </row>
    <row r="2302" spans="1:27" ht="11.65" customHeight="1" x14ac:dyDescent="0.2">
      <c r="A2302" s="138">
        <f t="shared" ca="1" si="179"/>
        <v>1921</v>
      </c>
      <c r="C2302" s="184"/>
      <c r="H2302" s="151" t="s">
        <v>549</v>
      </c>
      <c r="I2302" s="187">
        <f>SUBTOTAL(9,I2295:I2301)</f>
        <v>0</v>
      </c>
      <c r="J2302" s="187">
        <f>SUBTOTAL(9,J2295:J2301)</f>
        <v>0</v>
      </c>
      <c r="K2302" s="187">
        <f>SUBTOTAL(9,K2295:K2301)</f>
        <v>0</v>
      </c>
      <c r="L2302" s="187">
        <f>SUBTOTAL(9,L2295:L2301)</f>
        <v>0</v>
      </c>
      <c r="M2302" s="187">
        <f>SUBTOTAL(9,M2295:M2301)</f>
        <v>0</v>
      </c>
      <c r="O2302" s="134"/>
      <c r="P2302" s="134"/>
      <c r="Q2302" s="134"/>
      <c r="R2302" s="134"/>
      <c r="S2302" s="134"/>
      <c r="T2302" s="134"/>
      <c r="U2302" s="134"/>
      <c r="V2302" s="134"/>
      <c r="W2302" s="134"/>
      <c r="X2302" s="134"/>
      <c r="Y2302" s="134"/>
      <c r="Z2302" s="134"/>
      <c r="AA2302" s="134"/>
    </row>
    <row r="2303" spans="1:27" ht="11.65" customHeight="1" x14ac:dyDescent="0.2">
      <c r="A2303" s="138">
        <f t="shared" ca="1" si="179"/>
        <v>1922</v>
      </c>
      <c r="C2303" s="184"/>
      <c r="H2303" s="151"/>
      <c r="I2303" s="88"/>
      <c r="J2303" s="88"/>
      <c r="K2303" s="88"/>
      <c r="L2303" s="88"/>
      <c r="M2303" s="88"/>
      <c r="O2303" s="134"/>
      <c r="P2303" s="134"/>
      <c r="Q2303" s="134"/>
      <c r="R2303" s="134"/>
      <c r="S2303" s="134"/>
      <c r="T2303" s="134"/>
      <c r="U2303" s="134"/>
      <c r="V2303" s="134"/>
      <c r="W2303" s="134"/>
      <c r="X2303" s="134"/>
      <c r="Y2303" s="134"/>
      <c r="Z2303" s="134"/>
      <c r="AA2303" s="134"/>
    </row>
    <row r="2304" spans="1:27" ht="11.65" customHeight="1" x14ac:dyDescent="0.2">
      <c r="A2304" s="138">
        <f t="shared" ca="1" si="179"/>
        <v>1923</v>
      </c>
      <c r="C2304" s="184">
        <v>1011392</v>
      </c>
      <c r="D2304" s="84" t="s">
        <v>550</v>
      </c>
      <c r="H2304" s="151"/>
      <c r="I2304" s="88"/>
      <c r="J2304" s="88"/>
      <c r="K2304" s="88"/>
      <c r="L2304" s="88"/>
      <c r="M2304" s="88"/>
      <c r="O2304" s="134"/>
      <c r="P2304" s="134"/>
      <c r="Q2304" s="134"/>
      <c r="R2304" s="134"/>
      <c r="S2304" s="134"/>
      <c r="T2304" s="134"/>
      <c r="U2304" s="134"/>
      <c r="V2304" s="134"/>
      <c r="W2304" s="134"/>
      <c r="X2304" s="134"/>
      <c r="Y2304" s="134"/>
      <c r="Z2304" s="134"/>
      <c r="AA2304" s="134"/>
    </row>
    <row r="2305" spans="1:27" ht="11.65" customHeight="1" x14ac:dyDescent="0.2">
      <c r="A2305" s="138">
        <f t="shared" ca="1" si="179"/>
        <v>1924</v>
      </c>
      <c r="C2305" s="184"/>
      <c r="F2305" s="184" t="str">
        <f>+[1]Function!F2287</f>
        <v>LABOR</v>
      </c>
      <c r="G2305" s="84" t="str">
        <f>[1]UTCR!H2305</f>
        <v>SO</v>
      </c>
      <c r="H2305" s="151"/>
      <c r="I2305" s="225">
        <f>IF(VLOOKUP([1]Variables!$AN$3,[1]Variables!$AK$3:$AM$14,3)=2,[1]UTCR!J2305,[1]UTCR!AF2305)</f>
        <v>0</v>
      </c>
      <c r="J2305" s="225">
        <f>I2305-K2305</f>
        <v>0</v>
      </c>
      <c r="K2305" s="225">
        <f>IF([1]Variables!$AN$3=12,IF(VLOOKUP([1]Variables!$AN$3,[1]Variables!$AK$3:$AM$14,3)=2,INDEX([1]UTCR!K2305:U2305,1,5)+INDEX([1]UTCR!K2305:U2305,1,8),INDEX([1]UTCR!AG2305:AQ2305,1,5)+INDEX([1]UTCR!AG2305:AQ2305,1,8)),IF(VLOOKUP([1]Variables!$AN$3,[1]Variables!$AK$3:$AM$14,3)=2,INDEX([1]UTCR!K2305:U2305,1,[1]Variables!$AN$3),INDEX([1]UTCR!AG2305:AQ2305,1,[1]Variables!$AN$3)))</f>
        <v>0</v>
      </c>
      <c r="L2305" s="225">
        <f>M2305-K2305</f>
        <v>0</v>
      </c>
      <c r="M2305" s="225">
        <f>IF([1]Variables!$AN$3=12,INDEX([1]NRO!J2305:T2305,1,5)+INDEX([1]NRO!J2305:T2305,1,8),INDEX([1]NRO!J2305:T2305,1,[1]Variables!$AN$3))</f>
        <v>0</v>
      </c>
      <c r="O2305" s="134"/>
      <c r="P2305" s="134"/>
      <c r="Q2305" s="134"/>
      <c r="R2305" s="134"/>
      <c r="S2305" s="134"/>
      <c r="T2305" s="134"/>
      <c r="U2305" s="134"/>
      <c r="V2305" s="134"/>
      <c r="W2305" s="134"/>
      <c r="X2305" s="134"/>
      <c r="Y2305" s="134"/>
      <c r="Z2305" s="134"/>
      <c r="AA2305" s="134"/>
    </row>
    <row r="2306" spans="1:27" ht="11.65" customHeight="1" x14ac:dyDescent="0.2">
      <c r="A2306" s="138">
        <f t="shared" ca="1" si="179"/>
        <v>1925</v>
      </c>
      <c r="C2306" s="184"/>
      <c r="H2306" s="151" t="s">
        <v>549</v>
      </c>
      <c r="I2306" s="88">
        <f>IF(VLOOKUP([1]Variables!$AN$3,[1]Variables!$AK$3:$AM$14,3)=2,[1]UTCR!J2306,[1]UTCR!AF2306)</f>
        <v>0</v>
      </c>
      <c r="J2306" s="88">
        <f>I2306-K2306</f>
        <v>0</v>
      </c>
      <c r="K2306" s="134">
        <f>IF([1]Variables!$AN$3=12,IF(VLOOKUP([1]Variables!$AN$3,[1]Variables!$AK$3:$AM$14,3)=2,INDEX([1]UTCR!K2306:U2306,1,5)+INDEX([1]UTCR!K2306:U2306,1,8),INDEX([1]UTCR!AG2306:AQ2306,1,5)+INDEX([1]UTCR!AG2306:AQ2306,1,8)),IF(VLOOKUP([1]Variables!$AN$3,[1]Variables!$AK$3:$AM$14,3)=2,INDEX([1]UTCR!K2306:U2306,1,[1]Variables!$AN$3),INDEX([1]UTCR!AG2306:AQ2306,1,[1]Variables!$AN$3)))</f>
        <v>0</v>
      </c>
      <c r="L2306" s="134">
        <f>M2306-K2306</f>
        <v>0</v>
      </c>
      <c r="M2306" s="134">
        <f>IF([1]Variables!$AN$3=12,INDEX([1]NRO!J2306:T2306,1,5)+INDEX([1]NRO!J2306:T2306,1,8),INDEX([1]NRO!J2306:T2306,1,[1]Variables!$AN$3))</f>
        <v>0</v>
      </c>
      <c r="O2306" s="134"/>
      <c r="P2306" s="134"/>
      <c r="Q2306" s="134"/>
      <c r="R2306" s="134"/>
      <c r="S2306" s="134"/>
      <c r="T2306" s="134"/>
      <c r="U2306" s="134"/>
      <c r="V2306" s="134"/>
      <c r="W2306" s="134"/>
      <c r="X2306" s="134"/>
      <c r="Y2306" s="134"/>
      <c r="Z2306" s="134"/>
      <c r="AA2306" s="134"/>
    </row>
    <row r="2307" spans="1:27" ht="11.65" customHeight="1" x14ac:dyDescent="0.2">
      <c r="A2307" s="138">
        <f t="shared" ca="1" si="179"/>
        <v>1926</v>
      </c>
      <c r="C2307" s="184"/>
      <c r="H2307" s="151"/>
      <c r="I2307" s="88"/>
      <c r="J2307" s="88"/>
      <c r="K2307" s="88"/>
      <c r="L2307" s="88"/>
      <c r="M2307" s="88"/>
      <c r="O2307" s="134"/>
      <c r="P2307" s="134"/>
      <c r="Q2307" s="134"/>
      <c r="R2307" s="134"/>
      <c r="S2307" s="134"/>
      <c r="T2307" s="134"/>
      <c r="U2307" s="134"/>
      <c r="V2307" s="134"/>
      <c r="W2307" s="134"/>
      <c r="X2307" s="134"/>
      <c r="Y2307" s="134"/>
      <c r="Z2307" s="134"/>
      <c r="AA2307" s="134"/>
    </row>
    <row r="2308" spans="1:27" ht="11.65" customHeight="1" x14ac:dyDescent="0.2">
      <c r="A2308" s="138">
        <f t="shared" ca="1" si="179"/>
        <v>1927</v>
      </c>
      <c r="C2308" s="184"/>
      <c r="D2308" s="84" t="s">
        <v>547</v>
      </c>
      <c r="H2308" s="151"/>
      <c r="I2308" s="225">
        <f>IF(VLOOKUP([1]Variables!$AN$3,[1]Variables!$AK$3:$AM$14,3)=2,[1]UTCR!J2308,[1]UTCR!AF2308)</f>
        <v>0</v>
      </c>
      <c r="J2308" s="225">
        <f>I2308-K2308</f>
        <v>0</v>
      </c>
      <c r="K2308" s="185">
        <f>IF([1]Variables!$AN$3=12,IF(VLOOKUP([1]Variables!$AN$3,[1]Variables!$AK$3:$AM$14,3)=2,INDEX([1]UTCR!K2308:U2308,1,5)+INDEX([1]UTCR!K2308:U2308,1,8),INDEX([1]UTCR!AG2308:AQ2308,1,5)+INDEX([1]UTCR!AG2308:AQ2308,1,8)),IF(VLOOKUP([1]Variables!$AN$3,[1]Variables!$AK$3:$AM$14,3)=2,INDEX([1]UTCR!K2308:U2308,1,[1]Variables!$AN$3),INDEX([1]UTCR!AG2308:AQ2308,1,[1]Variables!$AN$3)))</f>
        <v>0</v>
      </c>
      <c r="L2308" s="88">
        <f>M2308-K2308</f>
        <v>0</v>
      </c>
      <c r="M2308" s="88">
        <f>IF([1]Variables!$AN$3=12,INDEX([1]NRO!J2308:T2308,1,5)+INDEX([1]NRO!J2308:T2308,1,8),INDEX([1]NRO!J2308:T2308,1,[1]Variables!$AN$3))</f>
        <v>0</v>
      </c>
      <c r="O2308" s="134"/>
      <c r="P2308" s="134"/>
      <c r="Q2308" s="134"/>
      <c r="R2308" s="134"/>
      <c r="S2308" s="134"/>
      <c r="T2308" s="134"/>
      <c r="U2308" s="134"/>
      <c r="V2308" s="134"/>
      <c r="W2308" s="134"/>
      <c r="X2308" s="134"/>
      <c r="Y2308" s="134"/>
      <c r="Z2308" s="134"/>
      <c r="AA2308" s="134"/>
    </row>
    <row r="2309" spans="1:27" ht="11.65" customHeight="1" x14ac:dyDescent="0.2">
      <c r="A2309" s="138">
        <f t="shared" ca="1" si="179"/>
        <v>1928</v>
      </c>
      <c r="C2309" s="184"/>
      <c r="H2309" s="151" t="s">
        <v>549</v>
      </c>
      <c r="I2309" s="187">
        <f>SUBTOTAL(9,I2305:I2308)</f>
        <v>0</v>
      </c>
      <c r="J2309" s="187">
        <f>SUBTOTAL(9,J2305:J2308)</f>
        <v>0</v>
      </c>
      <c r="K2309" s="187">
        <f>SUBTOTAL(9,K2305:K2308)</f>
        <v>0</v>
      </c>
      <c r="L2309" s="187">
        <f>SUBTOTAL(9,L2305:L2308)</f>
        <v>0</v>
      </c>
      <c r="M2309" s="187">
        <f>SUBTOTAL(9,M2305:M2308)</f>
        <v>0</v>
      </c>
      <c r="O2309" s="134"/>
      <c r="P2309" s="134"/>
      <c r="Q2309" s="134"/>
      <c r="R2309" s="134"/>
      <c r="S2309" s="134"/>
      <c r="T2309" s="134"/>
      <c r="U2309" s="134"/>
      <c r="V2309" s="134"/>
      <c r="W2309" s="134"/>
      <c r="X2309" s="134"/>
      <c r="Y2309" s="134"/>
      <c r="Z2309" s="134"/>
      <c r="AA2309" s="134"/>
    </row>
    <row r="2310" spans="1:27" ht="11.65" customHeight="1" x14ac:dyDescent="0.2">
      <c r="A2310" s="138">
        <f t="shared" ca="1" si="179"/>
        <v>1929</v>
      </c>
      <c r="C2310" s="184"/>
      <c r="H2310" s="151"/>
      <c r="I2310" s="88"/>
      <c r="J2310" s="88"/>
      <c r="K2310" s="88"/>
      <c r="L2310" s="88"/>
      <c r="M2310" s="88"/>
      <c r="O2310" s="134"/>
      <c r="P2310" s="134"/>
      <c r="Q2310" s="134"/>
      <c r="R2310" s="134"/>
      <c r="S2310" s="134"/>
      <c r="T2310" s="134"/>
      <c r="U2310" s="134"/>
      <c r="V2310" s="134"/>
      <c r="W2310" s="134"/>
      <c r="X2310" s="134"/>
      <c r="Y2310" s="134"/>
      <c r="Z2310" s="134"/>
      <c r="AA2310" s="134"/>
    </row>
    <row r="2311" spans="1:27" ht="11.65" customHeight="1" x14ac:dyDescent="0.2">
      <c r="A2311" s="138">
        <f t="shared" ca="1" si="179"/>
        <v>1930</v>
      </c>
      <c r="C2311" s="184" t="s">
        <v>551</v>
      </c>
      <c r="D2311" s="84" t="s">
        <v>552</v>
      </c>
      <c r="H2311" s="151"/>
      <c r="I2311" s="88"/>
      <c r="J2311" s="88"/>
      <c r="K2311" s="88"/>
      <c r="L2311" s="88"/>
      <c r="M2311" s="88"/>
      <c r="O2311" s="134"/>
      <c r="P2311" s="134"/>
      <c r="Q2311" s="134"/>
      <c r="R2311" s="134"/>
      <c r="S2311" s="134"/>
      <c r="T2311" s="134"/>
      <c r="U2311" s="134"/>
      <c r="V2311" s="134"/>
      <c r="W2311" s="134"/>
      <c r="X2311" s="134"/>
      <c r="Y2311" s="134"/>
      <c r="Z2311" s="134"/>
      <c r="AA2311" s="134"/>
    </row>
    <row r="2312" spans="1:27" ht="11.65" customHeight="1" x14ac:dyDescent="0.2">
      <c r="A2312" s="138">
        <f t="shared" ca="1" si="179"/>
        <v>1931</v>
      </c>
      <c r="C2312" s="184"/>
      <c r="F2312" s="184" t="str">
        <f>+[1]Function!F2294</f>
        <v>G-SITUS</v>
      </c>
      <c r="G2312" s="84" t="str">
        <f>[1]UTCR!H2312</f>
        <v>S</v>
      </c>
      <c r="H2312" s="151"/>
      <c r="I2312" s="88">
        <f>IF(VLOOKUP([1]Variables!$AN$3,[1]Variables!$AK$3:$AM$14,3)=2,[1]UTCR!J2312,[1]UTCR!AF2312)</f>
        <v>0</v>
      </c>
      <c r="J2312" s="88">
        <f t="shared" ref="J2312:J2317" si="182">I2312-K2312</f>
        <v>0</v>
      </c>
      <c r="K2312" s="185">
        <f>IF([1]Variables!$AN$3=12,IF(VLOOKUP([1]Variables!$AN$3,[1]Variables!$AK$3:$AM$14,3)=2,INDEX([1]UTCR!K2312:U2312,1,5)+INDEX([1]UTCR!K2312:U2312,1,8),INDEX([1]UTCR!AG2312:AQ2312,1,5)+INDEX([1]UTCR!AG2312:AQ2312,1,8)),IF(VLOOKUP([1]Variables!$AN$3,[1]Variables!$AK$3:$AM$14,3)=2,INDEX([1]UTCR!K2312:U2312,1,[1]Variables!$AN$3),INDEX([1]UTCR!AG2312:AQ2312,1,[1]Variables!$AN$3)))</f>
        <v>0</v>
      </c>
      <c r="L2312" s="88">
        <f t="shared" ref="L2312:L2317" si="183">M2312-K2312</f>
        <v>0</v>
      </c>
      <c r="M2312" s="88">
        <f>IF([1]Variables!$AN$3=12,INDEX([1]NRO!J2312:T2312,1,5)+INDEX([1]NRO!J2312:T2312,1,8),INDEX([1]NRO!J2312:T2312,1,[1]Variables!$AN$3))</f>
        <v>0</v>
      </c>
      <c r="O2312" s="134"/>
      <c r="P2312" s="134"/>
      <c r="Q2312" s="134"/>
      <c r="R2312" s="134"/>
      <c r="S2312" s="134"/>
      <c r="T2312" s="134"/>
      <c r="U2312" s="134"/>
      <c r="V2312" s="134"/>
      <c r="W2312" s="134"/>
      <c r="X2312" s="134"/>
      <c r="Y2312" s="134"/>
      <c r="Z2312" s="134"/>
      <c r="AA2312" s="134"/>
    </row>
    <row r="2313" spans="1:27" ht="11.65" customHeight="1" x14ac:dyDescent="0.2">
      <c r="A2313" s="138">
        <f t="shared" ca="1" si="179"/>
        <v>1932</v>
      </c>
      <c r="C2313" s="184"/>
      <c r="F2313" s="184" t="str">
        <f>+[1]Function!F2295</f>
        <v>PTD</v>
      </c>
      <c r="G2313" s="84" t="str">
        <f>[1]UTCR!H2313</f>
        <v>SO</v>
      </c>
      <c r="H2313" s="151"/>
      <c r="I2313" s="88">
        <f>IF(VLOOKUP([1]Variables!$AN$3,[1]Variables!$AK$3:$AM$14,3)=2,[1]UTCR!J2313,[1]UTCR!AF2313)</f>
        <v>3914558.67</v>
      </c>
      <c r="J2313" s="88">
        <f t="shared" si="182"/>
        <v>3654052.436970897</v>
      </c>
      <c r="K2313" s="185">
        <f>IF([1]Variables!$AN$3=12,IF(VLOOKUP([1]Variables!$AN$3,[1]Variables!$AK$3:$AM$14,3)=2,INDEX([1]UTCR!K2313:U2313,1,5)+INDEX([1]UTCR!K2313:U2313,1,8),INDEX([1]UTCR!AG2313:AQ2313,1,5)+INDEX([1]UTCR!AG2313:AQ2313,1,8)),IF(VLOOKUP([1]Variables!$AN$3,[1]Variables!$AK$3:$AM$14,3)=2,INDEX([1]UTCR!K2313:U2313,1,[1]Variables!$AN$3),INDEX([1]UTCR!AG2313:AQ2313,1,[1]Variables!$AN$3)))</f>
        <v>260506.23302910291</v>
      </c>
      <c r="L2313" s="88">
        <f t="shared" si="183"/>
        <v>19080.421266791003</v>
      </c>
      <c r="M2313" s="88">
        <f>IF([1]Variables!$AN$3=12,INDEX([1]NRO!J2313:T2313,1,5)+INDEX([1]NRO!J2313:T2313,1,8),INDEX([1]NRO!J2313:T2313,1,[1]Variables!$AN$3))</f>
        <v>279586.65429589391</v>
      </c>
      <c r="O2313" s="134"/>
      <c r="P2313" s="134"/>
      <c r="Q2313" s="134"/>
      <c r="R2313" s="134"/>
      <c r="S2313" s="134"/>
      <c r="T2313" s="134"/>
      <c r="U2313" s="134"/>
      <c r="V2313" s="134"/>
      <c r="W2313" s="134"/>
      <c r="X2313" s="134"/>
      <c r="Y2313" s="134"/>
      <c r="Z2313" s="134"/>
      <c r="AA2313" s="134"/>
    </row>
    <row r="2314" spans="1:27" ht="11.65" customHeight="1" x14ac:dyDescent="0.2">
      <c r="A2314" s="138">
        <f t="shared" ca="1" si="179"/>
        <v>1933</v>
      </c>
      <c r="C2314" s="184"/>
      <c r="F2314" s="184" t="str">
        <f>+[1]Function!F2296</f>
        <v>CUST</v>
      </c>
      <c r="G2314" s="84" t="str">
        <f>[1]UTCR!H2314</f>
        <v>CN</v>
      </c>
      <c r="H2314" s="151"/>
      <c r="I2314" s="88">
        <f>IF(VLOOKUP([1]Variables!$AN$3,[1]Variables!$AK$3:$AM$14,3)=2,[1]UTCR!J2314,[1]UTCR!AF2314)</f>
        <v>0</v>
      </c>
      <c r="J2314" s="88">
        <f t="shared" si="182"/>
        <v>0</v>
      </c>
      <c r="K2314" s="185">
        <f>IF([1]Variables!$AN$3=12,IF(VLOOKUP([1]Variables!$AN$3,[1]Variables!$AK$3:$AM$14,3)=2,INDEX([1]UTCR!K2314:U2314,1,5)+INDEX([1]UTCR!K2314:U2314,1,8),INDEX([1]UTCR!AG2314:AQ2314,1,5)+INDEX([1]UTCR!AG2314:AQ2314,1,8)),IF(VLOOKUP([1]Variables!$AN$3,[1]Variables!$AK$3:$AM$14,3)=2,INDEX([1]UTCR!K2314:U2314,1,[1]Variables!$AN$3),INDEX([1]UTCR!AG2314:AQ2314,1,[1]Variables!$AN$3)))</f>
        <v>0</v>
      </c>
      <c r="L2314" s="88">
        <f t="shared" si="183"/>
        <v>0</v>
      </c>
      <c r="M2314" s="88">
        <f>IF([1]Variables!$AN$3=12,INDEX([1]NRO!J2314:T2314,1,5)+INDEX([1]NRO!J2314:T2314,1,8),INDEX([1]NRO!J2314:T2314,1,[1]Variables!$AN$3))</f>
        <v>0</v>
      </c>
      <c r="O2314" s="134"/>
      <c r="P2314" s="134"/>
      <c r="Q2314" s="134"/>
      <c r="R2314" s="134"/>
      <c r="S2314" s="134"/>
      <c r="T2314" s="134"/>
      <c r="U2314" s="134"/>
      <c r="V2314" s="134"/>
      <c r="W2314" s="134"/>
      <c r="X2314" s="134"/>
      <c r="Y2314" s="134"/>
      <c r="Z2314" s="134"/>
      <c r="AA2314" s="134"/>
    </row>
    <row r="2315" spans="1:27" ht="11.65" customHeight="1" x14ac:dyDescent="0.2">
      <c r="A2315" s="138">
        <f t="shared" ca="1" si="179"/>
        <v>1934</v>
      </c>
      <c r="C2315" s="184"/>
      <c r="F2315" s="184" t="str">
        <f>+[1]Function!F2297</f>
        <v>G-SG</v>
      </c>
      <c r="G2315" s="84" t="str">
        <f>[1]UTCR!H2315</f>
        <v>SG</v>
      </c>
      <c r="H2315" s="151"/>
      <c r="I2315" s="88">
        <f>IF(VLOOKUP([1]Variables!$AN$3,[1]Variables!$AK$3:$AM$14,3)=2,[1]UTCR!J2315,[1]UTCR!AF2315)</f>
        <v>0</v>
      </c>
      <c r="J2315" s="88">
        <f t="shared" si="182"/>
        <v>0</v>
      </c>
      <c r="K2315" s="185">
        <f>IF([1]Variables!$AN$3=12,IF(VLOOKUP([1]Variables!$AN$3,[1]Variables!$AK$3:$AM$14,3)=2,INDEX([1]UTCR!K2315:U2315,1,5)+INDEX([1]UTCR!K2315:U2315,1,8),INDEX([1]UTCR!AG2315:AQ2315,1,5)+INDEX([1]UTCR!AG2315:AQ2315,1,8)),IF(VLOOKUP([1]Variables!$AN$3,[1]Variables!$AK$3:$AM$14,3)=2,INDEX([1]UTCR!K2315:U2315,1,[1]Variables!$AN$3),INDEX([1]UTCR!AG2315:AQ2315,1,[1]Variables!$AN$3)))</f>
        <v>0</v>
      </c>
      <c r="L2315" s="88">
        <f t="shared" si="183"/>
        <v>0</v>
      </c>
      <c r="M2315" s="88">
        <f>IF([1]Variables!$AN$3=12,INDEX([1]NRO!J2315:T2315,1,5)+INDEX([1]NRO!J2315:T2315,1,8),INDEX([1]NRO!J2315:T2315,1,[1]Variables!$AN$3))</f>
        <v>0</v>
      </c>
      <c r="O2315" s="134"/>
      <c r="P2315" s="134"/>
      <c r="Q2315" s="134"/>
      <c r="R2315" s="134"/>
      <c r="S2315" s="134"/>
      <c r="T2315" s="134"/>
      <c r="U2315" s="134"/>
      <c r="V2315" s="134"/>
      <c r="W2315" s="134"/>
      <c r="X2315" s="134"/>
      <c r="Y2315" s="134"/>
      <c r="Z2315" s="134"/>
      <c r="AA2315" s="134"/>
    </row>
    <row r="2316" spans="1:27" ht="11.65" customHeight="1" x14ac:dyDescent="0.2">
      <c r="A2316" s="138">
        <f t="shared" ref="A2316:A2379" ca="1" si="184">OFFSET(A2316,-1,)+1</f>
        <v>1935</v>
      </c>
      <c r="C2316" s="184"/>
      <c r="F2316" s="184" t="str">
        <f>+[1]Function!F2298</f>
        <v>G-SG</v>
      </c>
      <c r="G2316" s="84" t="str">
        <f>[1]UTCR!H2316</f>
        <v>CAGE</v>
      </c>
      <c r="H2316" s="151"/>
      <c r="I2316" s="88">
        <f>IF(VLOOKUP([1]Variables!$AN$3,[1]Variables!$AK$3:$AM$14,3)=2,[1]UTCR!J2316,[1]UTCR!AF2316)</f>
        <v>0</v>
      </c>
      <c r="J2316" s="88">
        <f t="shared" si="182"/>
        <v>0</v>
      </c>
      <c r="K2316" s="185">
        <f>IF([1]Variables!$AN$3=12,IF(VLOOKUP([1]Variables!$AN$3,[1]Variables!$AK$3:$AM$14,3)=2,INDEX([1]UTCR!K2316:U2316,1,5)+INDEX([1]UTCR!K2316:U2316,1,8),INDEX([1]UTCR!AG2316:AQ2316,1,5)+INDEX([1]UTCR!AG2316:AQ2316,1,8)),IF(VLOOKUP([1]Variables!$AN$3,[1]Variables!$AK$3:$AM$14,3)=2,INDEX([1]UTCR!K2316:U2316,1,[1]Variables!$AN$3),INDEX([1]UTCR!AG2316:AQ2316,1,[1]Variables!$AN$3)))</f>
        <v>0</v>
      </c>
      <c r="L2316" s="88">
        <f t="shared" si="183"/>
        <v>0</v>
      </c>
      <c r="M2316" s="88">
        <f>IF([1]Variables!$AN$3=12,INDEX([1]NRO!J2316:T2316,1,5)+INDEX([1]NRO!J2316:T2316,1,8),INDEX([1]NRO!J2316:T2316,1,[1]Variables!$AN$3))</f>
        <v>0</v>
      </c>
      <c r="O2316" s="134"/>
      <c r="P2316" s="134"/>
      <c r="Q2316" s="134"/>
      <c r="R2316" s="134"/>
      <c r="S2316" s="134"/>
      <c r="T2316" s="134"/>
      <c r="U2316" s="134"/>
      <c r="V2316" s="134"/>
      <c r="W2316" s="134"/>
      <c r="X2316" s="134"/>
      <c r="Y2316" s="134"/>
      <c r="Z2316" s="134"/>
      <c r="AA2316" s="134"/>
    </row>
    <row r="2317" spans="1:27" ht="11.65" customHeight="1" x14ac:dyDescent="0.2">
      <c r="A2317" s="138">
        <f t="shared" ca="1" si="184"/>
        <v>1936</v>
      </c>
      <c r="C2317" s="184"/>
      <c r="F2317" s="184" t="str">
        <f>+[1]Function!F2299</f>
        <v>G-DGU</v>
      </c>
      <c r="G2317" s="84" t="str">
        <f>[1]UTCR!H2317</f>
        <v>CAGW</v>
      </c>
      <c r="H2317" s="151"/>
      <c r="I2317" s="88">
        <f>IF(VLOOKUP([1]Variables!$AN$3,[1]Variables!$AK$3:$AM$14,3)=2,[1]UTCR!J2317,[1]UTCR!AF2317)</f>
        <v>0</v>
      </c>
      <c r="J2317" s="88">
        <f t="shared" si="182"/>
        <v>0</v>
      </c>
      <c r="K2317" s="185">
        <f>IF([1]Variables!$AN$3=12,IF(VLOOKUP([1]Variables!$AN$3,[1]Variables!$AK$3:$AM$14,3)=2,INDEX([1]UTCR!K2317:U2317,1,5)+INDEX([1]UTCR!K2317:U2317,1,8),INDEX([1]UTCR!AG2317:AQ2317,1,5)+INDEX([1]UTCR!AG2317:AQ2317,1,8)),IF(VLOOKUP([1]Variables!$AN$3,[1]Variables!$AK$3:$AM$14,3)=2,INDEX([1]UTCR!K2317:U2317,1,[1]Variables!$AN$3),INDEX([1]UTCR!AG2317:AQ2317,1,[1]Variables!$AN$3)))</f>
        <v>0</v>
      </c>
      <c r="L2317" s="88">
        <f t="shared" si="183"/>
        <v>0</v>
      </c>
      <c r="M2317" s="88">
        <f>IF([1]Variables!$AN$3=12,INDEX([1]NRO!J2317:T2317,1,5)+INDEX([1]NRO!J2317:T2317,1,8),INDEX([1]NRO!J2317:T2317,1,[1]Variables!$AN$3))</f>
        <v>0</v>
      </c>
      <c r="O2317" s="134"/>
      <c r="P2317" s="134"/>
      <c r="Q2317" s="134"/>
      <c r="R2317" s="134"/>
      <c r="S2317" s="134"/>
      <c r="T2317" s="134"/>
      <c r="U2317" s="134"/>
      <c r="V2317" s="134"/>
      <c r="W2317" s="134"/>
      <c r="X2317" s="134"/>
      <c r="Y2317" s="134"/>
      <c r="Z2317" s="134"/>
      <c r="AA2317" s="134"/>
    </row>
    <row r="2318" spans="1:27" ht="11.65" customHeight="1" x14ac:dyDescent="0.2">
      <c r="A2318" s="138">
        <f t="shared" ca="1" si="184"/>
        <v>1937</v>
      </c>
      <c r="C2318" s="184"/>
      <c r="H2318" s="151"/>
      <c r="I2318" s="187">
        <f>SUBTOTAL(9,I2312:I2317)</f>
        <v>3914558.67</v>
      </c>
      <c r="J2318" s="187">
        <f>SUBTOTAL(9,J2312:J2317)</f>
        <v>3654052.436970897</v>
      </c>
      <c r="K2318" s="187">
        <f>SUBTOTAL(9,K2312:K2317)</f>
        <v>260506.23302910291</v>
      </c>
      <c r="L2318" s="187">
        <f>SUBTOTAL(9,L2312:L2317)</f>
        <v>19080.421266791003</v>
      </c>
      <c r="M2318" s="187">
        <f>SUBTOTAL(9,M2312:M2317)</f>
        <v>279586.65429589391</v>
      </c>
      <c r="O2318" s="134"/>
      <c r="P2318" s="134"/>
      <c r="Q2318" s="134"/>
      <c r="R2318" s="134"/>
      <c r="S2318" s="134"/>
      <c r="T2318" s="134"/>
      <c r="U2318" s="134"/>
      <c r="V2318" s="134"/>
      <c r="W2318" s="134"/>
      <c r="X2318" s="134"/>
      <c r="Y2318" s="134"/>
      <c r="Z2318" s="134"/>
      <c r="AA2318" s="134"/>
    </row>
    <row r="2319" spans="1:27" ht="11.65" customHeight="1" x14ac:dyDescent="0.2">
      <c r="A2319" s="138">
        <f t="shared" ca="1" si="184"/>
        <v>1938</v>
      </c>
      <c r="C2319" s="184"/>
      <c r="H2319" s="151"/>
      <c r="I2319" s="192"/>
      <c r="J2319" s="88"/>
      <c r="K2319" s="88"/>
      <c r="L2319" s="88"/>
      <c r="M2319" s="88"/>
      <c r="O2319" s="134"/>
      <c r="P2319" s="134"/>
      <c r="Q2319" s="134"/>
      <c r="R2319" s="134"/>
      <c r="S2319" s="134"/>
      <c r="T2319" s="134"/>
      <c r="U2319" s="134"/>
      <c r="V2319" s="134"/>
      <c r="W2319" s="134"/>
      <c r="X2319" s="134"/>
      <c r="Y2319" s="134"/>
      <c r="Z2319" s="134"/>
      <c r="AA2319" s="134"/>
    </row>
    <row r="2320" spans="1:27" ht="11.65" customHeight="1" x14ac:dyDescent="0.2">
      <c r="A2320" s="138">
        <f t="shared" ca="1" si="184"/>
        <v>1939</v>
      </c>
      <c r="C2320" s="184" t="s">
        <v>553</v>
      </c>
      <c r="D2320" s="84" t="s">
        <v>552</v>
      </c>
      <c r="H2320" s="151"/>
      <c r="I2320" s="88"/>
      <c r="J2320" s="88"/>
      <c r="K2320" s="88"/>
      <c r="L2320" s="88"/>
      <c r="M2320" s="88"/>
      <c r="O2320" s="134"/>
      <c r="P2320" s="134"/>
      <c r="Q2320" s="134"/>
      <c r="R2320" s="134"/>
      <c r="S2320" s="134"/>
      <c r="T2320" s="134"/>
      <c r="U2320" s="134"/>
      <c r="V2320" s="134"/>
      <c r="W2320" s="134"/>
      <c r="X2320" s="134"/>
      <c r="Y2320" s="134"/>
      <c r="Z2320" s="134"/>
      <c r="AA2320" s="134"/>
    </row>
    <row r="2321" spans="1:27" ht="11.65" customHeight="1" x14ac:dyDescent="0.2">
      <c r="A2321" s="138">
        <f t="shared" ca="1" si="184"/>
        <v>1940</v>
      </c>
      <c r="C2321" s="184"/>
      <c r="F2321" s="184" t="str">
        <f>+[1]Function!F2303</f>
        <v>G-SITUS</v>
      </c>
      <c r="G2321" s="84" t="str">
        <f>[1]UTCR!H2321</f>
        <v>S</v>
      </c>
      <c r="H2321" s="151"/>
      <c r="I2321" s="88">
        <f>IF(VLOOKUP([1]Variables!$AN$3,[1]Variables!$AK$3:$AM$14,3)=2,[1]UTCR!J2321,[1]UTCR!AF2321)</f>
        <v>0</v>
      </c>
      <c r="J2321" s="88">
        <f>I2321-K2321</f>
        <v>0</v>
      </c>
      <c r="K2321" s="185">
        <f>IF([1]Variables!$AN$3=12,IF(VLOOKUP([1]Variables!$AN$3,[1]Variables!$AK$3:$AM$14,3)=2,INDEX([1]UTCR!K2321:U2321,1,5)+INDEX([1]UTCR!K2321:U2321,1,8),INDEX([1]UTCR!AG2321:AQ2321,1,5)+INDEX([1]UTCR!AG2321:AQ2321,1,8)),IF(VLOOKUP([1]Variables!$AN$3,[1]Variables!$AK$3:$AM$14,3)=2,INDEX([1]UTCR!K2321:U2321,1,[1]Variables!$AN$3),INDEX([1]UTCR!AG2321:AQ2321,1,[1]Variables!$AN$3)))</f>
        <v>0</v>
      </c>
      <c r="L2321" s="88">
        <f>M2321-K2321</f>
        <v>0</v>
      </c>
      <c r="M2321" s="88">
        <f>IF([1]Variables!$AN$3=12,INDEX([1]NRO!J2321:T2321,1,5)+INDEX([1]NRO!J2321:T2321,1,8),INDEX([1]NRO!J2321:T2321,1,[1]Variables!$AN$3))</f>
        <v>0</v>
      </c>
      <c r="O2321" s="134"/>
      <c r="P2321" s="134"/>
      <c r="Q2321" s="134"/>
      <c r="R2321" s="134"/>
      <c r="S2321" s="134"/>
      <c r="T2321" s="134"/>
      <c r="U2321" s="134"/>
      <c r="V2321" s="134"/>
      <c r="W2321" s="134"/>
      <c r="X2321" s="134"/>
      <c r="Y2321" s="134"/>
      <c r="Z2321" s="134"/>
      <c r="AA2321" s="134"/>
    </row>
    <row r="2322" spans="1:27" ht="11.65" customHeight="1" x14ac:dyDescent="0.2">
      <c r="A2322" s="138">
        <f t="shared" ca="1" si="184"/>
        <v>1941</v>
      </c>
      <c r="C2322" s="184"/>
      <c r="F2322" s="184" t="str">
        <f>+[1]Function!F2304</f>
        <v>PTD</v>
      </c>
      <c r="G2322" s="84" t="str">
        <f>[1]UTCR!H2322</f>
        <v>SO</v>
      </c>
      <c r="H2322" s="151"/>
      <c r="I2322" s="88">
        <f>IF(VLOOKUP([1]Variables!$AN$3,[1]Variables!$AK$3:$AM$14,3)=2,[1]UTCR!J2322,[1]UTCR!AF2322)</f>
        <v>0</v>
      </c>
      <c r="J2322" s="88">
        <f>I2322-K2322</f>
        <v>0</v>
      </c>
      <c r="K2322" s="185">
        <f>IF([1]Variables!$AN$3=12,IF(VLOOKUP([1]Variables!$AN$3,[1]Variables!$AK$3:$AM$14,3)=2,INDEX([1]UTCR!K2322:U2322,1,5)+INDEX([1]UTCR!K2322:U2322,1,8),INDEX([1]UTCR!AG2322:AQ2322,1,5)+INDEX([1]UTCR!AG2322:AQ2322,1,8)),IF(VLOOKUP([1]Variables!$AN$3,[1]Variables!$AK$3:$AM$14,3)=2,INDEX([1]UTCR!K2322:U2322,1,[1]Variables!$AN$3),INDEX([1]UTCR!AG2322:AQ2322,1,[1]Variables!$AN$3)))</f>
        <v>0</v>
      </c>
      <c r="L2322" s="88">
        <f>M2322-K2322</f>
        <v>0</v>
      </c>
      <c r="M2322" s="88">
        <f>IF([1]Variables!$AN$3=12,INDEX([1]NRO!J2322:T2322,1,5)+INDEX([1]NRO!J2322:T2322,1,8),INDEX([1]NRO!J2322:T2322,1,[1]Variables!$AN$3))</f>
        <v>0</v>
      </c>
      <c r="O2322" s="134"/>
      <c r="P2322" s="134"/>
      <c r="Q2322" s="134"/>
      <c r="R2322" s="134"/>
      <c r="S2322" s="134"/>
      <c r="T2322" s="134"/>
      <c r="U2322" s="134"/>
      <c r="V2322" s="134"/>
      <c r="W2322" s="134"/>
      <c r="X2322" s="134"/>
      <c r="Y2322" s="134"/>
      <c r="Z2322" s="134"/>
      <c r="AA2322" s="134"/>
    </row>
    <row r="2323" spans="1:27" ht="11.65" customHeight="1" x14ac:dyDescent="0.2">
      <c r="A2323" s="138">
        <f t="shared" ca="1" si="184"/>
        <v>1942</v>
      </c>
      <c r="C2323" s="184"/>
      <c r="F2323" s="184" t="str">
        <f>+[1]Function!F2305</f>
        <v>G-SG</v>
      </c>
      <c r="G2323" s="84" t="str">
        <f>[1]UTCR!H2323</f>
        <v>SG</v>
      </c>
      <c r="H2323" s="151"/>
      <c r="I2323" s="88">
        <f>IF(VLOOKUP([1]Variables!$AN$3,[1]Variables!$AK$3:$AM$14,3)=2,[1]UTCR!J2323,[1]UTCR!AF2323)</f>
        <v>0</v>
      </c>
      <c r="J2323" s="88">
        <f>I2323-K2323</f>
        <v>0</v>
      </c>
      <c r="K2323" s="185">
        <f>IF([1]Variables!$AN$3=12,IF(VLOOKUP([1]Variables!$AN$3,[1]Variables!$AK$3:$AM$14,3)=2,INDEX([1]UTCR!K2323:U2323,1,5)+INDEX([1]UTCR!K2323:U2323,1,8),INDEX([1]UTCR!AG2323:AQ2323,1,5)+INDEX([1]UTCR!AG2323:AQ2323,1,8)),IF(VLOOKUP([1]Variables!$AN$3,[1]Variables!$AK$3:$AM$14,3)=2,INDEX([1]UTCR!K2323:U2323,1,[1]Variables!$AN$3),INDEX([1]UTCR!AG2323:AQ2323,1,[1]Variables!$AN$3)))</f>
        <v>0</v>
      </c>
      <c r="L2323" s="88">
        <f>M2323-K2323</f>
        <v>0</v>
      </c>
      <c r="M2323" s="88">
        <f>IF([1]Variables!$AN$3=12,INDEX([1]NRO!J2323:T2323,1,5)+INDEX([1]NRO!J2323:T2323,1,8),INDEX([1]NRO!J2323:T2323,1,[1]Variables!$AN$3))</f>
        <v>0</v>
      </c>
      <c r="O2323" s="134"/>
      <c r="P2323" s="134"/>
      <c r="Q2323" s="134"/>
      <c r="R2323" s="134"/>
      <c r="S2323" s="134"/>
      <c r="T2323" s="134"/>
      <c r="U2323" s="134"/>
      <c r="V2323" s="134"/>
      <c r="W2323" s="134"/>
      <c r="X2323" s="134"/>
      <c r="Y2323" s="134"/>
      <c r="Z2323" s="134"/>
      <c r="AA2323" s="134"/>
    </row>
    <row r="2324" spans="1:27" ht="11.65" customHeight="1" x14ac:dyDescent="0.2">
      <c r="A2324" s="138">
        <f t="shared" ca="1" si="184"/>
        <v>1943</v>
      </c>
      <c r="C2324" s="184"/>
      <c r="F2324" s="184" t="str">
        <f>+[1]Function!F2306</f>
        <v>G-DGP</v>
      </c>
      <c r="G2324" s="84" t="str">
        <f>[1]UTCR!H2324</f>
        <v>DGP</v>
      </c>
      <c r="H2324" s="151"/>
      <c r="I2324" s="88">
        <f>IF(VLOOKUP([1]Variables!$AN$3,[1]Variables!$AK$3:$AM$14,3)=2,[1]UTCR!J2324,[1]UTCR!AF2324)</f>
        <v>0</v>
      </c>
      <c r="J2324" s="88">
        <f>I2324-K2324</f>
        <v>0</v>
      </c>
      <c r="K2324" s="185">
        <f>IF([1]Variables!$AN$3=12,IF(VLOOKUP([1]Variables!$AN$3,[1]Variables!$AK$3:$AM$14,3)=2,INDEX([1]UTCR!K2324:U2324,1,5)+INDEX([1]UTCR!K2324:U2324,1,8),INDEX([1]UTCR!AG2324:AQ2324,1,5)+INDEX([1]UTCR!AG2324:AQ2324,1,8)),IF(VLOOKUP([1]Variables!$AN$3,[1]Variables!$AK$3:$AM$14,3)=2,INDEX([1]UTCR!K2324:U2324,1,[1]Variables!$AN$3),INDEX([1]UTCR!AG2324:AQ2324,1,[1]Variables!$AN$3)))</f>
        <v>0</v>
      </c>
      <c r="L2324" s="88">
        <f>M2324-K2324</f>
        <v>0</v>
      </c>
      <c r="M2324" s="88">
        <f>IF([1]Variables!$AN$3=12,INDEX([1]NRO!J2324:T2324,1,5)+INDEX([1]NRO!J2324:T2324,1,8),INDEX([1]NRO!J2324:T2324,1,[1]Variables!$AN$3))</f>
        <v>0</v>
      </c>
      <c r="O2324" s="134"/>
      <c r="P2324" s="134"/>
      <c r="Q2324" s="134"/>
      <c r="R2324" s="134"/>
      <c r="S2324" s="134"/>
      <c r="T2324" s="134"/>
      <c r="U2324" s="134"/>
      <c r="V2324" s="134"/>
      <c r="W2324" s="134"/>
      <c r="X2324" s="134"/>
      <c r="Y2324" s="134"/>
      <c r="Z2324" s="134"/>
      <c r="AA2324" s="134"/>
    </row>
    <row r="2325" spans="1:27" ht="11.65" customHeight="1" x14ac:dyDescent="0.2">
      <c r="A2325" s="138">
        <f t="shared" ca="1" si="184"/>
        <v>1944</v>
      </c>
      <c r="C2325" s="184"/>
      <c r="F2325" s="184" t="str">
        <f>+[1]Function!F2307</f>
        <v>G-DGU</v>
      </c>
      <c r="G2325" s="84" t="str">
        <f>[1]UTCR!H2325</f>
        <v>DGU</v>
      </c>
      <c r="H2325" s="151"/>
      <c r="I2325" s="88">
        <f>IF(VLOOKUP([1]Variables!$AN$3,[1]Variables!$AK$3:$AM$14,3)=2,[1]UTCR!J2325,[1]UTCR!AF2325)</f>
        <v>0</v>
      </c>
      <c r="J2325" s="88">
        <f>I2325-K2325</f>
        <v>0</v>
      </c>
      <c r="K2325" s="185">
        <f>IF([1]Variables!$AN$3=12,IF(VLOOKUP([1]Variables!$AN$3,[1]Variables!$AK$3:$AM$14,3)=2,INDEX([1]UTCR!K2325:U2325,1,5)+INDEX([1]UTCR!K2325:U2325,1,8),INDEX([1]UTCR!AG2325:AQ2325,1,5)+INDEX([1]UTCR!AG2325:AQ2325,1,8)),IF(VLOOKUP([1]Variables!$AN$3,[1]Variables!$AK$3:$AM$14,3)=2,INDEX([1]UTCR!K2325:U2325,1,[1]Variables!$AN$3),INDEX([1]UTCR!AG2325:AQ2325,1,[1]Variables!$AN$3)))</f>
        <v>0</v>
      </c>
      <c r="L2325" s="88">
        <f>M2325-K2325</f>
        <v>0</v>
      </c>
      <c r="M2325" s="88">
        <f>IF([1]Variables!$AN$3=12,INDEX([1]NRO!J2325:T2325,1,5)+INDEX([1]NRO!J2325:T2325,1,8),INDEX([1]NRO!J2325:T2325,1,[1]Variables!$AN$3))</f>
        <v>0</v>
      </c>
      <c r="O2325" s="134"/>
      <c r="P2325" s="134"/>
      <c r="Q2325" s="134"/>
      <c r="R2325" s="134"/>
      <c r="S2325" s="134"/>
      <c r="T2325" s="134"/>
      <c r="U2325" s="134"/>
      <c r="V2325" s="134"/>
      <c r="W2325" s="134"/>
      <c r="X2325" s="134"/>
      <c r="Y2325" s="134"/>
      <c r="Z2325" s="134"/>
      <c r="AA2325" s="134"/>
    </row>
    <row r="2326" spans="1:27" ht="11.65" customHeight="1" x14ac:dyDescent="0.2">
      <c r="A2326" s="138">
        <f t="shared" ca="1" si="184"/>
        <v>1945</v>
      </c>
      <c r="C2326" s="184"/>
      <c r="F2326" s="184" t="s">
        <v>2</v>
      </c>
      <c r="H2326" s="151"/>
      <c r="I2326" s="187">
        <f>SUBTOTAL(9,I2321:I2325)</f>
        <v>0</v>
      </c>
      <c r="J2326" s="187">
        <f>SUBTOTAL(9,J2321:J2325)</f>
        <v>0</v>
      </c>
      <c r="K2326" s="187">
        <f>SUBTOTAL(9,K2321:K2325)</f>
        <v>0</v>
      </c>
      <c r="L2326" s="187">
        <f>SUBTOTAL(9,L2321:L2325)</f>
        <v>0</v>
      </c>
      <c r="M2326" s="187">
        <f>SUBTOTAL(9,M2321:M2325)</f>
        <v>0</v>
      </c>
      <c r="O2326" s="134"/>
      <c r="P2326" s="134"/>
      <c r="Q2326" s="134"/>
      <c r="R2326" s="134"/>
      <c r="S2326" s="134"/>
      <c r="T2326" s="134"/>
      <c r="U2326" s="134"/>
      <c r="V2326" s="134"/>
      <c r="W2326" s="134"/>
      <c r="X2326" s="134"/>
      <c r="Y2326" s="134"/>
      <c r="Z2326" s="134"/>
      <c r="AA2326" s="134"/>
    </row>
    <row r="2327" spans="1:27" ht="11.65" customHeight="1" x14ac:dyDescent="0.2">
      <c r="A2327" s="138">
        <f t="shared" ca="1" si="184"/>
        <v>1946</v>
      </c>
      <c r="C2327" s="184"/>
      <c r="H2327" s="151"/>
      <c r="I2327" s="88"/>
      <c r="J2327" s="88"/>
      <c r="K2327" s="88"/>
      <c r="L2327" s="88"/>
      <c r="M2327" s="88"/>
      <c r="O2327" s="134"/>
      <c r="P2327" s="134"/>
      <c r="Q2327" s="134"/>
      <c r="R2327" s="134"/>
      <c r="S2327" s="134"/>
      <c r="T2327" s="134"/>
      <c r="U2327" s="134"/>
      <c r="V2327" s="134"/>
      <c r="W2327" s="134"/>
      <c r="X2327" s="134"/>
      <c r="Y2327" s="134"/>
      <c r="Z2327" s="134"/>
      <c r="AA2327" s="134"/>
    </row>
    <row r="2328" spans="1:27" ht="11.65" customHeight="1" thickBot="1" x14ac:dyDescent="0.25">
      <c r="A2328" s="138">
        <f t="shared" ca="1" si="184"/>
        <v>1947</v>
      </c>
      <c r="C2328" s="189" t="s">
        <v>554</v>
      </c>
      <c r="H2328" s="151" t="s">
        <v>469</v>
      </c>
      <c r="I2328" s="191">
        <f>SUBTOTAL(9,I2133:I2326)</f>
        <v>1421455940.3899989</v>
      </c>
      <c r="J2328" s="191">
        <f>SUBTOTAL(9,J2133:J2326)</f>
        <v>1337696097.7248731</v>
      </c>
      <c r="K2328" s="191">
        <f>SUBTOTAL(9,K2133:K2326)</f>
        <v>83759842.665125981</v>
      </c>
      <c r="L2328" s="191">
        <f>SUBTOTAL(9,L2133:L2326)</f>
        <v>72453023.141361728</v>
      </c>
      <c r="M2328" s="191">
        <f>SUBTOTAL(9,M2133:M2326)</f>
        <v>156212865.80648771</v>
      </c>
      <c r="O2328" s="186"/>
      <c r="P2328" s="186"/>
      <c r="Q2328" s="186"/>
      <c r="R2328" s="186"/>
      <c r="S2328" s="186"/>
      <c r="T2328" s="186"/>
      <c r="U2328" s="134"/>
      <c r="V2328" s="186"/>
      <c r="W2328" s="186"/>
      <c r="X2328" s="186"/>
      <c r="Y2328" s="186"/>
      <c r="Z2328" s="186"/>
      <c r="AA2328" s="186"/>
    </row>
    <row r="2329" spans="1:27" ht="11.65" customHeight="1" thickTop="1" x14ac:dyDescent="0.2">
      <c r="A2329" s="138">
        <f t="shared" ca="1" si="184"/>
        <v>1948</v>
      </c>
      <c r="C2329" s="184"/>
      <c r="H2329" s="151"/>
      <c r="I2329" s="88"/>
      <c r="J2329" s="88"/>
      <c r="K2329" s="88"/>
      <c r="L2329" s="88"/>
      <c r="M2329" s="88"/>
      <c r="O2329" s="134"/>
      <c r="P2329" s="134"/>
      <c r="Q2329" s="134"/>
      <c r="R2329" s="134"/>
      <c r="S2329" s="134"/>
      <c r="T2329" s="134"/>
      <c r="U2329" s="134"/>
      <c r="V2329" s="134"/>
      <c r="W2329" s="134"/>
      <c r="X2329" s="134"/>
      <c r="Y2329" s="134"/>
      <c r="Z2329" s="134"/>
      <c r="AA2329" s="134"/>
    </row>
    <row r="2330" spans="1:27" ht="11.65" customHeight="1" x14ac:dyDescent="0.2">
      <c r="A2330" s="138">
        <f t="shared" ca="1" si="184"/>
        <v>1949</v>
      </c>
      <c r="C2330" s="184" t="s">
        <v>555</v>
      </c>
      <c r="H2330" s="151"/>
      <c r="I2330" s="88"/>
      <c r="J2330" s="88"/>
      <c r="K2330" s="88"/>
      <c r="L2330" s="88"/>
      <c r="M2330" s="88"/>
      <c r="O2330" s="134"/>
      <c r="P2330" s="134"/>
      <c r="Q2330" s="134"/>
      <c r="R2330" s="134"/>
      <c r="S2330" s="134"/>
      <c r="T2330" s="134"/>
      <c r="U2330" s="134"/>
      <c r="V2330" s="134"/>
      <c r="W2330" s="134"/>
      <c r="X2330" s="134"/>
      <c r="Y2330" s="134"/>
      <c r="Z2330" s="134"/>
      <c r="AA2330" s="134"/>
    </row>
    <row r="2331" spans="1:27" ht="11.65" customHeight="1" x14ac:dyDescent="0.2">
      <c r="A2331" s="138">
        <f t="shared" ca="1" si="184"/>
        <v>1950</v>
      </c>
      <c r="C2331" s="184"/>
      <c r="E2331" s="84" t="str">
        <f>[1]UTCR!E2331</f>
        <v>S</v>
      </c>
      <c r="H2331" s="151"/>
      <c r="I2331" s="88">
        <f>IF(VLOOKUP([1]Variables!$AN$3,[1]Variables!$AK$3:$AM$14,3)=2,[1]UTCR!J2331,[1]UTCR!AF2331)</f>
        <v>586691580.39916682</v>
      </c>
      <c r="J2331" s="88">
        <f t="shared" ref="J2331:J2345" si="185">I2331-K2331</f>
        <v>540273369.15625024</v>
      </c>
      <c r="K2331" s="185">
        <f>IF([1]Variables!$AN$3=12,IF(VLOOKUP([1]Variables!$AN$3,[1]Variables!$AK$3:$AM$14,3)=2,INDEX([1]UTCR!K2331:U2331,1,5)+INDEX([1]UTCR!K2331:U2331,1,8),INDEX([1]UTCR!AG2331:AQ2331,1,5)+INDEX([1]UTCR!AG2331:AQ2331,1,8)),IF(VLOOKUP([1]Variables!$AN$3,[1]Variables!$AK$3:$AM$14,3)=2,INDEX([1]UTCR!K2331:U2331,1,[1]Variables!$AN$3),INDEX([1]UTCR!AG2331:AQ2331,1,[1]Variables!$AN$3)))</f>
        <v>46418211.242916621</v>
      </c>
      <c r="L2331" s="88">
        <f t="shared" ref="L2331:L2345" si="186">M2331-K2331</f>
        <v>-257911.95291662216</v>
      </c>
      <c r="M2331" s="88">
        <f>IF([1]Variables!$AN$3=12,INDEX([1]NRO!J2331:T2331,1,5)+INDEX([1]NRO!J2331:T2331,1,8),INDEX([1]NRO!J2331:T2331,1,[1]Variables!$AN$3))</f>
        <v>46160299.289999999</v>
      </c>
      <c r="O2331" s="134"/>
      <c r="P2331" s="134"/>
      <c r="Q2331" s="134"/>
      <c r="R2331" s="134"/>
      <c r="S2331" s="134"/>
      <c r="T2331" s="134"/>
      <c r="U2331" s="134"/>
      <c r="V2331" s="134"/>
      <c r="W2331" s="134"/>
      <c r="X2331" s="134"/>
      <c r="Y2331" s="134"/>
      <c r="Z2331" s="134"/>
      <c r="AA2331" s="134"/>
    </row>
    <row r="2332" spans="1:27" ht="11.65" customHeight="1" x14ac:dyDescent="0.2">
      <c r="A2332" s="138">
        <f t="shared" ca="1" si="184"/>
        <v>1951</v>
      </c>
      <c r="C2332" s="184"/>
      <c r="E2332" s="84" t="str">
        <f>[1]UTCR!E2332</f>
        <v>JBG</v>
      </c>
      <c r="H2332" s="151"/>
      <c r="I2332" s="88">
        <f>IF(VLOOKUP([1]Variables!$AN$3,[1]Variables!$AK$3:$AM$14,3)=2,[1]UTCR!J2332,[1]UTCR!AF2332)</f>
        <v>20607677.616249993</v>
      </c>
      <c r="J2332" s="88">
        <f t="shared" si="185"/>
        <v>15983932.130509265</v>
      </c>
      <c r="K2332" s="185">
        <f>IF([1]Variables!$AN$3=12,IF(VLOOKUP([1]Variables!$AN$3,[1]Variables!$AK$3:$AM$14,3)=2,INDEX([1]UTCR!K2332:U2332,1,5)+INDEX([1]UTCR!K2332:U2332,1,8),INDEX([1]UTCR!AG2332:AQ2332,1,5)+INDEX([1]UTCR!AG2332:AQ2332,1,8)),IF(VLOOKUP([1]Variables!$AN$3,[1]Variables!$AK$3:$AM$14,3)=2,INDEX([1]UTCR!K2332:U2332,1,[1]Variables!$AN$3),INDEX([1]UTCR!AG2332:AQ2332,1,[1]Variables!$AN$3)))</f>
        <v>4623745.4857407277</v>
      </c>
      <c r="L2332" s="88">
        <f t="shared" si="186"/>
        <v>41798.305783772841</v>
      </c>
      <c r="M2332" s="88">
        <f>IF([1]Variables!$AN$3=12,INDEX([1]NRO!J2332:T2332,1,5)+INDEX([1]NRO!J2332:T2332,1,8),INDEX([1]NRO!J2332:T2332,1,[1]Variables!$AN$3))</f>
        <v>4665543.7915245006</v>
      </c>
      <c r="O2332" s="134"/>
      <c r="P2332" s="134"/>
      <c r="Q2332" s="134"/>
      <c r="R2332" s="134"/>
      <c r="S2332" s="134"/>
      <c r="T2332" s="134"/>
      <c r="U2332" s="134"/>
      <c r="V2332" s="134"/>
      <c r="W2332" s="134"/>
      <c r="X2332" s="134"/>
      <c r="Y2332" s="134"/>
      <c r="Z2332" s="134"/>
      <c r="AA2332" s="134"/>
    </row>
    <row r="2333" spans="1:27" ht="11.65" customHeight="1" x14ac:dyDescent="0.2">
      <c r="A2333" s="138">
        <f t="shared" ca="1" si="184"/>
        <v>1952</v>
      </c>
      <c r="C2333" s="184"/>
      <c r="E2333" s="84" t="str">
        <f>[1]UTCR!E2333</f>
        <v>JBE</v>
      </c>
      <c r="H2333" s="151"/>
      <c r="I2333" s="88">
        <f>IF(VLOOKUP([1]Variables!$AN$3,[1]Variables!$AK$3:$AM$14,3)=2,[1]UTCR!J2333,[1]UTCR!AF2333)</f>
        <v>1069.69</v>
      </c>
      <c r="J2333" s="88">
        <f t="shared" si="185"/>
        <v>826.53950369686856</v>
      </c>
      <c r="K2333" s="185">
        <f>IF([1]Variables!$AN$3=12,IF(VLOOKUP([1]Variables!$AN$3,[1]Variables!$AK$3:$AM$14,3)=2,INDEX([1]UTCR!K2333:U2333,1,5)+INDEX([1]UTCR!K2333:U2333,1,8),INDEX([1]UTCR!AG2333:AQ2333,1,5)+INDEX([1]UTCR!AG2333:AQ2333,1,8)),IF(VLOOKUP([1]Variables!$AN$3,[1]Variables!$AK$3:$AM$14,3)=2,INDEX([1]UTCR!K2333:U2333,1,[1]Variables!$AN$3),INDEX([1]UTCR!AG2333:AQ2333,1,[1]Variables!$AN$3)))</f>
        <v>243.15049630313152</v>
      </c>
      <c r="L2333" s="88">
        <f t="shared" si="186"/>
        <v>72495515.08137171</v>
      </c>
      <c r="M2333" s="88">
        <f>IF([1]Variables!$AN$3=12,INDEX([1]NRO!J2333:T2333,1,5)+INDEX([1]NRO!J2333:T2333,1,8),INDEX([1]NRO!J2333:T2333,1,[1]Variables!$AN$3))</f>
        <v>72495758.231868014</v>
      </c>
      <c r="O2333" s="134"/>
      <c r="P2333" s="134"/>
      <c r="Q2333" s="134"/>
      <c r="R2333" s="134"/>
      <c r="S2333" s="134"/>
      <c r="T2333" s="134"/>
      <c r="U2333" s="134"/>
      <c r="V2333" s="134"/>
      <c r="W2333" s="134"/>
      <c r="X2333" s="134"/>
      <c r="Y2333" s="134"/>
      <c r="Z2333" s="134"/>
      <c r="AA2333" s="134"/>
    </row>
    <row r="2334" spans="1:27" ht="11.65" customHeight="1" x14ac:dyDescent="0.2">
      <c r="A2334" s="138">
        <f t="shared" ca="1" si="184"/>
        <v>1953</v>
      </c>
      <c r="C2334" s="184"/>
      <c r="E2334" s="142" t="str">
        <f>[1]UTCR!E2334</f>
        <v>SG</v>
      </c>
      <c r="H2334" s="151"/>
      <c r="I2334" s="88">
        <f>IF(VLOOKUP([1]Variables!$AN$3,[1]Variables!$AK$3:$AM$14,3)=2,[1]UTCR!J2334,[1]UTCR!AF2334)</f>
        <v>138683.51</v>
      </c>
      <c r="J2334" s="88">
        <f t="shared" si="185"/>
        <v>127271.90590296767</v>
      </c>
      <c r="K2334" s="185">
        <f>IF([1]Variables!$AN$3=12,IF(VLOOKUP([1]Variables!$AN$3,[1]Variables!$AK$3:$AM$14,3)=2,INDEX([1]UTCR!K2334:U2334,1,5)+INDEX([1]UTCR!K2334:U2334,1,8),INDEX([1]UTCR!AG2334:AQ2334,1,5)+INDEX([1]UTCR!AG2334:AQ2334,1,8)),IF(VLOOKUP([1]Variables!$AN$3,[1]Variables!$AK$3:$AM$14,3)=2,INDEX([1]UTCR!K2334:U2334,1,[1]Variables!$AN$3),INDEX([1]UTCR!AG2334:AQ2334,1,[1]Variables!$AN$3)))</f>
        <v>11411.604097032341</v>
      </c>
      <c r="L2334" s="88">
        <f t="shared" si="186"/>
        <v>0</v>
      </c>
      <c r="M2334" s="88">
        <f>IF([1]Variables!$AN$3=12,INDEX([1]NRO!J2334:T2334,1,5)+INDEX([1]NRO!J2334:T2334,1,8),INDEX([1]NRO!J2334:T2334,1,[1]Variables!$AN$3))</f>
        <v>11411.604097032341</v>
      </c>
      <c r="O2334" s="134"/>
      <c r="P2334" s="134"/>
      <c r="Q2334" s="134"/>
      <c r="R2334" s="134"/>
      <c r="S2334" s="134"/>
      <c r="T2334" s="134"/>
      <c r="U2334" s="134"/>
      <c r="V2334" s="134"/>
      <c r="W2334" s="134"/>
      <c r="X2334" s="134"/>
      <c r="Y2334" s="134"/>
      <c r="Z2334" s="134"/>
      <c r="AA2334" s="134"/>
    </row>
    <row r="2335" spans="1:27" ht="11.65" customHeight="1" x14ac:dyDescent="0.2">
      <c r="A2335" s="138">
        <f t="shared" ca="1" si="184"/>
        <v>1954</v>
      </c>
      <c r="C2335" s="184"/>
      <c r="E2335" s="142" t="str">
        <f>[1]UTCR!E2335</f>
        <v>SO</v>
      </c>
      <c r="H2335" s="151"/>
      <c r="I2335" s="88">
        <f>IF(VLOOKUP([1]Variables!$AN$3,[1]Variables!$AK$3:$AM$14,3)=2,[1]UTCR!J2335,[1]UTCR!AF2335)</f>
        <v>272751442.6762501</v>
      </c>
      <c r="J2335" s="88">
        <f t="shared" si="185"/>
        <v>254600366.94212574</v>
      </c>
      <c r="K2335" s="185">
        <f>IF([1]Variables!$AN$3=12,IF(VLOOKUP([1]Variables!$AN$3,[1]Variables!$AK$3:$AM$14,3)=2,INDEX([1]UTCR!K2335:U2335,1,5)+INDEX([1]UTCR!K2335:U2335,1,8),INDEX([1]UTCR!AG2335:AQ2335,1,5)+INDEX([1]UTCR!AG2335:AQ2335,1,8)),IF(VLOOKUP([1]Variables!$AN$3,[1]Variables!$AK$3:$AM$14,3)=2,INDEX([1]UTCR!K2335:U2335,1,[1]Variables!$AN$3),INDEX([1]UTCR!AG2335:AQ2335,1,[1]Variables!$AN$3)))</f>
        <v>18151075.734124377</v>
      </c>
      <c r="L2335" s="88">
        <f t="shared" si="186"/>
        <v>187829.99634640664</v>
      </c>
      <c r="M2335" s="88">
        <f>IF([1]Variables!$AN$3=12,INDEX([1]NRO!J2335:T2335,1,5)+INDEX([1]NRO!J2335:T2335,1,8),INDEX([1]NRO!J2335:T2335,1,[1]Variables!$AN$3))</f>
        <v>18338905.730470784</v>
      </c>
      <c r="O2335" s="134"/>
      <c r="P2335" s="134"/>
      <c r="Q2335" s="134"/>
      <c r="R2335" s="134"/>
      <c r="S2335" s="134"/>
      <c r="T2335" s="134"/>
      <c r="U2335" s="134"/>
      <c r="V2335" s="134"/>
      <c r="W2335" s="134"/>
      <c r="X2335" s="134"/>
      <c r="Y2335" s="134"/>
      <c r="Z2335" s="134"/>
      <c r="AA2335" s="134"/>
    </row>
    <row r="2336" spans="1:27" ht="11.65" customHeight="1" x14ac:dyDescent="0.2">
      <c r="A2336" s="138">
        <f t="shared" ca="1" si="184"/>
        <v>1955</v>
      </c>
      <c r="C2336" s="184"/>
      <c r="E2336" s="142" t="str">
        <f>[1]UTCR!E2336</f>
        <v>SE</v>
      </c>
      <c r="H2336" s="151"/>
      <c r="I2336" s="88">
        <f>IF(VLOOKUP([1]Variables!$AN$3,[1]Variables!$AK$3:$AM$14,3)=2,[1]UTCR!J2336,[1]UTCR!AF2336)</f>
        <v>0</v>
      </c>
      <c r="J2336" s="88">
        <f t="shared" si="185"/>
        <v>0</v>
      </c>
      <c r="K2336" s="185">
        <f>IF([1]Variables!$AN$3=12,IF(VLOOKUP([1]Variables!$AN$3,[1]Variables!$AK$3:$AM$14,3)=2,INDEX([1]UTCR!K2336:U2336,1,5)+INDEX([1]UTCR!K2336:U2336,1,8),INDEX([1]UTCR!AG2336:AQ2336,1,5)+INDEX([1]UTCR!AG2336:AQ2336,1,8)),IF(VLOOKUP([1]Variables!$AN$3,[1]Variables!$AK$3:$AM$14,3)=2,INDEX([1]UTCR!K2336:U2336,1,[1]Variables!$AN$3),INDEX([1]UTCR!AG2336:AQ2336,1,[1]Variables!$AN$3)))</f>
        <v>0</v>
      </c>
      <c r="L2336" s="88">
        <f t="shared" si="186"/>
        <v>0</v>
      </c>
      <c r="M2336" s="88">
        <f>IF([1]Variables!$AN$3=12,INDEX([1]NRO!J2336:T2336,1,5)+INDEX([1]NRO!J2336:T2336,1,8),INDEX([1]NRO!J2336:T2336,1,[1]Variables!$AN$3))</f>
        <v>0</v>
      </c>
      <c r="O2336" s="134"/>
      <c r="P2336" s="134"/>
      <c r="Q2336" s="134"/>
      <c r="R2336" s="134"/>
      <c r="S2336" s="134"/>
      <c r="T2336" s="134"/>
      <c r="U2336" s="134"/>
      <c r="V2336" s="134"/>
      <c r="W2336" s="134"/>
      <c r="X2336" s="134"/>
      <c r="Y2336" s="134"/>
      <c r="Z2336" s="134"/>
      <c r="AA2336" s="134"/>
    </row>
    <row r="2337" spans="1:27" ht="11.65" customHeight="1" x14ac:dyDescent="0.2">
      <c r="A2337" s="138">
        <f t="shared" ca="1" si="184"/>
        <v>1956</v>
      </c>
      <c r="C2337" s="184"/>
      <c r="E2337" s="142" t="str">
        <f>[1]UTCR!E2337</f>
        <v>CN</v>
      </c>
      <c r="H2337" s="151"/>
      <c r="I2337" s="88">
        <f>IF(VLOOKUP([1]Variables!$AN$3,[1]Variables!$AK$3:$AM$14,3)=2,[1]UTCR!J2337,[1]UTCR!AF2337)</f>
        <v>21116544.793750003</v>
      </c>
      <c r="J2337" s="88">
        <f t="shared" si="185"/>
        <v>19662950.601967324</v>
      </c>
      <c r="K2337" s="185">
        <f>IF([1]Variables!$AN$3=12,IF(VLOOKUP([1]Variables!$AN$3,[1]Variables!$AK$3:$AM$14,3)=2,INDEX([1]UTCR!K2337:U2337,1,5)+INDEX([1]UTCR!K2337:U2337,1,8),INDEX([1]UTCR!AG2337:AQ2337,1,5)+INDEX([1]UTCR!AG2337:AQ2337,1,8)),IF(VLOOKUP([1]Variables!$AN$3,[1]Variables!$AK$3:$AM$14,3)=2,INDEX([1]UTCR!K2337:U2337,1,[1]Variables!$AN$3),INDEX([1]UTCR!AG2337:AQ2337,1,[1]Variables!$AN$3)))</f>
        <v>1453594.191782681</v>
      </c>
      <c r="L2337" s="88">
        <f t="shared" si="186"/>
        <v>-112982.78308536229</v>
      </c>
      <c r="M2337" s="88">
        <f>IF([1]Variables!$AN$3=12,INDEX([1]NRO!J2337:T2337,1,5)+INDEX([1]NRO!J2337:T2337,1,8),INDEX([1]NRO!J2337:T2337,1,[1]Variables!$AN$3))</f>
        <v>1340611.4086973188</v>
      </c>
      <c r="O2337" s="134"/>
      <c r="P2337" s="134"/>
      <c r="Q2337" s="134"/>
      <c r="R2337" s="134"/>
      <c r="S2337" s="134"/>
      <c r="T2337" s="134"/>
      <c r="U2337" s="134"/>
      <c r="V2337" s="134"/>
      <c r="W2337" s="134"/>
      <c r="X2337" s="134"/>
      <c r="Y2337" s="134"/>
      <c r="Z2337" s="134"/>
      <c r="AA2337" s="134"/>
    </row>
    <row r="2338" spans="1:27" ht="11.65" customHeight="1" x14ac:dyDescent="0.2">
      <c r="A2338" s="138">
        <f t="shared" ca="1" si="184"/>
        <v>1957</v>
      </c>
      <c r="C2338" s="184"/>
      <c r="E2338" s="184" t="str">
        <f>[1]UTCR!E2338</f>
        <v>DEU</v>
      </c>
      <c r="H2338" s="151"/>
      <c r="I2338" s="88">
        <f>IF(VLOOKUP([1]Variables!$AN$3,[1]Variables!$AK$3:$AM$14,3)=2,[1]UTCR!J2338,[1]UTCR!AF2338)</f>
        <v>0</v>
      </c>
      <c r="J2338" s="88">
        <f t="shared" si="185"/>
        <v>0</v>
      </c>
      <c r="K2338" s="185">
        <f>IF([1]Variables!$AN$3=12,IF(VLOOKUP([1]Variables!$AN$3,[1]Variables!$AK$3:$AM$14,3)=2,INDEX([1]UTCR!K2338:U2338,1,5)+INDEX([1]UTCR!K2338:U2338,1,8),INDEX([1]UTCR!AG2338:AQ2338,1,5)+INDEX([1]UTCR!AG2338:AQ2338,1,8)),IF(VLOOKUP([1]Variables!$AN$3,[1]Variables!$AK$3:$AM$14,3)=2,INDEX([1]UTCR!K2338:U2338,1,[1]Variables!$AN$3),INDEX([1]UTCR!AG2338:AQ2338,1,[1]Variables!$AN$3)))</f>
        <v>0</v>
      </c>
      <c r="L2338" s="88">
        <f t="shared" si="186"/>
        <v>0</v>
      </c>
      <c r="M2338" s="88">
        <f>IF([1]Variables!$AN$3=12,INDEX([1]NRO!J2338:T2338,1,5)+INDEX([1]NRO!J2338:T2338,1,8),INDEX([1]NRO!J2338:T2338,1,[1]Variables!$AN$3))</f>
        <v>0</v>
      </c>
      <c r="O2338" s="134"/>
      <c r="P2338" s="134"/>
      <c r="Q2338" s="134"/>
      <c r="R2338" s="134"/>
      <c r="S2338" s="134"/>
      <c r="T2338" s="134"/>
      <c r="U2338" s="134"/>
      <c r="V2338" s="134"/>
      <c r="W2338" s="134"/>
      <c r="X2338" s="134"/>
      <c r="Y2338" s="134"/>
      <c r="Z2338" s="134"/>
      <c r="AA2338" s="134"/>
    </row>
    <row r="2339" spans="1:27" ht="11.65" customHeight="1" x14ac:dyDescent="0.2">
      <c r="A2339" s="138">
        <f t="shared" ca="1" si="184"/>
        <v>1958</v>
      </c>
      <c r="C2339" s="184"/>
      <c r="E2339" s="184" t="str">
        <f>[1]UTCR!E2339</f>
        <v>CAGW</v>
      </c>
      <c r="H2339" s="151"/>
      <c r="I2339" s="88">
        <f>IF(VLOOKUP([1]Variables!$AN$3,[1]Variables!$AK$3:$AM$14,3)=2,[1]UTCR!J2339,[1]UTCR!AF2339)</f>
        <v>62531367.455833323</v>
      </c>
      <c r="J2339" s="88">
        <f t="shared" si="185"/>
        <v>48421131.624705411</v>
      </c>
      <c r="K2339" s="185">
        <f>IF([1]Variables!$AN$3=12,IF(VLOOKUP([1]Variables!$AN$3,[1]Variables!$AK$3:$AM$14,3)=2,INDEX([1]UTCR!K2339:U2339,1,5)+INDEX([1]UTCR!K2339:U2339,1,8),INDEX([1]UTCR!AG2339:AQ2339,1,5)+INDEX([1]UTCR!AG2339:AQ2339,1,8)),IF(VLOOKUP([1]Variables!$AN$3,[1]Variables!$AK$3:$AM$14,3)=2,INDEX([1]UTCR!K2339:U2339,1,[1]Variables!$AN$3),INDEX([1]UTCR!AG2339:AQ2339,1,[1]Variables!$AN$3)))</f>
        <v>14110235.831127914</v>
      </c>
      <c r="L2339" s="88">
        <f t="shared" si="186"/>
        <v>98774.493861822411</v>
      </c>
      <c r="M2339" s="88">
        <f>IF([1]Variables!$AN$3=12,INDEX([1]NRO!J2339:T2339,1,5)+INDEX([1]NRO!J2339:T2339,1,8),INDEX([1]NRO!J2339:T2339,1,[1]Variables!$AN$3))</f>
        <v>14209010.324989736</v>
      </c>
      <c r="O2339" s="134"/>
      <c r="P2339" s="134"/>
      <c r="Q2339" s="134"/>
      <c r="R2339" s="134"/>
      <c r="S2339" s="134"/>
      <c r="T2339" s="134"/>
      <c r="U2339" s="134"/>
      <c r="V2339" s="134"/>
      <c r="W2339" s="134"/>
      <c r="X2339" s="134"/>
      <c r="Y2339" s="134"/>
      <c r="Z2339" s="134"/>
      <c r="AA2339" s="134"/>
    </row>
    <row r="2340" spans="1:27" ht="11.65" customHeight="1" x14ac:dyDescent="0.2">
      <c r="A2340" s="138">
        <f t="shared" ca="1" si="184"/>
        <v>1959</v>
      </c>
      <c r="C2340" s="184"/>
      <c r="E2340" s="184" t="str">
        <f>[1]UTCR!E2340</f>
        <v>CAGE</v>
      </c>
      <c r="H2340" s="151"/>
      <c r="I2340" s="88">
        <f>IF(VLOOKUP([1]Variables!$AN$3,[1]Variables!$AK$3:$AM$14,3)=2,[1]UTCR!J2340,[1]UTCR!AF2340)</f>
        <v>194124204.16083297</v>
      </c>
      <c r="J2340" s="88">
        <f t="shared" si="185"/>
        <v>194124204.16083297</v>
      </c>
      <c r="K2340" s="185">
        <f>IF([1]Variables!$AN$3=12,IF(VLOOKUP([1]Variables!$AN$3,[1]Variables!$AK$3:$AM$14,3)=2,INDEX([1]UTCR!K2340:U2340,1,5)+INDEX([1]UTCR!K2340:U2340,1,8),INDEX([1]UTCR!AG2340:AQ2340,1,5)+INDEX([1]UTCR!AG2340:AQ2340,1,8)),IF(VLOOKUP([1]Variables!$AN$3,[1]Variables!$AK$3:$AM$14,3)=2,INDEX([1]UTCR!K2340:U2340,1,[1]Variables!$AN$3),INDEX([1]UTCR!AG2340:AQ2340,1,[1]Variables!$AN$3)))</f>
        <v>0</v>
      </c>
      <c r="L2340" s="88">
        <f t="shared" si="186"/>
        <v>0</v>
      </c>
      <c r="M2340" s="88">
        <f>IF([1]Variables!$AN$3=12,INDEX([1]NRO!J2340:T2340,1,5)+INDEX([1]NRO!J2340:T2340,1,8),INDEX([1]NRO!J2340:T2340,1,[1]Variables!$AN$3))</f>
        <v>0</v>
      </c>
      <c r="O2340" s="134"/>
      <c r="P2340" s="134"/>
      <c r="Q2340" s="134"/>
      <c r="R2340" s="134"/>
      <c r="S2340" s="134"/>
      <c r="T2340" s="134"/>
      <c r="U2340" s="134"/>
      <c r="V2340" s="134"/>
      <c r="W2340" s="134"/>
      <c r="X2340" s="134"/>
      <c r="Y2340" s="134"/>
      <c r="Z2340" s="134"/>
      <c r="AA2340" s="134"/>
    </row>
    <row r="2341" spans="1:27" ht="11.65" customHeight="1" x14ac:dyDescent="0.2">
      <c r="A2341" s="138">
        <f t="shared" ca="1" si="184"/>
        <v>1960</v>
      </c>
      <c r="C2341" s="184"/>
      <c r="E2341" s="184" t="str">
        <f>[1]UTCR!E2341</f>
        <v>CAEW</v>
      </c>
      <c r="H2341" s="151"/>
      <c r="I2341" s="88">
        <f>IF(VLOOKUP([1]Variables!$AN$3,[1]Variables!$AK$3:$AM$14,3)=2,[1]UTCR!J2341,[1]UTCR!AF2341)</f>
        <v>0</v>
      </c>
      <c r="J2341" s="88">
        <f t="shared" si="185"/>
        <v>0</v>
      </c>
      <c r="K2341" s="185">
        <f>IF([1]Variables!$AN$3=12,IF(VLOOKUP([1]Variables!$AN$3,[1]Variables!$AK$3:$AM$14,3)=2,INDEX([1]UTCR!K2341:U2341,1,5)+INDEX([1]UTCR!K2341:U2341,1,8),INDEX([1]UTCR!AG2341:AQ2341,1,5)+INDEX([1]UTCR!AG2341:AQ2341,1,8)),IF(VLOOKUP([1]Variables!$AN$3,[1]Variables!$AK$3:$AM$14,3)=2,INDEX([1]UTCR!K2341:U2341,1,[1]Variables!$AN$3),INDEX([1]UTCR!AG2341:AQ2341,1,[1]Variables!$AN$3)))</f>
        <v>0</v>
      </c>
      <c r="L2341" s="88">
        <f t="shared" si="186"/>
        <v>0</v>
      </c>
      <c r="M2341" s="88">
        <f>IF([1]Variables!$AN$3=12,INDEX([1]NRO!J2341:T2341,1,5)+INDEX([1]NRO!J2341:T2341,1,8),INDEX([1]NRO!J2341:T2341,1,[1]Variables!$AN$3))</f>
        <v>0</v>
      </c>
      <c r="O2341" s="134"/>
      <c r="P2341" s="134"/>
      <c r="Q2341" s="134"/>
      <c r="R2341" s="134"/>
      <c r="S2341" s="134"/>
      <c r="T2341" s="134"/>
      <c r="U2341" s="134"/>
      <c r="V2341" s="134"/>
      <c r="W2341" s="134"/>
      <c r="X2341" s="134"/>
      <c r="Y2341" s="134"/>
      <c r="Z2341" s="134"/>
      <c r="AA2341" s="134"/>
    </row>
    <row r="2342" spans="1:27" ht="11.65" customHeight="1" x14ac:dyDescent="0.2">
      <c r="A2342" s="138">
        <f t="shared" ca="1" si="184"/>
        <v>1961</v>
      </c>
      <c r="C2342" s="184"/>
      <c r="E2342" s="184" t="str">
        <f>[1]UTCR!E2342</f>
        <v>CAEE</v>
      </c>
      <c r="H2342" s="151"/>
      <c r="I2342" s="88">
        <f>IF(VLOOKUP([1]Variables!$AN$3,[1]Variables!$AK$3:$AM$14,3)=2,[1]UTCR!J2342,[1]UTCR!AF2342)</f>
        <v>287427712.53749967</v>
      </c>
      <c r="J2342" s="88">
        <f t="shared" si="185"/>
        <v>287427712.53749967</v>
      </c>
      <c r="K2342" s="185">
        <f>IF([1]Variables!$AN$3=12,IF(VLOOKUP([1]Variables!$AN$3,[1]Variables!$AK$3:$AM$14,3)=2,INDEX([1]UTCR!K2342:U2342,1,5)+INDEX([1]UTCR!K2342:U2342,1,8),INDEX([1]UTCR!AG2342:AQ2342,1,5)+INDEX([1]UTCR!AG2342:AQ2342,1,8)),IF(VLOOKUP([1]Variables!$AN$3,[1]Variables!$AK$3:$AM$14,3)=2,INDEX([1]UTCR!K2342:U2342,1,[1]Variables!$AN$3),INDEX([1]UTCR!AG2342:AQ2342,1,[1]Variables!$AN$3)))</f>
        <v>0</v>
      </c>
      <c r="L2342" s="88">
        <f t="shared" si="186"/>
        <v>0</v>
      </c>
      <c r="M2342" s="88">
        <f>IF([1]Variables!$AN$3=12,INDEX([1]NRO!J2342:T2342,1,5)+INDEX([1]NRO!J2342:T2342,1,8),INDEX([1]NRO!J2342:T2342,1,[1]Variables!$AN$3))</f>
        <v>0</v>
      </c>
      <c r="O2342" s="134"/>
      <c r="P2342" s="134"/>
      <c r="Q2342" s="134"/>
      <c r="R2342" s="134"/>
      <c r="S2342" s="134"/>
      <c r="T2342" s="134"/>
      <c r="U2342" s="134"/>
      <c r="V2342" s="134"/>
      <c r="W2342" s="134"/>
      <c r="X2342" s="134"/>
      <c r="Y2342" s="134"/>
      <c r="Z2342" s="134"/>
      <c r="AA2342" s="134"/>
    </row>
    <row r="2343" spans="1:27" ht="11.65" customHeight="1" x14ac:dyDescent="0.2">
      <c r="A2343" s="138">
        <f t="shared" ca="1" si="184"/>
        <v>1962</v>
      </c>
      <c r="C2343" s="184"/>
      <c r="E2343" s="184" t="str">
        <f>[1]UTCR!E2343</f>
        <v>SSGCT</v>
      </c>
      <c r="H2343" s="151"/>
      <c r="I2343" s="88">
        <f>IF(VLOOKUP([1]Variables!$AN$3,[1]Variables!$AK$3:$AM$14,3)=2,[1]UTCR!J2343,[1]UTCR!AF2343)</f>
        <v>0</v>
      </c>
      <c r="J2343" s="88">
        <f t="shared" si="185"/>
        <v>0</v>
      </c>
      <c r="K2343" s="185">
        <f>IF([1]Variables!$AN$3=12,IF(VLOOKUP([1]Variables!$AN$3,[1]Variables!$AK$3:$AM$14,3)=2,INDEX([1]UTCR!K2343:U2343,1,5)+INDEX([1]UTCR!K2343:U2343,1,8),INDEX([1]UTCR!AG2343:AQ2343,1,5)+INDEX([1]UTCR!AG2343:AQ2343,1,8)),IF(VLOOKUP([1]Variables!$AN$3,[1]Variables!$AK$3:$AM$14,3)=2,INDEX([1]UTCR!K2343:U2343,1,[1]Variables!$AN$3),INDEX([1]UTCR!AG2343:AQ2343,1,[1]Variables!$AN$3)))</f>
        <v>0</v>
      </c>
      <c r="L2343" s="88">
        <f t="shared" si="186"/>
        <v>0</v>
      </c>
      <c r="M2343" s="88">
        <f>IF([1]Variables!$AN$3=12,INDEX([1]NRO!J2343:T2343,1,5)+INDEX([1]NRO!J2343:T2343,1,8),INDEX([1]NRO!J2343:T2343,1,[1]Variables!$AN$3))</f>
        <v>0</v>
      </c>
      <c r="O2343" s="134"/>
      <c r="P2343" s="134"/>
      <c r="Q2343" s="134"/>
      <c r="R2343" s="134"/>
      <c r="S2343" s="134"/>
      <c r="T2343" s="134"/>
      <c r="U2343" s="134"/>
      <c r="V2343" s="134"/>
      <c r="W2343" s="134"/>
      <c r="X2343" s="134"/>
      <c r="Y2343" s="134"/>
      <c r="Z2343" s="134"/>
      <c r="AA2343" s="134"/>
    </row>
    <row r="2344" spans="1:27" ht="11.65" customHeight="1" x14ac:dyDescent="0.2">
      <c r="A2344" s="138">
        <f t="shared" ca="1" si="184"/>
        <v>1963</v>
      </c>
      <c r="C2344" s="184"/>
      <c r="E2344" s="184" t="str">
        <f>[1]UTCR!E2344</f>
        <v>SSGCH</v>
      </c>
      <c r="H2344" s="151"/>
      <c r="I2344" s="88">
        <f>IF(VLOOKUP([1]Variables!$AN$3,[1]Variables!$AK$3:$AM$14,3)=2,[1]UTCR!J2344,[1]UTCR!AF2344)</f>
        <v>0</v>
      </c>
      <c r="J2344" s="88">
        <f t="shared" si="185"/>
        <v>0</v>
      </c>
      <c r="K2344" s="185">
        <f>IF([1]Variables!$AN$3=12,IF(VLOOKUP([1]Variables!$AN$3,[1]Variables!$AK$3:$AM$14,3)=2,INDEX([1]UTCR!K2344:U2344,1,5)+INDEX([1]UTCR!K2344:U2344,1,8),INDEX([1]UTCR!AG2344:AQ2344,1,5)+INDEX([1]UTCR!AG2344:AQ2344,1,8)),IF(VLOOKUP([1]Variables!$AN$3,[1]Variables!$AK$3:$AM$14,3)=2,INDEX([1]UTCR!K2344:U2344,1,[1]Variables!$AN$3),INDEX([1]UTCR!AG2344:AQ2344,1,[1]Variables!$AN$3)))</f>
        <v>0</v>
      </c>
      <c r="L2344" s="88">
        <f t="shared" si="186"/>
        <v>0</v>
      </c>
      <c r="M2344" s="88">
        <f>IF([1]Variables!$AN$3=12,INDEX([1]NRO!J2344:T2344,1,5)+INDEX([1]NRO!J2344:T2344,1,8),INDEX([1]NRO!J2344:T2344,1,[1]Variables!$AN$3))</f>
        <v>0</v>
      </c>
      <c r="O2344" s="134"/>
      <c r="P2344" s="134"/>
      <c r="Q2344" s="134"/>
      <c r="R2344" s="134"/>
      <c r="S2344" s="134"/>
      <c r="T2344" s="134"/>
      <c r="U2344" s="134"/>
      <c r="V2344" s="134"/>
      <c r="W2344" s="134"/>
      <c r="X2344" s="134"/>
      <c r="Y2344" s="134"/>
      <c r="Z2344" s="134"/>
      <c r="AA2344" s="134"/>
    </row>
    <row r="2345" spans="1:27" ht="11.65" customHeight="1" x14ac:dyDescent="0.2">
      <c r="A2345" s="138">
        <f t="shared" ca="1" si="184"/>
        <v>1964</v>
      </c>
      <c r="C2345" s="184"/>
      <c r="E2345" s="84" t="str">
        <f>[1]UTCR!E2345</f>
        <v>Less Capital Leases</v>
      </c>
      <c r="H2345" s="151"/>
      <c r="I2345" s="88">
        <f>IF(VLOOKUP([1]Variables!$AN$3,[1]Variables!$AK$3:$AM$14,3)=2,[1]UTCR!J2345,[1]UTCR!AF2345)</f>
        <v>-23934342.449583333</v>
      </c>
      <c r="J2345" s="88">
        <f t="shared" si="185"/>
        <v>-22925667.874423653</v>
      </c>
      <c r="K2345" s="185">
        <f>IF([1]Variables!$AN$3=12,IF(VLOOKUP([1]Variables!$AN$3,[1]Variables!$AK$3:$AM$14,3)=2,INDEX([1]UTCR!K2345:U2345,1,5)+INDEX([1]UTCR!K2345:U2345,1,8),INDEX([1]UTCR!AG2345:AQ2345,1,5)+INDEX([1]UTCR!AG2345:AQ2345,1,8)),IF(VLOOKUP([1]Variables!$AN$3,[1]Variables!$AK$3:$AM$14,3)=2,INDEX([1]UTCR!K2345:U2345,1,[1]Variables!$AN$3),INDEX([1]UTCR!AG2345:AQ2345,1,[1]Variables!$AN$3)))</f>
        <v>-1008674.5751596786</v>
      </c>
      <c r="L2345" s="88">
        <f t="shared" si="186"/>
        <v>0</v>
      </c>
      <c r="M2345" s="88">
        <f>IF([1]Variables!$AN$3=12,INDEX([1]NRO!J2345:T2345,1,5)+INDEX([1]NRO!J2345:T2345,1,8),INDEX([1]NRO!J2345:T2345,1,[1]Variables!$AN$3))</f>
        <v>-1008674.5751596786</v>
      </c>
      <c r="O2345" s="134"/>
      <c r="P2345" s="134"/>
      <c r="Q2345" s="134"/>
      <c r="R2345" s="134"/>
      <c r="S2345" s="134"/>
      <c r="T2345" s="134"/>
      <c r="U2345" s="134"/>
      <c r="V2345" s="134"/>
      <c r="W2345" s="134"/>
      <c r="X2345" s="134"/>
      <c r="Y2345" s="134"/>
      <c r="Z2345" s="134"/>
      <c r="AA2345" s="134"/>
    </row>
    <row r="2346" spans="1:27" ht="11.65" customHeight="1" thickBot="1" x14ac:dyDescent="0.25">
      <c r="A2346" s="138">
        <f t="shared" ca="1" si="184"/>
        <v>1965</v>
      </c>
      <c r="C2346" s="184" t="s">
        <v>556</v>
      </c>
      <c r="H2346" s="151" t="s">
        <v>469</v>
      </c>
      <c r="I2346" s="203">
        <f>SUM(I2331:I2345)</f>
        <v>1421455940.3899996</v>
      </c>
      <c r="J2346" s="203">
        <f>SUM(J2331:J2345)</f>
        <v>1337696097.7248735</v>
      </c>
      <c r="K2346" s="203">
        <f>SUM(K2331:K2345)</f>
        <v>83759842.665125981</v>
      </c>
      <c r="L2346" s="203">
        <f>SUM(L2331:L2345)</f>
        <v>72453023.141361728</v>
      </c>
      <c r="M2346" s="203">
        <f>SUM(M2331:M2345)</f>
        <v>156212865.80648771</v>
      </c>
      <c r="O2346" s="134"/>
      <c r="P2346" s="134"/>
      <c r="Q2346" s="134"/>
      <c r="R2346" s="134"/>
      <c r="S2346" s="134"/>
      <c r="T2346" s="134"/>
      <c r="U2346" s="134"/>
      <c r="V2346" s="134"/>
      <c r="W2346" s="134"/>
      <c r="X2346" s="134"/>
      <c r="Y2346" s="134"/>
      <c r="Z2346" s="134"/>
      <c r="AA2346" s="134"/>
    </row>
    <row r="2347" spans="1:27" ht="11.65" customHeight="1" thickTop="1" x14ac:dyDescent="0.2">
      <c r="A2347" s="138">
        <f t="shared" ca="1" si="184"/>
        <v>1966</v>
      </c>
      <c r="C2347" s="184">
        <v>301</v>
      </c>
      <c r="D2347" s="84" t="s">
        <v>557</v>
      </c>
      <c r="H2347" s="151"/>
      <c r="I2347" s="88"/>
      <c r="J2347" s="88"/>
      <c r="K2347" s="88"/>
      <c r="L2347" s="88"/>
      <c r="M2347" s="88"/>
      <c r="O2347" s="134"/>
      <c r="P2347" s="134"/>
      <c r="Q2347" s="134"/>
      <c r="R2347" s="134"/>
      <c r="S2347" s="134"/>
      <c r="T2347" s="134"/>
      <c r="U2347" s="134"/>
      <c r="V2347" s="134"/>
      <c r="W2347" s="134"/>
      <c r="X2347" s="134"/>
      <c r="Y2347" s="134"/>
      <c r="Z2347" s="134"/>
      <c r="AA2347" s="134"/>
    </row>
    <row r="2348" spans="1:27" ht="11.65" customHeight="1" x14ac:dyDescent="0.2">
      <c r="A2348" s="138">
        <f t="shared" ca="1" si="184"/>
        <v>1967</v>
      </c>
      <c r="C2348" s="184"/>
      <c r="F2348" s="184" t="str">
        <f>+[1]Function!F2330</f>
        <v>I-SITUS</v>
      </c>
      <c r="G2348" s="84" t="str">
        <f>[1]UTCR!H2348</f>
        <v>S</v>
      </c>
      <c r="H2348" s="151"/>
      <c r="I2348" s="88">
        <f>IF(VLOOKUP([1]Variables!$AN$3,[1]Variables!$AK$3:$AM$14,3)=2,[1]UTCR!J2348,[1]UTCR!AF2348)</f>
        <v>0</v>
      </c>
      <c r="J2348" s="88">
        <f>I2348-K2348</f>
        <v>0</v>
      </c>
      <c r="K2348" s="185">
        <f>IF([1]Variables!$AN$3=12,IF(VLOOKUP([1]Variables!$AN$3,[1]Variables!$AK$3:$AM$14,3)=2,INDEX([1]UTCR!K2348:U2348,1,5)+INDEX([1]UTCR!K2348:U2348,1,8),INDEX([1]UTCR!AG2348:AQ2348,1,5)+INDEX([1]UTCR!AG2348:AQ2348,1,8)),IF(VLOOKUP([1]Variables!$AN$3,[1]Variables!$AK$3:$AM$14,3)=2,INDEX([1]UTCR!K2348:U2348,1,[1]Variables!$AN$3),INDEX([1]UTCR!AG2348:AQ2348,1,[1]Variables!$AN$3)))</f>
        <v>0</v>
      </c>
      <c r="L2348" s="88">
        <f>M2348-K2348</f>
        <v>0</v>
      </c>
      <c r="M2348" s="88">
        <f>IF([1]Variables!$AN$3=12,INDEX([1]NRO!J2348:T2348,1,5)+INDEX([1]NRO!J2348:T2348,1,8),INDEX([1]NRO!J2348:T2348,1,[1]Variables!$AN$3))</f>
        <v>0</v>
      </c>
      <c r="O2348" s="134"/>
      <c r="P2348" s="134"/>
      <c r="Q2348" s="134"/>
      <c r="R2348" s="134"/>
      <c r="S2348" s="134"/>
      <c r="T2348" s="134"/>
      <c r="U2348" s="134"/>
      <c r="V2348" s="134"/>
      <c r="W2348" s="134"/>
      <c r="X2348" s="134"/>
      <c r="Y2348" s="134"/>
      <c r="Z2348" s="134"/>
      <c r="AA2348" s="134"/>
    </row>
    <row r="2349" spans="1:27" ht="11.65" customHeight="1" x14ac:dyDescent="0.2">
      <c r="A2349" s="138">
        <f t="shared" ca="1" si="184"/>
        <v>1968</v>
      </c>
      <c r="C2349" s="184"/>
      <c r="F2349" s="184" t="str">
        <f>+[1]Function!F2331</f>
        <v>PTD</v>
      </c>
      <c r="G2349" s="84" t="str">
        <f>[1]UTCR!H2349</f>
        <v>SO</v>
      </c>
      <c r="H2349" s="151"/>
      <c r="I2349" s="88">
        <f>IF(VLOOKUP([1]Variables!$AN$3,[1]Variables!$AK$3:$AM$14,3)=2,[1]UTCR!J2349,[1]UTCR!AF2349)</f>
        <v>0</v>
      </c>
      <c r="J2349" s="88">
        <f>I2349-K2349</f>
        <v>0</v>
      </c>
      <c r="K2349" s="185">
        <f>IF([1]Variables!$AN$3=12,IF(VLOOKUP([1]Variables!$AN$3,[1]Variables!$AK$3:$AM$14,3)=2,INDEX([1]UTCR!K2349:U2349,1,5)+INDEX([1]UTCR!K2349:U2349,1,8),INDEX([1]UTCR!AG2349:AQ2349,1,5)+INDEX([1]UTCR!AG2349:AQ2349,1,8)),IF(VLOOKUP([1]Variables!$AN$3,[1]Variables!$AK$3:$AM$14,3)=2,INDEX([1]UTCR!K2349:U2349,1,[1]Variables!$AN$3),INDEX([1]UTCR!AG2349:AQ2349,1,[1]Variables!$AN$3)))</f>
        <v>0</v>
      </c>
      <c r="L2349" s="88">
        <f>M2349-K2349</f>
        <v>0</v>
      </c>
      <c r="M2349" s="88">
        <f>IF([1]Variables!$AN$3=12,INDEX([1]NRO!J2349:T2349,1,5)+INDEX([1]NRO!J2349:T2349,1,8),INDEX([1]NRO!J2349:T2349,1,[1]Variables!$AN$3))</f>
        <v>0</v>
      </c>
      <c r="O2349" s="134"/>
      <c r="P2349" s="134"/>
      <c r="Q2349" s="134"/>
      <c r="R2349" s="134"/>
      <c r="S2349" s="134"/>
      <c r="T2349" s="134"/>
      <c r="U2349" s="134"/>
      <c r="V2349" s="134"/>
      <c r="W2349" s="134"/>
      <c r="X2349" s="134"/>
      <c r="Y2349" s="134"/>
      <c r="Z2349" s="134"/>
      <c r="AA2349" s="134"/>
    </row>
    <row r="2350" spans="1:27" ht="11.65" customHeight="1" x14ac:dyDescent="0.2">
      <c r="A2350" s="138">
        <f t="shared" ca="1" si="184"/>
        <v>1969</v>
      </c>
      <c r="C2350" s="184"/>
      <c r="F2350" s="184" t="str">
        <f>+[1]Function!F2332</f>
        <v>I-SG</v>
      </c>
      <c r="G2350" s="84" t="str">
        <f>[1]UTCR!H2350</f>
        <v>CAGW</v>
      </c>
      <c r="H2350" s="151"/>
      <c r="I2350" s="88">
        <f>IF(VLOOKUP([1]Variables!$AN$3,[1]Variables!$AK$3:$AM$14,3)=2,[1]UTCR!J2350,[1]UTCR!AF2350)</f>
        <v>0</v>
      </c>
      <c r="J2350" s="88">
        <f>I2350-K2350</f>
        <v>0</v>
      </c>
      <c r="K2350" s="185">
        <f>IF([1]Variables!$AN$3=12,IF(VLOOKUP([1]Variables!$AN$3,[1]Variables!$AK$3:$AM$14,3)=2,INDEX([1]UTCR!K2350:U2350,1,5)+INDEX([1]UTCR!K2350:U2350,1,8),INDEX([1]UTCR!AG2350:AQ2350,1,5)+INDEX([1]UTCR!AG2350:AQ2350,1,8)),IF(VLOOKUP([1]Variables!$AN$3,[1]Variables!$AK$3:$AM$14,3)=2,INDEX([1]UTCR!K2350:U2350,1,[1]Variables!$AN$3),INDEX([1]UTCR!AG2350:AQ2350,1,[1]Variables!$AN$3)))</f>
        <v>0</v>
      </c>
      <c r="L2350" s="88">
        <f>M2350-K2350</f>
        <v>0</v>
      </c>
      <c r="M2350" s="88">
        <f>IF([1]Variables!$AN$3=12,INDEX([1]NRO!J2350:T2350,1,5)+INDEX([1]NRO!J2350:T2350,1,8),INDEX([1]NRO!J2350:T2350,1,[1]Variables!$AN$3))</f>
        <v>0</v>
      </c>
      <c r="O2350" s="134"/>
      <c r="P2350" s="134"/>
      <c r="Q2350" s="134"/>
      <c r="R2350" s="134"/>
      <c r="S2350" s="134"/>
      <c r="T2350" s="134"/>
      <c r="U2350" s="134"/>
      <c r="V2350" s="134"/>
      <c r="W2350" s="134"/>
      <c r="X2350" s="134"/>
      <c r="Y2350" s="134"/>
      <c r="Z2350" s="134"/>
      <c r="AA2350" s="134"/>
    </row>
    <row r="2351" spans="1:27" ht="11.65" customHeight="1" x14ac:dyDescent="0.2">
      <c r="A2351" s="138">
        <f t="shared" ca="1" si="184"/>
        <v>1970</v>
      </c>
      <c r="C2351" s="184"/>
      <c r="F2351" s="184" t="str">
        <f>+[1]Function!F2333</f>
        <v>I-SG</v>
      </c>
      <c r="G2351" s="84" t="str">
        <f>[1]UTCR!H2351</f>
        <v>CAGE</v>
      </c>
      <c r="H2351" s="151"/>
      <c r="I2351" s="88">
        <f>IF(VLOOKUP([1]Variables!$AN$3,[1]Variables!$AK$3:$AM$14,3)=2,[1]UTCR!J2351,[1]UTCR!AF2351)</f>
        <v>0</v>
      </c>
      <c r="J2351" s="88">
        <f>I2351-K2351</f>
        <v>0</v>
      </c>
      <c r="K2351" s="185">
        <f>IF([1]Variables!$AN$3=12,IF(VLOOKUP([1]Variables!$AN$3,[1]Variables!$AK$3:$AM$14,3)=2,INDEX([1]UTCR!K2351:U2351,1,5)+INDEX([1]UTCR!K2351:U2351,1,8),INDEX([1]UTCR!AG2351:AQ2351,1,5)+INDEX([1]UTCR!AG2351:AQ2351,1,8)),IF(VLOOKUP([1]Variables!$AN$3,[1]Variables!$AK$3:$AM$14,3)=2,INDEX([1]UTCR!K2351:U2351,1,[1]Variables!$AN$3),INDEX([1]UTCR!AG2351:AQ2351,1,[1]Variables!$AN$3)))</f>
        <v>0</v>
      </c>
      <c r="L2351" s="88">
        <f>M2351-K2351</f>
        <v>0</v>
      </c>
      <c r="M2351" s="88">
        <f>IF([1]Variables!$AN$3=12,INDEX([1]NRO!J2351:T2351,1,5)+INDEX([1]NRO!J2351:T2351,1,8),INDEX([1]NRO!J2351:T2351,1,[1]Variables!$AN$3))</f>
        <v>0</v>
      </c>
      <c r="O2351" s="134"/>
      <c r="P2351" s="134"/>
      <c r="Q2351" s="134"/>
      <c r="R2351" s="134"/>
      <c r="S2351" s="134"/>
      <c r="T2351" s="134"/>
      <c r="U2351" s="134"/>
      <c r="V2351" s="134"/>
      <c r="W2351" s="134"/>
      <c r="X2351" s="134"/>
      <c r="Y2351" s="134"/>
      <c r="Z2351" s="134"/>
      <c r="AA2351" s="134"/>
    </row>
    <row r="2352" spans="1:27" ht="11.65" customHeight="1" x14ac:dyDescent="0.2">
      <c r="A2352" s="138">
        <f t="shared" ca="1" si="184"/>
        <v>1971</v>
      </c>
      <c r="C2352" s="184"/>
      <c r="F2352" s="184" t="str">
        <f>+[1]Function!F2334</f>
        <v>I-SG</v>
      </c>
      <c r="G2352" s="84" t="str">
        <f>[1]UTCR!H2352</f>
        <v>SG</v>
      </c>
      <c r="H2352" s="151"/>
      <c r="I2352" s="88">
        <f>IF(VLOOKUP([1]Variables!$AN$3,[1]Variables!$AK$3:$AM$14,3)=2,[1]UTCR!J2352,[1]UTCR!AF2352)</f>
        <v>0</v>
      </c>
      <c r="J2352" s="88">
        <f>I2352-K2352</f>
        <v>0</v>
      </c>
      <c r="K2352" s="185">
        <f>IF([1]Variables!$AN$3=12,IF(VLOOKUP([1]Variables!$AN$3,[1]Variables!$AK$3:$AM$14,3)=2,INDEX([1]UTCR!K2352:U2352,1,5)+INDEX([1]UTCR!K2352:U2352,1,8),INDEX([1]UTCR!AG2352:AQ2352,1,5)+INDEX([1]UTCR!AG2352:AQ2352,1,8)),IF(VLOOKUP([1]Variables!$AN$3,[1]Variables!$AK$3:$AM$14,3)=2,INDEX([1]UTCR!K2352:U2352,1,[1]Variables!$AN$3),INDEX([1]UTCR!AG2352:AQ2352,1,[1]Variables!$AN$3)))</f>
        <v>0</v>
      </c>
      <c r="L2352" s="88">
        <f>M2352-K2352</f>
        <v>0</v>
      </c>
      <c r="M2352" s="88">
        <f>IF([1]Variables!$AN$3=12,INDEX([1]NRO!J2352:T2352,1,5)+INDEX([1]NRO!J2352:T2352,1,8),INDEX([1]NRO!J2352:T2352,1,[1]Variables!$AN$3))</f>
        <v>0</v>
      </c>
      <c r="O2352" s="134"/>
      <c r="P2352" s="134"/>
      <c r="Q2352" s="134"/>
      <c r="R2352" s="134"/>
      <c r="S2352" s="134"/>
      <c r="T2352" s="134"/>
      <c r="U2352" s="134"/>
      <c r="V2352" s="134"/>
      <c r="W2352" s="134"/>
      <c r="X2352" s="134"/>
      <c r="Y2352" s="134"/>
      <c r="Z2352" s="134"/>
      <c r="AA2352" s="134"/>
    </row>
    <row r="2353" spans="1:27" ht="11.65" customHeight="1" x14ac:dyDescent="0.2">
      <c r="A2353" s="138">
        <f t="shared" ca="1" si="184"/>
        <v>1972</v>
      </c>
      <c r="C2353" s="184"/>
      <c r="H2353" s="151" t="s">
        <v>469</v>
      </c>
      <c r="I2353" s="187">
        <f>SUBTOTAL(9,I2348:I2352)</f>
        <v>0</v>
      </c>
      <c r="J2353" s="187">
        <f>SUBTOTAL(9,J2348:J2352)</f>
        <v>0</v>
      </c>
      <c r="K2353" s="187">
        <f>SUBTOTAL(9,K2348:K2352)</f>
        <v>0</v>
      </c>
      <c r="L2353" s="187">
        <f>SUBTOTAL(9,L2348:L2352)</f>
        <v>0</v>
      </c>
      <c r="M2353" s="187">
        <f>SUBTOTAL(9,M2348:M2352)</f>
        <v>0</v>
      </c>
      <c r="O2353" s="134"/>
      <c r="P2353" s="134"/>
      <c r="Q2353" s="134"/>
      <c r="R2353" s="134"/>
      <c r="S2353" s="134"/>
      <c r="T2353" s="134"/>
      <c r="U2353" s="134"/>
      <c r="V2353" s="134"/>
      <c r="W2353" s="134"/>
      <c r="X2353" s="134"/>
      <c r="Y2353" s="134"/>
      <c r="Z2353" s="134"/>
      <c r="AA2353" s="134"/>
    </row>
    <row r="2354" spans="1:27" ht="11.65" customHeight="1" x14ac:dyDescent="0.2">
      <c r="A2354" s="138">
        <f t="shared" ca="1" si="184"/>
        <v>1973</v>
      </c>
      <c r="C2354" s="184">
        <v>302</v>
      </c>
      <c r="D2354" s="84" t="s">
        <v>558</v>
      </c>
      <c r="H2354" s="151"/>
      <c r="I2354" s="88"/>
      <c r="J2354" s="88"/>
      <c r="K2354" s="88"/>
      <c r="L2354" s="88"/>
      <c r="M2354" s="88"/>
      <c r="O2354" s="134"/>
      <c r="P2354" s="134"/>
      <c r="Q2354" s="134"/>
      <c r="R2354" s="134"/>
      <c r="S2354" s="134"/>
      <c r="T2354" s="134"/>
      <c r="U2354" s="134"/>
      <c r="V2354" s="134"/>
      <c r="W2354" s="134"/>
      <c r="X2354" s="134"/>
      <c r="Y2354" s="134"/>
      <c r="Z2354" s="134"/>
      <c r="AA2354" s="134"/>
    </row>
    <row r="2355" spans="1:27" ht="11.65" customHeight="1" x14ac:dyDescent="0.2">
      <c r="A2355" s="138">
        <f t="shared" ca="1" si="184"/>
        <v>1974</v>
      </c>
      <c r="C2355" s="184"/>
      <c r="F2355" s="184" t="str">
        <f>+[1]Function!F2337</f>
        <v>I-SITUS</v>
      </c>
      <c r="G2355" s="84" t="str">
        <f>[1]UTCR!H2355</f>
        <v>S</v>
      </c>
      <c r="H2355" s="151"/>
      <c r="I2355" s="88">
        <f>IF(VLOOKUP([1]Variables!$AN$3,[1]Variables!$AK$3:$AM$14,3)=2,[1]UTCR!J2355,[1]UTCR!AF2355)</f>
        <v>-31081214.849999983</v>
      </c>
      <c r="J2355" s="88">
        <f t="shared" ref="J2355:J2362" si="187">I2355-K2355</f>
        <v>-31081214.849999983</v>
      </c>
      <c r="K2355" s="185">
        <f>IF([1]Variables!$AN$3=12,IF(VLOOKUP([1]Variables!$AN$3,[1]Variables!$AK$3:$AM$14,3)=2,INDEX([1]UTCR!K2355:U2355,1,5)+INDEX([1]UTCR!K2355:U2355,1,8),INDEX([1]UTCR!AG2355:AQ2355,1,5)+INDEX([1]UTCR!AG2355:AQ2355,1,8)),IF(VLOOKUP([1]Variables!$AN$3,[1]Variables!$AK$3:$AM$14,3)=2,INDEX([1]UTCR!K2355:U2355,1,[1]Variables!$AN$3),INDEX([1]UTCR!AG2355:AQ2355,1,[1]Variables!$AN$3)))</f>
        <v>0</v>
      </c>
      <c r="L2355" s="88">
        <f t="shared" ref="L2355:L2362" si="188">M2355-K2355</f>
        <v>0</v>
      </c>
      <c r="M2355" s="88">
        <f>IF([1]Variables!$AN$3=12,INDEX([1]NRO!J2355:T2355,1,5)+INDEX([1]NRO!J2355:T2355,1,8),INDEX([1]NRO!J2355:T2355,1,[1]Variables!$AN$3))</f>
        <v>0</v>
      </c>
      <c r="O2355" s="134"/>
      <c r="P2355" s="134"/>
      <c r="Q2355" s="134"/>
      <c r="R2355" s="134"/>
      <c r="S2355" s="134"/>
      <c r="T2355" s="134"/>
      <c r="U2355" s="134"/>
      <c r="V2355" s="134"/>
      <c r="W2355" s="134"/>
      <c r="X2355" s="134"/>
      <c r="Y2355" s="134"/>
      <c r="Z2355" s="134"/>
      <c r="AA2355" s="134"/>
    </row>
    <row r="2356" spans="1:27" ht="11.65" customHeight="1" x14ac:dyDescent="0.2">
      <c r="A2356" s="138">
        <f t="shared" ca="1" si="184"/>
        <v>1975</v>
      </c>
      <c r="C2356" s="184"/>
      <c r="F2356" s="184" t="str">
        <f>+[1]Function!F2338</f>
        <v>I-SG</v>
      </c>
      <c r="G2356" s="84" t="str">
        <f>[1]UTCR!H2356</f>
        <v>SG</v>
      </c>
      <c r="H2356" s="151"/>
      <c r="I2356" s="88">
        <f>IF(VLOOKUP([1]Variables!$AN$3,[1]Variables!$AK$3:$AM$14,3)=2,[1]UTCR!J2356,[1]UTCR!AF2356)</f>
        <v>0</v>
      </c>
      <c r="J2356" s="88">
        <f t="shared" si="187"/>
        <v>0</v>
      </c>
      <c r="K2356" s="185">
        <f>IF([1]Variables!$AN$3=12,IF(VLOOKUP([1]Variables!$AN$3,[1]Variables!$AK$3:$AM$14,3)=2,INDEX([1]UTCR!K2356:U2356,1,5)+INDEX([1]UTCR!K2356:U2356,1,8),INDEX([1]UTCR!AG2356:AQ2356,1,5)+INDEX([1]UTCR!AG2356:AQ2356,1,8)),IF(VLOOKUP([1]Variables!$AN$3,[1]Variables!$AK$3:$AM$14,3)=2,INDEX([1]UTCR!K2356:U2356,1,[1]Variables!$AN$3),INDEX([1]UTCR!AG2356:AQ2356,1,[1]Variables!$AN$3)))</f>
        <v>0</v>
      </c>
      <c r="L2356" s="88">
        <f t="shared" si="188"/>
        <v>0</v>
      </c>
      <c r="M2356" s="88">
        <f>IF([1]Variables!$AN$3=12,INDEX([1]NRO!J2356:T2356,1,5)+INDEX([1]NRO!J2356:T2356,1,8),INDEX([1]NRO!J2356:T2356,1,[1]Variables!$AN$3))</f>
        <v>0</v>
      </c>
      <c r="O2356" s="134"/>
      <c r="P2356" s="134"/>
      <c r="Q2356" s="134"/>
      <c r="R2356" s="134"/>
      <c r="S2356" s="134"/>
      <c r="T2356" s="134"/>
      <c r="U2356" s="134"/>
      <c r="V2356" s="134"/>
      <c r="W2356" s="134"/>
      <c r="X2356" s="134"/>
      <c r="Y2356" s="134"/>
      <c r="Z2356" s="134"/>
      <c r="AA2356" s="134"/>
    </row>
    <row r="2357" spans="1:27" ht="11.65" customHeight="1" x14ac:dyDescent="0.2">
      <c r="A2357" s="138">
        <f t="shared" ca="1" si="184"/>
        <v>1976</v>
      </c>
      <c r="C2357" s="184"/>
      <c r="F2357" s="184" t="str">
        <f>+[1]Function!F2339</f>
        <v>I-SG</v>
      </c>
      <c r="G2357" s="84" t="str">
        <f>[1]UTCR!H2357</f>
        <v>CAGW</v>
      </c>
      <c r="H2357" s="151"/>
      <c r="I2357" s="88">
        <f>IF(VLOOKUP([1]Variables!$AN$3,[1]Variables!$AK$3:$AM$14,3)=2,[1]UTCR!J2357,[1]UTCR!AF2357)</f>
        <v>0</v>
      </c>
      <c r="J2357" s="88">
        <f t="shared" si="187"/>
        <v>0</v>
      </c>
      <c r="K2357" s="185">
        <f>IF([1]Variables!$AN$3=12,IF(VLOOKUP([1]Variables!$AN$3,[1]Variables!$AK$3:$AM$14,3)=2,INDEX([1]UTCR!K2357:U2357,1,5)+INDEX([1]UTCR!K2357:U2357,1,8),INDEX([1]UTCR!AG2357:AQ2357,1,5)+INDEX([1]UTCR!AG2357:AQ2357,1,8)),IF(VLOOKUP([1]Variables!$AN$3,[1]Variables!$AK$3:$AM$14,3)=2,INDEX([1]UTCR!K2357:U2357,1,[1]Variables!$AN$3),INDEX([1]UTCR!AG2357:AQ2357,1,[1]Variables!$AN$3)))</f>
        <v>0</v>
      </c>
      <c r="L2357" s="88">
        <f t="shared" si="188"/>
        <v>0</v>
      </c>
      <c r="M2357" s="88">
        <f>IF([1]Variables!$AN$3=12,INDEX([1]NRO!J2357:T2357,1,5)+INDEX([1]NRO!J2357:T2357,1,8),INDEX([1]NRO!J2357:T2357,1,[1]Variables!$AN$3))</f>
        <v>0</v>
      </c>
      <c r="O2357" s="134"/>
      <c r="P2357" s="134"/>
      <c r="Q2357" s="134"/>
      <c r="R2357" s="134"/>
      <c r="S2357" s="134"/>
      <c r="T2357" s="134"/>
      <c r="U2357" s="134"/>
      <c r="V2357" s="134"/>
      <c r="W2357" s="134"/>
      <c r="X2357" s="134"/>
      <c r="Y2357" s="134"/>
      <c r="Z2357" s="134"/>
      <c r="AA2357" s="134"/>
    </row>
    <row r="2358" spans="1:27" ht="11.65" customHeight="1" x14ac:dyDescent="0.2">
      <c r="A2358" s="138">
        <f t="shared" ca="1" si="184"/>
        <v>1977</v>
      </c>
      <c r="C2358" s="184"/>
      <c r="F2358" s="184" t="str">
        <f>+[1]Function!F2340</f>
        <v>I-SG</v>
      </c>
      <c r="G2358" s="84" t="str">
        <f>[1]UTCR!H2358</f>
        <v>CAGE</v>
      </c>
      <c r="H2358" s="151"/>
      <c r="I2358" s="88">
        <f>IF(VLOOKUP([1]Variables!$AN$3,[1]Variables!$AK$3:$AM$14,3)=2,[1]UTCR!J2358,[1]UTCR!AF2358)</f>
        <v>0</v>
      </c>
      <c r="J2358" s="88">
        <f t="shared" si="187"/>
        <v>0</v>
      </c>
      <c r="K2358" s="185">
        <f>IF([1]Variables!$AN$3=12,IF(VLOOKUP([1]Variables!$AN$3,[1]Variables!$AK$3:$AM$14,3)=2,INDEX([1]UTCR!K2358:U2358,1,5)+INDEX([1]UTCR!K2358:U2358,1,8),INDEX([1]UTCR!AG2358:AQ2358,1,5)+INDEX([1]UTCR!AG2358:AQ2358,1,8)),IF(VLOOKUP([1]Variables!$AN$3,[1]Variables!$AK$3:$AM$14,3)=2,INDEX([1]UTCR!K2358:U2358,1,[1]Variables!$AN$3),INDEX([1]UTCR!AG2358:AQ2358,1,[1]Variables!$AN$3)))</f>
        <v>0</v>
      </c>
      <c r="L2358" s="88">
        <f t="shared" si="188"/>
        <v>0</v>
      </c>
      <c r="M2358" s="88">
        <f>IF([1]Variables!$AN$3=12,INDEX([1]NRO!J2358:T2358,1,5)+INDEX([1]NRO!J2358:T2358,1,8),INDEX([1]NRO!J2358:T2358,1,[1]Variables!$AN$3))</f>
        <v>0</v>
      </c>
      <c r="O2358" s="134"/>
      <c r="P2358" s="134"/>
      <c r="Q2358" s="134"/>
      <c r="R2358" s="134"/>
      <c r="S2358" s="134"/>
      <c r="T2358" s="134"/>
      <c r="U2358" s="134"/>
      <c r="V2358" s="134"/>
      <c r="W2358" s="134"/>
      <c r="X2358" s="134"/>
      <c r="Y2358" s="134"/>
      <c r="Z2358" s="134"/>
      <c r="AA2358" s="134"/>
    </row>
    <row r="2359" spans="1:27" ht="11.65" customHeight="1" x14ac:dyDescent="0.2">
      <c r="A2359" s="138">
        <f t="shared" ca="1" si="184"/>
        <v>1978</v>
      </c>
      <c r="C2359" s="184"/>
      <c r="F2359" s="184" t="str">
        <f>+[1]Function!F2341</f>
        <v>I-SG</v>
      </c>
      <c r="G2359" s="84" t="str">
        <f>[1]UTCR!H2359</f>
        <v>CAGW</v>
      </c>
      <c r="H2359" s="151"/>
      <c r="I2359" s="88">
        <f>IF(VLOOKUP([1]Variables!$AN$3,[1]Variables!$AK$3:$AM$14,3)=2,[1]UTCR!J2359,[1]UTCR!AF2359)</f>
        <v>179026170.42500028</v>
      </c>
      <c r="J2359" s="88">
        <f>I2359-K2359</f>
        <v>138628821.26380262</v>
      </c>
      <c r="K2359" s="185">
        <f>IF([1]Variables!$AN$3=12,IF(VLOOKUP([1]Variables!$AN$3,[1]Variables!$AK$3:$AM$14,3)=2,INDEX([1]UTCR!K2359:U2359,1,5)+INDEX([1]UTCR!K2359:U2359,1,8),INDEX([1]UTCR!AG2359:AQ2359,1,5)+INDEX([1]UTCR!AG2359:AQ2359,1,8)),IF(VLOOKUP([1]Variables!$AN$3,[1]Variables!$AK$3:$AM$14,3)=2,INDEX([1]UTCR!K2359:U2359,1,[1]Variables!$AN$3),INDEX([1]UTCR!AG2359:AQ2359,1,[1]Variables!$AN$3)))</f>
        <v>40397349.16119767</v>
      </c>
      <c r="L2359" s="88">
        <f>M2359-K2359</f>
        <v>-67778.026218496263</v>
      </c>
      <c r="M2359" s="88">
        <f>IF([1]Variables!$AN$3=12,INDEX([1]NRO!J2359:T2359,1,5)+INDEX([1]NRO!J2359:T2359,1,8),INDEX([1]NRO!J2359:T2359,1,[1]Variables!$AN$3))</f>
        <v>40329571.134979174</v>
      </c>
      <c r="O2359" s="134"/>
      <c r="P2359" s="134"/>
      <c r="Q2359" s="134"/>
      <c r="R2359" s="134"/>
      <c r="S2359" s="134"/>
      <c r="T2359" s="134"/>
      <c r="U2359" s="134"/>
      <c r="V2359" s="134"/>
      <c r="W2359" s="134"/>
      <c r="X2359" s="134"/>
      <c r="Y2359" s="134"/>
      <c r="Z2359" s="134"/>
      <c r="AA2359" s="134"/>
    </row>
    <row r="2360" spans="1:27" ht="11.65" customHeight="1" x14ac:dyDescent="0.2">
      <c r="A2360" s="138">
        <f t="shared" ca="1" si="184"/>
        <v>1979</v>
      </c>
      <c r="C2360" s="184"/>
      <c r="F2360" s="184" t="str">
        <f>+[1]Function!F2342</f>
        <v>I-SG</v>
      </c>
      <c r="G2360" s="84" t="str">
        <f>[1]UTCR!H2360</f>
        <v>CAGE</v>
      </c>
      <c r="H2360" s="151"/>
      <c r="I2360" s="88">
        <f>IF(VLOOKUP([1]Variables!$AN$3,[1]Variables!$AK$3:$AM$14,3)=2,[1]UTCR!J2360,[1]UTCR!AF2360)</f>
        <v>14386244.550000001</v>
      </c>
      <c r="J2360" s="88">
        <f>I2360-K2360</f>
        <v>14386244.550000001</v>
      </c>
      <c r="K2360" s="185">
        <f>IF([1]Variables!$AN$3=12,IF(VLOOKUP([1]Variables!$AN$3,[1]Variables!$AK$3:$AM$14,3)=2,INDEX([1]UTCR!K2360:U2360,1,5)+INDEX([1]UTCR!K2360:U2360,1,8),INDEX([1]UTCR!AG2360:AQ2360,1,5)+INDEX([1]UTCR!AG2360:AQ2360,1,8)),IF(VLOOKUP([1]Variables!$AN$3,[1]Variables!$AK$3:$AM$14,3)=2,INDEX([1]UTCR!K2360:U2360,1,[1]Variables!$AN$3),INDEX([1]UTCR!AG2360:AQ2360,1,[1]Variables!$AN$3)))</f>
        <v>0</v>
      </c>
      <c r="L2360" s="88">
        <f>M2360-K2360</f>
        <v>0</v>
      </c>
      <c r="M2360" s="88">
        <f>IF([1]Variables!$AN$3=12,INDEX([1]NRO!J2360:T2360,1,5)+INDEX([1]NRO!J2360:T2360,1,8),INDEX([1]NRO!J2360:T2360,1,[1]Variables!$AN$3))</f>
        <v>0</v>
      </c>
      <c r="O2360" s="134"/>
      <c r="P2360" s="134"/>
      <c r="Q2360" s="134"/>
      <c r="R2360" s="134"/>
      <c r="S2360" s="134"/>
      <c r="T2360" s="134"/>
      <c r="U2360" s="134"/>
      <c r="V2360" s="134"/>
      <c r="W2360" s="134"/>
      <c r="X2360" s="134"/>
      <c r="Y2360" s="134"/>
      <c r="Z2360" s="134"/>
      <c r="AA2360" s="134"/>
    </row>
    <row r="2361" spans="1:27" ht="11.65" customHeight="1" x14ac:dyDescent="0.2">
      <c r="A2361" s="138">
        <f t="shared" ca="1" si="184"/>
        <v>1980</v>
      </c>
      <c r="C2361" s="184"/>
      <c r="F2361" s="184" t="str">
        <f>+[1]Function!F2343</f>
        <v>I-DGP</v>
      </c>
      <c r="G2361" s="84" t="str">
        <f>[1]UTCR!H2361</f>
        <v>DGP</v>
      </c>
      <c r="H2361" s="151"/>
      <c r="I2361" s="88">
        <f>IF(VLOOKUP([1]Variables!$AN$3,[1]Variables!$AK$3:$AM$14,3)=2,[1]UTCR!J2361,[1]UTCR!AF2361)</f>
        <v>0</v>
      </c>
      <c r="J2361" s="88">
        <f t="shared" si="187"/>
        <v>0</v>
      </c>
      <c r="K2361" s="185">
        <f>IF([1]Variables!$AN$3=12,IF(VLOOKUP([1]Variables!$AN$3,[1]Variables!$AK$3:$AM$14,3)=2,INDEX([1]UTCR!K2361:U2361,1,5)+INDEX([1]UTCR!K2361:U2361,1,8),INDEX([1]UTCR!AG2361:AQ2361,1,5)+INDEX([1]UTCR!AG2361:AQ2361,1,8)),IF(VLOOKUP([1]Variables!$AN$3,[1]Variables!$AK$3:$AM$14,3)=2,INDEX([1]UTCR!K2361:U2361,1,[1]Variables!$AN$3),INDEX([1]UTCR!AG2361:AQ2361,1,[1]Variables!$AN$3)))</f>
        <v>0</v>
      </c>
      <c r="L2361" s="88">
        <f t="shared" si="188"/>
        <v>0</v>
      </c>
      <c r="M2361" s="88">
        <f>IF([1]Variables!$AN$3=12,INDEX([1]NRO!J2361:T2361,1,5)+INDEX([1]NRO!J2361:T2361,1,8),INDEX([1]NRO!J2361:T2361,1,[1]Variables!$AN$3))</f>
        <v>0</v>
      </c>
      <c r="O2361" s="134"/>
      <c r="P2361" s="134"/>
      <c r="Q2361" s="134"/>
      <c r="R2361" s="134"/>
      <c r="S2361" s="134"/>
      <c r="T2361" s="134"/>
      <c r="U2361" s="134"/>
      <c r="V2361" s="134"/>
      <c r="W2361" s="134"/>
      <c r="X2361" s="134"/>
      <c r="Y2361" s="134"/>
      <c r="Z2361" s="134"/>
      <c r="AA2361" s="134"/>
    </row>
    <row r="2362" spans="1:27" ht="11.65" customHeight="1" x14ac:dyDescent="0.2">
      <c r="A2362" s="138">
        <f t="shared" ca="1" si="184"/>
        <v>1981</v>
      </c>
      <c r="C2362" s="184"/>
      <c r="F2362" s="184" t="str">
        <f>+[1]Function!F2344</f>
        <v>I-DGU</v>
      </c>
      <c r="G2362" s="84" t="str">
        <f>[1]UTCR!H2362</f>
        <v>DGU</v>
      </c>
      <c r="H2362" s="151"/>
      <c r="I2362" s="88">
        <f>IF(VLOOKUP([1]Variables!$AN$3,[1]Variables!$AK$3:$AM$14,3)=2,[1]UTCR!J2362,[1]UTCR!AF2362)</f>
        <v>0</v>
      </c>
      <c r="J2362" s="88">
        <f t="shared" si="187"/>
        <v>0</v>
      </c>
      <c r="K2362" s="185">
        <f>IF([1]Variables!$AN$3=12,IF(VLOOKUP([1]Variables!$AN$3,[1]Variables!$AK$3:$AM$14,3)=2,INDEX([1]UTCR!K2362:U2362,1,5)+INDEX([1]UTCR!K2362:U2362,1,8),INDEX([1]UTCR!AG2362:AQ2362,1,5)+INDEX([1]UTCR!AG2362:AQ2362,1,8)),IF(VLOOKUP([1]Variables!$AN$3,[1]Variables!$AK$3:$AM$14,3)=2,INDEX([1]UTCR!K2362:U2362,1,[1]Variables!$AN$3),INDEX([1]UTCR!AG2362:AQ2362,1,[1]Variables!$AN$3)))</f>
        <v>0</v>
      </c>
      <c r="L2362" s="88">
        <f t="shared" si="188"/>
        <v>0</v>
      </c>
      <c r="M2362" s="88">
        <f>IF([1]Variables!$AN$3=12,INDEX([1]NRO!J2362:T2362,1,5)+INDEX([1]NRO!J2362:T2362,1,8),INDEX([1]NRO!J2362:T2362,1,[1]Variables!$AN$3))</f>
        <v>0</v>
      </c>
      <c r="O2362" s="134"/>
      <c r="P2362" s="134"/>
      <c r="Q2362" s="134"/>
      <c r="R2362" s="134"/>
      <c r="S2362" s="134"/>
      <c r="T2362" s="134"/>
      <c r="U2362" s="134"/>
      <c r="V2362" s="134"/>
      <c r="W2362" s="134"/>
      <c r="X2362" s="134"/>
      <c r="Y2362" s="134"/>
      <c r="Z2362" s="134"/>
      <c r="AA2362" s="134"/>
    </row>
    <row r="2363" spans="1:27" ht="11.65" customHeight="1" x14ac:dyDescent="0.2">
      <c r="A2363" s="138">
        <f t="shared" ca="1" si="184"/>
        <v>1982</v>
      </c>
      <c r="C2363" s="184"/>
      <c r="H2363" s="151" t="s">
        <v>469</v>
      </c>
      <c r="I2363" s="187">
        <f>SUBTOTAL(9,I2355:I2362)</f>
        <v>162331200.1250003</v>
      </c>
      <c r="J2363" s="187">
        <f>SUBTOTAL(9,J2355:J2362)</f>
        <v>121933850.96380264</v>
      </c>
      <c r="K2363" s="187">
        <f>SUBTOTAL(9,K2355:K2362)</f>
        <v>40397349.16119767</v>
      </c>
      <c r="L2363" s="187">
        <f>SUBTOTAL(9,L2355:L2362)</f>
        <v>-67778.026218496263</v>
      </c>
      <c r="M2363" s="187">
        <f>SUBTOTAL(9,M2355:M2362)</f>
        <v>40329571.134979174</v>
      </c>
      <c r="O2363" s="134"/>
      <c r="P2363" s="134"/>
      <c r="Q2363" s="134"/>
      <c r="R2363" s="134"/>
      <c r="S2363" s="134"/>
      <c r="T2363" s="134"/>
      <c r="U2363" s="134"/>
      <c r="V2363" s="134"/>
      <c r="W2363" s="134"/>
      <c r="X2363" s="134"/>
      <c r="Y2363" s="134"/>
      <c r="Z2363" s="134"/>
      <c r="AA2363" s="134"/>
    </row>
    <row r="2364" spans="1:27" ht="11.65" customHeight="1" x14ac:dyDescent="0.2">
      <c r="A2364" s="138">
        <f t="shared" ca="1" si="184"/>
        <v>1983</v>
      </c>
      <c r="C2364" s="184"/>
      <c r="H2364" s="151"/>
      <c r="I2364" s="88"/>
      <c r="J2364" s="88"/>
      <c r="K2364" s="88"/>
      <c r="L2364" s="88"/>
      <c r="M2364" s="88"/>
      <c r="O2364" s="134"/>
      <c r="P2364" s="134"/>
      <c r="Q2364" s="134"/>
      <c r="R2364" s="134"/>
      <c r="S2364" s="134"/>
      <c r="T2364" s="134"/>
      <c r="U2364" s="134"/>
      <c r="V2364" s="134"/>
      <c r="W2364" s="134"/>
      <c r="X2364" s="134"/>
      <c r="Y2364" s="134"/>
      <c r="Z2364" s="134"/>
      <c r="AA2364" s="134"/>
    </row>
    <row r="2365" spans="1:27" ht="11.65" customHeight="1" x14ac:dyDescent="0.2">
      <c r="A2365" s="138">
        <f t="shared" ca="1" si="184"/>
        <v>1984</v>
      </c>
      <c r="C2365" s="184">
        <v>303</v>
      </c>
      <c r="D2365" s="84" t="s">
        <v>559</v>
      </c>
      <c r="H2365" s="151"/>
      <c r="I2365" s="88"/>
      <c r="J2365" s="88"/>
      <c r="K2365" s="88"/>
      <c r="L2365" s="88"/>
      <c r="M2365" s="88"/>
      <c r="O2365" s="134"/>
      <c r="P2365" s="134"/>
      <c r="Q2365" s="134"/>
      <c r="R2365" s="134"/>
      <c r="S2365" s="134"/>
      <c r="T2365" s="134"/>
      <c r="U2365" s="134"/>
      <c r="V2365" s="134"/>
      <c r="W2365" s="134"/>
      <c r="X2365" s="134"/>
      <c r="Y2365" s="134"/>
      <c r="Z2365" s="134"/>
      <c r="AA2365" s="134"/>
    </row>
    <row r="2366" spans="1:27" ht="11.65" customHeight="1" x14ac:dyDescent="0.2">
      <c r="A2366" s="138">
        <f t="shared" ca="1" si="184"/>
        <v>1985</v>
      </c>
      <c r="C2366" s="184"/>
      <c r="F2366" s="184" t="str">
        <f>+[1]Function!F2348</f>
        <v>I-SITUS</v>
      </c>
      <c r="G2366" s="84" t="str">
        <f>[1]UTCR!H2366</f>
        <v>S</v>
      </c>
      <c r="H2366" s="151"/>
      <c r="I2366" s="88">
        <f>IF(VLOOKUP([1]Variables!$AN$3,[1]Variables!$AK$3:$AM$14,3)=2,[1]UTCR!J2366,[1]UTCR!AF2366)</f>
        <v>14110743.66708333</v>
      </c>
      <c r="J2366" s="88">
        <f t="shared" ref="J2366:J2377" si="189">I2366-K2366</f>
        <v>12602695.16708333</v>
      </c>
      <c r="K2366" s="185">
        <f>IF([1]Variables!$AN$3=12,IF(VLOOKUP([1]Variables!$AN$3,[1]Variables!$AK$3:$AM$14,3)=2,INDEX([1]UTCR!K2366:U2366,1,5)+INDEX([1]UTCR!K2366:U2366,1,8),INDEX([1]UTCR!AG2366:AQ2366,1,5)+INDEX([1]UTCR!AG2366:AQ2366,1,8)),IF(VLOOKUP([1]Variables!$AN$3,[1]Variables!$AK$3:$AM$14,3)=2,INDEX([1]UTCR!K2366:U2366,1,[1]Variables!$AN$3),INDEX([1]UTCR!AG2366:AQ2366,1,[1]Variables!$AN$3)))</f>
        <v>1508048.5</v>
      </c>
      <c r="L2366" s="88">
        <f t="shared" ref="L2366:L2377" si="190">M2366-K2366</f>
        <v>0</v>
      </c>
      <c r="M2366" s="88">
        <f>IF([1]Variables!$AN$3=12,INDEX([1]NRO!J2366:T2366,1,5)+INDEX([1]NRO!J2366:T2366,1,8),INDEX([1]NRO!J2366:T2366,1,[1]Variables!$AN$3))</f>
        <v>1508048.5</v>
      </c>
      <c r="O2366" s="134"/>
      <c r="P2366" s="134"/>
      <c r="Q2366" s="134"/>
      <c r="R2366" s="134"/>
      <c r="S2366" s="134"/>
      <c r="T2366" s="134"/>
      <c r="U2366" s="134"/>
      <c r="V2366" s="134"/>
      <c r="W2366" s="134"/>
      <c r="X2366" s="134"/>
      <c r="Y2366" s="134"/>
      <c r="Z2366" s="134"/>
      <c r="AA2366" s="134"/>
    </row>
    <row r="2367" spans="1:27" ht="11.65" customHeight="1" x14ac:dyDescent="0.2">
      <c r="A2367" s="138">
        <f t="shared" ca="1" si="184"/>
        <v>1986</v>
      </c>
      <c r="C2367" s="184"/>
      <c r="F2367" s="184" t="str">
        <f>+[1]Function!F2349</f>
        <v>I-SG</v>
      </c>
      <c r="G2367" s="84" t="str">
        <f>[1]UTCR!H2367</f>
        <v>SG</v>
      </c>
      <c r="H2367" s="151"/>
      <c r="I2367" s="88">
        <f>IF(VLOOKUP([1]Variables!$AN$3,[1]Variables!$AK$3:$AM$14,3)=2,[1]UTCR!J2367,[1]UTCR!AF2367)</f>
        <v>1581299.43</v>
      </c>
      <c r="J2367" s="88">
        <f t="shared" si="189"/>
        <v>1451181.8474984977</v>
      </c>
      <c r="K2367" s="185">
        <f>IF([1]Variables!$AN$3=12,IF(VLOOKUP([1]Variables!$AN$3,[1]Variables!$AK$3:$AM$14,3)=2,INDEX([1]UTCR!K2367:U2367,1,5)+INDEX([1]UTCR!K2367:U2367,1,8),INDEX([1]UTCR!AG2367:AQ2367,1,5)+INDEX([1]UTCR!AG2367:AQ2367,1,8)),IF(VLOOKUP([1]Variables!$AN$3,[1]Variables!$AK$3:$AM$14,3)=2,INDEX([1]UTCR!K2367:U2367,1,[1]Variables!$AN$3),INDEX([1]UTCR!AG2367:AQ2367,1,[1]Variables!$AN$3)))</f>
        <v>130117.58250150218</v>
      </c>
      <c r="L2367" s="88">
        <f t="shared" si="190"/>
        <v>0</v>
      </c>
      <c r="M2367" s="88">
        <f>IF([1]Variables!$AN$3=12,INDEX([1]NRO!J2367:T2367,1,5)+INDEX([1]NRO!J2367:T2367,1,8),INDEX([1]NRO!J2367:T2367,1,[1]Variables!$AN$3))</f>
        <v>130117.58250150218</v>
      </c>
      <c r="O2367" s="134"/>
      <c r="P2367" s="134"/>
      <c r="Q2367" s="134"/>
      <c r="R2367" s="134"/>
      <c r="S2367" s="134"/>
      <c r="T2367" s="134"/>
      <c r="U2367" s="134"/>
      <c r="V2367" s="134"/>
      <c r="W2367" s="134"/>
      <c r="X2367" s="134"/>
      <c r="Y2367" s="134"/>
      <c r="Z2367" s="134"/>
      <c r="AA2367" s="134"/>
    </row>
    <row r="2368" spans="1:27" ht="11.65" customHeight="1" x14ac:dyDescent="0.2">
      <c r="A2368" s="138">
        <f t="shared" ca="1" si="184"/>
        <v>1987</v>
      </c>
      <c r="C2368" s="184"/>
      <c r="F2368" s="184" t="str">
        <f>+[1]Function!F2350</f>
        <v>PTD</v>
      </c>
      <c r="G2368" s="84" t="str">
        <f>[1]UTCR!H2368</f>
        <v>SO</v>
      </c>
      <c r="H2368" s="151"/>
      <c r="I2368" s="88">
        <f>IF(VLOOKUP([1]Variables!$AN$3,[1]Variables!$AK$3:$AM$14,3)=2,[1]UTCR!J2368,[1]UTCR!AF2368)</f>
        <v>362106778.31791699</v>
      </c>
      <c r="J2368" s="88">
        <f t="shared" si="189"/>
        <v>338009279.53808516</v>
      </c>
      <c r="K2368" s="185">
        <f>IF([1]Variables!$AN$3=12,IF(VLOOKUP([1]Variables!$AN$3,[1]Variables!$AK$3:$AM$14,3)=2,INDEX([1]UTCR!K2368:U2368,1,5)+INDEX([1]UTCR!K2368:U2368,1,8),INDEX([1]UTCR!AG2368:AQ2368,1,5)+INDEX([1]UTCR!AG2368:AQ2368,1,8)),IF(VLOOKUP([1]Variables!$AN$3,[1]Variables!$AK$3:$AM$14,3)=2,INDEX([1]UTCR!K2368:U2368,1,[1]Variables!$AN$3),INDEX([1]UTCR!AG2368:AQ2368,1,[1]Variables!$AN$3)))</f>
        <v>24097498.779831801</v>
      </c>
      <c r="L2368" s="88">
        <f t="shared" si="190"/>
        <v>136509.7145228982</v>
      </c>
      <c r="M2368" s="88">
        <f>IF([1]Variables!$AN$3=12,INDEX([1]NRO!J2368:T2368,1,5)+INDEX([1]NRO!J2368:T2368,1,8),INDEX([1]NRO!J2368:T2368,1,[1]Variables!$AN$3))</f>
        <v>24234008.494354699</v>
      </c>
      <c r="O2368" s="134"/>
      <c r="P2368" s="134"/>
      <c r="Q2368" s="134"/>
      <c r="R2368" s="134"/>
      <c r="S2368" s="134"/>
      <c r="T2368" s="134"/>
      <c r="U2368" s="134"/>
      <c r="V2368" s="134"/>
      <c r="W2368" s="134"/>
      <c r="X2368" s="134"/>
      <c r="Y2368" s="134"/>
      <c r="Z2368" s="134"/>
      <c r="AA2368" s="134"/>
    </row>
    <row r="2369" spans="1:27" ht="11.65" customHeight="1" x14ac:dyDescent="0.2">
      <c r="A2369" s="138">
        <f t="shared" ca="1" si="184"/>
        <v>1988</v>
      </c>
      <c r="C2369" s="184"/>
      <c r="F2369" s="184" t="str">
        <f>+[1]Function!F2351</f>
        <v>P</v>
      </c>
      <c r="G2369" s="84" t="str">
        <f>[1]UTCR!H2369</f>
        <v>SE</v>
      </c>
      <c r="H2369" s="151"/>
      <c r="I2369" s="88">
        <f>IF(VLOOKUP([1]Variables!$AN$3,[1]Variables!$AK$3:$AM$14,3)=2,[1]UTCR!J2369,[1]UTCR!AF2369)</f>
        <v>0</v>
      </c>
      <c r="J2369" s="88">
        <f t="shared" si="189"/>
        <v>0</v>
      </c>
      <c r="K2369" s="185">
        <f>IF([1]Variables!$AN$3=12,IF(VLOOKUP([1]Variables!$AN$3,[1]Variables!$AK$3:$AM$14,3)=2,INDEX([1]UTCR!K2369:U2369,1,5)+INDEX([1]UTCR!K2369:U2369,1,8),INDEX([1]UTCR!AG2369:AQ2369,1,5)+INDEX([1]UTCR!AG2369:AQ2369,1,8)),IF(VLOOKUP([1]Variables!$AN$3,[1]Variables!$AK$3:$AM$14,3)=2,INDEX([1]UTCR!K2369:U2369,1,[1]Variables!$AN$3),INDEX([1]UTCR!AG2369:AQ2369,1,[1]Variables!$AN$3)))</f>
        <v>0</v>
      </c>
      <c r="L2369" s="88">
        <f t="shared" si="190"/>
        <v>0</v>
      </c>
      <c r="M2369" s="88">
        <f>IF([1]Variables!$AN$3=12,INDEX([1]NRO!J2369:T2369,1,5)+INDEX([1]NRO!J2369:T2369,1,8),INDEX([1]NRO!J2369:T2369,1,[1]Variables!$AN$3))</f>
        <v>0</v>
      </c>
      <c r="O2369" s="134"/>
      <c r="P2369" s="134"/>
      <c r="Q2369" s="134"/>
      <c r="R2369" s="134"/>
      <c r="S2369" s="134"/>
      <c r="T2369" s="134"/>
      <c r="U2369" s="134"/>
      <c r="V2369" s="134"/>
      <c r="W2369" s="134"/>
      <c r="X2369" s="134"/>
      <c r="Y2369" s="134"/>
      <c r="Z2369" s="134"/>
      <c r="AA2369" s="134"/>
    </row>
    <row r="2370" spans="1:27" ht="11.65" customHeight="1" x14ac:dyDescent="0.2">
      <c r="A2370" s="138">
        <f t="shared" ca="1" si="184"/>
        <v>1989</v>
      </c>
      <c r="C2370" s="184"/>
      <c r="F2370" s="184" t="str">
        <f>+[1]Function!F2352</f>
        <v>CUST</v>
      </c>
      <c r="G2370" s="84" t="str">
        <f>[1]UTCR!H2370</f>
        <v>CN</v>
      </c>
      <c r="H2370" s="151"/>
      <c r="I2370" s="88">
        <f>IF(VLOOKUP([1]Variables!$AN$3,[1]Variables!$AK$3:$AM$14,3)=2,[1]UTCR!J2370,[1]UTCR!AF2370)</f>
        <v>131421854.1725</v>
      </c>
      <c r="J2370" s="88">
        <f t="shared" si="189"/>
        <v>122375201.61810113</v>
      </c>
      <c r="K2370" s="185">
        <f>IF([1]Variables!$AN$3=12,IF(VLOOKUP([1]Variables!$AN$3,[1]Variables!$AK$3:$AM$14,3)=2,INDEX([1]UTCR!K2370:U2370,1,5)+INDEX([1]UTCR!K2370:U2370,1,8),INDEX([1]UTCR!AG2370:AQ2370,1,5)+INDEX([1]UTCR!AG2370:AQ2370,1,8)),IF(VLOOKUP([1]Variables!$AN$3,[1]Variables!$AK$3:$AM$14,3)=2,INDEX([1]UTCR!K2370:U2370,1,[1]Variables!$AN$3),INDEX([1]UTCR!AG2370:AQ2370,1,[1]Variables!$AN$3)))</f>
        <v>9046652.5543988664</v>
      </c>
      <c r="L2370" s="88">
        <f t="shared" si="190"/>
        <v>87208.758875163272</v>
      </c>
      <c r="M2370" s="88">
        <f>IF([1]Variables!$AN$3=12,INDEX([1]NRO!J2370:T2370,1,5)+INDEX([1]NRO!J2370:T2370,1,8),INDEX([1]NRO!J2370:T2370,1,[1]Variables!$AN$3))</f>
        <v>9133861.3132740296</v>
      </c>
      <c r="O2370" s="134"/>
      <c r="P2370" s="134"/>
      <c r="Q2370" s="134"/>
      <c r="R2370" s="134"/>
      <c r="S2370" s="134"/>
      <c r="T2370" s="134"/>
      <c r="U2370" s="134"/>
      <c r="V2370" s="134"/>
      <c r="W2370" s="134"/>
      <c r="X2370" s="134"/>
      <c r="Y2370" s="134"/>
      <c r="Z2370" s="134"/>
      <c r="AA2370" s="134"/>
    </row>
    <row r="2371" spans="1:27" ht="11.65" customHeight="1" x14ac:dyDescent="0.2">
      <c r="A2371" s="138">
        <f t="shared" ca="1" si="184"/>
        <v>1990</v>
      </c>
      <c r="C2371" s="184"/>
      <c r="F2371" s="184" t="str">
        <f>+[1]Function!F2353</f>
        <v>I-SG</v>
      </c>
      <c r="G2371" s="84" t="str">
        <f>[1]UTCR!H2371</f>
        <v>CAGW</v>
      </c>
      <c r="H2371" s="151"/>
      <c r="I2371" s="88">
        <f>IF(VLOOKUP([1]Variables!$AN$3,[1]Variables!$AK$3:$AM$14,3)=2,[1]UTCR!J2371,[1]UTCR!AF2371)</f>
        <v>86303875.969999999</v>
      </c>
      <c r="J2371" s="88">
        <f t="shared" si="189"/>
        <v>66829361.136508822</v>
      </c>
      <c r="K2371" s="185">
        <f>IF([1]Variables!$AN$3=12,IF(VLOOKUP([1]Variables!$AN$3,[1]Variables!$AK$3:$AM$14,3)=2,INDEX([1]UTCR!K2371:U2371,1,5)+INDEX([1]UTCR!K2371:U2371,1,8),INDEX([1]UTCR!AG2371:AQ2371,1,5)+INDEX([1]UTCR!AG2371:AQ2371,1,8)),IF(VLOOKUP([1]Variables!$AN$3,[1]Variables!$AK$3:$AM$14,3)=2,INDEX([1]UTCR!K2371:U2371,1,[1]Variables!$AN$3),INDEX([1]UTCR!AG2371:AQ2371,1,[1]Variables!$AN$3)))</f>
        <v>19474514.833491176</v>
      </c>
      <c r="L2371" s="88">
        <f t="shared" si="190"/>
        <v>-372004.64447209984</v>
      </c>
      <c r="M2371" s="88">
        <f>IF([1]Variables!$AN$3=12,INDEX([1]NRO!J2371:T2371,1,5)+INDEX([1]NRO!J2371:T2371,1,8),INDEX([1]NRO!J2371:T2371,1,[1]Variables!$AN$3))</f>
        <v>19102510.189019077</v>
      </c>
      <c r="O2371" s="134"/>
      <c r="P2371" s="134"/>
      <c r="Q2371" s="134"/>
      <c r="R2371" s="134"/>
      <c r="S2371" s="134"/>
      <c r="T2371" s="134"/>
      <c r="U2371" s="134"/>
      <c r="V2371" s="134"/>
      <c r="W2371" s="134"/>
      <c r="X2371" s="134"/>
      <c r="Y2371" s="134"/>
      <c r="Z2371" s="134"/>
      <c r="AA2371" s="134"/>
    </row>
    <row r="2372" spans="1:27" ht="11.65" customHeight="1" x14ac:dyDescent="0.2">
      <c r="A2372" s="138">
        <f t="shared" ca="1" si="184"/>
        <v>1991</v>
      </c>
      <c r="C2372" s="184"/>
      <c r="F2372" s="184" t="str">
        <f>+[1]Function!F2354</f>
        <v>I-SG</v>
      </c>
      <c r="G2372" s="84" t="str">
        <f>[1]UTCR!H2372</f>
        <v>CAGE</v>
      </c>
      <c r="H2372" s="151"/>
      <c r="I2372" s="88">
        <f>IF(VLOOKUP([1]Variables!$AN$3,[1]Variables!$AK$3:$AM$14,3)=2,[1]UTCR!J2372,[1]UTCR!AF2372)</f>
        <v>68115013.352916703</v>
      </c>
      <c r="J2372" s="88">
        <f t="shared" si="189"/>
        <v>68115013.352916703</v>
      </c>
      <c r="K2372" s="185">
        <f>IF([1]Variables!$AN$3=12,IF(VLOOKUP([1]Variables!$AN$3,[1]Variables!$AK$3:$AM$14,3)=2,INDEX([1]UTCR!K2372:U2372,1,5)+INDEX([1]UTCR!K2372:U2372,1,8),INDEX([1]UTCR!AG2372:AQ2372,1,5)+INDEX([1]UTCR!AG2372:AQ2372,1,8)),IF(VLOOKUP([1]Variables!$AN$3,[1]Variables!$AK$3:$AM$14,3)=2,INDEX([1]UTCR!K2372:U2372,1,[1]Variables!$AN$3),INDEX([1]UTCR!AG2372:AQ2372,1,[1]Variables!$AN$3)))</f>
        <v>0</v>
      </c>
      <c r="L2372" s="88">
        <f t="shared" si="190"/>
        <v>0</v>
      </c>
      <c r="M2372" s="88">
        <f>IF([1]Variables!$AN$3=12,INDEX([1]NRO!J2372:T2372,1,5)+INDEX([1]NRO!J2372:T2372,1,8),INDEX([1]NRO!J2372:T2372,1,[1]Variables!$AN$3))</f>
        <v>0</v>
      </c>
      <c r="O2372" s="134"/>
      <c r="P2372" s="134"/>
      <c r="Q2372" s="134"/>
      <c r="R2372" s="134"/>
      <c r="S2372" s="134"/>
      <c r="T2372" s="134"/>
      <c r="U2372" s="134"/>
      <c r="V2372" s="134"/>
      <c r="W2372" s="134"/>
      <c r="X2372" s="134"/>
      <c r="Y2372" s="134"/>
      <c r="Z2372" s="134"/>
      <c r="AA2372" s="134"/>
    </row>
    <row r="2373" spans="1:27" ht="11.65" customHeight="1" x14ac:dyDescent="0.2">
      <c r="A2373" s="138">
        <f t="shared" ca="1" si="184"/>
        <v>1992</v>
      </c>
      <c r="C2373" s="184"/>
      <c r="F2373" s="184" t="str">
        <f>+[1]Function!F2356</f>
        <v>P</v>
      </c>
      <c r="G2373" s="84" t="str">
        <f>[1]UTCR!H2373</f>
        <v>JBG</v>
      </c>
      <c r="H2373" s="151"/>
      <c r="I2373" s="88">
        <f>IF(VLOOKUP([1]Variables!$AN$3,[1]Variables!$AK$3:$AM$14,3)=2,[1]UTCR!J2373,[1]UTCR!AF2373)</f>
        <v>1041005.1</v>
      </c>
      <c r="J2373" s="88">
        <f t="shared" si="189"/>
        <v>807434.74232114351</v>
      </c>
      <c r="K2373" s="185">
        <f>IF([1]Variables!$AN$3=12,IF(VLOOKUP([1]Variables!$AN$3,[1]Variables!$AK$3:$AM$14,3)=2,INDEX([1]UTCR!K2373:U2373,1,5)+INDEX([1]UTCR!K2373:U2373,1,8),INDEX([1]UTCR!AG2373:AQ2373,1,5)+INDEX([1]UTCR!AG2373:AQ2373,1,8)),IF(VLOOKUP([1]Variables!$AN$3,[1]Variables!$AK$3:$AM$14,3)=2,INDEX([1]UTCR!K2373:U2373,1,[1]Variables!$AN$3),INDEX([1]UTCR!AG2373:AQ2373,1,[1]Variables!$AN$3)))</f>
        <v>233570.35767885644</v>
      </c>
      <c r="L2373" s="88">
        <f t="shared" si="190"/>
        <v>0</v>
      </c>
      <c r="M2373" s="88">
        <f>IF([1]Variables!$AN$3=12,INDEX([1]NRO!J2373:T2373,1,5)+INDEX([1]NRO!J2373:T2373,1,8),INDEX([1]NRO!J2373:T2373,1,[1]Variables!$AN$3))</f>
        <v>233570.35767885644</v>
      </c>
      <c r="O2373" s="134"/>
      <c r="P2373" s="134"/>
      <c r="Q2373" s="134"/>
      <c r="R2373" s="134"/>
      <c r="S2373" s="134"/>
      <c r="T2373" s="134"/>
      <c r="U2373" s="134"/>
      <c r="V2373" s="134"/>
      <c r="W2373" s="134"/>
      <c r="X2373" s="134"/>
      <c r="Y2373" s="134"/>
      <c r="Z2373" s="134"/>
      <c r="AA2373" s="134"/>
    </row>
    <row r="2374" spans="1:27" ht="11.65" customHeight="1" x14ac:dyDescent="0.2">
      <c r="A2374" s="138">
        <f t="shared" ca="1" si="184"/>
        <v>1993</v>
      </c>
      <c r="C2374" s="184"/>
      <c r="F2374" s="184" t="str">
        <f>+[1]Function!F2356</f>
        <v>P</v>
      </c>
      <c r="G2374" s="84" t="str">
        <f>[1]UTCR!H2374</f>
        <v>CAEW</v>
      </c>
      <c r="H2374" s="151"/>
      <c r="I2374" s="88">
        <f>IF(VLOOKUP([1]Variables!$AN$3,[1]Variables!$AK$3:$AM$14,3)=2,[1]UTCR!J2374,[1]UTCR!AF2374)</f>
        <v>0</v>
      </c>
      <c r="J2374" s="88">
        <f t="shared" si="189"/>
        <v>0</v>
      </c>
      <c r="K2374" s="185">
        <f>IF([1]Variables!$AN$3=12,IF(VLOOKUP([1]Variables!$AN$3,[1]Variables!$AK$3:$AM$14,3)=2,INDEX([1]UTCR!K2374:U2374,1,5)+INDEX([1]UTCR!K2374:U2374,1,8),INDEX([1]UTCR!AG2374:AQ2374,1,5)+INDEX([1]UTCR!AG2374:AQ2374,1,8)),IF(VLOOKUP([1]Variables!$AN$3,[1]Variables!$AK$3:$AM$14,3)=2,INDEX([1]UTCR!K2374:U2374,1,[1]Variables!$AN$3),INDEX([1]UTCR!AG2374:AQ2374,1,[1]Variables!$AN$3)))</f>
        <v>0</v>
      </c>
      <c r="L2374" s="88">
        <f t="shared" si="190"/>
        <v>0</v>
      </c>
      <c r="M2374" s="88">
        <f>IF([1]Variables!$AN$3=12,INDEX([1]NRO!J2374:T2374,1,5)+INDEX([1]NRO!J2374:T2374,1,8),INDEX([1]NRO!J2374:T2374,1,[1]Variables!$AN$3))</f>
        <v>0</v>
      </c>
      <c r="O2374" s="134"/>
      <c r="P2374" s="134"/>
      <c r="Q2374" s="134"/>
      <c r="R2374" s="134"/>
      <c r="S2374" s="134"/>
      <c r="T2374" s="134"/>
      <c r="U2374" s="134"/>
      <c r="V2374" s="134"/>
      <c r="W2374" s="134"/>
      <c r="X2374" s="134"/>
      <c r="Y2374" s="134"/>
      <c r="Z2374" s="134"/>
      <c r="AA2374" s="134"/>
    </row>
    <row r="2375" spans="1:27" ht="11.65" customHeight="1" x14ac:dyDescent="0.2">
      <c r="A2375" s="138">
        <f t="shared" ca="1" si="184"/>
        <v>1994</v>
      </c>
      <c r="C2375" s="184"/>
      <c r="F2375" s="184" t="str">
        <f>+[1]Function!F2357</f>
        <v>P</v>
      </c>
      <c r="G2375" s="84" t="str">
        <f>[1]UTCR!H2375</f>
        <v>CAEE</v>
      </c>
      <c r="H2375" s="151"/>
      <c r="I2375" s="88">
        <f>IF(VLOOKUP([1]Variables!$AN$3,[1]Variables!$AK$3:$AM$14,3)=2,[1]UTCR!J2375,[1]UTCR!AF2375)</f>
        <v>3544112.7149999999</v>
      </c>
      <c r="J2375" s="88">
        <f t="shared" si="189"/>
        <v>3544112.7149999999</v>
      </c>
      <c r="K2375" s="185">
        <f>IF([1]Variables!$AN$3=12,IF(VLOOKUP([1]Variables!$AN$3,[1]Variables!$AK$3:$AM$14,3)=2,INDEX([1]UTCR!K2375:U2375,1,5)+INDEX([1]UTCR!K2375:U2375,1,8),INDEX([1]UTCR!AG2375:AQ2375,1,5)+INDEX([1]UTCR!AG2375:AQ2375,1,8)),IF(VLOOKUP([1]Variables!$AN$3,[1]Variables!$AK$3:$AM$14,3)=2,INDEX([1]UTCR!K2375:U2375,1,[1]Variables!$AN$3),INDEX([1]UTCR!AG2375:AQ2375,1,[1]Variables!$AN$3)))</f>
        <v>0</v>
      </c>
      <c r="L2375" s="88">
        <f t="shared" si="190"/>
        <v>0</v>
      </c>
      <c r="M2375" s="88">
        <f>IF([1]Variables!$AN$3=12,INDEX([1]NRO!J2375:T2375,1,5)+INDEX([1]NRO!J2375:T2375,1,8),INDEX([1]NRO!J2375:T2375,1,[1]Variables!$AN$3))</f>
        <v>0</v>
      </c>
      <c r="O2375" s="134"/>
      <c r="P2375" s="134"/>
      <c r="Q2375" s="134"/>
      <c r="R2375" s="134"/>
      <c r="S2375" s="134"/>
      <c r="T2375" s="134"/>
      <c r="U2375" s="134"/>
      <c r="V2375" s="134"/>
      <c r="W2375" s="134"/>
      <c r="X2375" s="134"/>
      <c r="Y2375" s="134"/>
      <c r="Z2375" s="134"/>
      <c r="AA2375" s="134"/>
    </row>
    <row r="2376" spans="1:27" ht="11.65" customHeight="1" x14ac:dyDescent="0.2">
      <c r="A2376" s="138">
        <f t="shared" ca="1" si="184"/>
        <v>1995</v>
      </c>
      <c r="C2376" s="184"/>
      <c r="F2376" s="184" t="str">
        <f>+[1]Function!F2358</f>
        <v>I-SG</v>
      </c>
      <c r="G2376" s="84" t="str">
        <f>[1]UTCR!H2376</f>
        <v>CAGE</v>
      </c>
      <c r="H2376" s="151"/>
      <c r="I2376" s="88">
        <f>IF(VLOOKUP([1]Variables!$AN$3,[1]Variables!$AK$3:$AM$14,3)=2,[1]UTCR!J2376,[1]UTCR!AF2376)</f>
        <v>0</v>
      </c>
      <c r="J2376" s="88">
        <f t="shared" si="189"/>
        <v>0</v>
      </c>
      <c r="K2376" s="185">
        <f>IF([1]Variables!$AN$3=12,IF(VLOOKUP([1]Variables!$AN$3,[1]Variables!$AK$3:$AM$14,3)=2,INDEX([1]UTCR!K2376:U2376,1,5)+INDEX([1]UTCR!K2376:U2376,1,8),INDEX([1]UTCR!AG2376:AQ2376,1,5)+INDEX([1]UTCR!AG2376:AQ2376,1,8)),IF(VLOOKUP([1]Variables!$AN$3,[1]Variables!$AK$3:$AM$14,3)=2,INDEX([1]UTCR!K2376:U2376,1,[1]Variables!$AN$3),INDEX([1]UTCR!AG2376:AQ2376,1,[1]Variables!$AN$3)))</f>
        <v>0</v>
      </c>
      <c r="L2376" s="88">
        <f t="shared" si="190"/>
        <v>0</v>
      </c>
      <c r="M2376" s="88">
        <f>IF([1]Variables!$AN$3=12,INDEX([1]NRO!J2376:T2376,1,5)+INDEX([1]NRO!J2376:T2376,1,8),INDEX([1]NRO!J2376:T2376,1,[1]Variables!$AN$3))</f>
        <v>0</v>
      </c>
      <c r="O2376" s="134"/>
      <c r="P2376" s="134"/>
      <c r="Q2376" s="134"/>
      <c r="R2376" s="134"/>
      <c r="S2376" s="134"/>
      <c r="T2376" s="134"/>
      <c r="U2376" s="134"/>
      <c r="V2376" s="134"/>
      <c r="W2376" s="134"/>
      <c r="X2376" s="134"/>
      <c r="Y2376" s="134"/>
      <c r="Z2376" s="134"/>
      <c r="AA2376" s="134"/>
    </row>
    <row r="2377" spans="1:27" ht="11.65" customHeight="1" x14ac:dyDescent="0.2">
      <c r="A2377" s="138">
        <f t="shared" ca="1" si="184"/>
        <v>1996</v>
      </c>
      <c r="C2377" s="184"/>
      <c r="F2377" s="184" t="str">
        <f>+[1]Function!F2359</f>
        <v>I-SG</v>
      </c>
      <c r="G2377" s="84" t="str">
        <f>[1]UTCR!H2377</f>
        <v>CAGE</v>
      </c>
      <c r="H2377" s="151"/>
      <c r="I2377" s="88">
        <f>IF(VLOOKUP([1]Variables!$AN$3,[1]Variables!$AK$3:$AM$14,3)=2,[1]UTCR!J2377,[1]UTCR!AF2377)</f>
        <v>0</v>
      </c>
      <c r="J2377" s="88">
        <f t="shared" si="189"/>
        <v>0</v>
      </c>
      <c r="K2377" s="185">
        <f>IF([1]Variables!$AN$3=12,IF(VLOOKUP([1]Variables!$AN$3,[1]Variables!$AK$3:$AM$14,3)=2,INDEX([1]UTCR!K2377:U2377,1,5)+INDEX([1]UTCR!K2377:U2377,1,8),INDEX([1]UTCR!AG2377:AQ2377,1,5)+INDEX([1]UTCR!AG2377:AQ2377,1,8)),IF(VLOOKUP([1]Variables!$AN$3,[1]Variables!$AK$3:$AM$14,3)=2,INDEX([1]UTCR!K2377:U2377,1,[1]Variables!$AN$3),INDEX([1]UTCR!AG2377:AQ2377,1,[1]Variables!$AN$3)))</f>
        <v>0</v>
      </c>
      <c r="L2377" s="88">
        <f t="shared" si="190"/>
        <v>0</v>
      </c>
      <c r="M2377" s="88">
        <f>IF([1]Variables!$AN$3=12,INDEX([1]NRO!J2377:T2377,1,5)+INDEX([1]NRO!J2377:T2377,1,8),INDEX([1]NRO!J2377:T2377,1,[1]Variables!$AN$3))</f>
        <v>0</v>
      </c>
      <c r="O2377" s="134"/>
      <c r="P2377" s="134"/>
      <c r="Q2377" s="134"/>
      <c r="R2377" s="134"/>
      <c r="S2377" s="134"/>
      <c r="T2377" s="134"/>
      <c r="U2377" s="134"/>
      <c r="V2377" s="134"/>
      <c r="W2377" s="134"/>
      <c r="X2377" s="134"/>
      <c r="Y2377" s="134"/>
      <c r="Z2377" s="134"/>
      <c r="AA2377" s="134"/>
    </row>
    <row r="2378" spans="1:27" ht="11.65" customHeight="1" x14ac:dyDescent="0.2">
      <c r="A2378" s="138">
        <f t="shared" ca="1" si="184"/>
        <v>1997</v>
      </c>
      <c r="C2378" s="184"/>
      <c r="H2378" s="151" t="s">
        <v>469</v>
      </c>
      <c r="I2378" s="187">
        <f>SUBTOTAL(9,I2366:I2377)</f>
        <v>668224682.72541714</v>
      </c>
      <c r="J2378" s="187">
        <f>SUBTOTAL(9,J2366:J2377)</f>
        <v>613734280.11751485</v>
      </c>
      <c r="K2378" s="187">
        <f>SUBTOTAL(9,K2366:K2377)</f>
        <v>54490402.607902199</v>
      </c>
      <c r="L2378" s="187">
        <f>SUBTOTAL(9,L2366:L2377)</f>
        <v>-148286.17107403837</v>
      </c>
      <c r="M2378" s="187">
        <f>SUBTOTAL(9,M2366:M2377)</f>
        <v>54342116.436828159</v>
      </c>
      <c r="O2378" s="134"/>
      <c r="P2378" s="134"/>
      <c r="Q2378" s="134"/>
      <c r="R2378" s="134"/>
      <c r="S2378" s="134"/>
      <c r="T2378" s="134"/>
      <c r="U2378" s="134"/>
      <c r="V2378" s="134"/>
      <c r="W2378" s="134"/>
      <c r="X2378" s="134"/>
      <c r="Y2378" s="134"/>
      <c r="Z2378" s="134"/>
      <c r="AA2378" s="134"/>
    </row>
    <row r="2379" spans="1:27" ht="11.65" customHeight="1" x14ac:dyDescent="0.2">
      <c r="A2379" s="138">
        <f t="shared" ca="1" si="184"/>
        <v>1998</v>
      </c>
      <c r="C2379" s="184">
        <v>303</v>
      </c>
      <c r="D2379" s="84" t="s">
        <v>560</v>
      </c>
      <c r="H2379" s="151"/>
      <c r="I2379" s="88"/>
      <c r="J2379" s="88"/>
      <c r="K2379" s="88"/>
      <c r="L2379" s="88"/>
      <c r="M2379" s="88"/>
      <c r="O2379" s="134"/>
      <c r="P2379" s="134"/>
      <c r="Q2379" s="134"/>
      <c r="R2379" s="134"/>
      <c r="S2379" s="134"/>
      <c r="T2379" s="134"/>
      <c r="U2379" s="134"/>
      <c r="V2379" s="134"/>
      <c r="W2379" s="134"/>
      <c r="X2379" s="134"/>
      <c r="Y2379" s="134"/>
      <c r="Z2379" s="134"/>
      <c r="AA2379" s="134"/>
    </row>
    <row r="2380" spans="1:27" ht="11.65" customHeight="1" x14ac:dyDescent="0.2">
      <c r="A2380" s="138">
        <f t="shared" ref="A2380:A2443" ca="1" si="191">OFFSET(A2380,-1,)+1</f>
        <v>1999</v>
      </c>
      <c r="C2380" s="184"/>
      <c r="F2380" s="184" t="str">
        <f>+[1]Function!F2362</f>
        <v>I-SITUS</v>
      </c>
      <c r="G2380" s="84" t="str">
        <f>[1]UTCR!H2380</f>
        <v>S</v>
      </c>
      <c r="H2380" s="151"/>
      <c r="I2380" s="88">
        <f>IF(VLOOKUP([1]Variables!$AN$3,[1]Variables!$AK$3:$AM$14,3)=2,[1]UTCR!J2380,[1]UTCR!AF2380)</f>
        <v>0</v>
      </c>
      <c r="J2380" s="88">
        <f>I2380-K2380</f>
        <v>0</v>
      </c>
      <c r="K2380" s="185">
        <f>IF([1]Variables!$AN$3=12,IF(VLOOKUP([1]Variables!$AN$3,[1]Variables!$AK$3:$AM$14,3)=2,INDEX([1]UTCR!K2380:U2380,1,5)+INDEX([1]UTCR!K2380:U2380,1,8),INDEX([1]UTCR!AG2380:AQ2380,1,5)+INDEX([1]UTCR!AG2380:AQ2380,1,8)),IF(VLOOKUP([1]Variables!$AN$3,[1]Variables!$AK$3:$AM$14,3)=2,INDEX([1]UTCR!K2380:U2380,1,[1]Variables!$AN$3),INDEX([1]UTCR!AG2380:AQ2380,1,[1]Variables!$AN$3)))</f>
        <v>0</v>
      </c>
      <c r="L2380" s="88">
        <f>M2380-K2380</f>
        <v>0</v>
      </c>
      <c r="M2380" s="88">
        <f>IF([1]Variables!$AN$3=12,INDEX([1]NRO!J2380:T2380,1,5)+INDEX([1]NRO!J2380:T2380,1,8),INDEX([1]NRO!J2380:T2380,1,[1]Variables!$AN$3))</f>
        <v>0</v>
      </c>
      <c r="O2380" s="134"/>
      <c r="P2380" s="134"/>
      <c r="Q2380" s="134"/>
      <c r="R2380" s="134"/>
      <c r="S2380" s="134"/>
      <c r="T2380" s="134"/>
      <c r="U2380" s="134"/>
      <c r="V2380" s="134"/>
      <c r="W2380" s="134"/>
      <c r="X2380" s="134"/>
      <c r="Y2380" s="134"/>
      <c r="Z2380" s="134"/>
      <c r="AA2380" s="134"/>
    </row>
    <row r="2381" spans="1:27" ht="11.65" customHeight="1" x14ac:dyDescent="0.2">
      <c r="A2381" s="138">
        <f t="shared" ca="1" si="191"/>
        <v>2000</v>
      </c>
      <c r="C2381" s="184"/>
      <c r="H2381" s="151" t="s">
        <v>469</v>
      </c>
      <c r="I2381" s="187">
        <f>SUBTOTAL(9,I2366:I2380)</f>
        <v>668224682.72541714</v>
      </c>
      <c r="J2381" s="187">
        <f>SUBTOTAL(9,J2366:J2380)</f>
        <v>613734280.11751485</v>
      </c>
      <c r="K2381" s="187">
        <f>SUBTOTAL(9,K2366:K2380)</f>
        <v>54490402.607902199</v>
      </c>
      <c r="L2381" s="187">
        <f>SUBTOTAL(9,L2366:L2380)</f>
        <v>-148286.17107403837</v>
      </c>
      <c r="M2381" s="187">
        <f>SUBTOTAL(9,M2366:M2380)</f>
        <v>54342116.436828159</v>
      </c>
      <c r="O2381" s="134"/>
      <c r="P2381" s="134"/>
      <c r="Q2381" s="134"/>
      <c r="R2381" s="134"/>
      <c r="S2381" s="134"/>
      <c r="T2381" s="134"/>
      <c r="U2381" s="134"/>
      <c r="V2381" s="134"/>
      <c r="W2381" s="134"/>
      <c r="X2381" s="134"/>
      <c r="Y2381" s="134"/>
      <c r="Z2381" s="134"/>
      <c r="AA2381" s="134"/>
    </row>
    <row r="2382" spans="1:27" ht="11.65" customHeight="1" x14ac:dyDescent="0.2">
      <c r="A2382" s="138">
        <f t="shared" ca="1" si="191"/>
        <v>2001</v>
      </c>
      <c r="C2382" s="184" t="s">
        <v>561</v>
      </c>
      <c r="D2382" s="84" t="s">
        <v>562</v>
      </c>
      <c r="H2382" s="151"/>
      <c r="I2382" s="88"/>
      <c r="J2382" s="88"/>
      <c r="K2382" s="88"/>
      <c r="L2382" s="88"/>
      <c r="M2382" s="88"/>
      <c r="O2382" s="134"/>
      <c r="P2382" s="134"/>
      <c r="Q2382" s="134"/>
      <c r="R2382" s="134"/>
      <c r="S2382" s="134"/>
      <c r="T2382" s="134"/>
      <c r="U2382" s="134"/>
      <c r="V2382" s="134"/>
      <c r="W2382" s="134"/>
      <c r="X2382" s="134"/>
      <c r="Y2382" s="134"/>
      <c r="Z2382" s="134"/>
      <c r="AA2382" s="134"/>
    </row>
    <row r="2383" spans="1:27" ht="11.65" customHeight="1" x14ac:dyDescent="0.2">
      <c r="A2383" s="138">
        <f t="shared" ca="1" si="191"/>
        <v>2002</v>
      </c>
      <c r="C2383" s="184"/>
      <c r="F2383" s="184" t="str">
        <f>+[1]Function!F2365</f>
        <v>I-SITUS</v>
      </c>
      <c r="G2383" s="84" t="str">
        <f>[1]UTCR!H2383</f>
        <v>S</v>
      </c>
      <c r="H2383" s="151"/>
      <c r="I2383" s="88">
        <f>IF(VLOOKUP([1]Variables!$AN$3,[1]Variables!$AK$3:$AM$14,3)=2,[1]UTCR!J2383,[1]UTCR!AF2383)</f>
        <v>0</v>
      </c>
      <c r="J2383" s="88">
        <f>I2383-K2383</f>
        <v>0</v>
      </c>
      <c r="K2383" s="185">
        <f>IF([1]Variables!$AN$3=12,IF(VLOOKUP([1]Variables!$AN$3,[1]Variables!$AK$3:$AM$14,3)=2,INDEX([1]UTCR!K2383:U2383,1,5)+INDEX([1]UTCR!K2383:U2383,1,8),INDEX([1]UTCR!AG2383:AQ2383,1,5)+INDEX([1]UTCR!AG2383:AQ2383,1,8)),IF(VLOOKUP([1]Variables!$AN$3,[1]Variables!$AK$3:$AM$14,3)=2,INDEX([1]UTCR!K2383:U2383,1,[1]Variables!$AN$3),INDEX([1]UTCR!AG2383:AQ2383,1,[1]Variables!$AN$3)))</f>
        <v>0</v>
      </c>
      <c r="L2383" s="88">
        <f>M2383-K2383</f>
        <v>0</v>
      </c>
      <c r="M2383" s="88">
        <f>IF([1]Variables!$AN$3=12,INDEX([1]NRO!J2383:T2383,1,5)+INDEX([1]NRO!J2383:T2383,1,8),INDEX([1]NRO!J2383:T2383,1,[1]Variables!$AN$3))</f>
        <v>0</v>
      </c>
      <c r="O2383" s="134"/>
      <c r="P2383" s="134"/>
      <c r="Q2383" s="134"/>
      <c r="R2383" s="134"/>
      <c r="S2383" s="134"/>
      <c r="T2383" s="134"/>
      <c r="U2383" s="134"/>
      <c r="V2383" s="134"/>
      <c r="W2383" s="134"/>
      <c r="X2383" s="134"/>
      <c r="Y2383" s="134"/>
      <c r="Z2383" s="134"/>
      <c r="AA2383" s="134"/>
    </row>
    <row r="2384" spans="1:27" ht="11.65" customHeight="1" x14ac:dyDescent="0.2">
      <c r="A2384" s="138">
        <f t="shared" ca="1" si="191"/>
        <v>2003</v>
      </c>
      <c r="C2384" s="184"/>
      <c r="F2384" s="184" t="str">
        <f>+[1]Function!F2366</f>
        <v>I-SG</v>
      </c>
      <c r="G2384" s="84" t="str">
        <f>[1]UTCR!H2384</f>
        <v>SG</v>
      </c>
      <c r="H2384" s="151"/>
      <c r="I2384" s="88">
        <f>IF(VLOOKUP([1]Variables!$AN$3,[1]Variables!$AK$3:$AM$14,3)=2,[1]UTCR!J2384,[1]UTCR!AF2384)</f>
        <v>0</v>
      </c>
      <c r="J2384" s="88">
        <f>I2384-K2384</f>
        <v>0</v>
      </c>
      <c r="K2384" s="185">
        <f>IF([1]Variables!$AN$3=12,IF(VLOOKUP([1]Variables!$AN$3,[1]Variables!$AK$3:$AM$14,3)=2,INDEX([1]UTCR!K2384:U2384,1,5)+INDEX([1]UTCR!K2384:U2384,1,8),INDEX([1]UTCR!AG2384:AQ2384,1,5)+INDEX([1]UTCR!AG2384:AQ2384,1,8)),IF(VLOOKUP([1]Variables!$AN$3,[1]Variables!$AK$3:$AM$14,3)=2,INDEX([1]UTCR!K2384:U2384,1,[1]Variables!$AN$3),INDEX([1]UTCR!AG2384:AQ2384,1,[1]Variables!$AN$3)))</f>
        <v>0</v>
      </c>
      <c r="L2384" s="88">
        <f>M2384-K2384</f>
        <v>0</v>
      </c>
      <c r="M2384" s="88">
        <f>IF([1]Variables!$AN$3=12,INDEX([1]NRO!J2384:T2384,1,5)+INDEX([1]NRO!J2384:T2384,1,8),INDEX([1]NRO!J2384:T2384,1,[1]Variables!$AN$3))</f>
        <v>0</v>
      </c>
      <c r="O2384" s="134"/>
      <c r="P2384" s="134"/>
      <c r="Q2384" s="134"/>
      <c r="R2384" s="134"/>
      <c r="S2384" s="134"/>
      <c r="T2384" s="134"/>
      <c r="U2384" s="134"/>
      <c r="V2384" s="134"/>
      <c r="W2384" s="134"/>
      <c r="X2384" s="134"/>
      <c r="Y2384" s="134"/>
      <c r="Z2384" s="134"/>
      <c r="AA2384" s="134"/>
    </row>
    <row r="2385" spans="1:27" ht="11.65" customHeight="1" x14ac:dyDescent="0.2">
      <c r="A2385" s="138">
        <f t="shared" ca="1" si="191"/>
        <v>2004</v>
      </c>
      <c r="C2385" s="184"/>
      <c r="F2385" s="184" t="str">
        <f>+[1]Function!F2367</f>
        <v>I-DGU</v>
      </c>
      <c r="G2385" s="84" t="str">
        <f>[1]UTCR!H2385</f>
        <v>DGU</v>
      </c>
      <c r="H2385" s="151"/>
      <c r="I2385" s="88">
        <f>IF(VLOOKUP([1]Variables!$AN$3,[1]Variables!$AK$3:$AM$14,3)=2,[1]UTCR!J2385,[1]UTCR!AF2385)</f>
        <v>0</v>
      </c>
      <c r="J2385" s="88">
        <f>I2385-K2385</f>
        <v>0</v>
      </c>
      <c r="K2385" s="185">
        <f>IF([1]Variables!$AN$3=12,IF(VLOOKUP([1]Variables!$AN$3,[1]Variables!$AK$3:$AM$14,3)=2,INDEX([1]UTCR!K2385:U2385,1,5)+INDEX([1]UTCR!K2385:U2385,1,8),INDEX([1]UTCR!AG2385:AQ2385,1,5)+INDEX([1]UTCR!AG2385:AQ2385,1,8)),IF(VLOOKUP([1]Variables!$AN$3,[1]Variables!$AK$3:$AM$14,3)=2,INDEX([1]UTCR!K2385:U2385,1,[1]Variables!$AN$3),INDEX([1]UTCR!AG2385:AQ2385,1,[1]Variables!$AN$3)))</f>
        <v>0</v>
      </c>
      <c r="L2385" s="88">
        <f>M2385-K2385</f>
        <v>0</v>
      </c>
      <c r="M2385" s="88">
        <f>IF([1]Variables!$AN$3=12,INDEX([1]NRO!J2385:T2385,1,5)+INDEX([1]NRO!J2385:T2385,1,8),INDEX([1]NRO!J2385:T2385,1,[1]Variables!$AN$3))</f>
        <v>0</v>
      </c>
      <c r="O2385" s="134"/>
      <c r="P2385" s="134"/>
      <c r="Q2385" s="134"/>
      <c r="R2385" s="134"/>
      <c r="S2385" s="134"/>
      <c r="T2385" s="134"/>
      <c r="U2385" s="134"/>
      <c r="V2385" s="134"/>
      <c r="W2385" s="134"/>
      <c r="X2385" s="134"/>
      <c r="Y2385" s="134"/>
      <c r="Z2385" s="134"/>
      <c r="AA2385" s="134"/>
    </row>
    <row r="2386" spans="1:27" ht="11.65" customHeight="1" x14ac:dyDescent="0.2">
      <c r="A2386" s="138">
        <f t="shared" ca="1" si="191"/>
        <v>2005</v>
      </c>
      <c r="C2386" s="184"/>
      <c r="F2386" s="184" t="str">
        <f>+[1]Function!F2368</f>
        <v>PTD</v>
      </c>
      <c r="G2386" s="84" t="str">
        <f>[1]UTCR!H2386</f>
        <v>SO</v>
      </c>
      <c r="H2386" s="151"/>
      <c r="I2386" s="88">
        <f>IF(VLOOKUP([1]Variables!$AN$3,[1]Variables!$AK$3:$AM$14,3)=2,[1]UTCR!J2386,[1]UTCR!AF2386)</f>
        <v>0</v>
      </c>
      <c r="J2386" s="88">
        <f>I2386-K2386</f>
        <v>0</v>
      </c>
      <c r="K2386" s="185">
        <f>IF([1]Variables!$AN$3=12,IF(VLOOKUP([1]Variables!$AN$3,[1]Variables!$AK$3:$AM$14,3)=2,INDEX([1]UTCR!K2386:U2386,1,5)+INDEX([1]UTCR!K2386:U2386,1,8),INDEX([1]UTCR!AG2386:AQ2386,1,5)+INDEX([1]UTCR!AG2386:AQ2386,1,8)),IF(VLOOKUP([1]Variables!$AN$3,[1]Variables!$AK$3:$AM$14,3)=2,INDEX([1]UTCR!K2386:U2386,1,[1]Variables!$AN$3),INDEX([1]UTCR!AG2386:AQ2386,1,[1]Variables!$AN$3)))</f>
        <v>0</v>
      </c>
      <c r="L2386" s="88">
        <f>M2386-K2386</f>
        <v>0</v>
      </c>
      <c r="M2386" s="88">
        <f>IF([1]Variables!$AN$3=12,INDEX([1]NRO!J2386:T2386,1,5)+INDEX([1]NRO!J2386:T2386,1,8),INDEX([1]NRO!J2386:T2386,1,[1]Variables!$AN$3))</f>
        <v>0</v>
      </c>
      <c r="O2386" s="134"/>
      <c r="P2386" s="134"/>
      <c r="Q2386" s="134"/>
      <c r="R2386" s="134"/>
      <c r="S2386" s="134"/>
      <c r="T2386" s="134"/>
      <c r="U2386" s="134"/>
      <c r="V2386" s="134"/>
      <c r="W2386" s="134"/>
      <c r="X2386" s="134"/>
      <c r="Y2386" s="134"/>
      <c r="Z2386" s="134"/>
      <c r="AA2386" s="134"/>
    </row>
    <row r="2387" spans="1:27" ht="11.65" customHeight="1" x14ac:dyDescent="0.2">
      <c r="A2387" s="138">
        <f t="shared" ca="1" si="191"/>
        <v>2006</v>
      </c>
      <c r="C2387" s="184"/>
      <c r="H2387" s="151"/>
      <c r="I2387" s="187">
        <f>SUBTOTAL(9,I2383:I2386)</f>
        <v>0</v>
      </c>
      <c r="J2387" s="187">
        <f>SUBTOTAL(9,J2383:J2386)</f>
        <v>0</v>
      </c>
      <c r="K2387" s="187">
        <f>SUBTOTAL(9,K2383:K2386)</f>
        <v>0</v>
      </c>
      <c r="L2387" s="187">
        <f>SUBTOTAL(9,L2383:L2386)</f>
        <v>0</v>
      </c>
      <c r="M2387" s="187">
        <f>SUBTOTAL(9,M2383:M2386)</f>
        <v>0</v>
      </c>
      <c r="O2387" s="134"/>
      <c r="P2387" s="134"/>
      <c r="Q2387" s="134"/>
      <c r="R2387" s="134"/>
      <c r="S2387" s="134"/>
      <c r="T2387" s="134"/>
      <c r="U2387" s="134"/>
      <c r="V2387" s="134"/>
      <c r="W2387" s="134"/>
      <c r="X2387" s="134"/>
      <c r="Y2387" s="134"/>
      <c r="Z2387" s="134"/>
      <c r="AA2387" s="134"/>
    </row>
    <row r="2388" spans="1:27" ht="11.65" customHeight="1" x14ac:dyDescent="0.2">
      <c r="A2388" s="138">
        <f t="shared" ca="1" si="191"/>
        <v>2007</v>
      </c>
      <c r="C2388" s="184"/>
      <c r="H2388" s="151"/>
      <c r="I2388" s="88"/>
      <c r="J2388" s="88"/>
      <c r="K2388" s="88"/>
      <c r="L2388" s="88"/>
      <c r="M2388" s="88"/>
      <c r="O2388" s="134"/>
      <c r="P2388" s="134"/>
      <c r="Q2388" s="134"/>
      <c r="R2388" s="134"/>
      <c r="S2388" s="134"/>
      <c r="T2388" s="134"/>
      <c r="U2388" s="134"/>
      <c r="V2388" s="134"/>
      <c r="W2388" s="134"/>
      <c r="X2388" s="134"/>
      <c r="Y2388" s="134"/>
      <c r="Z2388" s="134"/>
      <c r="AA2388" s="134"/>
    </row>
    <row r="2389" spans="1:27" ht="11.65" customHeight="1" thickBot="1" x14ac:dyDescent="0.25">
      <c r="A2389" s="138">
        <f t="shared" ca="1" si="191"/>
        <v>2008</v>
      </c>
      <c r="C2389" s="189" t="s">
        <v>563</v>
      </c>
      <c r="H2389" s="151" t="s">
        <v>469</v>
      </c>
      <c r="I2389" s="191">
        <f>SUBTOTAL(9,I2348:I2387)</f>
        <v>830555882.85041749</v>
      </c>
      <c r="J2389" s="191">
        <f>SUBTOTAL(9,J2348:J2387)</f>
        <v>735668131.08131742</v>
      </c>
      <c r="K2389" s="191">
        <f>SUBTOTAL(9,K2348:K2387)</f>
        <v>94887751.769099876</v>
      </c>
      <c r="L2389" s="191">
        <f>SUBTOTAL(9,L2348:L2387)</f>
        <v>-216064.19729253463</v>
      </c>
      <c r="M2389" s="191">
        <f>SUBTOTAL(9,M2348:M2387)</f>
        <v>94671687.571807325</v>
      </c>
      <c r="O2389" s="186"/>
      <c r="P2389" s="186"/>
      <c r="Q2389" s="186"/>
      <c r="R2389" s="186"/>
      <c r="S2389" s="186"/>
      <c r="T2389" s="186"/>
      <c r="U2389" s="134"/>
      <c r="V2389" s="186"/>
      <c r="W2389" s="186"/>
      <c r="X2389" s="186"/>
      <c r="Y2389" s="186"/>
      <c r="Z2389" s="186"/>
      <c r="AA2389" s="186"/>
    </row>
    <row r="2390" spans="1:27" ht="11.65" customHeight="1" thickTop="1" x14ac:dyDescent="0.2">
      <c r="A2390" s="138">
        <f t="shared" ca="1" si="191"/>
        <v>2009</v>
      </c>
      <c r="C2390" s="189"/>
      <c r="H2390" s="151"/>
      <c r="I2390" s="134"/>
      <c r="J2390" s="88"/>
      <c r="K2390" s="88"/>
      <c r="L2390" s="88"/>
      <c r="M2390" s="88"/>
      <c r="O2390" s="134"/>
      <c r="P2390" s="134"/>
      <c r="Q2390" s="134"/>
      <c r="R2390" s="134"/>
      <c r="S2390" s="134"/>
      <c r="T2390" s="134"/>
      <c r="U2390" s="134"/>
      <c r="V2390" s="134"/>
      <c r="W2390" s="134"/>
      <c r="X2390" s="134"/>
      <c r="Y2390" s="134"/>
      <c r="Z2390" s="134"/>
      <c r="AA2390" s="134"/>
    </row>
    <row r="2391" spans="1:27" ht="11.65" customHeight="1" x14ac:dyDescent="0.2">
      <c r="A2391" s="138">
        <f t="shared" ca="1" si="191"/>
        <v>2010</v>
      </c>
      <c r="C2391" s="184" t="s">
        <v>564</v>
      </c>
      <c r="H2391" s="151"/>
      <c r="I2391" s="88"/>
      <c r="J2391" s="88"/>
      <c r="K2391" s="88"/>
      <c r="L2391" s="88"/>
      <c r="M2391" s="88"/>
      <c r="O2391" s="134"/>
      <c r="P2391" s="134"/>
      <c r="Q2391" s="134"/>
      <c r="R2391" s="134"/>
      <c r="S2391" s="134"/>
      <c r="T2391" s="134"/>
      <c r="U2391" s="134"/>
      <c r="V2391" s="134"/>
      <c r="W2391" s="134"/>
      <c r="X2391" s="134"/>
      <c r="Y2391" s="134"/>
      <c r="Z2391" s="134"/>
      <c r="AA2391" s="134"/>
    </row>
    <row r="2392" spans="1:27" ht="11.65" customHeight="1" x14ac:dyDescent="0.2">
      <c r="A2392" s="138">
        <f t="shared" ca="1" si="191"/>
        <v>2011</v>
      </c>
      <c r="C2392" s="184"/>
      <c r="E2392" s="84" t="str">
        <f>[1]UTCR!E2392</f>
        <v>S</v>
      </c>
      <c r="H2392" s="151"/>
      <c r="I2392" s="88">
        <f>IF(VLOOKUP([1]Variables!$AN$3,[1]Variables!$AK$3:$AM$14,3)=2,[1]UTCR!J2392,[1]UTCR!AF2392)</f>
        <v>-16970471.182916652</v>
      </c>
      <c r="J2392" s="88">
        <f t="shared" ref="J2392:J2404" si="192">I2392-K2392</f>
        <v>-18478519.682916652</v>
      </c>
      <c r="K2392" s="185">
        <f>IF([1]Variables!$AN$3=12,IF(VLOOKUP([1]Variables!$AN$3,[1]Variables!$AK$3:$AM$14,3)=2,INDEX([1]UTCR!K2392:U2392,1,5)+INDEX([1]UTCR!K2392:U2392,1,8),INDEX([1]UTCR!AG2392:AQ2392,1,5)+INDEX([1]UTCR!AG2392:AQ2392,1,8)),IF(VLOOKUP([1]Variables!$AN$3,[1]Variables!$AK$3:$AM$14,3)=2,INDEX([1]UTCR!K2392:U2392,1,[1]Variables!$AN$3),INDEX([1]UTCR!AG2392:AQ2392,1,[1]Variables!$AN$3)))</f>
        <v>1508048.5</v>
      </c>
      <c r="L2392" s="88">
        <f t="shared" ref="L2392:L2404" si="193">M2392-K2392</f>
        <v>0</v>
      </c>
      <c r="M2392" s="88">
        <f>IF([1]Variables!$AN$3=12,INDEX([1]NRO!J2392:T2392,1,5)+INDEX([1]NRO!J2392:T2392,1,8),INDEX([1]NRO!J2392:T2392,1,[1]Variables!$AN$3))</f>
        <v>1508048.5</v>
      </c>
      <c r="O2392" s="134"/>
      <c r="P2392" s="134"/>
      <c r="Q2392" s="134"/>
      <c r="R2392" s="134"/>
      <c r="S2392" s="134"/>
      <c r="T2392" s="134"/>
      <c r="U2392" s="134"/>
      <c r="V2392" s="134"/>
      <c r="W2392" s="134"/>
      <c r="X2392" s="134"/>
      <c r="Y2392" s="134"/>
      <c r="Z2392" s="134"/>
      <c r="AA2392" s="134"/>
    </row>
    <row r="2393" spans="1:27" ht="11.65" customHeight="1" x14ac:dyDescent="0.2">
      <c r="A2393" s="138">
        <f t="shared" ca="1" si="191"/>
        <v>2012</v>
      </c>
      <c r="C2393" s="184"/>
      <c r="E2393" s="84" t="str">
        <f>[1]UTCR!E2393</f>
        <v>JBG</v>
      </c>
      <c r="H2393" s="151"/>
      <c r="I2393" s="88">
        <f>IF(VLOOKUP([1]Variables!$AN$3,[1]Variables!$AK$3:$AM$14,3)=2,[1]UTCR!J2393,[1]UTCR!AF2393)</f>
        <v>1041005.1</v>
      </c>
      <c r="J2393" s="88">
        <f t="shared" si="192"/>
        <v>807434.74232114351</v>
      </c>
      <c r="K2393" s="185">
        <f>IF([1]Variables!$AN$3=12,IF(VLOOKUP([1]Variables!$AN$3,[1]Variables!$AK$3:$AM$14,3)=2,INDEX([1]UTCR!K2393:U2393,1,5)+INDEX([1]UTCR!K2393:U2393,1,8),INDEX([1]UTCR!AG2393:AQ2393,1,5)+INDEX([1]UTCR!AG2393:AQ2393,1,8)),IF(VLOOKUP([1]Variables!$AN$3,[1]Variables!$AK$3:$AM$14,3)=2,INDEX([1]UTCR!K2393:U2393,1,[1]Variables!$AN$3),INDEX([1]UTCR!AG2393:AQ2393,1,[1]Variables!$AN$3)))</f>
        <v>233570.35767885644</v>
      </c>
      <c r="L2393" s="88">
        <f t="shared" si="193"/>
        <v>0</v>
      </c>
      <c r="M2393" s="88">
        <f>IF([1]Variables!$AN$3=12,INDEX([1]NRO!J2393:T2393,1,5)+INDEX([1]NRO!J2393:T2393,1,8),INDEX([1]NRO!J2393:T2393,1,[1]Variables!$AN$3))</f>
        <v>233570.35767885644</v>
      </c>
      <c r="O2393" s="134"/>
      <c r="P2393" s="134"/>
      <c r="Q2393" s="134"/>
      <c r="R2393" s="134"/>
      <c r="S2393" s="134"/>
      <c r="T2393" s="134"/>
      <c r="U2393" s="134"/>
      <c r="V2393" s="134"/>
      <c r="W2393" s="134"/>
      <c r="X2393" s="134"/>
      <c r="Y2393" s="134"/>
      <c r="Z2393" s="134"/>
      <c r="AA2393" s="134"/>
    </row>
    <row r="2394" spans="1:27" ht="11.65" customHeight="1" x14ac:dyDescent="0.2">
      <c r="A2394" s="138">
        <f t="shared" ca="1" si="191"/>
        <v>2013</v>
      </c>
      <c r="C2394" s="184"/>
      <c r="E2394" s="84" t="str">
        <f>[1]UTCR!E2394</f>
        <v>JBE</v>
      </c>
      <c r="H2394" s="151"/>
      <c r="I2394" s="88">
        <f>IF(VLOOKUP([1]Variables!$AN$3,[1]Variables!$AK$3:$AM$14,3)=2,[1]UTCR!J2394,[1]UTCR!AF2394)</f>
        <v>0</v>
      </c>
      <c r="J2394" s="88">
        <f t="shared" si="192"/>
        <v>0</v>
      </c>
      <c r="K2394" s="185">
        <f>IF([1]Variables!$AN$3=12,IF(VLOOKUP([1]Variables!$AN$3,[1]Variables!$AK$3:$AM$14,3)=2,INDEX([1]UTCR!K2394:U2394,1,5)+INDEX([1]UTCR!K2394:U2394,1,8),INDEX([1]UTCR!AG2394:AQ2394,1,5)+INDEX([1]UTCR!AG2394:AQ2394,1,8)),IF(VLOOKUP([1]Variables!$AN$3,[1]Variables!$AK$3:$AM$14,3)=2,INDEX([1]UTCR!K2394:U2394,1,[1]Variables!$AN$3),INDEX([1]UTCR!AG2394:AQ2394,1,[1]Variables!$AN$3)))</f>
        <v>0</v>
      </c>
      <c r="L2394" s="88">
        <f t="shared" si="193"/>
        <v>0</v>
      </c>
      <c r="M2394" s="88">
        <f>IF([1]Variables!$AN$3=12,INDEX([1]NRO!J2394:T2394,1,5)+INDEX([1]NRO!J2394:T2394,1,8),INDEX([1]NRO!J2394:T2394,1,[1]Variables!$AN$3))</f>
        <v>0</v>
      </c>
      <c r="O2394" s="134"/>
      <c r="P2394" s="134"/>
      <c r="Q2394" s="134"/>
      <c r="R2394" s="134"/>
      <c r="S2394" s="134"/>
      <c r="T2394" s="134"/>
      <c r="U2394" s="134"/>
      <c r="V2394" s="134"/>
      <c r="W2394" s="134"/>
      <c r="X2394" s="134"/>
      <c r="Y2394" s="134"/>
      <c r="Z2394" s="134"/>
      <c r="AA2394" s="134"/>
    </row>
    <row r="2395" spans="1:27" ht="11.65" customHeight="1" x14ac:dyDescent="0.2">
      <c r="A2395" s="138">
        <f t="shared" ca="1" si="191"/>
        <v>2014</v>
      </c>
      <c r="C2395" s="184"/>
      <c r="E2395" s="84" t="str">
        <f>[1]UTCR!E2395</f>
        <v>SG</v>
      </c>
      <c r="H2395" s="151"/>
      <c r="I2395" s="88">
        <f>IF(VLOOKUP([1]Variables!$AN$3,[1]Variables!$AK$3:$AM$14,3)=2,[1]UTCR!J2395,[1]UTCR!AF2395)</f>
        <v>1581299.43</v>
      </c>
      <c r="J2395" s="88">
        <f t="shared" si="192"/>
        <v>1451181.8474984977</v>
      </c>
      <c r="K2395" s="185">
        <f>IF([1]Variables!$AN$3=12,IF(VLOOKUP([1]Variables!$AN$3,[1]Variables!$AK$3:$AM$14,3)=2,INDEX([1]UTCR!K2395:U2395,1,5)+INDEX([1]UTCR!K2395:U2395,1,8),INDEX([1]UTCR!AG2395:AQ2395,1,5)+INDEX([1]UTCR!AG2395:AQ2395,1,8)),IF(VLOOKUP([1]Variables!$AN$3,[1]Variables!$AK$3:$AM$14,3)=2,INDEX([1]UTCR!K2395:U2395,1,[1]Variables!$AN$3),INDEX([1]UTCR!AG2395:AQ2395,1,[1]Variables!$AN$3)))</f>
        <v>130117.58250150218</v>
      </c>
      <c r="L2395" s="88">
        <f t="shared" si="193"/>
        <v>0</v>
      </c>
      <c r="M2395" s="88">
        <f>IF([1]Variables!$AN$3=12,INDEX([1]NRO!J2395:T2395,1,5)+INDEX([1]NRO!J2395:T2395,1,8),INDEX([1]NRO!J2395:T2395,1,[1]Variables!$AN$3))</f>
        <v>130117.58250150218</v>
      </c>
      <c r="O2395" s="134"/>
      <c r="P2395" s="134"/>
      <c r="Q2395" s="134"/>
      <c r="R2395" s="134"/>
      <c r="S2395" s="134"/>
      <c r="T2395" s="134"/>
      <c r="U2395" s="134"/>
      <c r="V2395" s="134"/>
      <c r="W2395" s="134"/>
      <c r="X2395" s="134"/>
      <c r="Y2395" s="134"/>
      <c r="Z2395" s="134"/>
      <c r="AA2395" s="134"/>
    </row>
    <row r="2396" spans="1:27" ht="11.65" customHeight="1" x14ac:dyDescent="0.2">
      <c r="A2396" s="138">
        <f t="shared" ca="1" si="191"/>
        <v>2015</v>
      </c>
      <c r="C2396" s="184"/>
      <c r="E2396" s="142" t="str">
        <f>[1]UTCR!E2396</f>
        <v>SO</v>
      </c>
      <c r="H2396" s="151"/>
      <c r="I2396" s="88">
        <f>IF(VLOOKUP([1]Variables!$AN$3,[1]Variables!$AK$3:$AM$14,3)=2,[1]UTCR!J2396,[1]UTCR!AF2396)</f>
        <v>362106778.31791699</v>
      </c>
      <c r="J2396" s="88">
        <f t="shared" si="192"/>
        <v>338009279.53808516</v>
      </c>
      <c r="K2396" s="185">
        <f>IF([1]Variables!$AN$3=12,IF(VLOOKUP([1]Variables!$AN$3,[1]Variables!$AK$3:$AM$14,3)=2,INDEX([1]UTCR!K2396:U2396,1,5)+INDEX([1]UTCR!K2396:U2396,1,8),INDEX([1]UTCR!AG2396:AQ2396,1,5)+INDEX([1]UTCR!AG2396:AQ2396,1,8)),IF(VLOOKUP([1]Variables!$AN$3,[1]Variables!$AK$3:$AM$14,3)=2,INDEX([1]UTCR!K2396:U2396,1,[1]Variables!$AN$3),INDEX([1]UTCR!AG2396:AQ2396,1,[1]Variables!$AN$3)))</f>
        <v>24097498.779831801</v>
      </c>
      <c r="L2396" s="88">
        <f t="shared" si="193"/>
        <v>136509.7145228982</v>
      </c>
      <c r="M2396" s="88">
        <f>IF([1]Variables!$AN$3=12,INDEX([1]NRO!J2396:T2396,1,5)+INDEX([1]NRO!J2396:T2396,1,8),INDEX([1]NRO!J2396:T2396,1,[1]Variables!$AN$3))</f>
        <v>24234008.494354699</v>
      </c>
      <c r="O2396" s="134"/>
      <c r="P2396" s="134"/>
      <c r="Q2396" s="134"/>
      <c r="R2396" s="134"/>
      <c r="S2396" s="134"/>
      <c r="T2396" s="134"/>
      <c r="U2396" s="134"/>
      <c r="V2396" s="134"/>
      <c r="W2396" s="134"/>
      <c r="X2396" s="134"/>
      <c r="Y2396" s="134"/>
      <c r="Z2396" s="134"/>
      <c r="AA2396" s="134"/>
    </row>
    <row r="2397" spans="1:27" ht="11.65" customHeight="1" x14ac:dyDescent="0.2">
      <c r="A2397" s="138">
        <f t="shared" ca="1" si="191"/>
        <v>2016</v>
      </c>
      <c r="C2397" s="184"/>
      <c r="E2397" s="142" t="str">
        <f>[1]UTCR!E2397</f>
        <v>CN</v>
      </c>
      <c r="H2397" s="151"/>
      <c r="I2397" s="88">
        <f>IF(VLOOKUP([1]Variables!$AN$3,[1]Variables!$AK$3:$AM$14,3)=2,[1]UTCR!J2397,[1]UTCR!AF2397)</f>
        <v>131421854.1725</v>
      </c>
      <c r="J2397" s="88">
        <f t="shared" si="192"/>
        <v>122375201.61810113</v>
      </c>
      <c r="K2397" s="185">
        <f>IF([1]Variables!$AN$3=12,IF(VLOOKUP([1]Variables!$AN$3,[1]Variables!$AK$3:$AM$14,3)=2,INDEX([1]UTCR!K2397:U2397,1,5)+INDEX([1]UTCR!K2397:U2397,1,8),INDEX([1]UTCR!AG2397:AQ2397,1,5)+INDEX([1]UTCR!AG2397:AQ2397,1,8)),IF(VLOOKUP([1]Variables!$AN$3,[1]Variables!$AK$3:$AM$14,3)=2,INDEX([1]UTCR!K2397:U2397,1,[1]Variables!$AN$3),INDEX([1]UTCR!AG2397:AQ2397,1,[1]Variables!$AN$3)))</f>
        <v>9046652.5543988664</v>
      </c>
      <c r="L2397" s="88">
        <f t="shared" si="193"/>
        <v>87208.758875163272</v>
      </c>
      <c r="M2397" s="88">
        <f>IF([1]Variables!$AN$3=12,INDEX([1]NRO!J2397:T2397,1,5)+INDEX([1]NRO!J2397:T2397,1,8),INDEX([1]NRO!J2397:T2397,1,[1]Variables!$AN$3))</f>
        <v>9133861.3132740296</v>
      </c>
      <c r="O2397" s="134"/>
      <c r="P2397" s="134"/>
      <c r="Q2397" s="134"/>
      <c r="R2397" s="134"/>
      <c r="S2397" s="134"/>
      <c r="T2397" s="134"/>
      <c r="U2397" s="134"/>
      <c r="V2397" s="134"/>
      <c r="W2397" s="134"/>
      <c r="X2397" s="134"/>
      <c r="Y2397" s="134"/>
      <c r="Z2397" s="134"/>
      <c r="AA2397" s="134"/>
    </row>
    <row r="2398" spans="1:27" ht="11.65" customHeight="1" x14ac:dyDescent="0.2">
      <c r="A2398" s="138">
        <f t="shared" ca="1" si="191"/>
        <v>2017</v>
      </c>
      <c r="C2398" s="184"/>
      <c r="E2398" s="142" t="str">
        <f>[1]UTCR!E2398</f>
        <v>CAGW</v>
      </c>
      <c r="H2398" s="151"/>
      <c r="I2398" s="88">
        <f>IF(VLOOKUP([1]Variables!$AN$3,[1]Variables!$AK$3:$AM$14,3)=2,[1]UTCR!J2398,[1]UTCR!AF2398)</f>
        <v>265330046.39500028</v>
      </c>
      <c r="J2398" s="88">
        <f t="shared" si="192"/>
        <v>205458182.40031144</v>
      </c>
      <c r="K2398" s="185">
        <f>IF([1]Variables!$AN$3=12,IF(VLOOKUP([1]Variables!$AN$3,[1]Variables!$AK$3:$AM$14,3)=2,INDEX([1]UTCR!K2398:U2398,1,5)+INDEX([1]UTCR!K2398:U2398,1,8),INDEX([1]UTCR!AG2398:AQ2398,1,5)+INDEX([1]UTCR!AG2398:AQ2398,1,8)),IF(VLOOKUP([1]Variables!$AN$3,[1]Variables!$AK$3:$AM$14,3)=2,INDEX([1]UTCR!K2398:U2398,1,[1]Variables!$AN$3),INDEX([1]UTCR!AG2398:AQ2398,1,[1]Variables!$AN$3)))</f>
        <v>59871863.994688846</v>
      </c>
      <c r="L2398" s="88">
        <f t="shared" si="193"/>
        <v>-439782.6706905961</v>
      </c>
      <c r="M2398" s="88">
        <f>IF([1]Variables!$AN$3=12,INDEX([1]NRO!J2398:T2398,1,5)+INDEX([1]NRO!J2398:T2398,1,8),INDEX([1]NRO!J2398:T2398,1,[1]Variables!$AN$3))</f>
        <v>59432081.32399825</v>
      </c>
      <c r="O2398" s="134"/>
      <c r="P2398" s="134"/>
      <c r="Q2398" s="134"/>
      <c r="R2398" s="134"/>
      <c r="S2398" s="134"/>
      <c r="T2398" s="134"/>
      <c r="U2398" s="134"/>
      <c r="V2398" s="134"/>
      <c r="W2398" s="134"/>
      <c r="X2398" s="134"/>
      <c r="Y2398" s="134"/>
      <c r="Z2398" s="134"/>
      <c r="AA2398" s="134"/>
    </row>
    <row r="2399" spans="1:27" ht="11.65" customHeight="1" x14ac:dyDescent="0.2">
      <c r="A2399" s="138">
        <f t="shared" ca="1" si="191"/>
        <v>2018</v>
      </c>
      <c r="C2399" s="184"/>
      <c r="E2399" s="142" t="str">
        <f>[1]UTCR!E2399</f>
        <v>CAGE</v>
      </c>
      <c r="H2399" s="151"/>
      <c r="I2399" s="88">
        <f>IF(VLOOKUP([1]Variables!$AN$3,[1]Variables!$AK$3:$AM$14,3)=2,[1]UTCR!J2399,[1]UTCR!AF2399)</f>
        <v>82501257.9029167</v>
      </c>
      <c r="J2399" s="88">
        <f t="shared" si="192"/>
        <v>82501257.9029167</v>
      </c>
      <c r="K2399" s="185">
        <f>IF([1]Variables!$AN$3=12,IF(VLOOKUP([1]Variables!$AN$3,[1]Variables!$AK$3:$AM$14,3)=2,INDEX([1]UTCR!K2399:U2399,1,5)+INDEX([1]UTCR!K2399:U2399,1,8),INDEX([1]UTCR!AG2399:AQ2399,1,5)+INDEX([1]UTCR!AG2399:AQ2399,1,8)),IF(VLOOKUP([1]Variables!$AN$3,[1]Variables!$AK$3:$AM$14,3)=2,INDEX([1]UTCR!K2399:U2399,1,[1]Variables!$AN$3),INDEX([1]UTCR!AG2399:AQ2399,1,[1]Variables!$AN$3)))</f>
        <v>0</v>
      </c>
      <c r="L2399" s="88">
        <f t="shared" si="193"/>
        <v>0</v>
      </c>
      <c r="M2399" s="88">
        <f>IF([1]Variables!$AN$3=12,INDEX([1]NRO!J2399:T2399,1,5)+INDEX([1]NRO!J2399:T2399,1,8),INDEX([1]NRO!J2399:T2399,1,[1]Variables!$AN$3))</f>
        <v>0</v>
      </c>
      <c r="O2399" s="134"/>
      <c r="P2399" s="134"/>
      <c r="Q2399" s="134"/>
      <c r="R2399" s="134"/>
      <c r="S2399" s="134"/>
      <c r="T2399" s="134"/>
      <c r="U2399" s="134"/>
      <c r="V2399" s="134"/>
      <c r="W2399" s="134"/>
      <c r="X2399" s="134"/>
      <c r="Y2399" s="134"/>
      <c r="Z2399" s="134"/>
      <c r="AA2399" s="134"/>
    </row>
    <row r="2400" spans="1:27" ht="11.65" customHeight="1" x14ac:dyDescent="0.2">
      <c r="A2400" s="138">
        <f t="shared" ca="1" si="191"/>
        <v>2019</v>
      </c>
      <c r="C2400" s="184"/>
      <c r="E2400" s="142" t="str">
        <f>[1]UTCR!E2400</f>
        <v>CAEW</v>
      </c>
      <c r="H2400" s="151"/>
      <c r="I2400" s="88">
        <f>IF(VLOOKUP([1]Variables!$AN$3,[1]Variables!$AK$3:$AM$14,3)=2,[1]UTCR!J2400,[1]UTCR!AF2400)</f>
        <v>0</v>
      </c>
      <c r="J2400" s="88">
        <f t="shared" si="192"/>
        <v>0</v>
      </c>
      <c r="K2400" s="185">
        <f>IF([1]Variables!$AN$3=12,IF(VLOOKUP([1]Variables!$AN$3,[1]Variables!$AK$3:$AM$14,3)=2,INDEX([1]UTCR!K2400:U2400,1,5)+INDEX([1]UTCR!K2400:U2400,1,8),INDEX([1]UTCR!AG2400:AQ2400,1,5)+INDEX([1]UTCR!AG2400:AQ2400,1,8)),IF(VLOOKUP([1]Variables!$AN$3,[1]Variables!$AK$3:$AM$14,3)=2,INDEX([1]UTCR!K2400:U2400,1,[1]Variables!$AN$3),INDEX([1]UTCR!AG2400:AQ2400,1,[1]Variables!$AN$3)))</f>
        <v>0</v>
      </c>
      <c r="L2400" s="88">
        <f t="shared" si="193"/>
        <v>0</v>
      </c>
      <c r="M2400" s="88">
        <f>IF([1]Variables!$AN$3=12,INDEX([1]NRO!J2400:T2400,1,5)+INDEX([1]NRO!J2400:T2400,1,8),INDEX([1]NRO!J2400:T2400,1,[1]Variables!$AN$3))</f>
        <v>0</v>
      </c>
      <c r="O2400" s="134"/>
      <c r="P2400" s="134"/>
      <c r="Q2400" s="134"/>
      <c r="R2400" s="134"/>
      <c r="S2400" s="134"/>
      <c r="T2400" s="134"/>
      <c r="U2400" s="134"/>
      <c r="V2400" s="134"/>
      <c r="W2400" s="134"/>
      <c r="X2400" s="134"/>
      <c r="Y2400" s="134"/>
      <c r="Z2400" s="134"/>
      <c r="AA2400" s="134"/>
    </row>
    <row r="2401" spans="1:27" ht="11.65" customHeight="1" x14ac:dyDescent="0.2">
      <c r="A2401" s="138">
        <f t="shared" ca="1" si="191"/>
        <v>2020</v>
      </c>
      <c r="C2401" s="184"/>
      <c r="E2401" s="142" t="str">
        <f>[1]UTCR!E2401</f>
        <v>CAEE</v>
      </c>
      <c r="H2401" s="151"/>
      <c r="I2401" s="88">
        <f>IF(VLOOKUP([1]Variables!$AN$3,[1]Variables!$AK$3:$AM$14,3)=2,[1]UTCR!J2401,[1]UTCR!AF2401)</f>
        <v>3544112.7149999999</v>
      </c>
      <c r="J2401" s="88">
        <f t="shared" si="192"/>
        <v>3544112.7149999999</v>
      </c>
      <c r="K2401" s="185">
        <f>IF([1]Variables!$AN$3=12,IF(VLOOKUP([1]Variables!$AN$3,[1]Variables!$AK$3:$AM$14,3)=2,INDEX([1]UTCR!K2401:U2401,1,5)+INDEX([1]UTCR!K2401:U2401,1,8),INDEX([1]UTCR!AG2401:AQ2401,1,5)+INDEX([1]UTCR!AG2401:AQ2401,1,8)),IF(VLOOKUP([1]Variables!$AN$3,[1]Variables!$AK$3:$AM$14,3)=2,INDEX([1]UTCR!K2401:U2401,1,[1]Variables!$AN$3),INDEX([1]UTCR!AG2401:AQ2401,1,[1]Variables!$AN$3)))</f>
        <v>0</v>
      </c>
      <c r="L2401" s="88">
        <f t="shared" si="193"/>
        <v>0</v>
      </c>
      <c r="M2401" s="88">
        <f>IF([1]Variables!$AN$3=12,INDEX([1]NRO!J2401:T2401,1,5)+INDEX([1]NRO!J2401:T2401,1,8),INDEX([1]NRO!J2401:T2401,1,[1]Variables!$AN$3))</f>
        <v>0</v>
      </c>
      <c r="O2401" s="134"/>
      <c r="P2401" s="134"/>
      <c r="Q2401" s="134"/>
      <c r="R2401" s="134"/>
      <c r="S2401" s="134"/>
      <c r="T2401" s="134"/>
      <c r="U2401" s="134"/>
      <c r="V2401" s="134"/>
      <c r="W2401" s="134"/>
      <c r="X2401" s="134"/>
      <c r="Y2401" s="134"/>
      <c r="Z2401" s="134"/>
      <c r="AA2401" s="134"/>
    </row>
    <row r="2402" spans="1:27" ht="11.65" customHeight="1" x14ac:dyDescent="0.2">
      <c r="A2402" s="138">
        <f t="shared" ca="1" si="191"/>
        <v>2021</v>
      </c>
      <c r="C2402" s="184"/>
      <c r="E2402" s="184" t="str">
        <f>[1]UTCR!E2402</f>
        <v>SSGCT</v>
      </c>
      <c r="H2402" s="151"/>
      <c r="I2402" s="88">
        <f>IF(VLOOKUP([1]Variables!$AN$3,[1]Variables!$AK$3:$AM$14,3)=2,[1]UTCR!J2402,[1]UTCR!AF2402)</f>
        <v>0</v>
      </c>
      <c r="J2402" s="88">
        <f t="shared" si="192"/>
        <v>0</v>
      </c>
      <c r="K2402" s="185">
        <f>IF([1]Variables!$AN$3=12,IF(VLOOKUP([1]Variables!$AN$3,[1]Variables!$AK$3:$AM$14,3)=2,INDEX([1]UTCR!K2402:U2402,1,5)+INDEX([1]UTCR!K2402:U2402,1,8),INDEX([1]UTCR!AG2402:AQ2402,1,5)+INDEX([1]UTCR!AG2402:AQ2402,1,8)),IF(VLOOKUP([1]Variables!$AN$3,[1]Variables!$AK$3:$AM$14,3)=2,INDEX([1]UTCR!K2402:U2402,1,[1]Variables!$AN$3),INDEX([1]UTCR!AG2402:AQ2402,1,[1]Variables!$AN$3)))</f>
        <v>0</v>
      </c>
      <c r="L2402" s="88">
        <f t="shared" si="193"/>
        <v>0</v>
      </c>
      <c r="M2402" s="88">
        <f>IF([1]Variables!$AN$3=12,INDEX([1]NRO!J2402:T2402,1,5)+INDEX([1]NRO!J2402:T2402,1,8),INDEX([1]NRO!J2402:T2402,1,[1]Variables!$AN$3))</f>
        <v>0</v>
      </c>
      <c r="O2402" s="134"/>
      <c r="P2402" s="134"/>
      <c r="Q2402" s="134"/>
      <c r="R2402" s="134"/>
      <c r="S2402" s="134"/>
      <c r="T2402" s="134"/>
      <c r="U2402" s="134"/>
      <c r="V2402" s="134"/>
      <c r="W2402" s="134"/>
      <c r="X2402" s="134"/>
      <c r="Y2402" s="134"/>
      <c r="Z2402" s="134"/>
      <c r="AA2402" s="134"/>
    </row>
    <row r="2403" spans="1:27" ht="11.65" customHeight="1" x14ac:dyDescent="0.2">
      <c r="A2403" s="138">
        <f t="shared" ca="1" si="191"/>
        <v>2022</v>
      </c>
      <c r="C2403" s="184"/>
      <c r="E2403" s="184" t="str">
        <f>[1]UTCR!E2403</f>
        <v>SSGCH</v>
      </c>
      <c r="H2403" s="151"/>
      <c r="I2403" s="88">
        <f>IF(VLOOKUP([1]Variables!$AN$3,[1]Variables!$AK$3:$AM$14,3)=2,[1]UTCR!J2403,[1]UTCR!AF2403)</f>
        <v>0</v>
      </c>
      <c r="J2403" s="88">
        <f t="shared" si="192"/>
        <v>0</v>
      </c>
      <c r="K2403" s="185">
        <f>IF([1]Variables!$AN$3=12,IF(VLOOKUP([1]Variables!$AN$3,[1]Variables!$AK$3:$AM$14,3)=2,INDEX([1]UTCR!K2403:U2403,1,5)+INDEX([1]UTCR!K2403:U2403,1,8),INDEX([1]UTCR!AG2403:AQ2403,1,5)+INDEX([1]UTCR!AG2403:AQ2403,1,8)),IF(VLOOKUP([1]Variables!$AN$3,[1]Variables!$AK$3:$AM$14,3)=2,INDEX([1]UTCR!K2403:U2403,1,[1]Variables!$AN$3),INDEX([1]UTCR!AG2403:AQ2403,1,[1]Variables!$AN$3)))</f>
        <v>0</v>
      </c>
      <c r="L2403" s="88">
        <f t="shared" si="193"/>
        <v>0</v>
      </c>
      <c r="M2403" s="88">
        <f>IF([1]Variables!$AN$3=12,INDEX([1]NRO!J2403:T2403,1,5)+INDEX([1]NRO!J2403:T2403,1,8),INDEX([1]NRO!J2403:T2403,1,[1]Variables!$AN$3))</f>
        <v>0</v>
      </c>
      <c r="O2403" s="134"/>
      <c r="P2403" s="134"/>
      <c r="Q2403" s="134"/>
      <c r="R2403" s="134"/>
      <c r="S2403" s="134"/>
      <c r="T2403" s="134"/>
      <c r="U2403" s="134"/>
      <c r="V2403" s="134"/>
      <c r="W2403" s="134"/>
      <c r="X2403" s="134"/>
      <c r="Y2403" s="134"/>
      <c r="Z2403" s="134"/>
      <c r="AA2403" s="134"/>
    </row>
    <row r="2404" spans="1:27" ht="11.65" customHeight="1" x14ac:dyDescent="0.2">
      <c r="A2404" s="138">
        <f t="shared" ca="1" si="191"/>
        <v>2023</v>
      </c>
      <c r="C2404" s="184"/>
      <c r="E2404" s="142" t="str">
        <f>[1]UTCR!E2404</f>
        <v>SE</v>
      </c>
      <c r="H2404" s="151"/>
      <c r="I2404" s="88">
        <f>IF(VLOOKUP([1]Variables!$AN$3,[1]Variables!$AK$3:$AM$14,3)=2,[1]UTCR!J2404,[1]UTCR!AF2404)</f>
        <v>0</v>
      </c>
      <c r="J2404" s="88">
        <f t="shared" si="192"/>
        <v>0</v>
      </c>
      <c r="K2404" s="185">
        <f>IF([1]Variables!$AN$3=12,IF(VLOOKUP([1]Variables!$AN$3,[1]Variables!$AK$3:$AM$14,3)=2,INDEX([1]UTCR!K2404:U2404,1,5)+INDEX([1]UTCR!K2404:U2404,1,8),INDEX([1]UTCR!AG2404:AQ2404,1,5)+INDEX([1]UTCR!AG2404:AQ2404,1,8)),IF(VLOOKUP([1]Variables!$AN$3,[1]Variables!$AK$3:$AM$14,3)=2,INDEX([1]UTCR!K2404:U2404,1,[1]Variables!$AN$3),INDEX([1]UTCR!AG2404:AQ2404,1,[1]Variables!$AN$3)))</f>
        <v>0</v>
      </c>
      <c r="L2404" s="88">
        <f t="shared" si="193"/>
        <v>0</v>
      </c>
      <c r="M2404" s="88">
        <f>IF([1]Variables!$AN$3=12,INDEX([1]NRO!J2404:T2404,1,5)+INDEX([1]NRO!J2404:T2404,1,8),INDEX([1]NRO!J2404:T2404,1,[1]Variables!$AN$3))</f>
        <v>0</v>
      </c>
      <c r="O2404" s="134"/>
      <c r="P2404" s="134"/>
      <c r="Q2404" s="134"/>
      <c r="R2404" s="134"/>
      <c r="S2404" s="134"/>
      <c r="T2404" s="134"/>
      <c r="U2404" s="134"/>
      <c r="V2404" s="134"/>
      <c r="W2404" s="134"/>
      <c r="X2404" s="134"/>
      <c r="Y2404" s="134"/>
      <c r="Z2404" s="134"/>
      <c r="AA2404" s="134"/>
    </row>
    <row r="2405" spans="1:27" ht="11.65" customHeight="1" thickBot="1" x14ac:dyDescent="0.25">
      <c r="A2405" s="138">
        <f t="shared" ca="1" si="191"/>
        <v>2024</v>
      </c>
      <c r="C2405" s="184" t="s">
        <v>565</v>
      </c>
      <c r="H2405" s="151" t="s">
        <v>469</v>
      </c>
      <c r="I2405" s="203">
        <f>SUM(I2392:I2404)</f>
        <v>830555882.85041726</v>
      </c>
      <c r="J2405" s="203">
        <f>SUM(J2392:J2404)</f>
        <v>735668131.08131742</v>
      </c>
      <c r="K2405" s="203">
        <f>SUM(K2392:K2404)</f>
        <v>94887751.769099861</v>
      </c>
      <c r="L2405" s="203">
        <f>SUM(L2392:L2404)</f>
        <v>-216064.19729253463</v>
      </c>
      <c r="M2405" s="203">
        <f>SUM(M2392:M2404)</f>
        <v>94671687.571807325</v>
      </c>
      <c r="O2405" s="134"/>
      <c r="P2405" s="134"/>
      <c r="Q2405" s="134"/>
      <c r="R2405" s="134"/>
      <c r="S2405" s="134"/>
      <c r="T2405" s="134"/>
      <c r="U2405" s="134"/>
      <c r="V2405" s="134"/>
      <c r="W2405" s="134"/>
      <c r="X2405" s="134"/>
      <c r="Y2405" s="134"/>
      <c r="Z2405" s="134"/>
      <c r="AA2405" s="134"/>
    </row>
    <row r="2406" spans="1:27" ht="11.65" customHeight="1" thickTop="1" x14ac:dyDescent="0.2">
      <c r="A2406" s="138">
        <f t="shared" ca="1" si="191"/>
        <v>2025</v>
      </c>
      <c r="C2406" s="184" t="s">
        <v>566</v>
      </c>
      <c r="H2406" s="151"/>
      <c r="I2406" s="88"/>
      <c r="J2406" s="88"/>
      <c r="K2406" s="88"/>
      <c r="L2406" s="88"/>
      <c r="M2406" s="88"/>
      <c r="O2406" s="134"/>
      <c r="P2406" s="134"/>
      <c r="Q2406" s="134"/>
      <c r="R2406" s="134"/>
      <c r="S2406" s="134"/>
      <c r="T2406" s="134"/>
      <c r="U2406" s="134"/>
      <c r="V2406" s="134"/>
      <c r="W2406" s="134"/>
      <c r="X2406" s="134"/>
      <c r="Y2406" s="134"/>
      <c r="Z2406" s="134"/>
      <c r="AA2406" s="134"/>
    </row>
    <row r="2407" spans="1:27" ht="11.65" customHeight="1" x14ac:dyDescent="0.2">
      <c r="A2407" s="138">
        <f t="shared" ca="1" si="191"/>
        <v>2026</v>
      </c>
      <c r="C2407" s="184"/>
      <c r="E2407" s="84" t="str">
        <f>[1]UTCR!E2407</f>
        <v>DP</v>
      </c>
      <c r="H2407" s="151"/>
      <c r="I2407" s="88">
        <f>IF(VLOOKUP([1]Variables!$AN$3,[1]Variables!$AK$3:$AM$14,3)=2,[1]UTCR!J2407,[1]UTCR!AF2407)</f>
        <v>25875772.751249995</v>
      </c>
      <c r="J2407" s="88">
        <f t="shared" ref="J2407:J2417" si="194">I2407-K2407</f>
        <v>21955074.227499995</v>
      </c>
      <c r="K2407" s="185">
        <f>IF([1]Variables!$AN$3=12,IF(VLOOKUP([1]Variables!$AN$3,[1]Variables!$AK$3:$AM$14,3)=2,INDEX([1]UTCR!K2407:U2407,1,5)+INDEX([1]UTCR!K2407:U2407,1,8),INDEX([1]UTCR!AG2407:AQ2407,1,5)+INDEX([1]UTCR!AG2407:AQ2407,1,8)),IF(VLOOKUP([1]Variables!$AN$3,[1]Variables!$AK$3:$AM$14,3)=2,INDEX([1]UTCR!K2407:U2407,1,[1]Variables!$AN$3),INDEX([1]UTCR!AG2407:AQ2407,1,[1]Variables!$AN$3)))</f>
        <v>3920698.5237500002</v>
      </c>
      <c r="L2407" s="88">
        <f t="shared" ref="L2407:L2415" si="195">M2407-K2407</f>
        <v>1434017.9762499998</v>
      </c>
      <c r="M2407" s="88">
        <f>IF([1]Variables!$AN$3=12,INDEX([1]NRO!J2407:T2407,1,5)+INDEX([1]NRO!J2407:T2407,1,8),INDEX([1]NRO!J2407:T2407,1,[1]Variables!$AN$3))</f>
        <v>5354716.5</v>
      </c>
      <c r="O2407" s="134"/>
      <c r="P2407" s="134"/>
      <c r="Q2407" s="134"/>
      <c r="R2407" s="134"/>
      <c r="S2407" s="134"/>
      <c r="T2407" s="134"/>
      <c r="U2407" s="134"/>
      <c r="V2407" s="134"/>
      <c r="W2407" s="134"/>
      <c r="X2407" s="134"/>
      <c r="Y2407" s="134"/>
      <c r="Z2407" s="134"/>
      <c r="AA2407" s="134"/>
    </row>
    <row r="2408" spans="1:27" ht="11.65" customHeight="1" x14ac:dyDescent="0.2">
      <c r="A2408" s="138">
        <f t="shared" ca="1" si="191"/>
        <v>2027</v>
      </c>
      <c r="C2408" s="184"/>
      <c r="E2408" s="84" t="str">
        <f>[1]UTCR!E2408</f>
        <v>DS0</v>
      </c>
      <c r="H2408" s="151"/>
      <c r="I2408" s="88">
        <f>IF(VLOOKUP([1]Variables!$AN$3,[1]Variables!$AK$3:$AM$14,3)=2,[1]UTCR!J2408,[1]UTCR!AF2408)</f>
        <v>0</v>
      </c>
      <c r="J2408" s="88">
        <f t="shared" si="194"/>
        <v>0</v>
      </c>
      <c r="K2408" s="185">
        <f>IF([1]Variables!$AN$3=12,IF(VLOOKUP([1]Variables!$AN$3,[1]Variables!$AK$3:$AM$14,3)=2,INDEX([1]UTCR!K2408:U2408,1,5)+INDEX([1]UTCR!K2408:U2408,1,8),INDEX([1]UTCR!AG2408:AQ2408,1,5)+INDEX([1]UTCR!AG2408:AQ2408,1,8)),IF(VLOOKUP([1]Variables!$AN$3,[1]Variables!$AK$3:$AM$14,3)=2,INDEX([1]UTCR!K2408:U2408,1,[1]Variables!$AN$3),INDEX([1]UTCR!AG2408:AQ2408,1,[1]Variables!$AN$3)))</f>
        <v>0</v>
      </c>
      <c r="L2408" s="88">
        <f t="shared" si="195"/>
        <v>0</v>
      </c>
      <c r="M2408" s="88">
        <f>IF([1]Variables!$AN$3=12,INDEX([1]NRO!J2408:T2408,1,5)+INDEX([1]NRO!J2408:T2408,1,8),INDEX([1]NRO!J2408:T2408,1,[1]Variables!$AN$3))</f>
        <v>0</v>
      </c>
      <c r="O2408" s="134"/>
      <c r="P2408" s="134"/>
      <c r="Q2408" s="134"/>
      <c r="R2408" s="134"/>
      <c r="S2408" s="134"/>
      <c r="T2408" s="134"/>
      <c r="U2408" s="134"/>
      <c r="V2408" s="134"/>
      <c r="W2408" s="134"/>
      <c r="X2408" s="134"/>
      <c r="Y2408" s="134"/>
      <c r="Z2408" s="134"/>
      <c r="AA2408" s="134"/>
    </row>
    <row r="2409" spans="1:27" ht="11.65" customHeight="1" x14ac:dyDescent="0.2">
      <c r="A2409" s="138">
        <f t="shared" ca="1" si="191"/>
        <v>2028</v>
      </c>
      <c r="C2409" s="184"/>
      <c r="E2409" s="142" t="str">
        <f>[1]UTCR!E2409</f>
        <v>GP</v>
      </c>
      <c r="H2409" s="151"/>
      <c r="I2409" s="88">
        <f>IF(VLOOKUP([1]Variables!$AN$3,[1]Variables!$AK$3:$AM$14,3)=2,[1]UTCR!J2409,[1]UTCR!AF2409)</f>
        <v>3914558.67</v>
      </c>
      <c r="J2409" s="88">
        <f t="shared" si="194"/>
        <v>3654052.436970897</v>
      </c>
      <c r="K2409" s="185">
        <f>IF([1]Variables!$AN$3=12,IF(VLOOKUP([1]Variables!$AN$3,[1]Variables!$AK$3:$AM$14,3)=2,INDEX([1]UTCR!K2409:U2409,1,5)+INDEX([1]UTCR!K2409:U2409,1,8),INDEX([1]UTCR!AG2409:AQ2409,1,5)+INDEX([1]UTCR!AG2409:AQ2409,1,8)),IF(VLOOKUP([1]Variables!$AN$3,[1]Variables!$AK$3:$AM$14,3)=2,INDEX([1]UTCR!K2409:U2409,1,[1]Variables!$AN$3),INDEX([1]UTCR!AG2409:AQ2409,1,[1]Variables!$AN$3)))</f>
        <v>260506.23302910291</v>
      </c>
      <c r="L2409" s="88">
        <f t="shared" si="195"/>
        <v>19080.421266791003</v>
      </c>
      <c r="M2409" s="88">
        <f>IF([1]Variables!$AN$3=12,INDEX([1]NRO!J2409:T2409,1,5)+INDEX([1]NRO!J2409:T2409,1,8),INDEX([1]NRO!J2409:T2409,1,[1]Variables!$AN$3))</f>
        <v>279586.65429589391</v>
      </c>
      <c r="O2409" s="134"/>
      <c r="P2409" s="134"/>
      <c r="Q2409" s="134"/>
      <c r="R2409" s="134"/>
      <c r="S2409" s="134"/>
      <c r="T2409" s="134"/>
      <c r="U2409" s="134"/>
      <c r="V2409" s="134"/>
      <c r="W2409" s="134"/>
      <c r="X2409" s="134"/>
      <c r="Y2409" s="134"/>
      <c r="Z2409" s="134"/>
      <c r="AA2409" s="134"/>
    </row>
    <row r="2410" spans="1:27" ht="11.65" customHeight="1" x14ac:dyDescent="0.2">
      <c r="A2410" s="138">
        <f t="shared" ca="1" si="191"/>
        <v>2029</v>
      </c>
      <c r="C2410" s="184"/>
      <c r="E2410" s="142" t="str">
        <f>[1]UTCR!E2410</f>
        <v>HP</v>
      </c>
      <c r="H2410" s="151"/>
      <c r="I2410" s="88">
        <f>IF(VLOOKUP([1]Variables!$AN$3,[1]Variables!$AK$3:$AM$14,3)=2,[1]UTCR!J2410,[1]UTCR!AF2410)</f>
        <v>0</v>
      </c>
      <c r="J2410" s="88">
        <f t="shared" si="194"/>
        <v>0</v>
      </c>
      <c r="K2410" s="185">
        <f>IF([1]Variables!$AN$3=12,IF(VLOOKUP([1]Variables!$AN$3,[1]Variables!$AK$3:$AM$14,3)=2,INDEX([1]UTCR!K2410:U2410,1,5)+INDEX([1]UTCR!K2410:U2410,1,8),INDEX([1]UTCR!AG2410:AQ2410,1,5)+INDEX([1]UTCR!AG2410:AQ2410,1,8)),IF(VLOOKUP([1]Variables!$AN$3,[1]Variables!$AK$3:$AM$14,3)=2,INDEX([1]UTCR!K2410:U2410,1,[1]Variables!$AN$3),INDEX([1]UTCR!AG2410:AQ2410,1,[1]Variables!$AN$3)))</f>
        <v>0</v>
      </c>
      <c r="L2410" s="88">
        <f t="shared" si="195"/>
        <v>0</v>
      </c>
      <c r="M2410" s="88">
        <f>IF([1]Variables!$AN$3=12,INDEX([1]NRO!J2410:T2410,1,5)+INDEX([1]NRO!J2410:T2410,1,8),INDEX([1]NRO!J2410:T2410,1,[1]Variables!$AN$3))</f>
        <v>0</v>
      </c>
      <c r="O2410" s="134"/>
      <c r="P2410" s="134"/>
      <c r="Q2410" s="134"/>
      <c r="R2410" s="134"/>
      <c r="S2410" s="134"/>
      <c r="T2410" s="134"/>
      <c r="U2410" s="134"/>
      <c r="V2410" s="134"/>
      <c r="W2410" s="134"/>
      <c r="X2410" s="134"/>
      <c r="Y2410" s="134"/>
      <c r="Z2410" s="134"/>
      <c r="AA2410" s="134"/>
    </row>
    <row r="2411" spans="1:27" ht="11.65" customHeight="1" x14ac:dyDescent="0.2">
      <c r="A2411" s="138">
        <f t="shared" ca="1" si="191"/>
        <v>2030</v>
      </c>
      <c r="C2411" s="184"/>
      <c r="E2411" s="142" t="str">
        <f>[1]UTCR!E2411</f>
        <v>NP</v>
      </c>
      <c r="H2411" s="151"/>
      <c r="I2411" s="88">
        <f>IF(VLOOKUP([1]Variables!$AN$3,[1]Variables!$AK$3:$AM$14,3)=2,[1]UTCR!J2411,[1]UTCR!AF2411)</f>
        <v>0</v>
      </c>
      <c r="J2411" s="88">
        <f t="shared" si="194"/>
        <v>0</v>
      </c>
      <c r="K2411" s="185">
        <f>IF([1]Variables!$AN$3=12,IF(VLOOKUP([1]Variables!$AN$3,[1]Variables!$AK$3:$AM$14,3)=2,INDEX([1]UTCR!K2411:U2411,1,5)+INDEX([1]UTCR!K2411:U2411,1,8),INDEX([1]UTCR!AG2411:AQ2411,1,5)+INDEX([1]UTCR!AG2411:AQ2411,1,8)),IF(VLOOKUP([1]Variables!$AN$3,[1]Variables!$AK$3:$AM$14,3)=2,INDEX([1]UTCR!K2411:U2411,1,[1]Variables!$AN$3),INDEX([1]UTCR!AG2411:AQ2411,1,[1]Variables!$AN$3)))</f>
        <v>0</v>
      </c>
      <c r="L2411" s="88">
        <f t="shared" si="195"/>
        <v>0</v>
      </c>
      <c r="M2411" s="88">
        <f>IF([1]Variables!$AN$3=12,INDEX([1]NRO!J2411:T2411,1,5)+INDEX([1]NRO!J2411:T2411,1,8),INDEX([1]NRO!J2411:T2411,1,[1]Variables!$AN$3))</f>
        <v>0</v>
      </c>
      <c r="O2411" s="134"/>
      <c r="P2411" s="134"/>
      <c r="Q2411" s="134"/>
      <c r="R2411" s="134"/>
      <c r="S2411" s="134"/>
      <c r="T2411" s="134"/>
      <c r="U2411" s="134"/>
      <c r="V2411" s="134"/>
      <c r="W2411" s="134"/>
      <c r="X2411" s="134"/>
      <c r="Y2411" s="134"/>
      <c r="Z2411" s="134"/>
      <c r="AA2411" s="134"/>
    </row>
    <row r="2412" spans="1:27" ht="11.65" customHeight="1" x14ac:dyDescent="0.2">
      <c r="A2412" s="138">
        <f t="shared" ca="1" si="191"/>
        <v>2031</v>
      </c>
      <c r="C2412" s="184"/>
      <c r="E2412" s="142" t="str">
        <f>[1]UTCR!E2412</f>
        <v>OP</v>
      </c>
      <c r="H2412" s="151"/>
      <c r="I2412" s="88">
        <f>IF(VLOOKUP([1]Variables!$AN$3,[1]Variables!$AK$3:$AM$14,3)=2,[1]UTCR!J2412,[1]UTCR!AF2412)</f>
        <v>9400837.2745833304</v>
      </c>
      <c r="J2412" s="88">
        <f t="shared" si="194"/>
        <v>9400837.2745833304</v>
      </c>
      <c r="K2412" s="185">
        <f>IF([1]Variables!$AN$3=12,IF(VLOOKUP([1]Variables!$AN$3,[1]Variables!$AK$3:$AM$14,3)=2,INDEX([1]UTCR!K2412:U2412,1,5)+INDEX([1]UTCR!K2412:U2412,1,8),INDEX([1]UTCR!AG2412:AQ2412,1,5)+INDEX([1]UTCR!AG2412:AQ2412,1,8)),IF(VLOOKUP([1]Variables!$AN$3,[1]Variables!$AK$3:$AM$14,3)=2,INDEX([1]UTCR!K2412:U2412,1,[1]Variables!$AN$3),INDEX([1]UTCR!AG2412:AQ2412,1,[1]Variables!$AN$3)))</f>
        <v>0</v>
      </c>
      <c r="L2412" s="88">
        <f t="shared" si="195"/>
        <v>0</v>
      </c>
      <c r="M2412" s="88">
        <f>IF([1]Variables!$AN$3=12,INDEX([1]NRO!J2412:T2412,1,5)+INDEX([1]NRO!J2412:T2412,1,8),INDEX([1]NRO!J2412:T2412,1,[1]Variables!$AN$3))</f>
        <v>0</v>
      </c>
      <c r="O2412" s="134"/>
      <c r="P2412" s="134"/>
      <c r="Q2412" s="134"/>
      <c r="R2412" s="134"/>
      <c r="S2412" s="134"/>
      <c r="T2412" s="134"/>
      <c r="U2412" s="134"/>
      <c r="V2412" s="134"/>
      <c r="W2412" s="134"/>
      <c r="X2412" s="134"/>
      <c r="Y2412" s="134"/>
      <c r="Z2412" s="134"/>
      <c r="AA2412" s="134"/>
    </row>
    <row r="2413" spans="1:27" ht="11.65" customHeight="1" x14ac:dyDescent="0.2">
      <c r="A2413" s="138">
        <f t="shared" ca="1" si="191"/>
        <v>2032</v>
      </c>
      <c r="C2413" s="184"/>
      <c r="E2413" s="142" t="str">
        <f>[1]UTCR!E2413</f>
        <v>TP</v>
      </c>
      <c r="H2413" s="151"/>
      <c r="I2413" s="88">
        <f>IF(VLOOKUP([1]Variables!$AN$3,[1]Variables!$AK$3:$AM$14,3)=2,[1]UTCR!J2413,[1]UTCR!AF2413)</f>
        <v>89488865.633333296</v>
      </c>
      <c r="J2413" s="88">
        <f t="shared" si="194"/>
        <v>86154816.922738045</v>
      </c>
      <c r="K2413" s="185">
        <f>IF([1]Variables!$AN$3=12,IF(VLOOKUP([1]Variables!$AN$3,[1]Variables!$AK$3:$AM$14,3)=2,INDEX([1]UTCR!K2413:U2413,1,5)+INDEX([1]UTCR!K2413:U2413,1,8),INDEX([1]UTCR!AG2413:AQ2413,1,5)+INDEX([1]UTCR!AG2413:AQ2413,1,8)),IF(VLOOKUP([1]Variables!$AN$3,[1]Variables!$AK$3:$AM$14,3)=2,INDEX([1]UTCR!K2413:U2413,1,[1]Variables!$AN$3),INDEX([1]UTCR!AG2413:AQ2413,1,[1]Variables!$AN$3)))</f>
        <v>3334048.7105952431</v>
      </c>
      <c r="L2413" s="88">
        <f t="shared" si="195"/>
        <v>4467223.4921598155</v>
      </c>
      <c r="M2413" s="88">
        <f>IF([1]Variables!$AN$3=12,INDEX([1]NRO!J2413:T2413,1,5)+INDEX([1]NRO!J2413:T2413,1,8),INDEX([1]NRO!J2413:T2413,1,[1]Variables!$AN$3))</f>
        <v>7801272.2027550582</v>
      </c>
      <c r="O2413" s="134"/>
      <c r="P2413" s="134"/>
      <c r="Q2413" s="134"/>
      <c r="R2413" s="134"/>
      <c r="S2413" s="134"/>
      <c r="T2413" s="134"/>
      <c r="U2413" s="134"/>
      <c r="V2413" s="134"/>
      <c r="W2413" s="134"/>
      <c r="X2413" s="134"/>
      <c r="Y2413" s="134"/>
      <c r="Z2413" s="134"/>
      <c r="AA2413" s="134"/>
    </row>
    <row r="2414" spans="1:27" ht="11.65" customHeight="1" x14ac:dyDescent="0.2">
      <c r="A2414" s="138">
        <f t="shared" ca="1" si="191"/>
        <v>2033</v>
      </c>
      <c r="C2414" s="184"/>
      <c r="E2414" s="84" t="str">
        <f>[1]UTCR!E2414</f>
        <v>TS0</v>
      </c>
      <c r="H2414" s="151"/>
      <c r="I2414" s="88">
        <f>IF(VLOOKUP([1]Variables!$AN$3,[1]Variables!$AK$3:$AM$14,3)=2,[1]UTCR!J2414,[1]UTCR!AF2414)</f>
        <v>0</v>
      </c>
      <c r="J2414" s="88">
        <f t="shared" si="194"/>
        <v>0</v>
      </c>
      <c r="K2414" s="185">
        <f>IF([1]Variables!$AN$3=12,IF(VLOOKUP([1]Variables!$AN$3,[1]Variables!$AK$3:$AM$14,3)=2,INDEX([1]UTCR!K2414:U2414,1,5)+INDEX([1]UTCR!K2414:U2414,1,8),INDEX([1]UTCR!AG2414:AQ2414,1,5)+INDEX([1]UTCR!AG2414:AQ2414,1,8)),IF(VLOOKUP([1]Variables!$AN$3,[1]Variables!$AK$3:$AM$14,3)=2,INDEX([1]UTCR!K2414:U2414,1,[1]Variables!$AN$3),INDEX([1]UTCR!AG2414:AQ2414,1,[1]Variables!$AN$3)))</f>
        <v>0</v>
      </c>
      <c r="L2414" s="88">
        <f t="shared" si="195"/>
        <v>0</v>
      </c>
      <c r="M2414" s="88">
        <f>IF([1]Variables!$AN$3=12,INDEX([1]NRO!J2414:T2414,1,5)+INDEX([1]NRO!J2414:T2414,1,8),INDEX([1]NRO!J2414:T2414,1,[1]Variables!$AN$3))</f>
        <v>0</v>
      </c>
      <c r="O2414" s="134"/>
      <c r="P2414" s="134"/>
      <c r="Q2414" s="134"/>
      <c r="R2414" s="134"/>
      <c r="S2414" s="134"/>
      <c r="T2414" s="134"/>
      <c r="U2414" s="134"/>
      <c r="V2414" s="134"/>
      <c r="W2414" s="134"/>
      <c r="X2414" s="134"/>
      <c r="Y2414" s="134"/>
      <c r="Z2414" s="134"/>
      <c r="AA2414" s="134"/>
    </row>
    <row r="2415" spans="1:27" ht="11.65" customHeight="1" x14ac:dyDescent="0.2">
      <c r="A2415" s="138">
        <f t="shared" ca="1" si="191"/>
        <v>2034</v>
      </c>
      <c r="C2415" s="184"/>
      <c r="E2415" s="142" t="str">
        <f>[1]UTCR!E2415</f>
        <v>IP</v>
      </c>
      <c r="H2415" s="151"/>
      <c r="I2415" s="88">
        <f>IF(VLOOKUP([1]Variables!$AN$3,[1]Variables!$AK$3:$AM$14,3)=2,[1]UTCR!J2415,[1]UTCR!AF2415)</f>
        <v>0</v>
      </c>
      <c r="J2415" s="88">
        <f t="shared" si="194"/>
        <v>0</v>
      </c>
      <c r="K2415" s="185">
        <f>IF([1]Variables!$AN$3=12,IF(VLOOKUP([1]Variables!$AN$3,[1]Variables!$AK$3:$AM$14,3)=2,INDEX([1]UTCR!K2415:U2415,1,5)+INDEX([1]UTCR!K2415:U2415,1,8),INDEX([1]UTCR!AG2415:AQ2415,1,5)+INDEX([1]UTCR!AG2415:AQ2415,1,8)),IF(VLOOKUP([1]Variables!$AN$3,[1]Variables!$AK$3:$AM$14,3)=2,INDEX([1]UTCR!K2415:U2415,1,[1]Variables!$AN$3),INDEX([1]UTCR!AG2415:AQ2415,1,[1]Variables!$AN$3)))</f>
        <v>0</v>
      </c>
      <c r="L2415" s="88">
        <f t="shared" si="195"/>
        <v>0</v>
      </c>
      <c r="M2415" s="88">
        <f>IF([1]Variables!$AN$3=12,INDEX([1]NRO!J2415:T2415,1,5)+INDEX([1]NRO!J2415:T2415,1,8),INDEX([1]NRO!J2415:T2415,1,[1]Variables!$AN$3))</f>
        <v>0</v>
      </c>
      <c r="O2415" s="134"/>
      <c r="P2415" s="134"/>
      <c r="Q2415" s="134"/>
      <c r="R2415" s="134"/>
      <c r="S2415" s="134"/>
      <c r="T2415" s="134"/>
      <c r="U2415" s="134"/>
      <c r="V2415" s="134"/>
      <c r="W2415" s="134"/>
      <c r="X2415" s="134"/>
      <c r="Y2415" s="134"/>
      <c r="Z2415" s="134"/>
      <c r="AA2415" s="134"/>
    </row>
    <row r="2416" spans="1:27" ht="11.65" customHeight="1" x14ac:dyDescent="0.2">
      <c r="A2416" s="138">
        <f t="shared" ca="1" si="191"/>
        <v>2035</v>
      </c>
      <c r="C2416" s="184"/>
      <c r="E2416" s="142" t="str">
        <f>[1]UTCR!E2416</f>
        <v>MP</v>
      </c>
      <c r="H2416" s="151"/>
      <c r="I2416" s="88"/>
      <c r="J2416" s="88"/>
      <c r="K2416" s="88"/>
      <c r="L2416" s="88"/>
      <c r="M2416" s="88"/>
      <c r="O2416" s="134"/>
      <c r="P2416" s="134"/>
      <c r="Q2416" s="134"/>
      <c r="R2416" s="134"/>
      <c r="S2416" s="134"/>
      <c r="T2416" s="134"/>
      <c r="U2416" s="134"/>
      <c r="V2416" s="134"/>
      <c r="W2416" s="134"/>
      <c r="X2416" s="134"/>
      <c r="Y2416" s="134"/>
      <c r="Z2416" s="134"/>
      <c r="AA2416" s="134"/>
    </row>
    <row r="2417" spans="1:27" ht="11.65" customHeight="1" x14ac:dyDescent="0.2">
      <c r="A2417" s="138">
        <f t="shared" ca="1" si="191"/>
        <v>2036</v>
      </c>
      <c r="C2417" s="184"/>
      <c r="E2417" s="142" t="str">
        <f>[1]UTCR!E2417</f>
        <v>SP</v>
      </c>
      <c r="H2417" s="151"/>
      <c r="I2417" s="88">
        <f>IF(VLOOKUP([1]Variables!$AN$3,[1]Variables!$AK$3:$AM$14,3)=2,[1]UTCR!J2417,[1]UTCR!AF2417)</f>
        <v>5440661.2708333004</v>
      </c>
      <c r="J2417" s="88">
        <f t="shared" si="194"/>
        <v>4529806.956650638</v>
      </c>
      <c r="K2417" s="185">
        <f>IF([1]Variables!$AN$3=12,IF(VLOOKUP([1]Variables!$AN$3,[1]Variables!$AK$3:$AM$14,3)=2,INDEX([1]UTCR!K2417:U2417,1,5)+INDEX([1]UTCR!K2417:U2417,1,8),INDEX([1]UTCR!AG2417:AQ2417,1,5)+INDEX([1]UTCR!AG2417:AQ2417,1,8)),IF(VLOOKUP([1]Variables!$AN$3,[1]Variables!$AK$3:$AM$14,3)=2,INDEX([1]UTCR!K2417:U2417,1,[1]Variables!$AN$3),INDEX([1]UTCR!AG2417:AQ2417,1,[1]Variables!$AN$3)))</f>
        <v>910854.31418266241</v>
      </c>
      <c r="L2417" s="88">
        <f>M2417-K2417</f>
        <v>127354.32735776552</v>
      </c>
      <c r="M2417" s="88">
        <f>IF([1]Variables!$AN$3=12,INDEX([1]NRO!J2417:T2417,1,5)+INDEX([1]NRO!J2417:T2417,1,8),INDEX([1]NRO!J2417:T2417,1,[1]Variables!$AN$3))</f>
        <v>1038208.6415404279</v>
      </c>
      <c r="O2417" s="134"/>
      <c r="P2417" s="134"/>
      <c r="Q2417" s="134"/>
      <c r="R2417" s="134"/>
      <c r="S2417" s="134"/>
      <c r="T2417" s="134"/>
      <c r="U2417" s="134"/>
      <c r="V2417" s="134"/>
      <c r="W2417" s="134"/>
      <c r="X2417" s="134"/>
      <c r="Y2417" s="134"/>
      <c r="Z2417" s="134"/>
      <c r="AA2417" s="134"/>
    </row>
    <row r="2418" spans="1:27" ht="11.65" customHeight="1" thickBot="1" x14ac:dyDescent="0.25">
      <c r="A2418" s="138">
        <f t="shared" ca="1" si="191"/>
        <v>2037</v>
      </c>
      <c r="C2418" s="184" t="s">
        <v>567</v>
      </c>
      <c r="H2418" s="151"/>
      <c r="I2418" s="203">
        <f>SUM(I2407:I2417)</f>
        <v>134120695.59999992</v>
      </c>
      <c r="J2418" s="203">
        <f>SUM(J2407:J2417)</f>
        <v>125694587.81844291</v>
      </c>
      <c r="K2418" s="203">
        <f>SUM(K2407:K2417)</f>
        <v>8426107.7815570086</v>
      </c>
      <c r="L2418" s="203">
        <f>SUM(L2407:L2417)</f>
        <v>6047676.2170343716</v>
      </c>
      <c r="M2418" s="203">
        <f>SUM(M2407:M2417)</f>
        <v>14473783.99859138</v>
      </c>
      <c r="O2418" s="134"/>
      <c r="P2418" s="134"/>
      <c r="Q2418" s="134"/>
      <c r="R2418" s="134"/>
      <c r="S2418" s="134"/>
      <c r="T2418" s="134"/>
      <c r="U2418" s="134"/>
      <c r="V2418" s="134"/>
      <c r="W2418" s="134"/>
      <c r="X2418" s="134"/>
      <c r="Y2418" s="134"/>
      <c r="Z2418" s="134"/>
      <c r="AA2418" s="134"/>
    </row>
    <row r="2419" spans="1:27" ht="11.65" customHeight="1" thickTop="1" x14ac:dyDescent="0.2">
      <c r="A2419" s="138">
        <f t="shared" ca="1" si="191"/>
        <v>2038</v>
      </c>
      <c r="C2419" s="184"/>
      <c r="H2419" s="151"/>
      <c r="I2419" s="88"/>
      <c r="J2419" s="88"/>
      <c r="K2419" s="88"/>
      <c r="L2419" s="88"/>
      <c r="M2419" s="88"/>
      <c r="O2419" s="134"/>
      <c r="P2419" s="134"/>
      <c r="Q2419" s="134"/>
      <c r="R2419" s="134"/>
      <c r="S2419" s="134"/>
      <c r="T2419" s="134"/>
      <c r="U2419" s="134"/>
      <c r="V2419" s="134"/>
      <c r="W2419" s="134"/>
      <c r="X2419" s="134"/>
      <c r="Y2419" s="134"/>
      <c r="Z2419" s="134"/>
      <c r="AA2419" s="134"/>
    </row>
    <row r="2420" spans="1:27" ht="11.65" customHeight="1" thickBot="1" x14ac:dyDescent="0.25">
      <c r="A2420" s="138">
        <f t="shared" ca="1" si="191"/>
        <v>2039</v>
      </c>
      <c r="C2420" s="189" t="s">
        <v>568</v>
      </c>
      <c r="H2420" s="151" t="s">
        <v>469</v>
      </c>
      <c r="I2420" s="191">
        <f>I2389+I2328+I2126+I2050+I1960</f>
        <v>25714343144.287086</v>
      </c>
      <c r="J2420" s="191">
        <f>J2389+J2328+J2126+J2050+J1960</f>
        <v>24003103058.893196</v>
      </c>
      <c r="K2420" s="191">
        <f>K2389+K2328+K2126+K2050+K1960</f>
        <v>1711240085.3938811</v>
      </c>
      <c r="L2420" s="191">
        <f>L2389+L2328+L2126+L2050+L1960</f>
        <v>96601857.687883317</v>
      </c>
      <c r="M2420" s="191">
        <f>M2389+M2328+M2126+M2050+M1960</f>
        <v>1807841943.0817645</v>
      </c>
      <c r="O2420" s="186"/>
      <c r="P2420" s="186"/>
      <c r="Q2420" s="186"/>
      <c r="R2420" s="186"/>
      <c r="S2420" s="186"/>
      <c r="T2420" s="186"/>
      <c r="U2420" s="134"/>
      <c r="V2420" s="186"/>
      <c r="W2420" s="186"/>
      <c r="X2420" s="186"/>
      <c r="Y2420" s="186"/>
      <c r="Z2420" s="186"/>
      <c r="AA2420" s="186"/>
    </row>
    <row r="2421" spans="1:27" ht="11.65" customHeight="1" thickTop="1" x14ac:dyDescent="0.2">
      <c r="A2421" s="138">
        <f t="shared" ca="1" si="191"/>
        <v>2040</v>
      </c>
      <c r="C2421" s="184" t="s">
        <v>569</v>
      </c>
      <c r="H2421" s="151"/>
      <c r="I2421" s="88"/>
      <c r="J2421" s="88"/>
      <c r="K2421" s="88"/>
      <c r="L2421" s="88"/>
      <c r="M2421" s="88"/>
      <c r="O2421" s="134"/>
      <c r="P2421" s="134"/>
      <c r="Q2421" s="134"/>
      <c r="R2421" s="134"/>
      <c r="S2421" s="134"/>
      <c r="T2421" s="134"/>
      <c r="U2421" s="134"/>
      <c r="V2421" s="134"/>
      <c r="W2421" s="134"/>
      <c r="X2421" s="134"/>
      <c r="Y2421" s="134"/>
      <c r="Z2421" s="134"/>
      <c r="AA2421" s="134"/>
    </row>
    <row r="2422" spans="1:27" ht="11.65" customHeight="1" x14ac:dyDescent="0.2">
      <c r="A2422" s="138">
        <f t="shared" ca="1" si="191"/>
        <v>2041</v>
      </c>
      <c r="C2422" s="184"/>
      <c r="E2422" s="84" t="str">
        <f>[1]UTCR!E2422</f>
        <v>S</v>
      </c>
      <c r="H2422" s="151"/>
      <c r="I2422" s="88">
        <f>IF(VLOOKUP([1]Variables!$AN$3,[1]Variables!$AK$3:$AM$14,3)=2,[1]UTCR!J2422,[1]UTCR!AF2422)</f>
        <v>6753885368.1104174</v>
      </c>
      <c r="J2422" s="88">
        <f t="shared" ref="J2422:J2436" si="196">I2422-K2422</f>
        <v>6263157494.4133339</v>
      </c>
      <c r="K2422" s="185">
        <f>IF([1]Variables!$AN$3=12,IF(VLOOKUP([1]Variables!$AN$3,[1]Variables!$AK$3:$AM$14,3)=2,INDEX([1]UTCR!K2422:U2422,1,5)+INDEX([1]UTCR!K2422:U2422,1,8),INDEX([1]UTCR!AG2422:AQ2422,1,5)+INDEX([1]UTCR!AG2422:AQ2422,1,8)),IF(VLOOKUP([1]Variables!$AN$3,[1]Variables!$AK$3:$AM$14,3)=2,INDEX([1]UTCR!K2422:U2422,1,[1]Variables!$AN$3),INDEX([1]UTCR!AG2422:AQ2422,1,[1]Variables!$AN$3)))</f>
        <v>490727873.69708318</v>
      </c>
      <c r="L2422" s="88">
        <f t="shared" ref="L2422:L2436" si="197">M2422-K2422</f>
        <v>9989245.2167168856</v>
      </c>
      <c r="M2422" s="88">
        <f>IF([1]Variables!$AN$3=12,INDEX([1]NRO!J2422:T2422,1,5)+INDEX([1]NRO!J2422:T2422,1,8),INDEX([1]NRO!J2422:T2422,1,[1]Variables!$AN$3))</f>
        <v>500717118.91380006</v>
      </c>
      <c r="O2422" s="134"/>
      <c r="P2422" s="134"/>
      <c r="Q2422" s="134"/>
      <c r="R2422" s="134"/>
      <c r="S2422" s="134"/>
      <c r="T2422" s="134"/>
      <c r="U2422" s="134"/>
      <c r="V2422" s="134"/>
      <c r="W2422" s="134"/>
      <c r="X2422" s="134"/>
      <c r="Y2422" s="134"/>
      <c r="Z2422" s="134"/>
      <c r="AA2422" s="134"/>
    </row>
    <row r="2423" spans="1:27" ht="11.65" customHeight="1" x14ac:dyDescent="0.2">
      <c r="A2423" s="138">
        <f t="shared" ca="1" si="191"/>
        <v>2042</v>
      </c>
      <c r="C2423" s="184"/>
      <c r="E2423" s="142" t="str">
        <f>[1]UTCR!E2423</f>
        <v>SE</v>
      </c>
      <c r="H2423" s="151"/>
      <c r="I2423" s="88">
        <f>IF(VLOOKUP([1]Variables!$AN$3,[1]Variables!$AK$3:$AM$14,3)=2,[1]UTCR!J2423,[1]UTCR!AF2423)</f>
        <v>0</v>
      </c>
      <c r="J2423" s="88">
        <f t="shared" si="196"/>
        <v>0</v>
      </c>
      <c r="K2423" s="185">
        <f>IF([1]Variables!$AN$3=12,IF(VLOOKUP([1]Variables!$AN$3,[1]Variables!$AK$3:$AM$14,3)=2,INDEX([1]UTCR!K2423:U2423,1,5)+INDEX([1]UTCR!K2423:U2423,1,8),INDEX([1]UTCR!AG2423:AQ2423,1,5)+INDEX([1]UTCR!AG2423:AQ2423,1,8)),IF(VLOOKUP([1]Variables!$AN$3,[1]Variables!$AK$3:$AM$14,3)=2,INDEX([1]UTCR!K2423:U2423,1,[1]Variables!$AN$3),INDEX([1]UTCR!AG2423:AQ2423,1,[1]Variables!$AN$3)))</f>
        <v>0</v>
      </c>
      <c r="L2423" s="88">
        <f t="shared" si="197"/>
        <v>0</v>
      </c>
      <c r="M2423" s="88">
        <f>IF([1]Variables!$AN$3=12,INDEX([1]NRO!J2423:T2423,1,5)+INDEX([1]NRO!J2423:T2423,1,8),INDEX([1]NRO!J2423:T2423,1,[1]Variables!$AN$3))</f>
        <v>0</v>
      </c>
      <c r="O2423" s="134"/>
      <c r="P2423" s="134"/>
      <c r="Q2423" s="134"/>
      <c r="R2423" s="134"/>
      <c r="S2423" s="134"/>
      <c r="T2423" s="134"/>
      <c r="U2423" s="134"/>
      <c r="V2423" s="134"/>
      <c r="W2423" s="134"/>
      <c r="X2423" s="134"/>
      <c r="Y2423" s="134"/>
      <c r="Z2423" s="134"/>
      <c r="AA2423" s="134"/>
    </row>
    <row r="2424" spans="1:27" ht="11.65" customHeight="1" x14ac:dyDescent="0.2">
      <c r="A2424" s="138">
        <f t="shared" ca="1" si="191"/>
        <v>2043</v>
      </c>
      <c r="C2424" s="184"/>
      <c r="E2424" s="84" t="str">
        <f>[1]UTCR!E2424</f>
        <v>JBG</v>
      </c>
      <c r="H2424" s="151"/>
      <c r="I2424" s="88">
        <f>IF(VLOOKUP([1]Variables!$AN$3,[1]Variables!$AK$3:$AM$14,3)=2,[1]UTCR!J2424,[1]UTCR!AF2424)</f>
        <v>1221768042.2412508</v>
      </c>
      <c r="J2424" s="88">
        <f t="shared" si="196"/>
        <v>947639895.67704546</v>
      </c>
      <c r="K2424" s="185">
        <f>IF([1]Variables!$AN$3=12,IF(VLOOKUP([1]Variables!$AN$3,[1]Variables!$AK$3:$AM$14,3)=2,INDEX([1]UTCR!K2424:U2424,1,5)+INDEX([1]UTCR!K2424:U2424,1,8),INDEX([1]UTCR!AG2424:AQ2424,1,5)+INDEX([1]UTCR!AG2424:AQ2424,1,8)),IF(VLOOKUP([1]Variables!$AN$3,[1]Variables!$AK$3:$AM$14,3)=2,INDEX([1]UTCR!K2424:U2424,1,[1]Variables!$AN$3),INDEX([1]UTCR!AG2424:AQ2424,1,[1]Variables!$AN$3)))</f>
        <v>274128146.56420529</v>
      </c>
      <c r="L2424" s="88">
        <f t="shared" si="197"/>
        <v>29775204.203681469</v>
      </c>
      <c r="M2424" s="88">
        <f>IF([1]Variables!$AN$3=12,INDEX([1]NRO!J2424:T2424,1,5)+INDEX([1]NRO!J2424:T2424,1,8),INDEX([1]NRO!J2424:T2424,1,[1]Variables!$AN$3))</f>
        <v>303903350.76788676</v>
      </c>
      <c r="O2424" s="134"/>
      <c r="P2424" s="134"/>
      <c r="Q2424" s="134"/>
      <c r="R2424" s="134"/>
      <c r="S2424" s="134"/>
      <c r="T2424" s="134"/>
      <c r="U2424" s="134"/>
      <c r="V2424" s="134"/>
      <c r="W2424" s="134"/>
      <c r="X2424" s="134"/>
      <c r="Y2424" s="134"/>
      <c r="Z2424" s="134"/>
      <c r="AA2424" s="134"/>
    </row>
    <row r="2425" spans="1:27" ht="11.65" customHeight="1" x14ac:dyDescent="0.2">
      <c r="A2425" s="138">
        <f t="shared" ca="1" si="191"/>
        <v>2044</v>
      </c>
      <c r="C2425" s="184"/>
      <c r="E2425" s="84" t="str">
        <f>[1]UTCR!E2425</f>
        <v>JBE</v>
      </c>
      <c r="H2425" s="151"/>
      <c r="I2425" s="88">
        <f>IF(VLOOKUP([1]Variables!$AN$3,[1]Variables!$AK$3:$AM$14,3)=2,[1]UTCR!J2425,[1]UTCR!AF2425)</f>
        <v>1069.69</v>
      </c>
      <c r="J2425" s="88">
        <f t="shared" si="196"/>
        <v>826.53950369686856</v>
      </c>
      <c r="K2425" s="185">
        <f>IF([1]Variables!$AN$3=12,IF(VLOOKUP([1]Variables!$AN$3,[1]Variables!$AK$3:$AM$14,3)=2,INDEX([1]UTCR!K2425:U2425,1,5)+INDEX([1]UTCR!K2425:U2425,1,8),INDEX([1]UTCR!AG2425:AQ2425,1,5)+INDEX([1]UTCR!AG2425:AQ2425,1,8)),IF(VLOOKUP([1]Variables!$AN$3,[1]Variables!$AK$3:$AM$14,3)=2,INDEX([1]UTCR!K2425:U2425,1,[1]Variables!$AN$3),INDEX([1]UTCR!AG2425:AQ2425,1,[1]Variables!$AN$3)))</f>
        <v>243.15049630313152</v>
      </c>
      <c r="L2425" s="88">
        <f t="shared" si="197"/>
        <v>72495515.08137171</v>
      </c>
      <c r="M2425" s="88">
        <f>IF([1]Variables!$AN$3=12,INDEX([1]NRO!J2425:T2425,1,5)+INDEX([1]NRO!J2425:T2425,1,8),INDEX([1]NRO!J2425:T2425,1,[1]Variables!$AN$3))</f>
        <v>72495758.231868014</v>
      </c>
      <c r="O2425" s="134"/>
      <c r="P2425" s="134"/>
      <c r="Q2425" s="134"/>
      <c r="R2425" s="134"/>
      <c r="S2425" s="134"/>
      <c r="T2425" s="134"/>
      <c r="U2425" s="134"/>
      <c r="V2425" s="134"/>
      <c r="W2425" s="134"/>
      <c r="X2425" s="134"/>
      <c r="Y2425" s="134"/>
      <c r="Z2425" s="134"/>
      <c r="AA2425" s="134"/>
    </row>
    <row r="2426" spans="1:27" ht="11.65" customHeight="1" x14ac:dyDescent="0.2">
      <c r="A2426" s="138">
        <f t="shared" ca="1" si="191"/>
        <v>2045</v>
      </c>
      <c r="C2426" s="184"/>
      <c r="E2426" s="84" t="str">
        <f>[1]UTCR!E2426</f>
        <v>SG</v>
      </c>
      <c r="H2426" s="151"/>
      <c r="I2426" s="88">
        <f>IF(VLOOKUP([1]Variables!$AN$3,[1]Variables!$AK$3:$AM$14,3)=2,[1]UTCR!J2426,[1]UTCR!AF2426)</f>
        <v>16144161.43374997</v>
      </c>
      <c r="J2426" s="88">
        <f t="shared" si="196"/>
        <v>14815735.445970077</v>
      </c>
      <c r="K2426" s="185">
        <f>IF([1]Variables!$AN$3=12,IF(VLOOKUP([1]Variables!$AN$3,[1]Variables!$AK$3:$AM$14,3)=2,INDEX([1]UTCR!K2426:U2426,1,5)+INDEX([1]UTCR!K2426:U2426,1,8),INDEX([1]UTCR!AG2426:AQ2426,1,5)+INDEX([1]UTCR!AG2426:AQ2426,1,8)),IF(VLOOKUP([1]Variables!$AN$3,[1]Variables!$AK$3:$AM$14,3)=2,INDEX([1]UTCR!K2426:U2426,1,[1]Variables!$AN$3),INDEX([1]UTCR!AG2426:AQ2426,1,[1]Variables!$AN$3)))</f>
        <v>1328425.987779893</v>
      </c>
      <c r="L2426" s="88">
        <f t="shared" si="197"/>
        <v>127360.79175376683</v>
      </c>
      <c r="M2426" s="88">
        <f>IF([1]Variables!$AN$3=12,INDEX([1]NRO!J2426:T2426,1,5)+INDEX([1]NRO!J2426:T2426,1,8),INDEX([1]NRO!J2426:T2426,1,[1]Variables!$AN$3))</f>
        <v>1455786.7795336598</v>
      </c>
      <c r="O2426" s="134"/>
      <c r="P2426" s="134"/>
      <c r="Q2426" s="134"/>
      <c r="R2426" s="134"/>
      <c r="S2426" s="134"/>
      <c r="T2426" s="134"/>
      <c r="U2426" s="134"/>
      <c r="V2426" s="134"/>
      <c r="W2426" s="134"/>
      <c r="X2426" s="134"/>
      <c r="Y2426" s="134"/>
      <c r="Z2426" s="134"/>
      <c r="AA2426" s="134"/>
    </row>
    <row r="2427" spans="1:27" ht="11.65" customHeight="1" x14ac:dyDescent="0.2">
      <c r="A2427" s="138">
        <f t="shared" ca="1" si="191"/>
        <v>2046</v>
      </c>
      <c r="C2427" s="184"/>
      <c r="E2427" s="142" t="str">
        <f>[1]UTCR!E2427</f>
        <v>SO</v>
      </c>
      <c r="H2427" s="151"/>
      <c r="I2427" s="88">
        <f>IF(VLOOKUP([1]Variables!$AN$3,[1]Variables!$AK$3:$AM$14,3)=2,[1]UTCR!J2427,[1]UTCR!AF2427)</f>
        <v>634858220.99416709</v>
      </c>
      <c r="J2427" s="88">
        <f t="shared" si="196"/>
        <v>592609646.4802109</v>
      </c>
      <c r="K2427" s="185">
        <f>IF([1]Variables!$AN$3=12,IF(VLOOKUP([1]Variables!$AN$3,[1]Variables!$AK$3:$AM$14,3)=2,INDEX([1]UTCR!K2427:U2427,1,5)+INDEX([1]UTCR!K2427:U2427,1,8),INDEX([1]UTCR!AG2427:AQ2427,1,5)+INDEX([1]UTCR!AG2427:AQ2427,1,8)),IF(VLOOKUP([1]Variables!$AN$3,[1]Variables!$AK$3:$AM$14,3)=2,INDEX([1]UTCR!K2427:U2427,1,[1]Variables!$AN$3),INDEX([1]UTCR!AG2427:AQ2427,1,[1]Variables!$AN$3)))</f>
        <v>42248574.513956174</v>
      </c>
      <c r="L2427" s="88">
        <f t="shared" si="197"/>
        <v>324339.71086931229</v>
      </c>
      <c r="M2427" s="88">
        <f>IF([1]Variables!$AN$3=12,INDEX([1]NRO!J2427:T2427,1,5)+INDEX([1]NRO!J2427:T2427,1,8),INDEX([1]NRO!J2427:T2427,1,[1]Variables!$AN$3))</f>
        <v>42572914.224825487</v>
      </c>
      <c r="O2427" s="134"/>
      <c r="P2427" s="134"/>
      <c r="Q2427" s="134"/>
      <c r="R2427" s="134"/>
      <c r="S2427" s="134"/>
      <c r="T2427" s="134"/>
      <c r="U2427" s="134"/>
      <c r="V2427" s="134"/>
      <c r="W2427" s="134"/>
      <c r="X2427" s="134"/>
      <c r="Y2427" s="134"/>
      <c r="Z2427" s="134"/>
      <c r="AA2427" s="134"/>
    </row>
    <row r="2428" spans="1:27" ht="11.65" customHeight="1" x14ac:dyDescent="0.2">
      <c r="A2428" s="138">
        <f t="shared" ca="1" si="191"/>
        <v>2047</v>
      </c>
      <c r="C2428" s="184"/>
      <c r="E2428" s="142" t="str">
        <f>[1]UTCR!E2428</f>
        <v>CN</v>
      </c>
      <c r="H2428" s="151"/>
      <c r="I2428" s="88">
        <f>IF(VLOOKUP([1]Variables!$AN$3,[1]Variables!$AK$3:$AM$14,3)=2,[1]UTCR!J2428,[1]UTCR!AF2428)</f>
        <v>152538398.96625</v>
      </c>
      <c r="J2428" s="88">
        <f t="shared" si="196"/>
        <v>142038152.22006845</v>
      </c>
      <c r="K2428" s="185">
        <f>IF([1]Variables!$AN$3=12,IF(VLOOKUP([1]Variables!$AN$3,[1]Variables!$AK$3:$AM$14,3)=2,INDEX([1]UTCR!K2428:U2428,1,5)+INDEX([1]UTCR!K2428:U2428,1,8),INDEX([1]UTCR!AG2428:AQ2428,1,5)+INDEX([1]UTCR!AG2428:AQ2428,1,8)),IF(VLOOKUP([1]Variables!$AN$3,[1]Variables!$AK$3:$AM$14,3)=2,INDEX([1]UTCR!K2428:U2428,1,[1]Variables!$AN$3),INDEX([1]UTCR!AG2428:AQ2428,1,[1]Variables!$AN$3)))</f>
        <v>10500246.746181548</v>
      </c>
      <c r="L2428" s="88">
        <f t="shared" si="197"/>
        <v>-25774.024210199714</v>
      </c>
      <c r="M2428" s="88">
        <f>IF([1]Variables!$AN$3=12,INDEX([1]NRO!J2428:T2428,1,5)+INDEX([1]NRO!J2428:T2428,1,8),INDEX([1]NRO!J2428:T2428,1,[1]Variables!$AN$3))</f>
        <v>10474472.721971348</v>
      </c>
      <c r="O2428" s="134"/>
      <c r="P2428" s="134"/>
      <c r="Q2428" s="134"/>
      <c r="R2428" s="134"/>
      <c r="S2428" s="134"/>
      <c r="T2428" s="134"/>
      <c r="U2428" s="134"/>
      <c r="V2428" s="134"/>
      <c r="W2428" s="134"/>
      <c r="X2428" s="134"/>
      <c r="Y2428" s="134"/>
      <c r="Z2428" s="134"/>
      <c r="AA2428" s="134"/>
    </row>
    <row r="2429" spans="1:27" ht="11.65" customHeight="1" x14ac:dyDescent="0.2">
      <c r="A2429" s="138">
        <f t="shared" ca="1" si="191"/>
        <v>2048</v>
      </c>
      <c r="C2429" s="184"/>
      <c r="E2429" s="84" t="str">
        <f>[1]UTCR!E2429</f>
        <v>DEU</v>
      </c>
      <c r="H2429" s="151"/>
      <c r="I2429" s="88">
        <f>IF(VLOOKUP([1]Variables!$AN$3,[1]Variables!$AK$3:$AM$14,3)=2,[1]UTCR!J2429,[1]UTCR!AF2429)</f>
        <v>0</v>
      </c>
      <c r="J2429" s="88">
        <f t="shared" si="196"/>
        <v>0</v>
      </c>
      <c r="K2429" s="185">
        <f>IF([1]Variables!$AN$3=12,IF(VLOOKUP([1]Variables!$AN$3,[1]Variables!$AK$3:$AM$14,3)=2,INDEX([1]UTCR!K2429:U2429,1,5)+INDEX([1]UTCR!K2429:U2429,1,8),INDEX([1]UTCR!AG2429:AQ2429,1,5)+INDEX([1]UTCR!AG2429:AQ2429,1,8)),IF(VLOOKUP([1]Variables!$AN$3,[1]Variables!$AK$3:$AM$14,3)=2,INDEX([1]UTCR!K2429:U2429,1,[1]Variables!$AN$3),INDEX([1]UTCR!AG2429:AQ2429,1,[1]Variables!$AN$3)))</f>
        <v>0</v>
      </c>
      <c r="L2429" s="88">
        <f t="shared" si="197"/>
        <v>0</v>
      </c>
      <c r="M2429" s="88">
        <f>IF([1]Variables!$AN$3=12,INDEX([1]NRO!J2429:T2429,1,5)+INDEX([1]NRO!J2429:T2429,1,8),INDEX([1]NRO!J2429:T2429,1,[1]Variables!$AN$3))</f>
        <v>0</v>
      </c>
      <c r="O2429" s="134"/>
      <c r="P2429" s="134"/>
      <c r="Q2429" s="134"/>
      <c r="R2429" s="134"/>
      <c r="S2429" s="134"/>
      <c r="T2429" s="134"/>
      <c r="U2429" s="134"/>
      <c r="V2429" s="134"/>
      <c r="W2429" s="134"/>
      <c r="X2429" s="134"/>
      <c r="Y2429" s="134"/>
      <c r="Z2429" s="134"/>
      <c r="AA2429" s="134"/>
    </row>
    <row r="2430" spans="1:27" ht="11.65" customHeight="1" x14ac:dyDescent="0.2">
      <c r="A2430" s="138">
        <f t="shared" ca="1" si="191"/>
        <v>2049</v>
      </c>
      <c r="C2430" s="184"/>
      <c r="E2430" s="84" t="str">
        <f>[1]UTCR!E2430</f>
        <v>CAGW</v>
      </c>
      <c r="H2430" s="151"/>
      <c r="I2430" s="88">
        <f>IF(VLOOKUP([1]Variables!$AN$3,[1]Variables!$AK$3:$AM$14,3)=2,[1]UTCR!J2430,[1]UTCR!AF2430)</f>
        <v>3958844116.9233346</v>
      </c>
      <c r="J2430" s="88">
        <f t="shared" si="196"/>
        <v>3065528867.6139965</v>
      </c>
      <c r="K2430" s="185">
        <f>IF([1]Variables!$AN$3=12,IF(VLOOKUP([1]Variables!$AN$3,[1]Variables!$AK$3:$AM$14,3)=2,INDEX([1]UTCR!K2430:U2430,1,5)+INDEX([1]UTCR!K2430:U2430,1,8),INDEX([1]UTCR!AG2430:AQ2430,1,5)+INDEX([1]UTCR!AG2430:AQ2430,1,8)),IF(VLOOKUP([1]Variables!$AN$3,[1]Variables!$AK$3:$AM$14,3)=2,INDEX([1]UTCR!K2430:U2430,1,[1]Variables!$AN$3),INDEX([1]UTCR!AG2430:AQ2430,1,[1]Variables!$AN$3)))</f>
        <v>893315249.30933833</v>
      </c>
      <c r="L2430" s="88">
        <f t="shared" si="197"/>
        <v>-16084033.292299628</v>
      </c>
      <c r="M2430" s="88">
        <f>IF([1]Variables!$AN$3=12,INDEX([1]NRO!J2430:T2430,1,5)+INDEX([1]NRO!J2430:T2430,1,8),INDEX([1]NRO!J2430:T2430,1,[1]Variables!$AN$3))</f>
        <v>877231216.0170387</v>
      </c>
      <c r="O2430" s="134"/>
      <c r="P2430" s="134"/>
      <c r="Q2430" s="134"/>
      <c r="R2430" s="134"/>
      <c r="S2430" s="134"/>
      <c r="T2430" s="134"/>
      <c r="U2430" s="134"/>
      <c r="V2430" s="134"/>
      <c r="W2430" s="134"/>
      <c r="X2430" s="134"/>
      <c r="Y2430" s="134"/>
      <c r="Z2430" s="134"/>
      <c r="AA2430" s="134"/>
    </row>
    <row r="2431" spans="1:27" ht="11.65" customHeight="1" x14ac:dyDescent="0.2">
      <c r="A2431" s="138">
        <f t="shared" ca="1" si="191"/>
        <v>2050</v>
      </c>
      <c r="C2431" s="184"/>
      <c r="E2431" s="84" t="str">
        <f>[1]UTCR!E2431</f>
        <v>CAGE</v>
      </c>
      <c r="H2431" s="151"/>
      <c r="I2431" s="88">
        <f>IF(VLOOKUP([1]Variables!$AN$3,[1]Variables!$AK$3:$AM$14,3)=2,[1]UTCR!J2431,[1]UTCR!AF2431)</f>
        <v>12709266283.124992</v>
      </c>
      <c r="J2431" s="88">
        <f t="shared" si="196"/>
        <v>12709266283.124992</v>
      </c>
      <c r="K2431" s="185">
        <f>IF([1]Variables!$AN$3=12,IF(VLOOKUP([1]Variables!$AN$3,[1]Variables!$AK$3:$AM$14,3)=2,INDEX([1]UTCR!K2431:U2431,1,5)+INDEX([1]UTCR!K2431:U2431,1,8),INDEX([1]UTCR!AG2431:AQ2431,1,5)+INDEX([1]UTCR!AG2431:AQ2431,1,8)),IF(VLOOKUP([1]Variables!$AN$3,[1]Variables!$AK$3:$AM$14,3)=2,INDEX([1]UTCR!K2431:U2431,1,[1]Variables!$AN$3),INDEX([1]UTCR!AG2431:AQ2431,1,[1]Variables!$AN$3)))</f>
        <v>0</v>
      </c>
      <c r="L2431" s="88">
        <f t="shared" si="197"/>
        <v>0</v>
      </c>
      <c r="M2431" s="88">
        <f>IF([1]Variables!$AN$3=12,INDEX([1]NRO!J2431:T2431,1,5)+INDEX([1]NRO!J2431:T2431,1,8),INDEX([1]NRO!J2431:T2431,1,[1]Variables!$AN$3))</f>
        <v>0</v>
      </c>
      <c r="O2431" s="134"/>
      <c r="P2431" s="134"/>
      <c r="Q2431" s="134"/>
      <c r="R2431" s="134"/>
      <c r="S2431" s="134"/>
      <c r="T2431" s="134"/>
      <c r="U2431" s="134"/>
      <c r="V2431" s="134"/>
      <c r="W2431" s="134"/>
      <c r="X2431" s="134"/>
      <c r="Y2431" s="134"/>
      <c r="Z2431" s="134"/>
      <c r="AA2431" s="134"/>
    </row>
    <row r="2432" spans="1:27" ht="11.65" customHeight="1" x14ac:dyDescent="0.2">
      <c r="A2432" s="138">
        <f t="shared" ca="1" si="191"/>
        <v>2051</v>
      </c>
      <c r="C2432" s="184"/>
      <c r="E2432" s="84" t="str">
        <f>[1]UTCR!E2432</f>
        <v>CAEW</v>
      </c>
      <c r="H2432" s="151"/>
      <c r="I2432" s="88">
        <f>IF(VLOOKUP([1]Variables!$AN$3,[1]Variables!$AK$3:$AM$14,3)=2,[1]UTCR!J2432,[1]UTCR!AF2432)</f>
        <v>0</v>
      </c>
      <c r="J2432" s="88">
        <f t="shared" si="196"/>
        <v>0</v>
      </c>
      <c r="K2432" s="185">
        <f>IF([1]Variables!$AN$3=12,IF(VLOOKUP([1]Variables!$AN$3,[1]Variables!$AK$3:$AM$14,3)=2,INDEX([1]UTCR!K2432:U2432,1,5)+INDEX([1]UTCR!K2432:U2432,1,8),INDEX([1]UTCR!AG2432:AQ2432,1,5)+INDEX([1]UTCR!AG2432:AQ2432,1,8)),IF(VLOOKUP([1]Variables!$AN$3,[1]Variables!$AK$3:$AM$14,3)=2,INDEX([1]UTCR!K2432:U2432,1,[1]Variables!$AN$3),INDEX([1]UTCR!AG2432:AQ2432,1,[1]Variables!$AN$3)))</f>
        <v>0</v>
      </c>
      <c r="L2432" s="88">
        <f t="shared" si="197"/>
        <v>0</v>
      </c>
      <c r="M2432" s="88">
        <f>IF([1]Variables!$AN$3=12,INDEX([1]NRO!J2432:T2432,1,5)+INDEX([1]NRO!J2432:T2432,1,8),INDEX([1]NRO!J2432:T2432,1,[1]Variables!$AN$3))</f>
        <v>0</v>
      </c>
      <c r="O2432" s="134"/>
      <c r="P2432" s="134"/>
      <c r="Q2432" s="134"/>
      <c r="R2432" s="134"/>
      <c r="S2432" s="134"/>
      <c r="T2432" s="134"/>
      <c r="U2432" s="134"/>
      <c r="V2432" s="134"/>
      <c r="W2432" s="134"/>
      <c r="X2432" s="134"/>
      <c r="Y2432" s="134"/>
      <c r="Z2432" s="134"/>
      <c r="AA2432" s="134"/>
    </row>
    <row r="2433" spans="1:27" ht="11.65" customHeight="1" x14ac:dyDescent="0.2">
      <c r="A2433" s="138">
        <f t="shared" ca="1" si="191"/>
        <v>2052</v>
      </c>
      <c r="C2433" s="184"/>
      <c r="E2433" s="84" t="str">
        <f>[1]UTCR!E2433</f>
        <v>CAEE</v>
      </c>
      <c r="H2433" s="151"/>
      <c r="I2433" s="88">
        <f>IF(VLOOKUP([1]Variables!$AN$3,[1]Variables!$AK$3:$AM$14,3)=2,[1]UTCR!J2433,[1]UTCR!AF2433)</f>
        <v>290971825.25249964</v>
      </c>
      <c r="J2433" s="88">
        <f t="shared" si="196"/>
        <v>290971825.25249964</v>
      </c>
      <c r="K2433" s="185">
        <f>IF([1]Variables!$AN$3=12,IF(VLOOKUP([1]Variables!$AN$3,[1]Variables!$AK$3:$AM$14,3)=2,INDEX([1]UTCR!K2433:U2433,1,5)+INDEX([1]UTCR!K2433:U2433,1,8),INDEX([1]UTCR!AG2433:AQ2433,1,5)+INDEX([1]UTCR!AG2433:AQ2433,1,8)),IF(VLOOKUP([1]Variables!$AN$3,[1]Variables!$AK$3:$AM$14,3)=2,INDEX([1]UTCR!K2433:U2433,1,[1]Variables!$AN$3),INDEX([1]UTCR!AG2433:AQ2433,1,[1]Variables!$AN$3)))</f>
        <v>0</v>
      </c>
      <c r="L2433" s="88">
        <f t="shared" si="197"/>
        <v>0</v>
      </c>
      <c r="M2433" s="88">
        <f>IF([1]Variables!$AN$3=12,INDEX([1]NRO!J2433:T2433,1,5)+INDEX([1]NRO!J2433:T2433,1,8),INDEX([1]NRO!J2433:T2433,1,[1]Variables!$AN$3))</f>
        <v>0</v>
      </c>
      <c r="O2433" s="134"/>
      <c r="P2433" s="134"/>
      <c r="Q2433" s="134"/>
      <c r="R2433" s="134"/>
      <c r="S2433" s="134"/>
      <c r="T2433" s="134"/>
      <c r="U2433" s="134"/>
      <c r="V2433" s="134"/>
      <c r="W2433" s="134"/>
      <c r="X2433" s="134"/>
      <c r="Y2433" s="134"/>
      <c r="Z2433" s="134"/>
      <c r="AA2433" s="134"/>
    </row>
    <row r="2434" spans="1:27" ht="11.65" customHeight="1" x14ac:dyDescent="0.2">
      <c r="A2434" s="138">
        <f t="shared" ca="1" si="191"/>
        <v>2053</v>
      </c>
      <c r="C2434" s="184"/>
      <c r="E2434" s="84" t="str">
        <f>[1]UTCR!E2434</f>
        <v>SSGCH</v>
      </c>
      <c r="H2434" s="151"/>
      <c r="I2434" s="88">
        <f>IF(VLOOKUP([1]Variables!$AN$3,[1]Variables!$AK$3:$AM$14,3)=2,[1]UTCR!J2434,[1]UTCR!AF2434)</f>
        <v>0</v>
      </c>
      <c r="J2434" s="88">
        <f t="shared" si="196"/>
        <v>0</v>
      </c>
      <c r="K2434" s="185">
        <f>IF([1]Variables!$AN$3=12,IF(VLOOKUP([1]Variables!$AN$3,[1]Variables!$AK$3:$AM$14,3)=2,INDEX([1]UTCR!K2434:U2434,1,5)+INDEX([1]UTCR!K2434:U2434,1,8),INDEX([1]UTCR!AG2434:AQ2434,1,5)+INDEX([1]UTCR!AG2434:AQ2434,1,8)),IF(VLOOKUP([1]Variables!$AN$3,[1]Variables!$AK$3:$AM$14,3)=2,INDEX([1]UTCR!K2434:U2434,1,[1]Variables!$AN$3),INDEX([1]UTCR!AG2434:AQ2434,1,[1]Variables!$AN$3)))</f>
        <v>0</v>
      </c>
      <c r="L2434" s="88">
        <f t="shared" si="197"/>
        <v>0</v>
      </c>
      <c r="M2434" s="88">
        <f>IF([1]Variables!$AN$3=12,INDEX([1]NRO!J2434:T2434,1,5)+INDEX([1]NRO!J2434:T2434,1,8),INDEX([1]NRO!J2434:T2434,1,[1]Variables!$AN$3))</f>
        <v>0</v>
      </c>
      <c r="O2434" s="134"/>
      <c r="P2434" s="134"/>
      <c r="Q2434" s="134"/>
      <c r="R2434" s="134"/>
      <c r="S2434" s="134"/>
      <c r="T2434" s="134"/>
      <c r="U2434" s="134"/>
      <c r="V2434" s="134"/>
      <c r="W2434" s="134"/>
      <c r="X2434" s="134"/>
      <c r="Y2434" s="134"/>
      <c r="Z2434" s="134"/>
      <c r="AA2434" s="134"/>
    </row>
    <row r="2435" spans="1:27" ht="11.65" customHeight="1" x14ac:dyDescent="0.2">
      <c r="A2435" s="138">
        <f t="shared" ca="1" si="191"/>
        <v>2054</v>
      </c>
      <c r="C2435" s="184"/>
      <c r="E2435" s="84" t="str">
        <f>[1]UTCR!E2435</f>
        <v>SSGCT</v>
      </c>
      <c r="H2435" s="151"/>
      <c r="I2435" s="88">
        <f>IF(VLOOKUP([1]Variables!$AN$3,[1]Variables!$AK$3:$AM$14,3)=2,[1]UTCR!J2435,[1]UTCR!AF2435)</f>
        <v>0</v>
      </c>
      <c r="J2435" s="88">
        <f t="shared" si="196"/>
        <v>0</v>
      </c>
      <c r="K2435" s="185">
        <f>IF([1]Variables!$AN$3=12,IF(VLOOKUP([1]Variables!$AN$3,[1]Variables!$AK$3:$AM$14,3)=2,INDEX([1]UTCR!K2435:U2435,1,5)+INDEX([1]UTCR!K2435:U2435,1,8),INDEX([1]UTCR!AG2435:AQ2435,1,5)+INDEX([1]UTCR!AG2435:AQ2435,1,8)),IF(VLOOKUP([1]Variables!$AN$3,[1]Variables!$AK$3:$AM$14,3)=2,INDEX([1]UTCR!K2435:U2435,1,[1]Variables!$AN$3),INDEX([1]UTCR!AG2435:AQ2435,1,[1]Variables!$AN$3)))</f>
        <v>0</v>
      </c>
      <c r="L2435" s="88">
        <f t="shared" si="197"/>
        <v>0</v>
      </c>
      <c r="M2435" s="88">
        <f>IF([1]Variables!$AN$3=12,INDEX([1]NRO!J2435:T2435,1,5)+INDEX([1]NRO!J2435:T2435,1,8),INDEX([1]NRO!J2435:T2435,1,[1]Variables!$AN$3))</f>
        <v>0</v>
      </c>
      <c r="O2435" s="134"/>
      <c r="P2435" s="134"/>
      <c r="Q2435" s="134"/>
      <c r="R2435" s="134"/>
      <c r="S2435" s="134"/>
      <c r="T2435" s="134"/>
      <c r="U2435" s="134"/>
      <c r="V2435" s="134"/>
      <c r="W2435" s="134"/>
      <c r="X2435" s="134"/>
      <c r="Y2435" s="134"/>
      <c r="Z2435" s="134"/>
      <c r="AA2435" s="134"/>
    </row>
    <row r="2436" spans="1:27" ht="11.65" customHeight="1" x14ac:dyDescent="0.2">
      <c r="A2436" s="138">
        <f t="shared" ca="1" si="191"/>
        <v>2055</v>
      </c>
      <c r="C2436" s="184"/>
      <c r="E2436" s="84" t="str">
        <f>[1]UTCR!E2436</f>
        <v>Less Capital Leases</v>
      </c>
      <c r="H2436" s="151"/>
      <c r="I2436" s="88">
        <f>IF(VLOOKUP([1]Variables!$AN$3,[1]Variables!$AK$3:$AM$14,3)=2,[1]UTCR!J2436,[1]UTCR!AF2436)</f>
        <v>-23934342.449583333</v>
      </c>
      <c r="J2436" s="88">
        <f t="shared" si="196"/>
        <v>-22925667.874423653</v>
      </c>
      <c r="K2436" s="185">
        <f>IF([1]Variables!$AN$3=12,IF(VLOOKUP([1]Variables!$AN$3,[1]Variables!$AK$3:$AM$14,3)=2,INDEX([1]UTCR!K2436:U2436,1,5)+INDEX([1]UTCR!K2436:U2436,1,8),INDEX([1]UTCR!AG2436:AQ2436,1,5)+INDEX([1]UTCR!AG2436:AQ2436,1,8)),IF(VLOOKUP([1]Variables!$AN$3,[1]Variables!$AK$3:$AM$14,3)=2,INDEX([1]UTCR!K2436:U2436,1,[1]Variables!$AN$3),INDEX([1]UTCR!AG2436:AQ2436,1,[1]Variables!$AN$3)))</f>
        <v>-1008674.5751596786</v>
      </c>
      <c r="L2436" s="88">
        <f t="shared" si="197"/>
        <v>0</v>
      </c>
      <c r="M2436" s="88">
        <f>IF([1]Variables!$AN$3=12,INDEX([1]NRO!J2436:T2436,1,5)+INDEX([1]NRO!J2436:T2436,1,8),INDEX([1]NRO!J2436:T2436,1,[1]Variables!$AN$3))</f>
        <v>-1008674.5751596786</v>
      </c>
      <c r="O2436" s="134"/>
      <c r="P2436" s="134"/>
      <c r="Q2436" s="134"/>
      <c r="R2436" s="134"/>
      <c r="S2436" s="134"/>
      <c r="T2436" s="134"/>
      <c r="U2436" s="134"/>
      <c r="V2436" s="134"/>
      <c r="W2436" s="134"/>
      <c r="X2436" s="134"/>
      <c r="Y2436" s="134"/>
      <c r="Z2436" s="134"/>
      <c r="AA2436" s="134"/>
    </row>
    <row r="2437" spans="1:27" ht="11.65" customHeight="1" thickBot="1" x14ac:dyDescent="0.25">
      <c r="A2437" s="138">
        <f t="shared" ca="1" si="191"/>
        <v>2056</v>
      </c>
      <c r="C2437" s="184"/>
      <c r="H2437" s="151" t="s">
        <v>469</v>
      </c>
      <c r="I2437" s="203">
        <f>SUM(I2422:I2436)</f>
        <v>25714343144.287075</v>
      </c>
      <c r="J2437" s="203">
        <f>SUM(J2422:J2436)</f>
        <v>24003103058.893196</v>
      </c>
      <c r="K2437" s="203">
        <f>SUM(K2422:K2436)</f>
        <v>1711240085.3938808</v>
      </c>
      <c r="L2437" s="203">
        <f>SUM(L2422:L2436)</f>
        <v>96601857.687883317</v>
      </c>
      <c r="M2437" s="203">
        <f>SUM(M2422:M2436)</f>
        <v>1807841943.0817645</v>
      </c>
      <c r="O2437" s="134"/>
      <c r="P2437" s="134"/>
      <c r="Q2437" s="134"/>
      <c r="R2437" s="134"/>
      <c r="S2437" s="134"/>
      <c r="T2437" s="134"/>
      <c r="U2437" s="134"/>
      <c r="V2437" s="134"/>
      <c r="W2437" s="134"/>
      <c r="X2437" s="134"/>
      <c r="Y2437" s="134"/>
      <c r="Z2437" s="134"/>
      <c r="AA2437" s="134"/>
    </row>
    <row r="2438" spans="1:27" ht="11.65" customHeight="1" thickTop="1" x14ac:dyDescent="0.2">
      <c r="A2438" s="138">
        <f t="shared" ca="1" si="191"/>
        <v>2057</v>
      </c>
      <c r="C2438" s="184">
        <v>105</v>
      </c>
      <c r="D2438" s="84" t="s">
        <v>570</v>
      </c>
      <c r="H2438" s="151"/>
      <c r="I2438" s="88"/>
      <c r="J2438" s="88"/>
      <c r="K2438" s="88"/>
      <c r="L2438" s="88"/>
      <c r="M2438" s="88"/>
      <c r="O2438" s="134"/>
      <c r="P2438" s="134"/>
      <c r="Q2438" s="134"/>
      <c r="R2438" s="134"/>
      <c r="S2438" s="134"/>
      <c r="T2438" s="134"/>
      <c r="U2438" s="134"/>
      <c r="V2438" s="134"/>
      <c r="W2438" s="134"/>
      <c r="X2438" s="134"/>
      <c r="Y2438" s="134"/>
      <c r="Z2438" s="134"/>
      <c r="AA2438" s="134"/>
    </row>
    <row r="2439" spans="1:27" ht="11.65" customHeight="1" x14ac:dyDescent="0.2">
      <c r="A2439" s="138">
        <f t="shared" ca="1" si="191"/>
        <v>2058</v>
      </c>
      <c r="C2439" s="184"/>
      <c r="F2439" s="184" t="str">
        <f>+[1]Function!F2421</f>
        <v>DPW</v>
      </c>
      <c r="G2439" s="84" t="str">
        <f>[1]UTCR!H2439</f>
        <v>S</v>
      </c>
      <c r="H2439" s="151"/>
      <c r="I2439" s="88">
        <f>IF(VLOOKUP([1]Variables!$AN$3,[1]Variables!$AK$3:$AM$14,3)=2,[1]UTCR!J2439,[1]UTCR!AF2439)</f>
        <v>9785292.1500000004</v>
      </c>
      <c r="J2439" s="88">
        <f t="shared" ref="J2439:J2444" si="198">I2439-K2439</f>
        <v>9785292.1500000004</v>
      </c>
      <c r="K2439" s="185">
        <f>IF([1]Variables!$AN$3=12,IF(VLOOKUP([1]Variables!$AN$3,[1]Variables!$AK$3:$AM$14,3)=2,INDEX([1]UTCR!K2439:U2439,1,5)+INDEX([1]UTCR!K2439:U2439,1,8),INDEX([1]UTCR!AG2439:AQ2439,1,5)+INDEX([1]UTCR!AG2439:AQ2439,1,8)),IF(VLOOKUP([1]Variables!$AN$3,[1]Variables!$AK$3:$AM$14,3)=2,INDEX([1]UTCR!K2439:U2439,1,[1]Variables!$AN$3),INDEX([1]UTCR!AG2439:AQ2439,1,[1]Variables!$AN$3)))</f>
        <v>0</v>
      </c>
      <c r="L2439" s="88">
        <f t="shared" ref="L2439:L2444" si="199">M2439-K2439</f>
        <v>0</v>
      </c>
      <c r="M2439" s="88">
        <f>IF([1]Variables!$AN$3=12,INDEX([1]NRO!J2439:T2439,1,5)+INDEX([1]NRO!J2439:T2439,1,8),INDEX([1]NRO!J2439:T2439,1,[1]Variables!$AN$3))</f>
        <v>0</v>
      </c>
      <c r="O2439" s="134"/>
      <c r="P2439" s="134"/>
      <c r="Q2439" s="134"/>
      <c r="R2439" s="134"/>
      <c r="S2439" s="134"/>
      <c r="T2439" s="134"/>
      <c r="U2439" s="134"/>
      <c r="V2439" s="134"/>
      <c r="W2439" s="134"/>
      <c r="X2439" s="134"/>
      <c r="Y2439" s="134"/>
      <c r="Z2439" s="134"/>
      <c r="AA2439" s="134"/>
    </row>
    <row r="2440" spans="1:27" ht="11.65" customHeight="1" x14ac:dyDescent="0.2">
      <c r="A2440" s="138">
        <f t="shared" ca="1" si="191"/>
        <v>2059</v>
      </c>
      <c r="C2440" s="184"/>
      <c r="F2440" s="184" t="str">
        <f>+[1]Function!F2422</f>
        <v>P</v>
      </c>
      <c r="G2440" s="84" t="str">
        <f>[1]UTCR!H2440</f>
        <v>SG</v>
      </c>
      <c r="H2440" s="151"/>
      <c r="I2440" s="88">
        <f>IF(VLOOKUP([1]Variables!$AN$3,[1]Variables!$AK$3:$AM$14,3)=2,[1]UTCR!J2440,[1]UTCR!AF2440)</f>
        <v>0</v>
      </c>
      <c r="J2440" s="88">
        <f t="shared" si="198"/>
        <v>0</v>
      </c>
      <c r="K2440" s="185">
        <f>IF([1]Variables!$AN$3=12,IF(VLOOKUP([1]Variables!$AN$3,[1]Variables!$AK$3:$AM$14,3)=2,INDEX([1]UTCR!K2440:U2440,1,5)+INDEX([1]UTCR!K2440:U2440,1,8),INDEX([1]UTCR!AG2440:AQ2440,1,5)+INDEX([1]UTCR!AG2440:AQ2440,1,8)),IF(VLOOKUP([1]Variables!$AN$3,[1]Variables!$AK$3:$AM$14,3)=2,INDEX([1]UTCR!K2440:U2440,1,[1]Variables!$AN$3),INDEX([1]UTCR!AG2440:AQ2440,1,[1]Variables!$AN$3)))</f>
        <v>0</v>
      </c>
      <c r="L2440" s="88">
        <f t="shared" si="199"/>
        <v>0</v>
      </c>
      <c r="M2440" s="88">
        <f>IF([1]Variables!$AN$3=12,INDEX([1]NRO!J2440:T2440,1,5)+INDEX([1]NRO!J2440:T2440,1,8),INDEX([1]NRO!J2440:T2440,1,[1]Variables!$AN$3))</f>
        <v>0</v>
      </c>
      <c r="O2440" s="134"/>
      <c r="P2440" s="134"/>
      <c r="Q2440" s="134"/>
      <c r="R2440" s="134"/>
      <c r="S2440" s="134"/>
      <c r="T2440" s="134"/>
      <c r="U2440" s="134"/>
      <c r="V2440" s="134"/>
      <c r="W2440" s="134"/>
      <c r="X2440" s="134"/>
      <c r="Y2440" s="134"/>
      <c r="Z2440" s="134"/>
      <c r="AA2440" s="134"/>
    </row>
    <row r="2441" spans="1:27" ht="11.65" customHeight="1" x14ac:dyDescent="0.2">
      <c r="A2441" s="138">
        <f t="shared" ca="1" si="191"/>
        <v>2060</v>
      </c>
      <c r="C2441" s="184"/>
      <c r="F2441" s="184" t="str">
        <f>+[1]Function!F2423</f>
        <v>T</v>
      </c>
      <c r="G2441" s="84" t="str">
        <f>[1]UTCR!H2441</f>
        <v>SG</v>
      </c>
      <c r="H2441" s="151"/>
      <c r="I2441" s="88">
        <f>IF(VLOOKUP([1]Variables!$AN$3,[1]Variables!$AK$3:$AM$14,3)=2,[1]UTCR!J2441,[1]UTCR!AF2441)</f>
        <v>0</v>
      </c>
      <c r="J2441" s="88">
        <f t="shared" si="198"/>
        <v>0</v>
      </c>
      <c r="K2441" s="185">
        <f>IF([1]Variables!$AN$3=12,IF(VLOOKUP([1]Variables!$AN$3,[1]Variables!$AK$3:$AM$14,3)=2,INDEX([1]UTCR!K2441:U2441,1,5)+INDEX([1]UTCR!K2441:U2441,1,8),INDEX([1]UTCR!AG2441:AQ2441,1,5)+INDEX([1]UTCR!AG2441:AQ2441,1,8)),IF(VLOOKUP([1]Variables!$AN$3,[1]Variables!$AK$3:$AM$14,3)=2,INDEX([1]UTCR!K2441:U2441,1,[1]Variables!$AN$3),INDEX([1]UTCR!AG2441:AQ2441,1,[1]Variables!$AN$3)))</f>
        <v>0</v>
      </c>
      <c r="L2441" s="88">
        <f t="shared" si="199"/>
        <v>0</v>
      </c>
      <c r="M2441" s="88">
        <f>IF([1]Variables!$AN$3=12,INDEX([1]NRO!J2441:T2441,1,5)+INDEX([1]NRO!J2441:T2441,1,8),INDEX([1]NRO!J2441:T2441,1,[1]Variables!$AN$3))</f>
        <v>0</v>
      </c>
      <c r="O2441" s="134"/>
      <c r="P2441" s="134"/>
      <c r="Q2441" s="134"/>
      <c r="R2441" s="134"/>
      <c r="S2441" s="134"/>
      <c r="T2441" s="134"/>
      <c r="U2441" s="134"/>
      <c r="V2441" s="134"/>
      <c r="W2441" s="134"/>
      <c r="X2441" s="134"/>
      <c r="Y2441" s="134"/>
      <c r="Z2441" s="134"/>
      <c r="AA2441" s="134"/>
    </row>
    <row r="2442" spans="1:27" ht="11.65" customHeight="1" x14ac:dyDescent="0.2">
      <c r="A2442" s="138">
        <f t="shared" ca="1" si="191"/>
        <v>2061</v>
      </c>
      <c r="C2442" s="184"/>
      <c r="F2442" s="184" t="str">
        <f>+[1]Function!F2424</f>
        <v>P</v>
      </c>
      <c r="G2442" s="84" t="str">
        <f>[1]UTCR!H2442</f>
        <v>SG</v>
      </c>
      <c r="H2442" s="151"/>
      <c r="I2442" s="88">
        <f>IF(VLOOKUP([1]Variables!$AN$3,[1]Variables!$AK$3:$AM$14,3)=2,[1]UTCR!J2442,[1]UTCR!AF2442)</f>
        <v>0</v>
      </c>
      <c r="J2442" s="88">
        <f t="shared" si="198"/>
        <v>0</v>
      </c>
      <c r="K2442" s="185">
        <f>IF([1]Variables!$AN$3=12,IF(VLOOKUP([1]Variables!$AN$3,[1]Variables!$AK$3:$AM$14,3)=2,INDEX([1]UTCR!K2442:U2442,1,5)+INDEX([1]UTCR!K2442:U2442,1,8),INDEX([1]UTCR!AG2442:AQ2442,1,5)+INDEX([1]UTCR!AG2442:AQ2442,1,8)),IF(VLOOKUP([1]Variables!$AN$3,[1]Variables!$AK$3:$AM$14,3)=2,INDEX([1]UTCR!K2442:U2442,1,[1]Variables!$AN$3),INDEX([1]UTCR!AG2442:AQ2442,1,[1]Variables!$AN$3)))</f>
        <v>0</v>
      </c>
      <c r="L2442" s="88">
        <f t="shared" si="199"/>
        <v>0</v>
      </c>
      <c r="M2442" s="88">
        <f>IF([1]Variables!$AN$3=12,INDEX([1]NRO!J2442:T2442,1,5)+INDEX([1]NRO!J2442:T2442,1,8),INDEX([1]NRO!J2442:T2442,1,[1]Variables!$AN$3))</f>
        <v>0</v>
      </c>
      <c r="O2442" s="134"/>
      <c r="P2442" s="134"/>
      <c r="Q2442" s="134"/>
      <c r="R2442" s="134"/>
      <c r="S2442" s="134"/>
      <c r="T2442" s="134"/>
      <c r="U2442" s="134"/>
      <c r="V2442" s="134"/>
      <c r="W2442" s="134"/>
      <c r="X2442" s="134"/>
      <c r="Y2442" s="134"/>
      <c r="Z2442" s="134"/>
      <c r="AA2442" s="134"/>
    </row>
    <row r="2443" spans="1:27" ht="11.65" customHeight="1" x14ac:dyDescent="0.2">
      <c r="A2443" s="138">
        <f t="shared" ca="1" si="191"/>
        <v>2062</v>
      </c>
      <c r="C2443" s="184"/>
      <c r="F2443" s="184" t="str">
        <f>+[1]Function!F2425</f>
        <v>P</v>
      </c>
      <c r="G2443" s="84" t="str">
        <f>[1]UTCR!H2443</f>
        <v>SE</v>
      </c>
      <c r="H2443" s="151"/>
      <c r="I2443" s="88">
        <f>IF(VLOOKUP([1]Variables!$AN$3,[1]Variables!$AK$3:$AM$14,3)=2,[1]UTCR!J2443,[1]UTCR!AF2443)</f>
        <v>5051831.9112499999</v>
      </c>
      <c r="J2443" s="88">
        <f t="shared" si="198"/>
        <v>4663848.3956905436</v>
      </c>
      <c r="K2443" s="185">
        <f>IF([1]Variables!$AN$3=12,IF(VLOOKUP([1]Variables!$AN$3,[1]Variables!$AK$3:$AM$14,3)=2,INDEX([1]UTCR!K2443:U2443,1,5)+INDEX([1]UTCR!K2443:U2443,1,8),INDEX([1]UTCR!AG2443:AQ2443,1,5)+INDEX([1]UTCR!AG2443:AQ2443,1,8)),IF(VLOOKUP([1]Variables!$AN$3,[1]Variables!$AK$3:$AM$14,3)=2,INDEX([1]UTCR!K2443:U2443,1,[1]Variables!$AN$3),INDEX([1]UTCR!AG2443:AQ2443,1,[1]Variables!$AN$3)))</f>
        <v>387983.51555945643</v>
      </c>
      <c r="L2443" s="88">
        <f t="shared" si="199"/>
        <v>0</v>
      </c>
      <c r="M2443" s="88">
        <f>IF([1]Variables!$AN$3=12,INDEX([1]NRO!J2443:T2443,1,5)+INDEX([1]NRO!J2443:T2443,1,8),INDEX([1]NRO!J2443:T2443,1,[1]Variables!$AN$3))</f>
        <v>387983.51555945643</v>
      </c>
      <c r="O2443" s="134"/>
      <c r="P2443" s="134"/>
      <c r="Q2443" s="134"/>
      <c r="R2443" s="134"/>
      <c r="S2443" s="134"/>
      <c r="T2443" s="134"/>
      <c r="U2443" s="134"/>
      <c r="V2443" s="134"/>
      <c r="W2443" s="134"/>
      <c r="X2443" s="134"/>
      <c r="Y2443" s="134"/>
      <c r="Z2443" s="134"/>
      <c r="AA2443" s="134"/>
    </row>
    <row r="2444" spans="1:27" ht="11.65" customHeight="1" x14ac:dyDescent="0.2">
      <c r="A2444" s="138">
        <f t="shared" ref="A2444:A2507" ca="1" si="200">OFFSET(A2444,-1,)+1</f>
        <v>2063</v>
      </c>
      <c r="C2444" s="184"/>
      <c r="F2444" s="184" t="str">
        <f>+[1]Function!F2426</f>
        <v>P</v>
      </c>
      <c r="G2444" s="84" t="str">
        <f>[1]UTCR!H2444</f>
        <v>SG</v>
      </c>
      <c r="H2444" s="151"/>
      <c r="I2444" s="88">
        <f>IF(VLOOKUP([1]Variables!$AN$3,[1]Variables!$AK$3:$AM$14,3)=2,[1]UTCR!J2444,[1]UTCR!AF2444)</f>
        <v>0</v>
      </c>
      <c r="J2444" s="88">
        <f t="shared" si="198"/>
        <v>0</v>
      </c>
      <c r="K2444" s="185">
        <f>IF([1]Variables!$AN$3=12,IF(VLOOKUP([1]Variables!$AN$3,[1]Variables!$AK$3:$AM$14,3)=2,INDEX([1]UTCR!K2444:U2444,1,5)+INDEX([1]UTCR!K2444:U2444,1,8),INDEX([1]UTCR!AG2444:AQ2444,1,5)+INDEX([1]UTCR!AG2444:AQ2444,1,8)),IF(VLOOKUP([1]Variables!$AN$3,[1]Variables!$AK$3:$AM$14,3)=2,INDEX([1]UTCR!K2444:U2444,1,[1]Variables!$AN$3),INDEX([1]UTCR!AG2444:AQ2444,1,[1]Variables!$AN$3)))</f>
        <v>0</v>
      </c>
      <c r="L2444" s="88">
        <f t="shared" si="199"/>
        <v>0</v>
      </c>
      <c r="M2444" s="88">
        <f>IF([1]Variables!$AN$3=12,INDEX([1]NRO!J2444:T2444,1,5)+INDEX([1]NRO!J2444:T2444,1,8),INDEX([1]NRO!J2444:T2444,1,[1]Variables!$AN$3))</f>
        <v>0</v>
      </c>
      <c r="O2444" s="134"/>
      <c r="P2444" s="134"/>
      <c r="Q2444" s="134"/>
      <c r="R2444" s="134"/>
      <c r="S2444" s="134"/>
      <c r="T2444" s="134"/>
      <c r="U2444" s="134"/>
      <c r="V2444" s="134"/>
      <c r="W2444" s="134"/>
      <c r="X2444" s="134"/>
      <c r="Y2444" s="134"/>
      <c r="Z2444" s="134"/>
      <c r="AA2444" s="134"/>
    </row>
    <row r="2445" spans="1:27" ht="11.65" customHeight="1" x14ac:dyDescent="0.2">
      <c r="A2445" s="138">
        <f t="shared" ca="1" si="200"/>
        <v>2064</v>
      </c>
      <c r="C2445" s="184"/>
      <c r="F2445" s="184" t="str">
        <f>+[1]Function!F2427</f>
        <v>P</v>
      </c>
      <c r="G2445" s="84" t="str">
        <f>[1]UTCR!H2445</f>
        <v>CAGW</v>
      </c>
      <c r="H2445" s="151"/>
      <c r="I2445" s="88">
        <f>IF(VLOOKUP([1]Variables!$AN$3,[1]Variables!$AK$3:$AM$14,3)=2,[1]UTCR!J2445,[1]UTCR!AF2445)</f>
        <v>162816.39624999999</v>
      </c>
      <c r="J2445" s="88">
        <f>I2445-K2445</f>
        <v>126076.7911248676</v>
      </c>
      <c r="K2445" s="185">
        <f>IF([1]Variables!$AN$3=12,IF(VLOOKUP([1]Variables!$AN$3,[1]Variables!$AK$3:$AM$14,3)=2,INDEX([1]UTCR!K2445:U2445,1,5)+INDEX([1]UTCR!K2445:U2445,1,8),INDEX([1]UTCR!AG2445:AQ2445,1,5)+INDEX([1]UTCR!AG2445:AQ2445,1,8)),IF(VLOOKUP([1]Variables!$AN$3,[1]Variables!$AK$3:$AM$14,3)=2,INDEX([1]UTCR!K2445:U2445,1,[1]Variables!$AN$3),INDEX([1]UTCR!AG2445:AQ2445,1,[1]Variables!$AN$3)))</f>
        <v>36739.605125132388</v>
      </c>
      <c r="L2445" s="88">
        <f>M2445-K2445</f>
        <v>0</v>
      </c>
      <c r="M2445" s="88">
        <f>IF([1]Variables!$AN$3=12,INDEX([1]NRO!J2445:T2445,1,5)+INDEX([1]NRO!J2445:T2445,1,8),INDEX([1]NRO!J2445:T2445,1,[1]Variables!$AN$3))</f>
        <v>36739.605125132388</v>
      </c>
      <c r="O2445" s="134"/>
      <c r="P2445" s="134"/>
      <c r="Q2445" s="134"/>
      <c r="R2445" s="134"/>
      <c r="S2445" s="134"/>
      <c r="T2445" s="134"/>
      <c r="U2445" s="134"/>
      <c r="V2445" s="134"/>
      <c r="W2445" s="134"/>
      <c r="X2445" s="134"/>
      <c r="Y2445" s="134"/>
      <c r="Z2445" s="134"/>
      <c r="AA2445" s="134"/>
    </row>
    <row r="2446" spans="1:27" ht="11.65" customHeight="1" x14ac:dyDescent="0.2">
      <c r="A2446" s="138">
        <f t="shared" ca="1" si="200"/>
        <v>2065</v>
      </c>
      <c r="C2446" s="184"/>
      <c r="F2446" s="184" t="str">
        <f>+[1]Function!F2428</f>
        <v>P</v>
      </c>
      <c r="G2446" s="84" t="str">
        <f>[1]UTCR!H2446</f>
        <v>CAGE</v>
      </c>
      <c r="H2446" s="151"/>
      <c r="I2446" s="88">
        <f>IF(VLOOKUP([1]Variables!$AN$3,[1]Variables!$AK$3:$AM$14,3)=2,[1]UTCR!J2446,[1]UTCR!AF2446)</f>
        <v>12427699.8729167</v>
      </c>
      <c r="J2446" s="88">
        <f>I2446-K2446</f>
        <v>12427699.8729167</v>
      </c>
      <c r="K2446" s="185">
        <f>IF([1]Variables!$AN$3=12,IF(VLOOKUP([1]Variables!$AN$3,[1]Variables!$AK$3:$AM$14,3)=2,INDEX([1]UTCR!K2446:U2446,1,5)+INDEX([1]UTCR!K2446:U2446,1,8),INDEX([1]UTCR!AG2446:AQ2446,1,5)+INDEX([1]UTCR!AG2446:AQ2446,1,8)),IF(VLOOKUP([1]Variables!$AN$3,[1]Variables!$AK$3:$AM$14,3)=2,INDEX([1]UTCR!K2446:U2446,1,[1]Variables!$AN$3),INDEX([1]UTCR!AG2446:AQ2446,1,[1]Variables!$AN$3)))</f>
        <v>0</v>
      </c>
      <c r="L2446" s="88">
        <f>M2446-K2446</f>
        <v>0</v>
      </c>
      <c r="M2446" s="88">
        <f>IF([1]Variables!$AN$3=12,INDEX([1]NRO!J2446:T2446,1,5)+INDEX([1]NRO!J2446:T2446,1,8),INDEX([1]NRO!J2446:T2446,1,[1]Variables!$AN$3))</f>
        <v>0</v>
      </c>
      <c r="O2446" s="134"/>
      <c r="P2446" s="134"/>
      <c r="Q2446" s="134"/>
      <c r="R2446" s="134"/>
      <c r="S2446" s="134"/>
      <c r="T2446" s="134"/>
      <c r="U2446" s="134"/>
      <c r="V2446" s="134"/>
      <c r="W2446" s="134"/>
      <c r="X2446" s="134"/>
      <c r="Y2446" s="134"/>
      <c r="Z2446" s="134"/>
      <c r="AA2446" s="134"/>
    </row>
    <row r="2447" spans="1:27" ht="11.65" customHeight="1" x14ac:dyDescent="0.2">
      <c r="A2447" s="138">
        <f t="shared" ca="1" si="200"/>
        <v>2066</v>
      </c>
      <c r="C2447" s="184"/>
      <c r="F2447" s="184" t="str">
        <f>+[1]Function!F2429</f>
        <v>P</v>
      </c>
      <c r="G2447" s="84" t="str">
        <f>[1]UTCR!H2447</f>
        <v>CAEW</v>
      </c>
      <c r="H2447" s="151"/>
      <c r="I2447" s="88">
        <f>IF(VLOOKUP([1]Variables!$AN$3,[1]Variables!$AK$3:$AM$14,3)=2,[1]UTCR!J2447,[1]UTCR!AF2447)</f>
        <v>0</v>
      </c>
      <c r="J2447" s="88">
        <f>I2447-K2447</f>
        <v>0</v>
      </c>
      <c r="K2447" s="185">
        <f>IF([1]Variables!$AN$3=12,IF(VLOOKUP([1]Variables!$AN$3,[1]Variables!$AK$3:$AM$14,3)=2,INDEX([1]UTCR!K2447:U2447,1,5)+INDEX([1]UTCR!K2447:U2447,1,8),INDEX([1]UTCR!AG2447:AQ2447,1,5)+INDEX([1]UTCR!AG2447:AQ2447,1,8)),IF(VLOOKUP([1]Variables!$AN$3,[1]Variables!$AK$3:$AM$14,3)=2,INDEX([1]UTCR!K2447:U2447,1,[1]Variables!$AN$3),INDEX([1]UTCR!AG2447:AQ2447,1,[1]Variables!$AN$3)))</f>
        <v>0</v>
      </c>
      <c r="L2447" s="88">
        <f>M2447-K2447</f>
        <v>0</v>
      </c>
      <c r="M2447" s="88">
        <f>IF([1]Variables!$AN$3=12,INDEX([1]NRO!J2447:T2447,1,5)+INDEX([1]NRO!J2447:T2447,1,8),INDEX([1]NRO!J2447:T2447,1,[1]Variables!$AN$3))</f>
        <v>0</v>
      </c>
      <c r="O2447" s="134"/>
      <c r="P2447" s="134"/>
      <c r="Q2447" s="134"/>
      <c r="R2447" s="134"/>
      <c r="S2447" s="134"/>
      <c r="T2447" s="134"/>
      <c r="U2447" s="134"/>
      <c r="V2447" s="134"/>
      <c r="W2447" s="134"/>
      <c r="X2447" s="134"/>
      <c r="Y2447" s="134"/>
      <c r="Z2447" s="134"/>
      <c r="AA2447" s="134"/>
    </row>
    <row r="2448" spans="1:27" ht="11.65" customHeight="1" x14ac:dyDescent="0.2">
      <c r="A2448" s="138">
        <f t="shared" ca="1" si="200"/>
        <v>2067</v>
      </c>
      <c r="C2448" s="184"/>
      <c r="F2448" s="184" t="str">
        <f>+[1]Function!F2430</f>
        <v>P</v>
      </c>
      <c r="G2448" s="84" t="str">
        <f>[1]UTCR!H2448</f>
        <v>CAEE</v>
      </c>
      <c r="H2448" s="151"/>
      <c r="I2448" s="88">
        <f>IF(VLOOKUP([1]Variables!$AN$3,[1]Variables!$AK$3:$AM$14,3)=2,[1]UTCR!J2448,[1]UTCR!AF2448)</f>
        <v>25301841.158333302</v>
      </c>
      <c r="J2448" s="88">
        <f>I2448-K2448</f>
        <v>25301841.158333302</v>
      </c>
      <c r="K2448" s="185">
        <f>IF([1]Variables!$AN$3=12,IF(VLOOKUP([1]Variables!$AN$3,[1]Variables!$AK$3:$AM$14,3)=2,INDEX([1]UTCR!K2448:U2448,1,5)+INDEX([1]UTCR!K2448:U2448,1,8),INDEX([1]UTCR!AG2448:AQ2448,1,5)+INDEX([1]UTCR!AG2448:AQ2448,1,8)),IF(VLOOKUP([1]Variables!$AN$3,[1]Variables!$AK$3:$AM$14,3)=2,INDEX([1]UTCR!K2448:U2448,1,[1]Variables!$AN$3),INDEX([1]UTCR!AG2448:AQ2448,1,[1]Variables!$AN$3)))</f>
        <v>0</v>
      </c>
      <c r="L2448" s="88">
        <f>M2448-K2448</f>
        <v>0</v>
      </c>
      <c r="M2448" s="88">
        <f>IF([1]Variables!$AN$3=12,INDEX([1]NRO!J2448:T2448,1,5)+INDEX([1]NRO!J2448:T2448,1,8),INDEX([1]NRO!J2448:T2448,1,[1]Variables!$AN$3))</f>
        <v>0</v>
      </c>
      <c r="O2448" s="134"/>
      <c r="P2448" s="134"/>
      <c r="Q2448" s="134"/>
      <c r="R2448" s="134"/>
      <c r="S2448" s="134"/>
      <c r="T2448" s="134"/>
      <c r="U2448" s="134"/>
      <c r="V2448" s="134"/>
      <c r="W2448" s="134"/>
      <c r="X2448" s="134"/>
      <c r="Y2448" s="134"/>
      <c r="Z2448" s="134"/>
      <c r="AA2448" s="134"/>
    </row>
    <row r="2449" spans="1:27" ht="11.65" customHeight="1" thickBot="1" x14ac:dyDescent="0.25">
      <c r="A2449" s="138">
        <f t="shared" ca="1" si="200"/>
        <v>2068</v>
      </c>
      <c r="C2449" s="189" t="s">
        <v>571</v>
      </c>
      <c r="H2449" s="151" t="s">
        <v>572</v>
      </c>
      <c r="I2449" s="203">
        <f>SUBTOTAL(9,I2439:I2448)</f>
        <v>52729481.488750003</v>
      </c>
      <c r="J2449" s="203">
        <f>SUBTOTAL(9,J2439:J2448)</f>
        <v>52304758.368065417</v>
      </c>
      <c r="K2449" s="203">
        <f>SUBTOTAL(9,K2439:K2448)</f>
        <v>424723.12068458879</v>
      </c>
      <c r="L2449" s="203">
        <f>SUBTOTAL(9,L2439:L2448)</f>
        <v>0</v>
      </c>
      <c r="M2449" s="203">
        <f>SUBTOTAL(9,M2439:M2448)</f>
        <v>424723.12068458879</v>
      </c>
      <c r="O2449" s="134"/>
      <c r="P2449" s="134"/>
      <c r="Q2449" s="134"/>
      <c r="R2449" s="134"/>
      <c r="S2449" s="134"/>
      <c r="T2449" s="134"/>
      <c r="U2449" s="134"/>
      <c r="V2449" s="134"/>
      <c r="W2449" s="134"/>
      <c r="X2449" s="134"/>
      <c r="Y2449" s="134"/>
      <c r="Z2449" s="134"/>
      <c r="AA2449" s="134"/>
    </row>
    <row r="2450" spans="1:27" ht="11.65" customHeight="1" thickTop="1" x14ac:dyDescent="0.2">
      <c r="A2450" s="138">
        <f t="shared" ca="1" si="200"/>
        <v>2069</v>
      </c>
      <c r="C2450" s="184"/>
      <c r="H2450" s="151"/>
      <c r="I2450" s="88"/>
      <c r="J2450" s="88"/>
      <c r="K2450" s="88"/>
      <c r="L2450" s="88"/>
      <c r="M2450" s="88"/>
      <c r="O2450" s="134"/>
      <c r="P2450" s="134"/>
      <c r="Q2450" s="134"/>
      <c r="R2450" s="134"/>
      <c r="S2450" s="134"/>
      <c r="T2450" s="134"/>
      <c r="U2450" s="134"/>
      <c r="V2450" s="134"/>
      <c r="W2450" s="134"/>
      <c r="X2450" s="134"/>
      <c r="Y2450" s="134"/>
      <c r="Z2450" s="134"/>
      <c r="AA2450" s="134"/>
    </row>
    <row r="2451" spans="1:27" ht="11.65" customHeight="1" x14ac:dyDescent="0.2">
      <c r="A2451" s="138">
        <f t="shared" ca="1" si="200"/>
        <v>2070</v>
      </c>
      <c r="C2451" s="184">
        <v>114</v>
      </c>
      <c r="D2451" s="84" t="s">
        <v>573</v>
      </c>
      <c r="H2451" s="151"/>
      <c r="I2451" s="88"/>
      <c r="J2451" s="88"/>
      <c r="K2451" s="88"/>
      <c r="L2451" s="88"/>
      <c r="M2451" s="88"/>
      <c r="O2451" s="134"/>
      <c r="P2451" s="134"/>
      <c r="Q2451" s="134"/>
      <c r="R2451" s="134"/>
      <c r="S2451" s="134"/>
      <c r="T2451" s="134"/>
      <c r="U2451" s="134"/>
      <c r="V2451" s="134"/>
      <c r="W2451" s="134"/>
      <c r="X2451" s="134"/>
      <c r="Y2451" s="134"/>
      <c r="Z2451" s="134"/>
      <c r="AA2451" s="134"/>
    </row>
    <row r="2452" spans="1:27" ht="11.65" customHeight="1" x14ac:dyDescent="0.2">
      <c r="A2452" s="138">
        <f t="shared" ca="1" si="200"/>
        <v>2071</v>
      </c>
      <c r="C2452" s="184"/>
      <c r="F2452" s="184" t="str">
        <f>+[1]Function!F2434</f>
        <v>P</v>
      </c>
      <c r="G2452" s="84" t="str">
        <f>[1]UTCR!H2452</f>
        <v>S</v>
      </c>
      <c r="H2452" s="151"/>
      <c r="I2452" s="88">
        <f>IF(VLOOKUP([1]Variables!$AN$3,[1]Variables!$AK$3:$AM$14,3)=2,[1]UTCR!J2452,[1]UTCR!AF2452)</f>
        <v>0</v>
      </c>
      <c r="J2452" s="88">
        <f>I2452-K2452</f>
        <v>0</v>
      </c>
      <c r="K2452" s="185">
        <f>IF([1]Variables!$AN$3=12,IF(VLOOKUP([1]Variables!$AN$3,[1]Variables!$AK$3:$AM$14,3)=2,INDEX([1]UTCR!K2452:U2452,1,5)+INDEX([1]UTCR!K2452:U2452,1,8),INDEX([1]UTCR!AG2452:AQ2452,1,5)+INDEX([1]UTCR!AG2452:AQ2452,1,8)),IF(VLOOKUP([1]Variables!$AN$3,[1]Variables!$AK$3:$AM$14,3)=2,INDEX([1]UTCR!K2452:U2452,1,[1]Variables!$AN$3),INDEX([1]UTCR!AG2452:AQ2452,1,[1]Variables!$AN$3)))</f>
        <v>0</v>
      </c>
      <c r="L2452" s="88">
        <f>M2452-K2452</f>
        <v>0</v>
      </c>
      <c r="M2452" s="88">
        <f>IF([1]Variables!$AN$3=12,INDEX([1]NRO!J2452:T2452,1,5)+INDEX([1]NRO!J2452:T2452,1,8),INDEX([1]NRO!J2452:T2452,1,[1]Variables!$AN$3))</f>
        <v>0</v>
      </c>
      <c r="O2452" s="134"/>
      <c r="P2452" s="134"/>
      <c r="Q2452" s="134"/>
      <c r="R2452" s="134"/>
      <c r="S2452" s="134"/>
      <c r="T2452" s="134"/>
      <c r="U2452" s="134"/>
      <c r="V2452" s="134"/>
      <c r="W2452" s="134"/>
      <c r="X2452" s="134"/>
      <c r="Y2452" s="134"/>
      <c r="Z2452" s="134"/>
      <c r="AA2452" s="134"/>
    </row>
    <row r="2453" spans="1:27" ht="11.65" customHeight="1" x14ac:dyDescent="0.2">
      <c r="A2453" s="138">
        <f t="shared" ca="1" si="200"/>
        <v>2072</v>
      </c>
      <c r="C2453" s="184"/>
      <c r="F2453" s="184" t="str">
        <f>+[1]Function!F2435</f>
        <v>P</v>
      </c>
      <c r="G2453" s="84" t="str">
        <f>[1]UTCR!H2453</f>
        <v>SG</v>
      </c>
      <c r="H2453" s="151"/>
      <c r="I2453" s="88">
        <f>IF(VLOOKUP([1]Variables!$AN$3,[1]Variables!$AK$3:$AM$14,3)=2,[1]UTCR!J2453,[1]UTCR!AF2453)</f>
        <v>0</v>
      </c>
      <c r="J2453" s="88">
        <f>I2453-K2453</f>
        <v>0</v>
      </c>
      <c r="K2453" s="185">
        <f>IF([1]Variables!$AN$3=12,IF(VLOOKUP([1]Variables!$AN$3,[1]Variables!$AK$3:$AM$14,3)=2,INDEX([1]UTCR!K2453:U2453,1,5)+INDEX([1]UTCR!K2453:U2453,1,8),INDEX([1]UTCR!AG2453:AQ2453,1,5)+INDEX([1]UTCR!AG2453:AQ2453,1,8)),IF(VLOOKUP([1]Variables!$AN$3,[1]Variables!$AK$3:$AM$14,3)=2,INDEX([1]UTCR!K2453:U2453,1,[1]Variables!$AN$3),INDEX([1]UTCR!AG2453:AQ2453,1,[1]Variables!$AN$3)))</f>
        <v>0</v>
      </c>
      <c r="L2453" s="88">
        <f>M2453-K2453</f>
        <v>0</v>
      </c>
      <c r="M2453" s="88">
        <f>IF([1]Variables!$AN$3=12,INDEX([1]NRO!J2453:T2453,1,5)+INDEX([1]NRO!J2453:T2453,1,8),INDEX([1]NRO!J2453:T2453,1,[1]Variables!$AN$3))</f>
        <v>0</v>
      </c>
      <c r="O2453" s="134"/>
      <c r="P2453" s="134"/>
      <c r="Q2453" s="134"/>
      <c r="R2453" s="134"/>
      <c r="S2453" s="134"/>
      <c r="T2453" s="134"/>
      <c r="U2453" s="134"/>
      <c r="V2453" s="134"/>
      <c r="W2453" s="134"/>
      <c r="X2453" s="134"/>
      <c r="Y2453" s="134"/>
      <c r="Z2453" s="134"/>
      <c r="AA2453" s="134"/>
    </row>
    <row r="2454" spans="1:27" ht="11.65" customHeight="1" x14ac:dyDescent="0.2">
      <c r="A2454" s="138">
        <f t="shared" ca="1" si="200"/>
        <v>2073</v>
      </c>
      <c r="C2454" s="184"/>
      <c r="F2454" s="184" t="str">
        <f>+[1]Function!F2436</f>
        <v>P</v>
      </c>
      <c r="G2454" s="84" t="str">
        <f>[1]UTCR!H2454</f>
        <v>CAGW</v>
      </c>
      <c r="H2454" s="151"/>
      <c r="I2454" s="88">
        <f>IF(VLOOKUP([1]Variables!$AN$3,[1]Variables!$AK$3:$AM$14,3)=2,[1]UTCR!J2454,[1]UTCR!AF2454)</f>
        <v>0</v>
      </c>
      <c r="J2454" s="88">
        <f>I2454-K2454</f>
        <v>0</v>
      </c>
      <c r="K2454" s="185">
        <f>IF([1]Variables!$AN$3=12,IF(VLOOKUP([1]Variables!$AN$3,[1]Variables!$AK$3:$AM$14,3)=2,INDEX([1]UTCR!K2454:U2454,1,5)+INDEX([1]UTCR!K2454:U2454,1,8),INDEX([1]UTCR!AG2454:AQ2454,1,5)+INDEX([1]UTCR!AG2454:AQ2454,1,8)),IF(VLOOKUP([1]Variables!$AN$3,[1]Variables!$AK$3:$AM$14,3)=2,INDEX([1]UTCR!K2454:U2454,1,[1]Variables!$AN$3),INDEX([1]UTCR!AG2454:AQ2454,1,[1]Variables!$AN$3)))</f>
        <v>0</v>
      </c>
      <c r="L2454" s="88">
        <f>M2454-K2454</f>
        <v>0</v>
      </c>
      <c r="M2454" s="88">
        <f>IF([1]Variables!$AN$3=12,INDEX([1]NRO!J2454:T2454,1,5)+INDEX([1]NRO!J2454:T2454,1,8),INDEX([1]NRO!J2454:T2454,1,[1]Variables!$AN$3))</f>
        <v>0</v>
      </c>
      <c r="O2454" s="134"/>
      <c r="P2454" s="134"/>
      <c r="Q2454" s="134"/>
      <c r="R2454" s="134"/>
      <c r="S2454" s="134"/>
      <c r="T2454" s="134"/>
      <c r="U2454" s="134"/>
      <c r="V2454" s="134"/>
      <c r="W2454" s="134"/>
      <c r="X2454" s="134"/>
      <c r="Y2454" s="134"/>
      <c r="Z2454" s="134"/>
      <c r="AA2454" s="134"/>
    </row>
    <row r="2455" spans="1:27" ht="11.65" customHeight="1" x14ac:dyDescent="0.2">
      <c r="A2455" s="138">
        <f t="shared" ca="1" si="200"/>
        <v>2074</v>
      </c>
      <c r="C2455" s="184"/>
      <c r="F2455" s="184" t="str">
        <f>+[1]Function!F2437</f>
        <v>P</v>
      </c>
      <c r="G2455" s="84" t="str">
        <f>[1]UTCR!H2455</f>
        <v>CAGE</v>
      </c>
      <c r="H2455" s="151"/>
      <c r="I2455" s="88">
        <f>IF(VLOOKUP([1]Variables!$AN$3,[1]Variables!$AK$3:$AM$14,3)=2,[1]UTCR!J2455,[1]UTCR!AF2455)</f>
        <v>143589961.83166701</v>
      </c>
      <c r="J2455" s="88">
        <f>I2455-K2455</f>
        <v>143589961.83166701</v>
      </c>
      <c r="K2455" s="185">
        <f>IF([1]Variables!$AN$3=12,IF(VLOOKUP([1]Variables!$AN$3,[1]Variables!$AK$3:$AM$14,3)=2,INDEX([1]UTCR!K2455:U2455,1,5)+INDEX([1]UTCR!K2455:U2455,1,8),INDEX([1]UTCR!AG2455:AQ2455,1,5)+INDEX([1]UTCR!AG2455:AQ2455,1,8)),IF(VLOOKUP([1]Variables!$AN$3,[1]Variables!$AK$3:$AM$14,3)=2,INDEX([1]UTCR!K2455:U2455,1,[1]Variables!$AN$3),INDEX([1]UTCR!AG2455:AQ2455,1,[1]Variables!$AN$3)))</f>
        <v>0</v>
      </c>
      <c r="L2455" s="88">
        <f>M2455-K2455</f>
        <v>0</v>
      </c>
      <c r="M2455" s="88">
        <f>IF([1]Variables!$AN$3=12,INDEX([1]NRO!J2455:T2455,1,5)+INDEX([1]NRO!J2455:T2455,1,8),INDEX([1]NRO!J2455:T2455,1,[1]Variables!$AN$3))</f>
        <v>0</v>
      </c>
      <c r="O2455" s="134"/>
      <c r="P2455" s="134"/>
      <c r="Q2455" s="134"/>
      <c r="R2455" s="134"/>
      <c r="S2455" s="134"/>
      <c r="T2455" s="134"/>
      <c r="U2455" s="134"/>
      <c r="V2455" s="134"/>
      <c r="W2455" s="134"/>
      <c r="X2455" s="134"/>
      <c r="Y2455" s="134"/>
      <c r="Z2455" s="134"/>
      <c r="AA2455" s="134"/>
    </row>
    <row r="2456" spans="1:27" ht="11.65" customHeight="1" x14ac:dyDescent="0.2">
      <c r="A2456" s="138">
        <f t="shared" ca="1" si="200"/>
        <v>2075</v>
      </c>
      <c r="C2456" s="184"/>
      <c r="F2456" s="184" t="str">
        <f>+[1]Function!F2438</f>
        <v>P</v>
      </c>
      <c r="G2456" s="84" t="str">
        <f>[1]UTCR!H2456</f>
        <v>DGP</v>
      </c>
      <c r="H2456" s="151"/>
      <c r="I2456" s="88">
        <f>IF(VLOOKUP([1]Variables!$AN$3,[1]Variables!$AK$3:$AM$14,3)=2,[1]UTCR!J2456,[1]UTCR!AF2456)</f>
        <v>0</v>
      </c>
      <c r="J2456" s="88">
        <f>I2456-K2456</f>
        <v>0</v>
      </c>
      <c r="K2456" s="185">
        <f>IF([1]Variables!$AN$3=12,IF(VLOOKUP([1]Variables!$AN$3,[1]Variables!$AK$3:$AM$14,3)=2,INDEX([1]UTCR!K2456:U2456,1,5)+INDEX([1]UTCR!K2456:U2456,1,8),INDEX([1]UTCR!AG2456:AQ2456,1,5)+INDEX([1]UTCR!AG2456:AQ2456,1,8)),IF(VLOOKUP([1]Variables!$AN$3,[1]Variables!$AK$3:$AM$14,3)=2,INDEX([1]UTCR!K2456:U2456,1,[1]Variables!$AN$3),INDEX([1]UTCR!AG2456:AQ2456,1,[1]Variables!$AN$3)))</f>
        <v>0</v>
      </c>
      <c r="L2456" s="88">
        <f>M2456-K2456</f>
        <v>0</v>
      </c>
      <c r="M2456" s="88">
        <f>IF([1]Variables!$AN$3=12,INDEX([1]NRO!J2456:T2456,1,5)+INDEX([1]NRO!J2456:T2456,1,8),INDEX([1]NRO!J2456:T2456,1,[1]Variables!$AN$3))</f>
        <v>0</v>
      </c>
      <c r="O2456" s="134"/>
      <c r="P2456" s="134"/>
      <c r="Q2456" s="134"/>
      <c r="R2456" s="134"/>
      <c r="S2456" s="134"/>
      <c r="T2456" s="134"/>
      <c r="U2456" s="134"/>
      <c r="V2456" s="134"/>
      <c r="W2456" s="134"/>
      <c r="X2456" s="134"/>
      <c r="Y2456" s="134"/>
      <c r="Z2456" s="134"/>
      <c r="AA2456" s="134"/>
    </row>
    <row r="2457" spans="1:27" ht="11.65" customHeight="1" thickBot="1" x14ac:dyDescent="0.25">
      <c r="A2457" s="138">
        <f t="shared" ca="1" si="200"/>
        <v>2076</v>
      </c>
      <c r="C2457" s="189" t="s">
        <v>574</v>
      </c>
      <c r="H2457" s="151" t="s">
        <v>575</v>
      </c>
      <c r="I2457" s="203">
        <f>SUBTOTAL(9,I2452:I2456)</f>
        <v>143589961.83166701</v>
      </c>
      <c r="J2457" s="203">
        <f>SUBTOTAL(9,J2452:J2456)</f>
        <v>143589961.83166701</v>
      </c>
      <c r="K2457" s="203">
        <f>SUBTOTAL(9,K2452:K2456)</f>
        <v>0</v>
      </c>
      <c r="L2457" s="203">
        <f>SUBTOTAL(9,L2452:L2456)</f>
        <v>0</v>
      </c>
      <c r="M2457" s="203">
        <f>SUBTOTAL(9,M2452:M2456)</f>
        <v>0</v>
      </c>
      <c r="O2457" s="134"/>
      <c r="P2457" s="134"/>
      <c r="Q2457" s="134"/>
      <c r="R2457" s="134"/>
      <c r="S2457" s="134"/>
      <c r="T2457" s="134"/>
      <c r="U2457" s="134"/>
      <c r="V2457" s="134"/>
      <c r="W2457" s="134"/>
      <c r="X2457" s="134"/>
      <c r="Y2457" s="134"/>
      <c r="Z2457" s="134"/>
      <c r="AA2457" s="134"/>
    </row>
    <row r="2458" spans="1:27" ht="11.65" customHeight="1" thickTop="1" x14ac:dyDescent="0.2">
      <c r="A2458" s="138">
        <f t="shared" ca="1" si="200"/>
        <v>2077</v>
      </c>
      <c r="C2458" s="184"/>
      <c r="H2458" s="151"/>
      <c r="I2458" s="88"/>
      <c r="J2458" s="88"/>
      <c r="K2458" s="88"/>
      <c r="L2458" s="88"/>
      <c r="M2458" s="88"/>
      <c r="O2458" s="134"/>
      <c r="P2458" s="134"/>
      <c r="Q2458" s="134"/>
      <c r="R2458" s="134"/>
      <c r="S2458" s="134"/>
      <c r="T2458" s="134"/>
      <c r="U2458" s="134"/>
      <c r="V2458" s="134"/>
      <c r="W2458" s="134"/>
      <c r="X2458" s="134"/>
      <c r="Y2458" s="134"/>
      <c r="Z2458" s="134"/>
      <c r="AA2458" s="134"/>
    </row>
    <row r="2459" spans="1:27" ht="11.65" customHeight="1" x14ac:dyDescent="0.2">
      <c r="A2459" s="138">
        <f t="shared" ca="1" si="200"/>
        <v>2078</v>
      </c>
      <c r="C2459" s="184">
        <v>115</v>
      </c>
      <c r="D2459" s="84" t="s">
        <v>576</v>
      </c>
      <c r="H2459" s="151"/>
      <c r="I2459" s="88"/>
      <c r="J2459" s="88"/>
      <c r="K2459" s="88"/>
      <c r="L2459" s="88"/>
      <c r="M2459" s="88"/>
      <c r="O2459" s="134"/>
      <c r="P2459" s="134"/>
      <c r="Q2459" s="134"/>
      <c r="R2459" s="134"/>
      <c r="S2459" s="134"/>
      <c r="T2459" s="134"/>
      <c r="U2459" s="134"/>
      <c r="V2459" s="134"/>
      <c r="W2459" s="134"/>
      <c r="X2459" s="134"/>
      <c r="Y2459" s="134"/>
      <c r="Z2459" s="134"/>
      <c r="AA2459" s="134"/>
    </row>
    <row r="2460" spans="1:27" ht="11.65" customHeight="1" x14ac:dyDescent="0.2">
      <c r="A2460" s="138">
        <f t="shared" ca="1" si="200"/>
        <v>2079</v>
      </c>
      <c r="C2460" s="184"/>
      <c r="F2460" s="184" t="str">
        <f>+[1]Function!F2442</f>
        <v>P</v>
      </c>
      <c r="G2460" s="84" t="str">
        <f>[1]UTCR!H2460</f>
        <v>S</v>
      </c>
      <c r="H2460" s="151"/>
      <c r="I2460" s="88">
        <f>IF(VLOOKUP([1]Variables!$AN$3,[1]Variables!$AK$3:$AM$14,3)=2,[1]UTCR!J2460,[1]UTCR!AF2460)</f>
        <v>0</v>
      </c>
      <c r="J2460" s="88">
        <f>I2460-K2460</f>
        <v>0</v>
      </c>
      <c r="K2460" s="185">
        <f>IF([1]Variables!$AN$3=12,IF(VLOOKUP([1]Variables!$AN$3,[1]Variables!$AK$3:$AM$14,3)=2,INDEX([1]UTCR!K2460:U2460,1,5)+INDEX([1]UTCR!K2460:U2460,1,8),INDEX([1]UTCR!AG2460:AQ2460,1,5)+INDEX([1]UTCR!AG2460:AQ2460,1,8)),IF(VLOOKUP([1]Variables!$AN$3,[1]Variables!$AK$3:$AM$14,3)=2,INDEX([1]UTCR!K2460:U2460,1,[1]Variables!$AN$3),INDEX([1]UTCR!AG2460:AQ2460,1,[1]Variables!$AN$3)))</f>
        <v>0</v>
      </c>
      <c r="L2460" s="88">
        <f>M2460-K2460</f>
        <v>0</v>
      </c>
      <c r="M2460" s="88">
        <f>IF([1]Variables!$AN$3=12,INDEX([1]NRO!J2460:T2460,1,5)+INDEX([1]NRO!J2460:T2460,1,8),INDEX([1]NRO!J2460:T2460,1,[1]Variables!$AN$3))</f>
        <v>0</v>
      </c>
      <c r="O2460" s="134"/>
      <c r="P2460" s="134"/>
      <c r="Q2460" s="134"/>
      <c r="R2460" s="134"/>
      <c r="S2460" s="134"/>
      <c r="T2460" s="134"/>
      <c r="U2460" s="134"/>
      <c r="V2460" s="134"/>
      <c r="W2460" s="134"/>
      <c r="X2460" s="134"/>
      <c r="Y2460" s="134"/>
      <c r="Z2460" s="134"/>
      <c r="AA2460" s="134"/>
    </row>
    <row r="2461" spans="1:27" ht="11.65" customHeight="1" x14ac:dyDescent="0.2">
      <c r="A2461" s="138">
        <f t="shared" ca="1" si="200"/>
        <v>2080</v>
      </c>
      <c r="C2461" s="184"/>
      <c r="F2461" s="184" t="str">
        <f>+[1]Function!F2443</f>
        <v>P</v>
      </c>
      <c r="G2461" s="84" t="str">
        <f>[1]UTCR!H2461</f>
        <v>SG</v>
      </c>
      <c r="H2461" s="151"/>
      <c r="I2461" s="88">
        <f>IF(VLOOKUP([1]Variables!$AN$3,[1]Variables!$AK$3:$AM$14,3)=2,[1]UTCR!J2461,[1]UTCR!AF2461)</f>
        <v>0</v>
      </c>
      <c r="J2461" s="88">
        <f>I2461-K2461</f>
        <v>0</v>
      </c>
      <c r="K2461" s="185">
        <f>IF([1]Variables!$AN$3=12,IF(VLOOKUP([1]Variables!$AN$3,[1]Variables!$AK$3:$AM$14,3)=2,INDEX([1]UTCR!K2461:U2461,1,5)+INDEX([1]UTCR!K2461:U2461,1,8),INDEX([1]UTCR!AG2461:AQ2461,1,5)+INDEX([1]UTCR!AG2461:AQ2461,1,8)),IF(VLOOKUP([1]Variables!$AN$3,[1]Variables!$AK$3:$AM$14,3)=2,INDEX([1]UTCR!K2461:U2461,1,[1]Variables!$AN$3),INDEX([1]UTCR!AG2461:AQ2461,1,[1]Variables!$AN$3)))</f>
        <v>0</v>
      </c>
      <c r="L2461" s="88">
        <f>M2461-K2461</f>
        <v>0</v>
      </c>
      <c r="M2461" s="88">
        <f>IF([1]Variables!$AN$3=12,INDEX([1]NRO!J2461:T2461,1,5)+INDEX([1]NRO!J2461:T2461,1,8),INDEX([1]NRO!J2461:T2461,1,[1]Variables!$AN$3))</f>
        <v>0</v>
      </c>
      <c r="O2461" s="134"/>
      <c r="P2461" s="134"/>
      <c r="Q2461" s="134"/>
      <c r="R2461" s="134"/>
      <c r="S2461" s="134"/>
      <c r="T2461" s="134"/>
      <c r="U2461" s="134"/>
      <c r="V2461" s="134"/>
      <c r="W2461" s="134"/>
      <c r="X2461" s="134"/>
      <c r="Y2461" s="134"/>
      <c r="Z2461" s="134"/>
      <c r="AA2461" s="134"/>
    </row>
    <row r="2462" spans="1:27" ht="11.65" customHeight="1" x14ac:dyDescent="0.2">
      <c r="A2462" s="138">
        <f t="shared" ca="1" si="200"/>
        <v>2081</v>
      </c>
      <c r="C2462" s="184"/>
      <c r="F2462" s="184" t="str">
        <f>+[1]Function!F2444</f>
        <v>P</v>
      </c>
      <c r="G2462" s="84" t="str">
        <f>[1]UTCR!H2462</f>
        <v>CAGW</v>
      </c>
      <c r="H2462" s="151"/>
      <c r="I2462" s="88">
        <f>IF(VLOOKUP([1]Variables!$AN$3,[1]Variables!$AK$3:$AM$14,3)=2,[1]UTCR!J2462,[1]UTCR!AF2462)</f>
        <v>0</v>
      </c>
      <c r="J2462" s="88">
        <f>I2462-K2462</f>
        <v>0</v>
      </c>
      <c r="K2462" s="185">
        <f>IF([1]Variables!$AN$3=12,IF(VLOOKUP([1]Variables!$AN$3,[1]Variables!$AK$3:$AM$14,3)=2,INDEX([1]UTCR!K2462:U2462,1,5)+INDEX([1]UTCR!K2462:U2462,1,8),INDEX([1]UTCR!AG2462:AQ2462,1,5)+INDEX([1]UTCR!AG2462:AQ2462,1,8)),IF(VLOOKUP([1]Variables!$AN$3,[1]Variables!$AK$3:$AM$14,3)=2,INDEX([1]UTCR!K2462:U2462,1,[1]Variables!$AN$3),INDEX([1]UTCR!AG2462:AQ2462,1,[1]Variables!$AN$3)))</f>
        <v>0</v>
      </c>
      <c r="L2462" s="88">
        <f>M2462-K2462</f>
        <v>0</v>
      </c>
      <c r="M2462" s="88">
        <f>IF([1]Variables!$AN$3=12,INDEX([1]NRO!J2462:T2462,1,5)+INDEX([1]NRO!J2462:T2462,1,8),INDEX([1]NRO!J2462:T2462,1,[1]Variables!$AN$3))</f>
        <v>0</v>
      </c>
      <c r="O2462" s="134"/>
      <c r="P2462" s="134"/>
      <c r="Q2462" s="134"/>
      <c r="R2462" s="134"/>
      <c r="S2462" s="134"/>
      <c r="T2462" s="134"/>
      <c r="U2462" s="134"/>
      <c r="V2462" s="134"/>
      <c r="W2462" s="134"/>
      <c r="X2462" s="134"/>
      <c r="Y2462" s="134"/>
      <c r="Z2462" s="134"/>
      <c r="AA2462" s="134"/>
    </row>
    <row r="2463" spans="1:27" ht="11.65" customHeight="1" x14ac:dyDescent="0.2">
      <c r="A2463" s="138">
        <f t="shared" ca="1" si="200"/>
        <v>2082</v>
      </c>
      <c r="C2463" s="184"/>
      <c r="F2463" s="184" t="str">
        <f>+[1]Function!F2445</f>
        <v>P</v>
      </c>
      <c r="G2463" s="84" t="str">
        <f>[1]UTCR!H2463</f>
        <v>CAGE</v>
      </c>
      <c r="H2463" s="151"/>
      <c r="I2463" s="88">
        <f>IF(VLOOKUP([1]Variables!$AN$3,[1]Variables!$AK$3:$AM$14,3)=2,[1]UTCR!J2463,[1]UTCR!AF2463)</f>
        <v>-107349588.7325</v>
      </c>
      <c r="J2463" s="88">
        <f>I2463-K2463</f>
        <v>-107349588.7325</v>
      </c>
      <c r="K2463" s="185">
        <f>IF([1]Variables!$AN$3=12,IF(VLOOKUP([1]Variables!$AN$3,[1]Variables!$AK$3:$AM$14,3)=2,INDEX([1]UTCR!K2463:U2463,1,5)+INDEX([1]UTCR!K2463:U2463,1,8),INDEX([1]UTCR!AG2463:AQ2463,1,5)+INDEX([1]UTCR!AG2463:AQ2463,1,8)),IF(VLOOKUP([1]Variables!$AN$3,[1]Variables!$AK$3:$AM$14,3)=2,INDEX([1]UTCR!K2463:U2463,1,[1]Variables!$AN$3),INDEX([1]UTCR!AG2463:AQ2463,1,[1]Variables!$AN$3)))</f>
        <v>0</v>
      </c>
      <c r="L2463" s="88">
        <f>M2463-K2463</f>
        <v>0</v>
      </c>
      <c r="M2463" s="88">
        <f>IF([1]Variables!$AN$3=12,INDEX([1]NRO!J2463:T2463,1,5)+INDEX([1]NRO!J2463:T2463,1,8),INDEX([1]NRO!J2463:T2463,1,[1]Variables!$AN$3))</f>
        <v>0</v>
      </c>
      <c r="O2463" s="134"/>
      <c r="P2463" s="134"/>
      <c r="Q2463" s="134"/>
      <c r="R2463" s="134"/>
      <c r="S2463" s="134"/>
      <c r="T2463" s="134"/>
      <c r="U2463" s="134"/>
      <c r="V2463" s="134"/>
      <c r="W2463" s="134"/>
      <c r="X2463" s="134"/>
      <c r="Y2463" s="134"/>
      <c r="Z2463" s="134"/>
      <c r="AA2463" s="134"/>
    </row>
    <row r="2464" spans="1:27" ht="11.65" customHeight="1" x14ac:dyDescent="0.2">
      <c r="A2464" s="138">
        <f t="shared" ca="1" si="200"/>
        <v>2083</v>
      </c>
      <c r="C2464" s="184"/>
      <c r="F2464" s="184" t="str">
        <f>+[1]Function!F2446</f>
        <v>P</v>
      </c>
      <c r="G2464" s="84" t="str">
        <f>[1]UTCR!H2464</f>
        <v>DGP</v>
      </c>
      <c r="H2464" s="151"/>
      <c r="I2464" s="88">
        <f>IF(VLOOKUP([1]Variables!$AN$3,[1]Variables!$AK$3:$AM$14,3)=2,[1]UTCR!J2464,[1]UTCR!AF2464)</f>
        <v>0</v>
      </c>
      <c r="J2464" s="88">
        <f>I2464-K2464</f>
        <v>0</v>
      </c>
      <c r="K2464" s="185">
        <f>IF([1]Variables!$AN$3=12,IF(VLOOKUP([1]Variables!$AN$3,[1]Variables!$AK$3:$AM$14,3)=2,INDEX([1]UTCR!K2464:U2464,1,5)+INDEX([1]UTCR!K2464:U2464,1,8),INDEX([1]UTCR!AG2464:AQ2464,1,5)+INDEX([1]UTCR!AG2464:AQ2464,1,8)),IF(VLOOKUP([1]Variables!$AN$3,[1]Variables!$AK$3:$AM$14,3)=2,INDEX([1]UTCR!K2464:U2464,1,[1]Variables!$AN$3),INDEX([1]UTCR!AG2464:AQ2464,1,[1]Variables!$AN$3)))</f>
        <v>0</v>
      </c>
      <c r="L2464" s="88">
        <f>M2464-K2464</f>
        <v>0</v>
      </c>
      <c r="M2464" s="88">
        <f>IF([1]Variables!$AN$3=12,INDEX([1]NRO!J2464:T2464,1,5)+INDEX([1]NRO!J2464:T2464,1,8),INDEX([1]NRO!J2464:T2464,1,[1]Variables!$AN$3))</f>
        <v>0</v>
      </c>
      <c r="O2464" s="134"/>
      <c r="P2464" s="134"/>
      <c r="Q2464" s="134"/>
      <c r="R2464" s="134"/>
      <c r="S2464" s="134"/>
      <c r="T2464" s="134"/>
      <c r="U2464" s="134"/>
      <c r="V2464" s="134"/>
      <c r="W2464" s="134"/>
      <c r="X2464" s="134"/>
      <c r="Y2464" s="134"/>
      <c r="Z2464" s="134"/>
      <c r="AA2464" s="134"/>
    </row>
    <row r="2465" spans="1:27" ht="11.65" customHeight="1" thickBot="1" x14ac:dyDescent="0.25">
      <c r="A2465" s="138">
        <f t="shared" ca="1" si="200"/>
        <v>2084</v>
      </c>
      <c r="C2465" s="184"/>
      <c r="H2465" s="151" t="s">
        <v>575</v>
      </c>
      <c r="I2465" s="203">
        <f>SUBTOTAL(9,I2460:I2464)</f>
        <v>-107349588.7325</v>
      </c>
      <c r="J2465" s="203">
        <f>SUBTOTAL(9,J2460:J2464)</f>
        <v>-107349588.7325</v>
      </c>
      <c r="K2465" s="203">
        <f>SUBTOTAL(9,K2460:K2464)</f>
        <v>0</v>
      </c>
      <c r="L2465" s="203">
        <f>SUBTOTAL(9,L2460:L2464)</f>
        <v>0</v>
      </c>
      <c r="M2465" s="203">
        <f>SUBTOTAL(9,M2460:M2464)</f>
        <v>0</v>
      </c>
      <c r="O2465" s="134"/>
      <c r="P2465" s="134"/>
      <c r="Q2465" s="134"/>
      <c r="R2465" s="134"/>
      <c r="S2465" s="134"/>
      <c r="T2465" s="134"/>
      <c r="U2465" s="134"/>
      <c r="V2465" s="134"/>
      <c r="W2465" s="134"/>
      <c r="X2465" s="134"/>
      <c r="Y2465" s="134"/>
      <c r="Z2465" s="134"/>
      <c r="AA2465" s="134"/>
    </row>
    <row r="2466" spans="1:27" ht="11.65" customHeight="1" thickTop="1" x14ac:dyDescent="0.2">
      <c r="A2466" s="138">
        <f t="shared" ca="1" si="200"/>
        <v>2085</v>
      </c>
      <c r="C2466" s="184"/>
      <c r="H2466" s="151"/>
      <c r="I2466" s="88"/>
      <c r="J2466" s="88"/>
      <c r="K2466" s="88"/>
      <c r="L2466" s="88"/>
      <c r="M2466" s="88"/>
      <c r="O2466" s="134"/>
      <c r="P2466" s="134"/>
      <c r="Q2466" s="134"/>
      <c r="R2466" s="134"/>
      <c r="S2466" s="134"/>
      <c r="T2466" s="134"/>
      <c r="U2466" s="134"/>
      <c r="V2466" s="134"/>
      <c r="W2466" s="134"/>
      <c r="X2466" s="134"/>
      <c r="Y2466" s="134"/>
      <c r="Z2466" s="134"/>
      <c r="AA2466" s="134"/>
    </row>
    <row r="2467" spans="1:27" ht="11.65" customHeight="1" x14ac:dyDescent="0.2">
      <c r="A2467" s="138">
        <f t="shared" ca="1" si="200"/>
        <v>2086</v>
      </c>
      <c r="C2467" s="184">
        <v>120</v>
      </c>
      <c r="D2467" s="84" t="s">
        <v>44</v>
      </c>
      <c r="H2467" s="151"/>
      <c r="I2467" s="88"/>
      <c r="J2467" s="88"/>
      <c r="K2467" s="88"/>
      <c r="L2467" s="88"/>
      <c r="M2467" s="88"/>
      <c r="O2467" s="134"/>
      <c r="P2467" s="134"/>
      <c r="Q2467" s="134"/>
      <c r="R2467" s="134"/>
      <c r="S2467" s="134"/>
      <c r="T2467" s="134"/>
      <c r="U2467" s="134"/>
      <c r="V2467" s="134"/>
      <c r="W2467" s="134"/>
      <c r="X2467" s="134"/>
      <c r="Y2467" s="134"/>
      <c r="Z2467" s="134"/>
      <c r="AA2467" s="134"/>
    </row>
    <row r="2468" spans="1:27" ht="11.65" customHeight="1" x14ac:dyDescent="0.2">
      <c r="A2468" s="138">
        <f t="shared" ca="1" si="200"/>
        <v>2087</v>
      </c>
      <c r="C2468" s="184"/>
      <c r="F2468" s="184" t="str">
        <f>+[1]Function!F2450</f>
        <v>P</v>
      </c>
      <c r="G2468" s="84" t="str">
        <f>[1]UTCR!H2468</f>
        <v>SE</v>
      </c>
      <c r="H2468" s="151"/>
      <c r="I2468" s="88">
        <f>IF(VLOOKUP([1]Variables!$AN$3,[1]Variables!$AK$3:$AM$14,3)=2,[1]UTCR!J2468,[1]UTCR!AF2468)</f>
        <v>0</v>
      </c>
      <c r="J2468" s="88">
        <f>I2468-K2468</f>
        <v>0</v>
      </c>
      <c r="K2468" s="185">
        <f>IF([1]Variables!$AN$3=12,IF(VLOOKUP([1]Variables!$AN$3,[1]Variables!$AK$3:$AM$14,3)=2,INDEX([1]UTCR!K2468:U2468,1,5)+INDEX([1]UTCR!K2468:U2468,1,8),INDEX([1]UTCR!AG2468:AQ2468,1,5)+INDEX([1]UTCR!AG2468:AQ2468,1,8)),IF(VLOOKUP([1]Variables!$AN$3,[1]Variables!$AK$3:$AM$14,3)=2,INDEX([1]UTCR!K2468:U2468,1,[1]Variables!$AN$3),INDEX([1]UTCR!AG2468:AQ2468,1,[1]Variables!$AN$3)))</f>
        <v>0</v>
      </c>
      <c r="L2468" s="88">
        <f>M2468-K2468</f>
        <v>0</v>
      </c>
      <c r="M2468" s="88">
        <f>IF([1]Variables!$AN$3=12,INDEX([1]NRO!J2468:T2468,1,5)+INDEX([1]NRO!J2468:T2468,1,8),INDEX([1]NRO!J2468:T2468,1,[1]Variables!$AN$3))</f>
        <v>0</v>
      </c>
      <c r="O2468" s="134"/>
      <c r="P2468" s="134"/>
      <c r="Q2468" s="134"/>
      <c r="R2468" s="134"/>
      <c r="S2468" s="134"/>
      <c r="T2468" s="134"/>
      <c r="U2468" s="134"/>
      <c r="V2468" s="134"/>
      <c r="W2468" s="134"/>
      <c r="X2468" s="134"/>
      <c r="Y2468" s="134"/>
      <c r="Z2468" s="134"/>
      <c r="AA2468" s="134"/>
    </row>
    <row r="2469" spans="1:27" ht="11.65" customHeight="1" thickBot="1" x14ac:dyDescent="0.25">
      <c r="A2469" s="138">
        <f t="shared" ca="1" si="200"/>
        <v>2088</v>
      </c>
      <c r="C2469" s="189" t="s">
        <v>577</v>
      </c>
      <c r="H2469" s="151"/>
      <c r="I2469" s="203">
        <f>SUBTOTAL(9,I2468)</f>
        <v>0</v>
      </c>
      <c r="J2469" s="203">
        <f>SUBTOTAL(9,J2468)</f>
        <v>0</v>
      </c>
      <c r="K2469" s="203">
        <f>SUBTOTAL(9,K2468)</f>
        <v>0</v>
      </c>
      <c r="L2469" s="203">
        <f>SUBTOTAL(9,L2468)</f>
        <v>0</v>
      </c>
      <c r="M2469" s="203">
        <f>SUBTOTAL(9,M2468)</f>
        <v>0</v>
      </c>
      <c r="O2469" s="134"/>
      <c r="P2469" s="134"/>
      <c r="Q2469" s="134"/>
      <c r="R2469" s="134"/>
      <c r="S2469" s="134"/>
      <c r="T2469" s="134"/>
      <c r="U2469" s="134"/>
      <c r="V2469" s="134"/>
      <c r="W2469" s="134"/>
      <c r="X2469" s="134"/>
      <c r="Y2469" s="134"/>
      <c r="Z2469" s="134"/>
      <c r="AA2469" s="134"/>
    </row>
    <row r="2470" spans="1:27" ht="11.65" customHeight="1" thickTop="1" x14ac:dyDescent="0.2">
      <c r="A2470" s="138">
        <f t="shared" ca="1" si="200"/>
        <v>2089</v>
      </c>
      <c r="C2470" s="184"/>
      <c r="H2470" s="151"/>
      <c r="I2470" s="88"/>
      <c r="J2470" s="88"/>
      <c r="K2470" s="88"/>
      <c r="L2470" s="88"/>
      <c r="M2470" s="88"/>
      <c r="O2470" s="134"/>
      <c r="P2470" s="134"/>
      <c r="Q2470" s="134"/>
      <c r="R2470" s="134"/>
      <c r="S2470" s="134"/>
      <c r="T2470" s="134"/>
      <c r="U2470" s="134"/>
      <c r="V2470" s="134"/>
      <c r="W2470" s="134"/>
      <c r="X2470" s="134"/>
      <c r="Y2470" s="134"/>
      <c r="Z2470" s="134"/>
      <c r="AA2470" s="134"/>
    </row>
    <row r="2471" spans="1:27" ht="11.65" customHeight="1" x14ac:dyDescent="0.2">
      <c r="A2471" s="138">
        <f t="shared" ca="1" si="200"/>
        <v>2090</v>
      </c>
      <c r="C2471" s="184">
        <v>124</v>
      </c>
      <c r="D2471" s="84" t="s">
        <v>578</v>
      </c>
      <c r="H2471" s="151"/>
      <c r="I2471" s="88"/>
      <c r="J2471" s="88"/>
      <c r="K2471" s="88"/>
      <c r="L2471" s="88"/>
      <c r="M2471" s="88"/>
      <c r="O2471" s="134"/>
      <c r="P2471" s="134"/>
      <c r="Q2471" s="134"/>
      <c r="R2471" s="134"/>
      <c r="S2471" s="134"/>
      <c r="T2471" s="134"/>
      <c r="U2471" s="134"/>
      <c r="V2471" s="134"/>
      <c r="W2471" s="134"/>
      <c r="X2471" s="134"/>
      <c r="Y2471" s="134"/>
      <c r="Z2471" s="134"/>
      <c r="AA2471" s="134"/>
    </row>
    <row r="2472" spans="1:27" ht="11.65" customHeight="1" x14ac:dyDescent="0.2">
      <c r="A2472" s="138">
        <f t="shared" ca="1" si="200"/>
        <v>2091</v>
      </c>
      <c r="C2472" s="184"/>
      <c r="F2472" s="184" t="str">
        <f>+[1]Function!F2454</f>
        <v>DMSC</v>
      </c>
      <c r="G2472" s="84" t="str">
        <f>[1]UTCR!H2472</f>
        <v>S</v>
      </c>
      <c r="H2472" s="151"/>
      <c r="I2472" s="88">
        <f>IF(VLOOKUP([1]Variables!$AN$3,[1]Variables!$AK$3:$AM$14,3)=2,[1]UTCR!J2472,[1]UTCR!AF2472)</f>
        <v>1386623.5958333304</v>
      </c>
      <c r="J2472" s="88">
        <f>I2472-K2472</f>
        <v>-454562.4391666695</v>
      </c>
      <c r="K2472" s="185">
        <f>IF([1]Variables!$AN$3=12,IF(VLOOKUP([1]Variables!$AN$3,[1]Variables!$AK$3:$AM$14,3)=2,INDEX([1]UTCR!K2472:U2472,1,5)+INDEX([1]UTCR!K2472:U2472,1,8),INDEX([1]UTCR!AG2472:AQ2472,1,5)+INDEX([1]UTCR!AG2472:AQ2472,1,8)),IF(VLOOKUP([1]Variables!$AN$3,[1]Variables!$AK$3:$AM$14,3)=2,INDEX([1]UTCR!K2472:U2472,1,[1]Variables!$AN$3),INDEX([1]UTCR!AG2472:AQ2472,1,[1]Variables!$AN$3)))</f>
        <v>1841186.0349999999</v>
      </c>
      <c r="L2472" s="88">
        <f>M2472-K2472</f>
        <v>0</v>
      </c>
      <c r="M2472" s="88">
        <f>IF([1]Variables!$AN$3=12,INDEX([1]NRO!J2472:T2472,1,5)+INDEX([1]NRO!J2472:T2472,1,8),INDEX([1]NRO!J2472:T2472,1,[1]Variables!$AN$3))</f>
        <v>1841186.0349999999</v>
      </c>
      <c r="O2472" s="134"/>
      <c r="P2472" s="134"/>
      <c r="Q2472" s="134"/>
      <c r="R2472" s="134"/>
      <c r="S2472" s="134"/>
      <c r="T2472" s="134"/>
      <c r="U2472" s="134"/>
      <c r="V2472" s="134"/>
      <c r="W2472" s="134"/>
      <c r="X2472" s="134"/>
      <c r="Y2472" s="134"/>
      <c r="Z2472" s="134"/>
      <c r="AA2472" s="134"/>
    </row>
    <row r="2473" spans="1:27" ht="11.65" customHeight="1" x14ac:dyDescent="0.2">
      <c r="A2473" s="138">
        <f t="shared" ca="1" si="200"/>
        <v>2092</v>
      </c>
      <c r="C2473" s="184"/>
      <c r="F2473" s="184" t="str">
        <f>+[1]Function!F2455</f>
        <v>DMSC</v>
      </c>
      <c r="G2473" s="84" t="str">
        <f>[1]UTCR!H2473</f>
        <v>SO</v>
      </c>
      <c r="H2473" s="151"/>
      <c r="I2473" s="88">
        <f>IF(VLOOKUP([1]Variables!$AN$3,[1]Variables!$AK$3:$AM$14,3)=2,[1]UTCR!J2473,[1]UTCR!AF2473)</f>
        <v>-4453.6899999999996</v>
      </c>
      <c r="J2473" s="88">
        <f>I2473-K2473</f>
        <v>-4157.3056300655508</v>
      </c>
      <c r="K2473" s="185">
        <f>IF([1]Variables!$AN$3=12,IF(VLOOKUP([1]Variables!$AN$3,[1]Variables!$AK$3:$AM$14,3)=2,INDEX([1]UTCR!K2473:U2473,1,5)+INDEX([1]UTCR!K2473:U2473,1,8),INDEX([1]UTCR!AG2473:AQ2473,1,5)+INDEX([1]UTCR!AG2473:AQ2473,1,8)),IF(VLOOKUP([1]Variables!$AN$3,[1]Variables!$AK$3:$AM$14,3)=2,INDEX([1]UTCR!K2473:U2473,1,[1]Variables!$AN$3),INDEX([1]UTCR!AG2473:AQ2473,1,[1]Variables!$AN$3)))</f>
        <v>-296.38436993444913</v>
      </c>
      <c r="L2473" s="88">
        <f>M2473-K2473</f>
        <v>0</v>
      </c>
      <c r="M2473" s="88">
        <f>IF([1]Variables!$AN$3=12,INDEX([1]NRO!J2473:T2473,1,5)+INDEX([1]NRO!J2473:T2473,1,8),INDEX([1]NRO!J2473:T2473,1,[1]Variables!$AN$3))</f>
        <v>-296.38436993444913</v>
      </c>
      <c r="O2473" s="134"/>
      <c r="P2473" s="134"/>
      <c r="Q2473" s="134"/>
      <c r="R2473" s="134"/>
      <c r="S2473" s="134"/>
      <c r="T2473" s="134"/>
      <c r="U2473" s="134"/>
      <c r="V2473" s="134"/>
      <c r="W2473" s="134"/>
      <c r="X2473" s="134"/>
      <c r="Y2473" s="134"/>
      <c r="Z2473" s="134"/>
      <c r="AA2473" s="134"/>
    </row>
    <row r="2474" spans="1:27" ht="11.65" customHeight="1" thickBot="1" x14ac:dyDescent="0.25">
      <c r="A2474" s="138">
        <f t="shared" ca="1" si="200"/>
        <v>2093</v>
      </c>
      <c r="C2474" s="184"/>
      <c r="H2474" s="151" t="s">
        <v>579</v>
      </c>
      <c r="I2474" s="203">
        <f>SUBTOTAL(9,I2472:I2473)</f>
        <v>1382169.9058333305</v>
      </c>
      <c r="J2474" s="203">
        <f>SUBTOTAL(9,J2472:J2473)</f>
        <v>-458719.74479673506</v>
      </c>
      <c r="K2474" s="203">
        <f>SUBTOTAL(9,K2472:K2473)</f>
        <v>1840889.6506300655</v>
      </c>
      <c r="L2474" s="203">
        <f>SUBTOTAL(9,L2472:L2473)</f>
        <v>0</v>
      </c>
      <c r="M2474" s="203">
        <f>SUBTOTAL(9,M2472:M2473)</f>
        <v>1840889.6506300655</v>
      </c>
      <c r="O2474" s="134"/>
      <c r="P2474" s="134"/>
      <c r="Q2474" s="134"/>
      <c r="R2474" s="134"/>
      <c r="S2474" s="134"/>
      <c r="T2474" s="134"/>
      <c r="U2474" s="134"/>
      <c r="V2474" s="134"/>
      <c r="W2474" s="134"/>
      <c r="X2474" s="134"/>
      <c r="Y2474" s="134"/>
      <c r="Z2474" s="134"/>
      <c r="AA2474" s="134"/>
    </row>
    <row r="2475" spans="1:27" ht="11.65" customHeight="1" thickTop="1" x14ac:dyDescent="0.2">
      <c r="A2475" s="138">
        <f t="shared" ca="1" si="200"/>
        <v>2094</v>
      </c>
      <c r="C2475" s="184"/>
      <c r="H2475" s="151"/>
      <c r="I2475" s="88"/>
      <c r="J2475" s="88"/>
      <c r="K2475" s="88"/>
      <c r="L2475" s="88"/>
      <c r="M2475" s="88"/>
      <c r="O2475" s="134"/>
      <c r="P2475" s="134"/>
      <c r="Q2475" s="134"/>
      <c r="R2475" s="134"/>
      <c r="S2475" s="134"/>
      <c r="T2475" s="134"/>
      <c r="U2475" s="134"/>
      <c r="V2475" s="134"/>
      <c r="W2475" s="134"/>
      <c r="X2475" s="134"/>
      <c r="Y2475" s="134"/>
      <c r="Z2475" s="134"/>
      <c r="AA2475" s="134"/>
    </row>
    <row r="2476" spans="1:27" ht="11.65" customHeight="1" x14ac:dyDescent="0.2">
      <c r="A2476" s="138">
        <f t="shared" ca="1" si="200"/>
        <v>2095</v>
      </c>
      <c r="C2476" s="184" t="s">
        <v>580</v>
      </c>
      <c r="D2476" s="84" t="s">
        <v>578</v>
      </c>
      <c r="H2476" s="151"/>
      <c r="I2476" s="88"/>
      <c r="J2476" s="88"/>
      <c r="K2476" s="88"/>
      <c r="L2476" s="88"/>
      <c r="M2476" s="88"/>
      <c r="O2476" s="134"/>
      <c r="P2476" s="134"/>
      <c r="Q2476" s="134"/>
      <c r="R2476" s="134"/>
      <c r="S2476" s="134"/>
      <c r="T2476" s="134"/>
      <c r="U2476" s="134"/>
      <c r="V2476" s="134"/>
      <c r="W2476" s="134"/>
      <c r="X2476" s="134"/>
      <c r="Y2476" s="134"/>
      <c r="Z2476" s="134"/>
      <c r="AA2476" s="134"/>
    </row>
    <row r="2477" spans="1:27" ht="11.65" customHeight="1" x14ac:dyDescent="0.2">
      <c r="A2477" s="138">
        <f t="shared" ca="1" si="200"/>
        <v>2096</v>
      </c>
      <c r="C2477" s="184"/>
      <c r="F2477" s="184" t="str">
        <f>+[1]Function!F2459</f>
        <v>DMSC</v>
      </c>
      <c r="G2477" s="84" t="str">
        <f>[1]UTCR!H2477</f>
        <v>S</v>
      </c>
      <c r="H2477" s="151"/>
      <c r="I2477" s="88">
        <f>IF(VLOOKUP([1]Variables!$AN$3,[1]Variables!$AK$3:$AM$14,3)=2,[1]UTCR!J2477,[1]UTCR!AF2477)</f>
        <v>15940787.595416667</v>
      </c>
      <c r="J2477" s="88">
        <f>I2477-K2477</f>
        <v>15940787.595416667</v>
      </c>
      <c r="K2477" s="185">
        <f>IF([1]Variables!$AN$3=12,IF(VLOOKUP([1]Variables!$AN$3,[1]Variables!$AK$3:$AM$14,3)=2,INDEX([1]UTCR!K2477:U2477,1,5)+INDEX([1]UTCR!K2477:U2477,1,8),INDEX([1]UTCR!AG2477:AQ2477,1,5)+INDEX([1]UTCR!AG2477:AQ2477,1,8)),IF(VLOOKUP([1]Variables!$AN$3,[1]Variables!$AK$3:$AM$14,3)=2,INDEX([1]UTCR!K2477:U2477,1,[1]Variables!$AN$3),INDEX([1]UTCR!AG2477:AQ2477,1,[1]Variables!$AN$3)))</f>
        <v>0</v>
      </c>
      <c r="L2477" s="88">
        <f>M2477-K2477</f>
        <v>0</v>
      </c>
      <c r="M2477" s="88">
        <f>IF([1]Variables!$AN$3=12,INDEX([1]NRO!J2477:T2477,1,5)+INDEX([1]NRO!J2477:T2477,1,8),INDEX([1]NRO!J2477:T2477,1,[1]Variables!$AN$3))</f>
        <v>0</v>
      </c>
      <c r="O2477" s="134"/>
      <c r="P2477" s="134"/>
      <c r="Q2477" s="134"/>
      <c r="R2477" s="134"/>
      <c r="S2477" s="134"/>
      <c r="T2477" s="134"/>
      <c r="U2477" s="134"/>
      <c r="V2477" s="134"/>
      <c r="W2477" s="134"/>
      <c r="X2477" s="134"/>
      <c r="Y2477" s="134"/>
      <c r="Z2477" s="134"/>
      <c r="AA2477" s="134"/>
    </row>
    <row r="2478" spans="1:27" ht="11.65" customHeight="1" x14ac:dyDescent="0.2">
      <c r="A2478" s="138">
        <f t="shared" ca="1" si="200"/>
        <v>2097</v>
      </c>
      <c r="C2478" s="184"/>
      <c r="F2478" s="184" t="str">
        <f>+[1]Function!F2460</f>
        <v>DMSC</v>
      </c>
      <c r="G2478" s="84" t="str">
        <f>[1]UTCR!H2478</f>
        <v>SG</v>
      </c>
      <c r="H2478" s="151"/>
      <c r="I2478" s="88">
        <f>IF(VLOOKUP([1]Variables!$AN$3,[1]Variables!$AK$3:$AM$14,3)=2,[1]UTCR!J2478,[1]UTCR!AF2478)</f>
        <v>0</v>
      </c>
      <c r="J2478" s="88">
        <f>I2478-K2478</f>
        <v>0</v>
      </c>
      <c r="K2478" s="185">
        <f>IF([1]Variables!$AN$3=12,IF(VLOOKUP([1]Variables!$AN$3,[1]Variables!$AK$3:$AM$14,3)=2,INDEX([1]UTCR!K2478:U2478,1,5)+INDEX([1]UTCR!K2478:U2478,1,8),INDEX([1]UTCR!AG2478:AQ2478,1,5)+INDEX([1]UTCR!AG2478:AQ2478,1,8)),IF(VLOOKUP([1]Variables!$AN$3,[1]Variables!$AK$3:$AM$14,3)=2,INDEX([1]UTCR!K2478:U2478,1,[1]Variables!$AN$3),INDEX([1]UTCR!AG2478:AQ2478,1,[1]Variables!$AN$3)))</f>
        <v>0</v>
      </c>
      <c r="L2478" s="88">
        <f>M2478-K2478</f>
        <v>0</v>
      </c>
      <c r="M2478" s="88">
        <f>IF([1]Variables!$AN$3=12,INDEX([1]NRO!J2478:T2478,1,5)+INDEX([1]NRO!J2478:T2478,1,8),INDEX([1]NRO!J2478:T2478,1,[1]Variables!$AN$3))</f>
        <v>0</v>
      </c>
      <c r="O2478" s="134"/>
      <c r="P2478" s="134"/>
      <c r="Q2478" s="134"/>
      <c r="R2478" s="134"/>
      <c r="S2478" s="134"/>
      <c r="T2478" s="134"/>
      <c r="U2478" s="134"/>
      <c r="V2478" s="134"/>
      <c r="W2478" s="134"/>
      <c r="X2478" s="134"/>
      <c r="Y2478" s="134"/>
      <c r="Z2478" s="134"/>
      <c r="AA2478" s="134"/>
    </row>
    <row r="2479" spans="1:27" ht="11.65" customHeight="1" x14ac:dyDescent="0.2">
      <c r="A2479" s="138">
        <f t="shared" ca="1" si="200"/>
        <v>2098</v>
      </c>
      <c r="C2479" s="184"/>
      <c r="F2479" s="184" t="str">
        <f>+[1]Function!F2461</f>
        <v>DMSC</v>
      </c>
      <c r="G2479" s="84" t="str">
        <f>[1]UTCR!H2479</f>
        <v>SGCT</v>
      </c>
      <c r="H2479" s="151"/>
      <c r="I2479" s="88">
        <f>IF(VLOOKUP([1]Variables!$AN$3,[1]Variables!$AK$3:$AM$14,3)=2,[1]UTCR!J2479,[1]UTCR!AF2479)</f>
        <v>0</v>
      </c>
      <c r="J2479" s="88">
        <f>I2479-K2479</f>
        <v>0</v>
      </c>
      <c r="K2479" s="185">
        <f>IF([1]Variables!$AN$3=12,IF(VLOOKUP([1]Variables!$AN$3,[1]Variables!$AK$3:$AM$14,3)=2,INDEX([1]UTCR!K2479:U2479,1,5)+INDEX([1]UTCR!K2479:U2479,1,8),INDEX([1]UTCR!AG2479:AQ2479,1,5)+INDEX([1]UTCR!AG2479:AQ2479,1,8)),IF(VLOOKUP([1]Variables!$AN$3,[1]Variables!$AK$3:$AM$14,3)=2,INDEX([1]UTCR!K2479:U2479,1,[1]Variables!$AN$3),INDEX([1]UTCR!AG2479:AQ2479,1,[1]Variables!$AN$3)))</f>
        <v>0</v>
      </c>
      <c r="L2479" s="88">
        <f>M2479-K2479</f>
        <v>0</v>
      </c>
      <c r="M2479" s="88">
        <f>IF([1]Variables!$AN$3=12,INDEX([1]NRO!J2479:T2479,1,5)+INDEX([1]NRO!J2479:T2479,1,8),INDEX([1]NRO!J2479:T2479,1,[1]Variables!$AN$3))</f>
        <v>0</v>
      </c>
      <c r="O2479" s="134"/>
      <c r="P2479" s="134"/>
      <c r="Q2479" s="134"/>
      <c r="R2479" s="134"/>
      <c r="S2479" s="134"/>
      <c r="T2479" s="134"/>
      <c r="U2479" s="134"/>
      <c r="V2479" s="134"/>
      <c r="W2479" s="134"/>
      <c r="X2479" s="134"/>
      <c r="Y2479" s="134"/>
      <c r="Z2479" s="134"/>
      <c r="AA2479" s="134"/>
    </row>
    <row r="2480" spans="1:27" ht="11.65" customHeight="1" x14ac:dyDescent="0.2">
      <c r="A2480" s="138">
        <f t="shared" ca="1" si="200"/>
        <v>2099</v>
      </c>
      <c r="C2480" s="184"/>
      <c r="F2480" s="184" t="str">
        <f>+[1]Function!F2462</f>
        <v>DMSC</v>
      </c>
      <c r="G2480" s="84" t="str">
        <f>[1]UTCR!H2480</f>
        <v>SO</v>
      </c>
      <c r="H2480" s="151"/>
      <c r="I2480" s="88">
        <f>IF(VLOOKUP([1]Variables!$AN$3,[1]Variables!$AK$3:$AM$14,3)=2,[1]UTCR!J2480,[1]UTCR!AF2480)</f>
        <v>0</v>
      </c>
      <c r="J2480" s="88">
        <f>I2480-K2480</f>
        <v>0</v>
      </c>
      <c r="K2480" s="185">
        <f>IF([1]Variables!$AN$3=12,IF(VLOOKUP([1]Variables!$AN$3,[1]Variables!$AK$3:$AM$14,3)=2,INDEX([1]UTCR!K2480:U2480,1,5)+INDEX([1]UTCR!K2480:U2480,1,8),INDEX([1]UTCR!AG2480:AQ2480,1,5)+INDEX([1]UTCR!AG2480:AQ2480,1,8)),IF(VLOOKUP([1]Variables!$AN$3,[1]Variables!$AK$3:$AM$14,3)=2,INDEX([1]UTCR!K2480:U2480,1,[1]Variables!$AN$3),INDEX([1]UTCR!AG2480:AQ2480,1,[1]Variables!$AN$3)))</f>
        <v>0</v>
      </c>
      <c r="L2480" s="88">
        <f>M2480-K2480</f>
        <v>0</v>
      </c>
      <c r="M2480" s="88">
        <f>IF([1]Variables!$AN$3=12,INDEX([1]NRO!J2480:T2480,1,5)+INDEX([1]NRO!J2480:T2480,1,8),INDEX([1]NRO!J2480:T2480,1,[1]Variables!$AN$3))</f>
        <v>0</v>
      </c>
      <c r="O2480" s="134"/>
      <c r="P2480" s="134"/>
      <c r="Q2480" s="134"/>
      <c r="R2480" s="134"/>
      <c r="S2480" s="134"/>
      <c r="T2480" s="134"/>
      <c r="U2480" s="134"/>
      <c r="V2480" s="134"/>
      <c r="W2480" s="134"/>
      <c r="X2480" s="134"/>
      <c r="Y2480" s="134"/>
      <c r="Z2480" s="134"/>
      <c r="AA2480" s="134"/>
    </row>
    <row r="2481" spans="1:27" ht="11.65" customHeight="1" thickBot="1" x14ac:dyDescent="0.25">
      <c r="A2481" s="138">
        <f t="shared" ca="1" si="200"/>
        <v>2100</v>
      </c>
      <c r="C2481" s="184"/>
      <c r="H2481" s="151" t="s">
        <v>579</v>
      </c>
      <c r="I2481" s="203">
        <f>SUBTOTAL(9,I2477:I2480)</f>
        <v>15940787.595416667</v>
      </c>
      <c r="J2481" s="203">
        <f>SUBTOTAL(9,J2477:J2480)</f>
        <v>15940787.595416667</v>
      </c>
      <c r="K2481" s="203">
        <f>SUBTOTAL(9,K2477:K2480)</f>
        <v>0</v>
      </c>
      <c r="L2481" s="203">
        <f>SUBTOTAL(9,L2477:L2480)</f>
        <v>0</v>
      </c>
      <c r="M2481" s="203">
        <f>SUBTOTAL(9,M2477:M2480)</f>
        <v>0</v>
      </c>
      <c r="O2481" s="134"/>
      <c r="P2481" s="134"/>
      <c r="Q2481" s="134"/>
      <c r="R2481" s="134"/>
      <c r="S2481" s="134"/>
      <c r="T2481" s="134"/>
      <c r="U2481" s="134"/>
      <c r="V2481" s="134"/>
      <c r="W2481" s="134"/>
      <c r="X2481" s="134"/>
      <c r="Y2481" s="134"/>
      <c r="Z2481" s="134"/>
      <c r="AA2481" s="134"/>
    </row>
    <row r="2482" spans="1:27" ht="11.65" customHeight="1" thickTop="1" x14ac:dyDescent="0.2">
      <c r="A2482" s="138">
        <f t="shared" ca="1" si="200"/>
        <v>2101</v>
      </c>
      <c r="C2482" s="184"/>
      <c r="H2482" s="151"/>
      <c r="I2482" s="192"/>
      <c r="J2482" s="88"/>
      <c r="K2482" s="88"/>
      <c r="L2482" s="88"/>
      <c r="M2482" s="88"/>
      <c r="O2482" s="134"/>
      <c r="P2482" s="134"/>
      <c r="Q2482" s="134"/>
      <c r="R2482" s="134"/>
      <c r="S2482" s="134"/>
      <c r="T2482" s="134"/>
      <c r="U2482" s="134"/>
      <c r="V2482" s="134"/>
      <c r="W2482" s="134"/>
      <c r="X2482" s="134"/>
      <c r="Y2482" s="134"/>
      <c r="Z2482" s="134"/>
      <c r="AA2482" s="134"/>
    </row>
    <row r="2483" spans="1:27" ht="11.65" customHeight="1" x14ac:dyDescent="0.2">
      <c r="A2483" s="138">
        <f t="shared" ca="1" si="200"/>
        <v>2102</v>
      </c>
      <c r="C2483" s="184" t="s">
        <v>581</v>
      </c>
      <c r="D2483" s="84" t="s">
        <v>578</v>
      </c>
      <c r="H2483" s="151"/>
      <c r="I2483" s="88"/>
      <c r="J2483" s="88"/>
      <c r="K2483" s="88"/>
      <c r="L2483" s="88"/>
      <c r="M2483" s="88"/>
      <c r="O2483" s="134"/>
      <c r="P2483" s="134"/>
      <c r="Q2483" s="134"/>
      <c r="R2483" s="134"/>
      <c r="S2483" s="134"/>
      <c r="T2483" s="134"/>
      <c r="U2483" s="134"/>
      <c r="V2483" s="134"/>
      <c r="W2483" s="134"/>
      <c r="X2483" s="134"/>
      <c r="Y2483" s="134"/>
      <c r="Z2483" s="134"/>
      <c r="AA2483" s="134"/>
    </row>
    <row r="2484" spans="1:27" ht="11.65" customHeight="1" x14ac:dyDescent="0.2">
      <c r="A2484" s="138">
        <f t="shared" ca="1" si="200"/>
        <v>2103</v>
      </c>
      <c r="C2484" s="184"/>
      <c r="F2484" s="184" t="str">
        <f>+[1]Function!F2466</f>
        <v>DMSC</v>
      </c>
      <c r="G2484" s="84" t="str">
        <f>[1]UTCR!H2484</f>
        <v>S</v>
      </c>
      <c r="H2484" s="151"/>
      <c r="I2484" s="88">
        <f>IF(VLOOKUP([1]Variables!$AN$3,[1]Variables!$AK$3:$AM$14,3)=2,[1]UTCR!J2484,[1]UTCR!AF2484)</f>
        <v>0</v>
      </c>
      <c r="J2484" s="88">
        <f>I2484-K2484</f>
        <v>0</v>
      </c>
      <c r="K2484" s="185">
        <f>IF([1]Variables!$AN$3=12,IF(VLOOKUP([1]Variables!$AN$3,[1]Variables!$AK$3:$AM$14,3)=2,INDEX([1]UTCR!K2484:U2484,1,5)+INDEX([1]UTCR!K2484:U2484,1,8),INDEX([1]UTCR!AG2484:AQ2484,1,5)+INDEX([1]UTCR!AG2484:AQ2484,1,8)),IF(VLOOKUP([1]Variables!$AN$3,[1]Variables!$AK$3:$AM$14,3)=2,INDEX([1]UTCR!K2484:U2484,1,[1]Variables!$AN$3),INDEX([1]UTCR!AG2484:AQ2484,1,[1]Variables!$AN$3)))</f>
        <v>0</v>
      </c>
      <c r="L2484" s="88">
        <f>M2484-K2484</f>
        <v>0</v>
      </c>
      <c r="M2484" s="88">
        <f>IF([1]Variables!$AN$3=12,INDEX([1]NRO!J2484:T2484,1,5)+INDEX([1]NRO!J2484:T2484,1,8),INDEX([1]NRO!J2484:T2484,1,[1]Variables!$AN$3))</f>
        <v>0</v>
      </c>
      <c r="O2484" s="134"/>
      <c r="P2484" s="134"/>
      <c r="Q2484" s="134"/>
      <c r="R2484" s="134"/>
      <c r="S2484" s="134"/>
      <c r="T2484" s="134"/>
      <c r="U2484" s="134"/>
      <c r="V2484" s="134"/>
      <c r="W2484" s="134"/>
      <c r="X2484" s="134"/>
      <c r="Y2484" s="134"/>
      <c r="Z2484" s="134"/>
      <c r="AA2484" s="134"/>
    </row>
    <row r="2485" spans="1:27" ht="11.65" customHeight="1" x14ac:dyDescent="0.2">
      <c r="A2485" s="138">
        <f t="shared" ca="1" si="200"/>
        <v>2104</v>
      </c>
      <c r="C2485" s="184"/>
      <c r="F2485" s="184" t="str">
        <f>+[1]Function!F2467</f>
        <v>DMSC</v>
      </c>
      <c r="G2485" s="84" t="str">
        <f>[1]UTCR!H2485</f>
        <v>CN</v>
      </c>
      <c r="H2485" s="151"/>
      <c r="I2485" s="88">
        <f>IF(VLOOKUP([1]Variables!$AN$3,[1]Variables!$AK$3:$AM$14,3)=2,[1]UTCR!J2485,[1]UTCR!AF2485)</f>
        <v>0</v>
      </c>
      <c r="J2485" s="88">
        <f>I2485-K2485</f>
        <v>0</v>
      </c>
      <c r="K2485" s="185">
        <f>IF([1]Variables!$AN$3=12,IF(VLOOKUP([1]Variables!$AN$3,[1]Variables!$AK$3:$AM$14,3)=2,INDEX([1]UTCR!K2485:U2485,1,5)+INDEX([1]UTCR!K2485:U2485,1,8),INDEX([1]UTCR!AG2485:AQ2485,1,5)+INDEX([1]UTCR!AG2485:AQ2485,1,8)),IF(VLOOKUP([1]Variables!$AN$3,[1]Variables!$AK$3:$AM$14,3)=2,INDEX([1]UTCR!K2485:U2485,1,[1]Variables!$AN$3),INDEX([1]UTCR!AG2485:AQ2485,1,[1]Variables!$AN$3)))</f>
        <v>0</v>
      </c>
      <c r="L2485" s="88">
        <f>M2485-K2485</f>
        <v>0</v>
      </c>
      <c r="M2485" s="88">
        <f>IF([1]Variables!$AN$3=12,INDEX([1]NRO!J2485:T2485,1,5)+INDEX([1]NRO!J2485:T2485,1,8),INDEX([1]NRO!J2485:T2485,1,[1]Variables!$AN$3))</f>
        <v>0</v>
      </c>
      <c r="O2485" s="134"/>
      <c r="P2485" s="134"/>
      <c r="Q2485" s="134"/>
      <c r="R2485" s="134"/>
      <c r="S2485" s="134"/>
      <c r="T2485" s="134"/>
      <c r="U2485" s="134"/>
      <c r="V2485" s="134"/>
      <c r="W2485" s="134"/>
      <c r="X2485" s="134"/>
      <c r="Y2485" s="134"/>
      <c r="Z2485" s="134"/>
      <c r="AA2485" s="134"/>
    </row>
    <row r="2486" spans="1:27" ht="11.65" customHeight="1" x14ac:dyDescent="0.2">
      <c r="A2486" s="138">
        <f t="shared" ca="1" si="200"/>
        <v>2105</v>
      </c>
      <c r="C2486" s="184"/>
      <c r="F2486" s="184" t="str">
        <f>+[1]Function!F2468</f>
        <v>DMSC</v>
      </c>
      <c r="G2486" s="84" t="str">
        <f>[1]UTCR!H2486</f>
        <v>CNP</v>
      </c>
      <c r="H2486" s="151"/>
      <c r="I2486" s="88">
        <f>IF(VLOOKUP([1]Variables!$AN$3,[1]Variables!$AK$3:$AM$14,3)=2,[1]UTCR!J2486,[1]UTCR!AF2486)</f>
        <v>0</v>
      </c>
      <c r="J2486" s="88">
        <f>I2486-K2486</f>
        <v>0</v>
      </c>
      <c r="K2486" s="185">
        <f>IF([1]Variables!$AN$3=12,IF(VLOOKUP([1]Variables!$AN$3,[1]Variables!$AK$3:$AM$14,3)=2,INDEX([1]UTCR!K2486:U2486,1,5)+INDEX([1]UTCR!K2486:U2486,1,8),INDEX([1]UTCR!AG2486:AQ2486,1,5)+INDEX([1]UTCR!AG2486:AQ2486,1,8)),IF(VLOOKUP([1]Variables!$AN$3,[1]Variables!$AK$3:$AM$14,3)=2,INDEX([1]UTCR!K2486:U2486,1,[1]Variables!$AN$3),INDEX([1]UTCR!AG2486:AQ2486,1,[1]Variables!$AN$3)))</f>
        <v>0</v>
      </c>
      <c r="L2486" s="88">
        <f>M2486-K2486</f>
        <v>0</v>
      </c>
      <c r="M2486" s="88">
        <f>IF([1]Variables!$AN$3=12,INDEX([1]NRO!J2486:T2486,1,5)+INDEX([1]NRO!J2486:T2486,1,8),INDEX([1]NRO!J2486:T2486,1,[1]Variables!$AN$3))</f>
        <v>0</v>
      </c>
      <c r="O2486" s="134"/>
      <c r="P2486" s="134"/>
      <c r="Q2486" s="134"/>
      <c r="R2486" s="134"/>
      <c r="S2486" s="134"/>
      <c r="T2486" s="134"/>
      <c r="U2486" s="134"/>
      <c r="V2486" s="134"/>
      <c r="W2486" s="134"/>
      <c r="X2486" s="134"/>
      <c r="Y2486" s="134"/>
      <c r="Z2486" s="134"/>
      <c r="AA2486" s="134"/>
    </row>
    <row r="2487" spans="1:27" ht="11.65" customHeight="1" x14ac:dyDescent="0.2">
      <c r="A2487" s="138">
        <f t="shared" ca="1" si="200"/>
        <v>2106</v>
      </c>
      <c r="C2487" s="184"/>
      <c r="F2487" s="184" t="str">
        <f>+[1]Function!F2469</f>
        <v>DMSC</v>
      </c>
      <c r="G2487" s="84" t="str">
        <f>[1]UTCR!H2487</f>
        <v>SG</v>
      </c>
      <c r="H2487" s="151"/>
      <c r="I2487" s="88">
        <f>IF(VLOOKUP([1]Variables!$AN$3,[1]Variables!$AK$3:$AM$14,3)=2,[1]UTCR!J2487,[1]UTCR!AF2487)</f>
        <v>0</v>
      </c>
      <c r="J2487" s="88">
        <f>I2487-K2487</f>
        <v>0</v>
      </c>
      <c r="K2487" s="185">
        <f>IF([1]Variables!$AN$3=12,IF(VLOOKUP([1]Variables!$AN$3,[1]Variables!$AK$3:$AM$14,3)=2,INDEX([1]UTCR!K2487:U2487,1,5)+INDEX([1]UTCR!K2487:U2487,1,8),INDEX([1]UTCR!AG2487:AQ2487,1,5)+INDEX([1]UTCR!AG2487:AQ2487,1,8)),IF(VLOOKUP([1]Variables!$AN$3,[1]Variables!$AK$3:$AM$14,3)=2,INDEX([1]UTCR!K2487:U2487,1,[1]Variables!$AN$3),INDEX([1]UTCR!AG2487:AQ2487,1,[1]Variables!$AN$3)))</f>
        <v>0</v>
      </c>
      <c r="L2487" s="88">
        <f>M2487-K2487</f>
        <v>0</v>
      </c>
      <c r="M2487" s="88">
        <f>IF([1]Variables!$AN$3=12,INDEX([1]NRO!J2487:T2487,1,5)+INDEX([1]NRO!J2487:T2487,1,8),INDEX([1]NRO!J2487:T2487,1,[1]Variables!$AN$3))</f>
        <v>0</v>
      </c>
      <c r="O2487" s="134"/>
      <c r="P2487" s="134"/>
      <c r="Q2487" s="134"/>
      <c r="R2487" s="134"/>
      <c r="S2487" s="134"/>
      <c r="T2487" s="134"/>
      <c r="U2487" s="134"/>
      <c r="V2487" s="134"/>
      <c r="W2487" s="134"/>
      <c r="X2487" s="134"/>
      <c r="Y2487" s="134"/>
      <c r="Z2487" s="134"/>
      <c r="AA2487" s="134"/>
    </row>
    <row r="2488" spans="1:27" ht="11.65" customHeight="1" x14ac:dyDescent="0.2">
      <c r="A2488" s="138">
        <f t="shared" ca="1" si="200"/>
        <v>2107</v>
      </c>
      <c r="C2488" s="184"/>
      <c r="F2488" s="184" t="str">
        <f>+[1]Function!F2470</f>
        <v>DMSC</v>
      </c>
      <c r="G2488" s="84" t="str">
        <f>[1]UTCR!H2488</f>
        <v>SO</v>
      </c>
      <c r="H2488" s="151"/>
      <c r="I2488" s="88">
        <f>IF(VLOOKUP([1]Variables!$AN$3,[1]Variables!$AK$3:$AM$14,3)=2,[1]UTCR!J2488,[1]UTCR!AF2488)</f>
        <v>0</v>
      </c>
      <c r="J2488" s="88">
        <f>I2488-K2488</f>
        <v>0</v>
      </c>
      <c r="K2488" s="185">
        <f>IF([1]Variables!$AN$3=12,IF(VLOOKUP([1]Variables!$AN$3,[1]Variables!$AK$3:$AM$14,3)=2,INDEX([1]UTCR!K2488:U2488,1,5)+INDEX([1]UTCR!K2488:U2488,1,8),INDEX([1]UTCR!AG2488:AQ2488,1,5)+INDEX([1]UTCR!AG2488:AQ2488,1,8)),IF(VLOOKUP([1]Variables!$AN$3,[1]Variables!$AK$3:$AM$14,3)=2,INDEX([1]UTCR!K2488:U2488,1,[1]Variables!$AN$3),INDEX([1]UTCR!AG2488:AQ2488,1,[1]Variables!$AN$3)))</f>
        <v>0</v>
      </c>
      <c r="L2488" s="88">
        <f>M2488-K2488</f>
        <v>0</v>
      </c>
      <c r="M2488" s="88">
        <f>IF([1]Variables!$AN$3=12,INDEX([1]NRO!J2488:T2488,1,5)+INDEX([1]NRO!J2488:T2488,1,8),INDEX([1]NRO!J2488:T2488,1,[1]Variables!$AN$3))</f>
        <v>0</v>
      </c>
      <c r="O2488" s="134"/>
      <c r="P2488" s="134"/>
      <c r="Q2488" s="134"/>
      <c r="R2488" s="134"/>
      <c r="S2488" s="134"/>
      <c r="T2488" s="134"/>
      <c r="U2488" s="134"/>
      <c r="V2488" s="134"/>
      <c r="W2488" s="134"/>
      <c r="X2488" s="134"/>
      <c r="Y2488" s="134"/>
      <c r="Z2488" s="134"/>
      <c r="AA2488" s="134"/>
    </row>
    <row r="2489" spans="1:27" ht="11.65" customHeight="1" thickBot="1" x14ac:dyDescent="0.25">
      <c r="A2489" s="138">
        <f t="shared" ca="1" si="200"/>
        <v>2108</v>
      </c>
      <c r="C2489" s="184"/>
      <c r="H2489" s="151" t="s">
        <v>579</v>
      </c>
      <c r="I2489" s="203">
        <f>SUBTOTAL(9,I2484:I2488)</f>
        <v>0</v>
      </c>
      <c r="J2489" s="203">
        <f>SUBTOTAL(9,J2484:J2488)</f>
        <v>0</v>
      </c>
      <c r="K2489" s="203">
        <f>SUBTOTAL(9,K2484:K2488)</f>
        <v>0</v>
      </c>
      <c r="L2489" s="203">
        <f>SUBTOTAL(9,L2484:L2488)</f>
        <v>0</v>
      </c>
      <c r="M2489" s="203">
        <f>SUBTOTAL(9,M2484:M2488)</f>
        <v>0</v>
      </c>
      <c r="O2489" s="134"/>
      <c r="P2489" s="134"/>
      <c r="Q2489" s="134"/>
      <c r="R2489" s="134"/>
      <c r="S2489" s="134"/>
      <c r="T2489" s="134"/>
      <c r="U2489" s="134"/>
      <c r="V2489" s="134"/>
      <c r="W2489" s="134"/>
      <c r="X2489" s="134"/>
      <c r="Y2489" s="134"/>
      <c r="Z2489" s="134"/>
      <c r="AA2489" s="134"/>
    </row>
    <row r="2490" spans="1:27" ht="11.65" customHeight="1" thickTop="1" x14ac:dyDescent="0.2">
      <c r="A2490" s="138">
        <f t="shared" ca="1" si="200"/>
        <v>2109</v>
      </c>
      <c r="C2490" s="184"/>
      <c r="H2490" s="151"/>
      <c r="I2490" s="88"/>
      <c r="J2490" s="88"/>
      <c r="K2490" s="88"/>
      <c r="L2490" s="88"/>
      <c r="M2490" s="88"/>
      <c r="O2490" s="134"/>
      <c r="P2490" s="134"/>
      <c r="Q2490" s="134"/>
      <c r="R2490" s="134"/>
      <c r="S2490" s="134"/>
      <c r="T2490" s="134"/>
      <c r="U2490" s="134"/>
      <c r="V2490" s="134"/>
      <c r="W2490" s="134"/>
      <c r="X2490" s="134"/>
      <c r="Y2490" s="134"/>
      <c r="Z2490" s="134"/>
      <c r="AA2490" s="134"/>
    </row>
    <row r="2491" spans="1:27" ht="11.65" customHeight="1" thickBot="1" x14ac:dyDescent="0.25">
      <c r="A2491" s="138">
        <f t="shared" ca="1" si="200"/>
        <v>2110</v>
      </c>
      <c r="C2491" s="200" t="s">
        <v>582</v>
      </c>
      <c r="H2491" s="151"/>
      <c r="I2491" s="223">
        <f>SUBTOTAL(9,I2472:I2489)</f>
        <v>17322957.501249999</v>
      </c>
      <c r="J2491" s="223">
        <f>SUBTOTAL(9,J2472:J2489)</f>
        <v>15482067.850619933</v>
      </c>
      <c r="K2491" s="223">
        <f>SUBTOTAL(9,K2472:K2489)</f>
        <v>1840889.6506300655</v>
      </c>
      <c r="L2491" s="223">
        <f>SUBTOTAL(9,L2472:L2489)</f>
        <v>0</v>
      </c>
      <c r="M2491" s="223">
        <f>SUBTOTAL(9,M2472:M2489)</f>
        <v>1840889.6506300655</v>
      </c>
      <c r="O2491" s="134"/>
      <c r="P2491" s="134"/>
      <c r="Q2491" s="134"/>
      <c r="R2491" s="134"/>
      <c r="S2491" s="134"/>
      <c r="T2491" s="134"/>
      <c r="U2491" s="134"/>
      <c r="V2491" s="134"/>
      <c r="W2491" s="134"/>
      <c r="X2491" s="134"/>
      <c r="Y2491" s="134"/>
      <c r="Z2491" s="134"/>
      <c r="AA2491" s="134"/>
    </row>
    <row r="2492" spans="1:27" ht="11.65" customHeight="1" thickTop="1" x14ac:dyDescent="0.2">
      <c r="A2492" s="138">
        <f t="shared" ca="1" si="200"/>
        <v>2111</v>
      </c>
      <c r="C2492" s="184"/>
      <c r="H2492" s="151"/>
      <c r="I2492" s="88"/>
      <c r="J2492" s="88"/>
      <c r="K2492" s="88"/>
      <c r="L2492" s="88"/>
      <c r="M2492" s="88"/>
      <c r="O2492" s="134"/>
      <c r="P2492" s="134"/>
      <c r="Q2492" s="134"/>
      <c r="R2492" s="134"/>
      <c r="S2492" s="134"/>
      <c r="T2492" s="134"/>
      <c r="U2492" s="134"/>
      <c r="V2492" s="134"/>
      <c r="W2492" s="134"/>
      <c r="X2492" s="134"/>
      <c r="Y2492" s="134"/>
      <c r="Z2492" s="134"/>
      <c r="AA2492" s="134"/>
    </row>
    <row r="2493" spans="1:27" ht="11.65" customHeight="1" x14ac:dyDescent="0.2">
      <c r="A2493" s="138">
        <f t="shared" ca="1" si="200"/>
        <v>2112</v>
      </c>
      <c r="C2493" s="184">
        <v>151</v>
      </c>
      <c r="D2493" s="84" t="s">
        <v>46</v>
      </c>
      <c r="H2493" s="151"/>
      <c r="I2493" s="88"/>
      <c r="J2493" s="88"/>
      <c r="K2493" s="88"/>
      <c r="L2493" s="88"/>
      <c r="M2493" s="88"/>
      <c r="O2493" s="134"/>
      <c r="P2493" s="134"/>
      <c r="Q2493" s="134"/>
      <c r="R2493" s="134"/>
      <c r="S2493" s="134"/>
      <c r="T2493" s="134"/>
      <c r="U2493" s="134"/>
      <c r="V2493" s="134"/>
      <c r="W2493" s="134"/>
      <c r="X2493" s="134"/>
      <c r="Y2493" s="134"/>
      <c r="Z2493" s="134"/>
      <c r="AA2493" s="134"/>
    </row>
    <row r="2494" spans="1:27" ht="11.65" customHeight="1" x14ac:dyDescent="0.2">
      <c r="A2494" s="138">
        <f t="shared" ca="1" si="200"/>
        <v>2113</v>
      </c>
      <c r="C2494" s="184"/>
      <c r="F2494" s="184" t="str">
        <f>+[1]Function!F2476</f>
        <v>P</v>
      </c>
      <c r="G2494" s="84" t="str">
        <f>[1]UTCR!H2494</f>
        <v>DEU</v>
      </c>
      <c r="H2494" s="151"/>
      <c r="I2494" s="88">
        <f>IF(VLOOKUP([1]Variables!$AN$3,[1]Variables!$AK$3:$AM$14,3)=2,[1]UTCR!J2494,[1]UTCR!AF2494)</f>
        <v>0</v>
      </c>
      <c r="J2494" s="88">
        <f t="shared" ref="J2494:J2500" si="201">I2494-K2494</f>
        <v>0</v>
      </c>
      <c r="K2494" s="185">
        <f>IF([1]Variables!$AN$3=12,IF(VLOOKUP([1]Variables!$AN$3,[1]Variables!$AK$3:$AM$14,3)=2,INDEX([1]UTCR!K2494:U2494,1,5)+INDEX([1]UTCR!K2494:U2494,1,8),INDEX([1]UTCR!AG2494:AQ2494,1,5)+INDEX([1]UTCR!AG2494:AQ2494,1,8)),IF(VLOOKUP([1]Variables!$AN$3,[1]Variables!$AK$3:$AM$14,3)=2,INDEX([1]UTCR!K2494:U2494,1,[1]Variables!$AN$3),INDEX([1]UTCR!AG2494:AQ2494,1,[1]Variables!$AN$3)))</f>
        <v>0</v>
      </c>
      <c r="L2494" s="88">
        <f t="shared" ref="L2494:L2500" si="202">M2494-K2494</f>
        <v>0</v>
      </c>
      <c r="M2494" s="88">
        <f>IF([1]Variables!$AN$3=12,INDEX([1]NRO!J2494:T2494,1,5)+INDEX([1]NRO!J2494:T2494,1,8),INDEX([1]NRO!J2494:T2494,1,[1]Variables!$AN$3))</f>
        <v>0</v>
      </c>
      <c r="O2494" s="134"/>
      <c r="P2494" s="134"/>
      <c r="Q2494" s="134"/>
      <c r="R2494" s="134"/>
      <c r="S2494" s="134"/>
      <c r="T2494" s="134"/>
      <c r="U2494" s="134"/>
      <c r="V2494" s="134"/>
      <c r="W2494" s="134"/>
      <c r="X2494" s="134"/>
      <c r="Y2494" s="134"/>
      <c r="Z2494" s="134"/>
      <c r="AA2494" s="134"/>
    </row>
    <row r="2495" spans="1:27" ht="11.65" customHeight="1" x14ac:dyDescent="0.2">
      <c r="A2495" s="138">
        <f t="shared" ca="1" si="200"/>
        <v>2114</v>
      </c>
      <c r="C2495" s="184"/>
      <c r="F2495" s="184" t="str">
        <f>+[1]Function!F2477</f>
        <v>P</v>
      </c>
      <c r="G2495" s="84" t="str">
        <f>[1]UTCR!H2495</f>
        <v>SE</v>
      </c>
      <c r="H2495" s="151"/>
      <c r="I2495" s="88">
        <f>IF(VLOOKUP([1]Variables!$AN$3,[1]Variables!$AK$3:$AM$14,3)=2,[1]UTCR!J2495,[1]UTCR!AF2495)</f>
        <v>0</v>
      </c>
      <c r="J2495" s="88">
        <f t="shared" si="201"/>
        <v>0</v>
      </c>
      <c r="K2495" s="185">
        <f>IF([1]Variables!$AN$3=12,IF(VLOOKUP([1]Variables!$AN$3,[1]Variables!$AK$3:$AM$14,3)=2,INDEX([1]UTCR!K2495:U2495,1,5)+INDEX([1]UTCR!K2495:U2495,1,8),INDEX([1]UTCR!AG2495:AQ2495,1,5)+INDEX([1]UTCR!AG2495:AQ2495,1,8)),IF(VLOOKUP([1]Variables!$AN$3,[1]Variables!$AK$3:$AM$14,3)=2,INDEX([1]UTCR!K2495:U2495,1,[1]Variables!$AN$3),INDEX([1]UTCR!AG2495:AQ2495,1,[1]Variables!$AN$3)))</f>
        <v>0</v>
      </c>
      <c r="L2495" s="88">
        <f t="shared" si="202"/>
        <v>0</v>
      </c>
      <c r="M2495" s="88">
        <f>IF([1]Variables!$AN$3=12,INDEX([1]NRO!J2495:T2495,1,5)+INDEX([1]NRO!J2495:T2495,1,8),INDEX([1]NRO!J2495:T2495,1,[1]Variables!$AN$3))</f>
        <v>0</v>
      </c>
      <c r="O2495" s="134"/>
      <c r="P2495" s="134"/>
      <c r="Q2495" s="134"/>
      <c r="R2495" s="134"/>
      <c r="S2495" s="134"/>
      <c r="T2495" s="134"/>
      <c r="U2495" s="134"/>
      <c r="V2495" s="134"/>
      <c r="W2495" s="134"/>
      <c r="X2495" s="134"/>
      <c r="Y2495" s="134"/>
      <c r="Z2495" s="134"/>
      <c r="AA2495" s="134"/>
    </row>
    <row r="2496" spans="1:27" ht="11.65" customHeight="1" x14ac:dyDescent="0.2">
      <c r="A2496" s="138">
        <f t="shared" ca="1" si="200"/>
        <v>2115</v>
      </c>
      <c r="C2496" s="184"/>
      <c r="F2496" s="184" t="str">
        <f>+[1]Function!F2478</f>
        <v>P</v>
      </c>
      <c r="G2496" s="84" t="str">
        <f>[1]UTCR!H2496</f>
        <v>CAEW</v>
      </c>
      <c r="H2496" s="151"/>
      <c r="I2496" s="88">
        <f>IF(VLOOKUP([1]Variables!$AN$3,[1]Variables!$AK$3:$AM$14,3)=2,[1]UTCR!J2496,[1]UTCR!AF2496)</f>
        <v>1936992.3920833301</v>
      </c>
      <c r="J2496" s="88">
        <f t="shared" si="201"/>
        <v>1494183.2106630101</v>
      </c>
      <c r="K2496" s="185">
        <f>IF([1]Variables!$AN$3=12,IF(VLOOKUP([1]Variables!$AN$3,[1]Variables!$AK$3:$AM$14,3)=2,INDEX([1]UTCR!K2496:U2496,1,5)+INDEX([1]UTCR!K2496:U2496,1,8),INDEX([1]UTCR!AG2496:AQ2496,1,5)+INDEX([1]UTCR!AG2496:AQ2496,1,8)),IF(VLOOKUP([1]Variables!$AN$3,[1]Variables!$AK$3:$AM$14,3)=2,INDEX([1]UTCR!K2496:U2496,1,[1]Variables!$AN$3),INDEX([1]UTCR!AG2496:AQ2496,1,[1]Variables!$AN$3)))</f>
        <v>442809.18142032</v>
      </c>
      <c r="L2496" s="88">
        <f t="shared" si="202"/>
        <v>-442809.18142031587</v>
      </c>
      <c r="M2496" s="88">
        <f>IF([1]Variables!$AN$3=12,INDEX([1]NRO!J2496:T2496,1,5)+INDEX([1]NRO!J2496:T2496,1,8),INDEX([1]NRO!J2496:T2496,1,[1]Variables!$AN$3))</f>
        <v>4.1327439248561859E-9</v>
      </c>
      <c r="O2496" s="134"/>
      <c r="P2496" s="134"/>
      <c r="Q2496" s="134"/>
      <c r="R2496" s="134"/>
      <c r="S2496" s="134"/>
      <c r="T2496" s="134"/>
      <c r="U2496" s="134"/>
      <c r="V2496" s="134"/>
      <c r="W2496" s="134"/>
      <c r="X2496" s="134"/>
      <c r="Y2496" s="134"/>
      <c r="Z2496" s="134"/>
      <c r="AA2496" s="134"/>
    </row>
    <row r="2497" spans="1:27" ht="11.65" customHeight="1" x14ac:dyDescent="0.2">
      <c r="A2497" s="138">
        <f t="shared" ca="1" si="200"/>
        <v>2116</v>
      </c>
      <c r="C2497" s="184"/>
      <c r="F2497" s="184" t="str">
        <f>+[1]Function!F2479</f>
        <v>P</v>
      </c>
      <c r="G2497" s="84" t="str">
        <f>[1]UTCR!H2497</f>
        <v>CAEE</v>
      </c>
      <c r="H2497" s="151"/>
      <c r="I2497" s="88">
        <f>IF(VLOOKUP([1]Variables!$AN$3,[1]Variables!$AK$3:$AM$14,3)=2,[1]UTCR!J2497,[1]UTCR!AF2497)</f>
        <v>170983425.8125</v>
      </c>
      <c r="J2497" s="88">
        <f t="shared" si="201"/>
        <v>170983425.8125</v>
      </c>
      <c r="K2497" s="185">
        <f>IF([1]Variables!$AN$3=12,IF(VLOOKUP([1]Variables!$AN$3,[1]Variables!$AK$3:$AM$14,3)=2,INDEX([1]UTCR!K2497:U2497,1,5)+INDEX([1]UTCR!K2497:U2497,1,8),INDEX([1]UTCR!AG2497:AQ2497,1,5)+INDEX([1]UTCR!AG2497:AQ2497,1,8)),IF(VLOOKUP([1]Variables!$AN$3,[1]Variables!$AK$3:$AM$14,3)=2,INDEX([1]UTCR!K2497:U2497,1,[1]Variables!$AN$3),INDEX([1]UTCR!AG2497:AQ2497,1,[1]Variables!$AN$3)))</f>
        <v>0</v>
      </c>
      <c r="L2497" s="88">
        <f t="shared" si="202"/>
        <v>0</v>
      </c>
      <c r="M2497" s="88">
        <f>IF([1]Variables!$AN$3=12,INDEX([1]NRO!J2497:T2497,1,5)+INDEX([1]NRO!J2497:T2497,1,8),INDEX([1]NRO!J2497:T2497,1,[1]Variables!$AN$3))</f>
        <v>0</v>
      </c>
      <c r="O2497" s="134"/>
      <c r="P2497" s="134"/>
      <c r="Q2497" s="134"/>
      <c r="R2497" s="134"/>
      <c r="S2497" s="134"/>
      <c r="T2497" s="134"/>
      <c r="U2497" s="134"/>
      <c r="V2497" s="134"/>
      <c r="W2497" s="134"/>
      <c r="X2497" s="134"/>
      <c r="Y2497" s="134"/>
      <c r="Z2497" s="134"/>
      <c r="AA2497" s="134"/>
    </row>
    <row r="2498" spans="1:27" ht="11.65" customHeight="1" x14ac:dyDescent="0.2">
      <c r="A2498" s="138">
        <f t="shared" ca="1" si="200"/>
        <v>2117</v>
      </c>
      <c r="C2498" s="184"/>
      <c r="F2498" s="184" t="str">
        <f>+[1]Function!F2481</f>
        <v>P</v>
      </c>
      <c r="G2498" s="84" t="str">
        <f>[1]UTCR!H2498</f>
        <v>JBE</v>
      </c>
      <c r="H2498" s="151"/>
      <c r="I2498" s="88">
        <f>IF(VLOOKUP([1]Variables!$AN$3,[1]Variables!$AK$3:$AM$14,3)=2,[1]UTCR!J2498,[1]UTCR!AF2498)</f>
        <v>26968217.88625</v>
      </c>
      <c r="J2498" s="88">
        <f>I2498-K2498</f>
        <v>20838090.87426272</v>
      </c>
      <c r="K2498" s="185">
        <f>IF([1]Variables!$AN$3=12,IF(VLOOKUP([1]Variables!$AN$3,[1]Variables!$AK$3:$AM$14,3)=2,INDEX([1]UTCR!K2498:U2498,1,5)+INDEX([1]UTCR!K2498:U2498,1,8),INDEX([1]UTCR!AG2498:AQ2498,1,5)+INDEX([1]UTCR!AG2498:AQ2498,1,8)),IF(VLOOKUP([1]Variables!$AN$3,[1]Variables!$AK$3:$AM$14,3)=2,INDEX([1]UTCR!K2498:U2498,1,[1]Variables!$AN$3),INDEX([1]UTCR!AG2498:AQ2498,1,[1]Variables!$AN$3)))</f>
        <v>6130127.011987282</v>
      </c>
      <c r="L2498" s="88">
        <f>M2498-K2498</f>
        <v>-6130127.011987282</v>
      </c>
      <c r="M2498" s="88">
        <f>IF([1]Variables!$AN$3=12,INDEX([1]NRO!J2498:T2498,1,5)+INDEX([1]NRO!J2498:T2498,1,8),INDEX([1]NRO!J2498:T2498,1,[1]Variables!$AN$3))</f>
        <v>0</v>
      </c>
      <c r="O2498" s="134"/>
      <c r="P2498" s="134"/>
      <c r="Q2498" s="134"/>
      <c r="R2498" s="134"/>
      <c r="S2498" s="134"/>
      <c r="T2498" s="134"/>
      <c r="U2498" s="134"/>
      <c r="V2498" s="134"/>
      <c r="W2498" s="134"/>
      <c r="X2498" s="134"/>
      <c r="Y2498" s="134"/>
      <c r="Z2498" s="134"/>
      <c r="AA2498" s="134"/>
    </row>
    <row r="2499" spans="1:27" ht="11.65" customHeight="1" x14ac:dyDescent="0.2">
      <c r="A2499" s="138">
        <f t="shared" ca="1" si="200"/>
        <v>2118</v>
      </c>
      <c r="C2499" s="184"/>
      <c r="F2499" s="184" t="str">
        <f>+[1]Function!F2481</f>
        <v>P</v>
      </c>
      <c r="G2499" s="84" t="str">
        <f>[1]UTCR!H2499</f>
        <v>CAEE</v>
      </c>
      <c r="H2499" s="151"/>
      <c r="I2499" s="88">
        <f>IF(VLOOKUP([1]Variables!$AN$3,[1]Variables!$AK$3:$AM$14,3)=2,[1]UTCR!J2499,[1]UTCR!AF2499)</f>
        <v>0</v>
      </c>
      <c r="J2499" s="88">
        <f t="shared" si="201"/>
        <v>0</v>
      </c>
      <c r="K2499" s="185">
        <f>IF([1]Variables!$AN$3=12,IF(VLOOKUP([1]Variables!$AN$3,[1]Variables!$AK$3:$AM$14,3)=2,INDEX([1]UTCR!K2499:U2499,1,5)+INDEX([1]UTCR!K2499:U2499,1,8),INDEX([1]UTCR!AG2499:AQ2499,1,5)+INDEX([1]UTCR!AG2499:AQ2499,1,8)),IF(VLOOKUP([1]Variables!$AN$3,[1]Variables!$AK$3:$AM$14,3)=2,INDEX([1]UTCR!K2499:U2499,1,[1]Variables!$AN$3),INDEX([1]UTCR!AG2499:AQ2499,1,[1]Variables!$AN$3)))</f>
        <v>0</v>
      </c>
      <c r="L2499" s="88">
        <f t="shared" si="202"/>
        <v>0</v>
      </c>
      <c r="M2499" s="88">
        <f>IF([1]Variables!$AN$3=12,INDEX([1]NRO!J2499:T2499,1,5)+INDEX([1]NRO!J2499:T2499,1,8),INDEX([1]NRO!J2499:T2499,1,[1]Variables!$AN$3))</f>
        <v>0</v>
      </c>
      <c r="O2499" s="134"/>
      <c r="P2499" s="134"/>
      <c r="Q2499" s="134"/>
      <c r="R2499" s="134"/>
      <c r="S2499" s="134"/>
      <c r="T2499" s="134"/>
      <c r="U2499" s="134"/>
      <c r="V2499" s="134"/>
      <c r="W2499" s="134"/>
      <c r="X2499" s="134"/>
      <c r="Y2499" s="134"/>
      <c r="Z2499" s="134"/>
      <c r="AA2499" s="134"/>
    </row>
    <row r="2500" spans="1:27" ht="11.65" customHeight="1" x14ac:dyDescent="0.2">
      <c r="A2500" s="138">
        <f t="shared" ca="1" si="200"/>
        <v>2119</v>
      </c>
      <c r="C2500" s="184"/>
      <c r="F2500" s="184" t="str">
        <f>+[1]Function!F2482</f>
        <v>P</v>
      </c>
      <c r="G2500" s="84" t="str">
        <f>[1]UTCR!H2500</f>
        <v>CAEE</v>
      </c>
      <c r="H2500" s="151"/>
      <c r="I2500" s="88">
        <f>IF(VLOOKUP([1]Variables!$AN$3,[1]Variables!$AK$3:$AM$14,3)=2,[1]UTCR!J2500,[1]UTCR!AF2500)</f>
        <v>0</v>
      </c>
      <c r="J2500" s="88">
        <f t="shared" si="201"/>
        <v>0</v>
      </c>
      <c r="K2500" s="185">
        <f>IF([1]Variables!$AN$3=12,IF(VLOOKUP([1]Variables!$AN$3,[1]Variables!$AK$3:$AM$14,3)=2,INDEX([1]UTCR!K2500:U2500,1,5)+INDEX([1]UTCR!K2500:U2500,1,8),INDEX([1]UTCR!AG2500:AQ2500,1,5)+INDEX([1]UTCR!AG2500:AQ2500,1,8)),IF(VLOOKUP([1]Variables!$AN$3,[1]Variables!$AK$3:$AM$14,3)=2,INDEX([1]UTCR!K2500:U2500,1,[1]Variables!$AN$3),INDEX([1]UTCR!AG2500:AQ2500,1,[1]Variables!$AN$3)))</f>
        <v>0</v>
      </c>
      <c r="L2500" s="88">
        <f t="shared" si="202"/>
        <v>0</v>
      </c>
      <c r="M2500" s="88">
        <f>IF([1]Variables!$AN$3=12,INDEX([1]NRO!J2500:T2500,1,5)+INDEX([1]NRO!J2500:T2500,1,8),INDEX([1]NRO!J2500:T2500,1,[1]Variables!$AN$3))</f>
        <v>0</v>
      </c>
      <c r="O2500" s="134"/>
      <c r="P2500" s="134"/>
      <c r="Q2500" s="134"/>
      <c r="R2500" s="134"/>
      <c r="S2500" s="134"/>
      <c r="T2500" s="134"/>
      <c r="U2500" s="134"/>
      <c r="V2500" s="134"/>
      <c r="W2500" s="134"/>
      <c r="X2500" s="134"/>
      <c r="Y2500" s="134"/>
      <c r="Z2500" s="134"/>
      <c r="AA2500" s="134"/>
    </row>
    <row r="2501" spans="1:27" ht="11.65" customHeight="1" x14ac:dyDescent="0.2">
      <c r="A2501" s="138">
        <f t="shared" ca="1" si="200"/>
        <v>2120</v>
      </c>
      <c r="C2501" s="189" t="s">
        <v>583</v>
      </c>
      <c r="H2501" s="151" t="s">
        <v>584</v>
      </c>
      <c r="I2501" s="187">
        <f>SUBTOTAL(9,I2494:I2500)</f>
        <v>199888636.09083331</v>
      </c>
      <c r="J2501" s="187">
        <f>SUBTOTAL(9,J2494:J2500)</f>
        <v>193315699.89742574</v>
      </c>
      <c r="K2501" s="187">
        <f>SUBTOTAL(9,K2494:K2500)</f>
        <v>6572936.1934076017</v>
      </c>
      <c r="L2501" s="187">
        <f>SUBTOTAL(9,L2494:L2500)</f>
        <v>-6572936.193407598</v>
      </c>
      <c r="M2501" s="187">
        <f>SUBTOTAL(9,M2494:M2500)</f>
        <v>4.1327439248561859E-9</v>
      </c>
      <c r="O2501" s="134"/>
      <c r="P2501" s="134"/>
      <c r="Q2501" s="134"/>
      <c r="R2501" s="134"/>
      <c r="S2501" s="134"/>
      <c r="T2501" s="134"/>
      <c r="U2501" s="134"/>
      <c r="V2501" s="134"/>
      <c r="W2501" s="134"/>
      <c r="X2501" s="134"/>
      <c r="Y2501" s="134"/>
      <c r="Z2501" s="134"/>
      <c r="AA2501" s="134"/>
    </row>
    <row r="2502" spans="1:27" ht="11.65" customHeight="1" x14ac:dyDescent="0.2">
      <c r="A2502" s="138">
        <f t="shared" ca="1" si="200"/>
        <v>2121</v>
      </c>
      <c r="C2502" s="184"/>
      <c r="H2502" s="151"/>
      <c r="I2502" s="88"/>
      <c r="J2502" s="88"/>
      <c r="K2502" s="88"/>
      <c r="L2502" s="88"/>
      <c r="M2502" s="88"/>
      <c r="O2502" s="134"/>
      <c r="P2502" s="134"/>
      <c r="Q2502" s="134"/>
      <c r="R2502" s="134"/>
      <c r="S2502" s="134"/>
      <c r="T2502" s="134"/>
      <c r="U2502" s="134"/>
      <c r="V2502" s="134"/>
      <c r="W2502" s="134"/>
      <c r="X2502" s="134"/>
      <c r="Y2502" s="134"/>
      <c r="Z2502" s="134"/>
      <c r="AA2502" s="134"/>
    </row>
    <row r="2503" spans="1:27" ht="11.65" customHeight="1" x14ac:dyDescent="0.2">
      <c r="A2503" s="138">
        <f t="shared" ca="1" si="200"/>
        <v>2122</v>
      </c>
      <c r="C2503" s="184">
        <v>152</v>
      </c>
      <c r="D2503" s="84" t="s">
        <v>585</v>
      </c>
      <c r="H2503" s="151"/>
      <c r="I2503" s="88"/>
      <c r="J2503" s="88"/>
      <c r="K2503" s="88"/>
      <c r="L2503" s="88"/>
      <c r="M2503" s="88"/>
      <c r="O2503" s="134"/>
      <c r="P2503" s="134"/>
      <c r="Q2503" s="134"/>
      <c r="R2503" s="134"/>
      <c r="S2503" s="134"/>
      <c r="T2503" s="134"/>
      <c r="U2503" s="134"/>
      <c r="V2503" s="134"/>
      <c r="W2503" s="134"/>
      <c r="X2503" s="134"/>
      <c r="Y2503" s="134"/>
      <c r="Z2503" s="134"/>
      <c r="AA2503" s="134"/>
    </row>
    <row r="2504" spans="1:27" ht="11.65" customHeight="1" x14ac:dyDescent="0.2">
      <c r="A2504" s="138">
        <f t="shared" ca="1" si="200"/>
        <v>2123</v>
      </c>
      <c r="C2504" s="184"/>
      <c r="F2504" s="184" t="str">
        <f>+[1]Function!F2486</f>
        <v>P</v>
      </c>
      <c r="G2504" s="84" t="str">
        <f>[1]UTCR!H2504</f>
        <v>SE</v>
      </c>
      <c r="H2504" s="151"/>
      <c r="I2504" s="88">
        <f>IF(VLOOKUP([1]Variables!$AN$3,[1]Variables!$AK$3:$AM$14,3)=2,[1]UTCR!J2504,[1]UTCR!AF2504)</f>
        <v>0</v>
      </c>
      <c r="J2504" s="88">
        <f>I2504-K2504</f>
        <v>0</v>
      </c>
      <c r="K2504" s="185">
        <f>IF([1]Variables!$AN$3=12,IF(VLOOKUP([1]Variables!$AN$3,[1]Variables!$AK$3:$AM$14,3)=2,INDEX([1]UTCR!K2504:U2504,1,5)+INDEX([1]UTCR!K2504:U2504,1,8),INDEX([1]UTCR!AG2504:AQ2504,1,5)+INDEX([1]UTCR!AG2504:AQ2504,1,8)),IF(VLOOKUP([1]Variables!$AN$3,[1]Variables!$AK$3:$AM$14,3)=2,INDEX([1]UTCR!K2504:U2504,1,[1]Variables!$AN$3),INDEX([1]UTCR!AG2504:AQ2504,1,[1]Variables!$AN$3)))</f>
        <v>0</v>
      </c>
      <c r="L2504" s="88">
        <f>M2504-K2504</f>
        <v>0</v>
      </c>
      <c r="M2504" s="88">
        <f>IF([1]Variables!$AN$3=12,INDEX([1]NRO!J2504:T2504,1,5)+INDEX([1]NRO!J2504:T2504,1,8),INDEX([1]NRO!J2504:T2504,1,[1]Variables!$AN$3))</f>
        <v>0</v>
      </c>
      <c r="O2504" s="134"/>
      <c r="P2504" s="134"/>
      <c r="Q2504" s="134"/>
      <c r="R2504" s="134"/>
      <c r="S2504" s="134"/>
      <c r="T2504" s="134"/>
      <c r="U2504" s="134"/>
      <c r="V2504" s="134"/>
      <c r="W2504" s="134"/>
      <c r="X2504" s="134"/>
      <c r="Y2504" s="134"/>
      <c r="Z2504" s="134"/>
      <c r="AA2504" s="134"/>
    </row>
    <row r="2505" spans="1:27" ht="11.65" customHeight="1" x14ac:dyDescent="0.2">
      <c r="A2505" s="138">
        <f t="shared" ca="1" si="200"/>
        <v>2124</v>
      </c>
      <c r="C2505" s="184"/>
      <c r="F2505" s="184" t="str">
        <f>+[1]Function!F2487</f>
        <v>P</v>
      </c>
      <c r="G2505" s="84" t="str">
        <f>[1]UTCR!H2505</f>
        <v>CAEW</v>
      </c>
      <c r="H2505" s="151"/>
      <c r="I2505" s="88">
        <f>IF(VLOOKUP([1]Variables!$AN$3,[1]Variables!$AK$3:$AM$14,3)=2,[1]UTCR!J2505,[1]UTCR!AF2505)</f>
        <v>0</v>
      </c>
      <c r="J2505" s="88">
        <f>I2505-K2505</f>
        <v>0</v>
      </c>
      <c r="K2505" s="185">
        <f>IF([1]Variables!$AN$3=12,IF(VLOOKUP([1]Variables!$AN$3,[1]Variables!$AK$3:$AM$14,3)=2,INDEX([1]UTCR!K2505:U2505,1,5)+INDEX([1]UTCR!K2505:U2505,1,8),INDEX([1]UTCR!AG2505:AQ2505,1,5)+INDEX([1]UTCR!AG2505:AQ2505,1,8)),IF(VLOOKUP([1]Variables!$AN$3,[1]Variables!$AK$3:$AM$14,3)=2,INDEX([1]UTCR!K2505:U2505,1,[1]Variables!$AN$3),INDEX([1]UTCR!AG2505:AQ2505,1,[1]Variables!$AN$3)))</f>
        <v>0</v>
      </c>
      <c r="L2505" s="88">
        <f>M2505-K2505</f>
        <v>0</v>
      </c>
      <c r="M2505" s="88">
        <f>IF([1]Variables!$AN$3=12,INDEX([1]NRO!J2505:T2505,1,5)+INDEX([1]NRO!J2505:T2505,1,8),INDEX([1]NRO!J2505:T2505,1,[1]Variables!$AN$3))</f>
        <v>0</v>
      </c>
      <c r="O2505" s="134"/>
      <c r="P2505" s="134"/>
      <c r="Q2505" s="134"/>
      <c r="R2505" s="134"/>
      <c r="S2505" s="134"/>
      <c r="T2505" s="134"/>
      <c r="U2505" s="134"/>
      <c r="V2505" s="134"/>
      <c r="W2505" s="134"/>
      <c r="X2505" s="134"/>
      <c r="Y2505" s="134"/>
      <c r="Z2505" s="134"/>
      <c r="AA2505" s="134"/>
    </row>
    <row r="2506" spans="1:27" ht="11.65" customHeight="1" x14ac:dyDescent="0.2">
      <c r="A2506" s="138">
        <f t="shared" ca="1" si="200"/>
        <v>2125</v>
      </c>
      <c r="C2506" s="184"/>
      <c r="F2506" s="184" t="str">
        <f>+[1]Function!F2488</f>
        <v>P</v>
      </c>
      <c r="G2506" s="84" t="str">
        <f>[1]UTCR!H2506</f>
        <v>CAEE</v>
      </c>
      <c r="H2506" s="151"/>
      <c r="I2506" s="88">
        <f>IF(VLOOKUP([1]Variables!$AN$3,[1]Variables!$AK$3:$AM$14,3)=2,[1]UTCR!J2506,[1]UTCR!AF2506)</f>
        <v>0</v>
      </c>
      <c r="J2506" s="88">
        <f>I2506-K2506</f>
        <v>0</v>
      </c>
      <c r="K2506" s="185">
        <f>IF([1]Variables!$AN$3=12,IF(VLOOKUP([1]Variables!$AN$3,[1]Variables!$AK$3:$AM$14,3)=2,INDEX([1]UTCR!K2506:U2506,1,5)+INDEX([1]UTCR!K2506:U2506,1,8),INDEX([1]UTCR!AG2506:AQ2506,1,5)+INDEX([1]UTCR!AG2506:AQ2506,1,8)),IF(VLOOKUP([1]Variables!$AN$3,[1]Variables!$AK$3:$AM$14,3)=2,INDEX([1]UTCR!K2506:U2506,1,[1]Variables!$AN$3),INDEX([1]UTCR!AG2506:AQ2506,1,[1]Variables!$AN$3)))</f>
        <v>0</v>
      </c>
      <c r="L2506" s="88">
        <f>M2506-K2506</f>
        <v>0</v>
      </c>
      <c r="M2506" s="88">
        <f>IF([1]Variables!$AN$3=12,INDEX([1]NRO!J2506:T2506,1,5)+INDEX([1]NRO!J2506:T2506,1,8),INDEX([1]NRO!J2506:T2506,1,[1]Variables!$AN$3))</f>
        <v>0</v>
      </c>
      <c r="O2506" s="134"/>
      <c r="P2506" s="134"/>
      <c r="Q2506" s="134"/>
      <c r="R2506" s="134"/>
      <c r="S2506" s="134"/>
      <c r="T2506" s="134"/>
      <c r="U2506" s="134"/>
      <c r="V2506" s="134"/>
      <c r="W2506" s="134"/>
      <c r="X2506" s="134"/>
      <c r="Y2506" s="134"/>
      <c r="Z2506" s="134"/>
      <c r="AA2506" s="134"/>
    </row>
    <row r="2507" spans="1:27" ht="11.65" customHeight="1" x14ac:dyDescent="0.2">
      <c r="A2507" s="138">
        <f t="shared" ca="1" si="200"/>
        <v>2126</v>
      </c>
      <c r="C2507" s="184"/>
      <c r="H2507" s="151"/>
      <c r="I2507" s="187">
        <f>SUBTOTAL(9,I2504:I2506)</f>
        <v>0</v>
      </c>
      <c r="J2507" s="187">
        <f>SUBTOTAL(9,J2504:J2506)</f>
        <v>0</v>
      </c>
      <c r="K2507" s="187">
        <f>SUBTOTAL(9,K2504:K2506)</f>
        <v>0</v>
      </c>
      <c r="L2507" s="187">
        <f>SUBTOTAL(9,L2504:L2506)</f>
        <v>0</v>
      </c>
      <c r="M2507" s="187">
        <f>SUBTOTAL(9,M2504:M2506)</f>
        <v>0</v>
      </c>
      <c r="O2507" s="134"/>
      <c r="P2507" s="134"/>
      <c r="Q2507" s="134"/>
      <c r="R2507" s="134"/>
      <c r="S2507" s="134"/>
      <c r="T2507" s="134"/>
      <c r="U2507" s="134"/>
      <c r="V2507" s="134"/>
      <c r="W2507" s="134"/>
      <c r="X2507" s="134"/>
      <c r="Y2507" s="134"/>
      <c r="Z2507" s="134"/>
      <c r="AA2507" s="134"/>
    </row>
    <row r="2508" spans="1:27" ht="11.65" customHeight="1" x14ac:dyDescent="0.2">
      <c r="A2508" s="138">
        <f t="shared" ref="A2508:A2571" ca="1" si="203">OFFSET(A2508,-1,)+1</f>
        <v>2127</v>
      </c>
      <c r="C2508" s="184"/>
      <c r="H2508" s="151"/>
      <c r="I2508" s="88"/>
      <c r="J2508" s="88"/>
      <c r="K2508" s="88"/>
      <c r="L2508" s="88"/>
      <c r="M2508" s="88"/>
      <c r="O2508" s="134"/>
      <c r="P2508" s="134"/>
      <c r="Q2508" s="134"/>
      <c r="R2508" s="134"/>
      <c r="S2508" s="134"/>
      <c r="T2508" s="134"/>
      <c r="U2508" s="134"/>
      <c r="V2508" s="134"/>
      <c r="W2508" s="134"/>
      <c r="X2508" s="134"/>
      <c r="Y2508" s="134"/>
      <c r="Z2508" s="134"/>
      <c r="AA2508" s="134"/>
    </row>
    <row r="2509" spans="1:27" ht="11.65" customHeight="1" x14ac:dyDescent="0.2">
      <c r="A2509" s="138">
        <f t="shared" ca="1" si="203"/>
        <v>2128</v>
      </c>
      <c r="C2509" s="184">
        <v>25316</v>
      </c>
      <c r="D2509" s="84" t="s">
        <v>586</v>
      </c>
      <c r="H2509" s="151"/>
      <c r="I2509" s="88"/>
      <c r="J2509" s="88"/>
      <c r="K2509" s="88"/>
      <c r="L2509" s="88"/>
      <c r="M2509" s="88"/>
      <c r="O2509" s="134"/>
      <c r="P2509" s="134"/>
      <c r="Q2509" s="134"/>
      <c r="R2509" s="134"/>
      <c r="S2509" s="134"/>
      <c r="T2509" s="134"/>
      <c r="U2509" s="134"/>
      <c r="V2509" s="134"/>
      <c r="W2509" s="134"/>
      <c r="X2509" s="134"/>
      <c r="Y2509" s="134"/>
      <c r="Z2509" s="134"/>
      <c r="AA2509" s="134"/>
    </row>
    <row r="2510" spans="1:27" ht="11.65" customHeight="1" x14ac:dyDescent="0.2">
      <c r="A2510" s="138">
        <f t="shared" ca="1" si="203"/>
        <v>2129</v>
      </c>
      <c r="C2510" s="184"/>
      <c r="F2510" s="184" t="str">
        <f>+[1]Function!F2492</f>
        <v>P</v>
      </c>
      <c r="G2510" s="84" t="str">
        <f>[1]UTCR!H2510</f>
        <v>SE</v>
      </c>
      <c r="H2510" s="151"/>
      <c r="I2510" s="88">
        <f>IF(VLOOKUP([1]Variables!$AN$3,[1]Variables!$AK$3:$AM$14,3)=2,[1]UTCR!J2510,[1]UTCR!AF2510)</f>
        <v>0</v>
      </c>
      <c r="J2510" s="88">
        <f>I2510-K2510</f>
        <v>0</v>
      </c>
      <c r="K2510" s="185">
        <f>IF([1]Variables!$AN$3=12,IF(VLOOKUP([1]Variables!$AN$3,[1]Variables!$AK$3:$AM$14,3)=2,INDEX([1]UTCR!K2510:U2510,1,5)+INDEX([1]UTCR!K2510:U2510,1,8),INDEX([1]UTCR!AG2510:AQ2510,1,5)+INDEX([1]UTCR!AG2510:AQ2510,1,8)),IF(VLOOKUP([1]Variables!$AN$3,[1]Variables!$AK$3:$AM$14,3)=2,INDEX([1]UTCR!K2510:U2510,1,[1]Variables!$AN$3),INDEX([1]UTCR!AG2510:AQ2510,1,[1]Variables!$AN$3)))</f>
        <v>0</v>
      </c>
      <c r="L2510" s="88">
        <f>M2510-K2510</f>
        <v>0</v>
      </c>
      <c r="M2510" s="88">
        <f>IF([1]Variables!$AN$3=12,INDEX([1]NRO!J2510:T2510,1,5)+INDEX([1]NRO!J2510:T2510,1,8),INDEX([1]NRO!J2510:T2510,1,[1]Variables!$AN$3))</f>
        <v>0</v>
      </c>
      <c r="O2510" s="134"/>
      <c r="P2510" s="134"/>
      <c r="Q2510" s="134"/>
      <c r="R2510" s="134"/>
      <c r="S2510" s="134"/>
      <c r="T2510" s="134"/>
      <c r="U2510" s="134"/>
      <c r="V2510" s="134"/>
      <c r="W2510" s="134"/>
      <c r="X2510" s="134"/>
      <c r="Y2510" s="134"/>
      <c r="Z2510" s="134"/>
      <c r="AA2510" s="134"/>
    </row>
    <row r="2511" spans="1:27" ht="11.65" customHeight="1" x14ac:dyDescent="0.2">
      <c r="A2511" s="138">
        <f t="shared" ca="1" si="203"/>
        <v>2130</v>
      </c>
      <c r="C2511" s="184"/>
      <c r="F2511" s="184" t="str">
        <f>+[1]Function!F2493</f>
        <v>P</v>
      </c>
      <c r="G2511" s="84" t="str">
        <f>[1]UTCR!H2511</f>
        <v>CAEW</v>
      </c>
      <c r="H2511" s="151"/>
      <c r="I2511" s="88">
        <f>IF(VLOOKUP([1]Variables!$AN$3,[1]Variables!$AK$3:$AM$14,3)=2,[1]UTCR!J2511,[1]UTCR!AF2511)</f>
        <v>0</v>
      </c>
      <c r="J2511" s="88">
        <f>I2511-K2511</f>
        <v>0</v>
      </c>
      <c r="K2511" s="185">
        <f>IF([1]Variables!$AN$3=12,IF(VLOOKUP([1]Variables!$AN$3,[1]Variables!$AK$3:$AM$14,3)=2,INDEX([1]UTCR!K2511:U2511,1,5)+INDEX([1]UTCR!K2511:U2511,1,8),INDEX([1]UTCR!AG2511:AQ2511,1,5)+INDEX([1]UTCR!AG2511:AQ2511,1,8)),IF(VLOOKUP([1]Variables!$AN$3,[1]Variables!$AK$3:$AM$14,3)=2,INDEX([1]UTCR!K2511:U2511,1,[1]Variables!$AN$3),INDEX([1]UTCR!AG2511:AQ2511,1,[1]Variables!$AN$3)))</f>
        <v>0</v>
      </c>
      <c r="L2511" s="88">
        <f>M2511-K2511</f>
        <v>0</v>
      </c>
      <c r="M2511" s="88">
        <f>IF([1]Variables!$AN$3=12,INDEX([1]NRO!J2511:T2511,1,5)+INDEX([1]NRO!J2511:T2511,1,8),INDEX([1]NRO!J2511:T2511,1,[1]Variables!$AN$3))</f>
        <v>0</v>
      </c>
      <c r="O2511" s="134"/>
      <c r="P2511" s="134"/>
      <c r="Q2511" s="134"/>
      <c r="R2511" s="134"/>
      <c r="S2511" s="134"/>
      <c r="T2511" s="134"/>
      <c r="U2511" s="134"/>
      <c r="V2511" s="134"/>
      <c r="W2511" s="134"/>
      <c r="X2511" s="134"/>
      <c r="Y2511" s="134"/>
      <c r="Z2511" s="134"/>
      <c r="AA2511" s="134"/>
    </row>
    <row r="2512" spans="1:27" ht="11.65" customHeight="1" x14ac:dyDescent="0.2">
      <c r="A2512" s="138">
        <f t="shared" ca="1" si="203"/>
        <v>2131</v>
      </c>
      <c r="C2512" s="184"/>
      <c r="F2512" s="184" t="str">
        <f>+[1]Function!F2494</f>
        <v>P</v>
      </c>
      <c r="G2512" s="84" t="str">
        <f>[1]UTCR!H2512</f>
        <v>CAEE</v>
      </c>
      <c r="H2512" s="151"/>
      <c r="I2512" s="88">
        <f>IF(VLOOKUP([1]Variables!$AN$3,[1]Variables!$AK$3:$AM$14,3)=2,[1]UTCR!J2512,[1]UTCR!AF2512)</f>
        <v>-3198708.3333333302</v>
      </c>
      <c r="J2512" s="88">
        <f>I2512-K2512</f>
        <v>-3198708.3333333302</v>
      </c>
      <c r="K2512" s="185">
        <f>IF([1]Variables!$AN$3=12,IF(VLOOKUP([1]Variables!$AN$3,[1]Variables!$AK$3:$AM$14,3)=2,INDEX([1]UTCR!K2512:U2512,1,5)+INDEX([1]UTCR!K2512:U2512,1,8),INDEX([1]UTCR!AG2512:AQ2512,1,5)+INDEX([1]UTCR!AG2512:AQ2512,1,8)),IF(VLOOKUP([1]Variables!$AN$3,[1]Variables!$AK$3:$AM$14,3)=2,INDEX([1]UTCR!K2512:U2512,1,[1]Variables!$AN$3),INDEX([1]UTCR!AG2512:AQ2512,1,[1]Variables!$AN$3)))</f>
        <v>0</v>
      </c>
      <c r="L2512" s="88">
        <f>M2512-K2512</f>
        <v>0</v>
      </c>
      <c r="M2512" s="88">
        <f>IF([1]Variables!$AN$3=12,INDEX([1]NRO!J2512:T2512,1,5)+INDEX([1]NRO!J2512:T2512,1,8),INDEX([1]NRO!J2512:T2512,1,[1]Variables!$AN$3))</f>
        <v>0</v>
      </c>
      <c r="O2512" s="134"/>
      <c r="P2512" s="134"/>
      <c r="Q2512" s="134"/>
      <c r="R2512" s="134"/>
      <c r="S2512" s="134"/>
      <c r="T2512" s="134"/>
      <c r="U2512" s="134"/>
      <c r="V2512" s="134"/>
      <c r="W2512" s="134"/>
      <c r="X2512" s="134"/>
      <c r="Y2512" s="134"/>
      <c r="Z2512" s="134"/>
      <c r="AA2512" s="134"/>
    </row>
    <row r="2513" spans="1:27" ht="11.65" customHeight="1" x14ac:dyDescent="0.2">
      <c r="A2513" s="138">
        <f t="shared" ca="1" si="203"/>
        <v>2132</v>
      </c>
      <c r="C2513" s="184"/>
      <c r="H2513" s="151" t="s">
        <v>584</v>
      </c>
      <c r="I2513" s="187">
        <f>SUBTOTAL(9,I2510:I2512)</f>
        <v>-3198708.3333333302</v>
      </c>
      <c r="J2513" s="187">
        <f>SUBTOTAL(9,J2510:J2512)</f>
        <v>-3198708.3333333302</v>
      </c>
      <c r="K2513" s="187">
        <f>SUBTOTAL(9,K2510:K2512)</f>
        <v>0</v>
      </c>
      <c r="L2513" s="187">
        <f>SUBTOTAL(9,L2510:L2512)</f>
        <v>0</v>
      </c>
      <c r="M2513" s="187">
        <f>SUBTOTAL(9,M2510:M2512)</f>
        <v>0</v>
      </c>
      <c r="O2513" s="134"/>
      <c r="P2513" s="134"/>
      <c r="Q2513" s="134"/>
      <c r="R2513" s="134"/>
      <c r="S2513" s="134"/>
      <c r="T2513" s="134"/>
      <c r="U2513" s="134"/>
      <c r="V2513" s="134"/>
      <c r="W2513" s="134"/>
      <c r="X2513" s="134"/>
      <c r="Y2513" s="134"/>
      <c r="Z2513" s="134"/>
      <c r="AA2513" s="134"/>
    </row>
    <row r="2514" spans="1:27" ht="11.65" customHeight="1" x14ac:dyDescent="0.2">
      <c r="A2514" s="138">
        <f t="shared" ca="1" si="203"/>
        <v>2133</v>
      </c>
      <c r="C2514" s="184"/>
      <c r="H2514" s="151"/>
      <c r="I2514" s="88"/>
      <c r="J2514" s="88"/>
      <c r="K2514" s="88"/>
      <c r="L2514" s="88"/>
      <c r="M2514" s="88"/>
      <c r="O2514" s="134"/>
      <c r="P2514" s="134"/>
      <c r="Q2514" s="134"/>
      <c r="R2514" s="134"/>
      <c r="S2514" s="134"/>
      <c r="T2514" s="134"/>
      <c r="U2514" s="134"/>
      <c r="V2514" s="134"/>
      <c r="W2514" s="134"/>
      <c r="X2514" s="134"/>
      <c r="Y2514" s="134"/>
      <c r="Z2514" s="134"/>
      <c r="AA2514" s="134"/>
    </row>
    <row r="2515" spans="1:27" ht="11.65" customHeight="1" x14ac:dyDescent="0.2">
      <c r="A2515" s="138">
        <f t="shared" ca="1" si="203"/>
        <v>2134</v>
      </c>
      <c r="C2515" s="184">
        <v>25317</v>
      </c>
      <c r="D2515" s="84" t="s">
        <v>586</v>
      </c>
      <c r="H2515" s="151"/>
      <c r="I2515" s="88"/>
      <c r="J2515" s="88"/>
      <c r="K2515" s="88"/>
      <c r="L2515" s="88"/>
      <c r="M2515" s="88"/>
      <c r="O2515" s="134"/>
      <c r="P2515" s="134"/>
      <c r="Q2515" s="134"/>
      <c r="R2515" s="134"/>
      <c r="S2515" s="134"/>
      <c r="T2515" s="134"/>
      <c r="U2515" s="134"/>
      <c r="V2515" s="134"/>
      <c r="W2515" s="134"/>
      <c r="X2515" s="134"/>
      <c r="Y2515" s="134"/>
      <c r="Z2515" s="134"/>
      <c r="AA2515" s="134"/>
    </row>
    <row r="2516" spans="1:27" ht="11.65" customHeight="1" x14ac:dyDescent="0.2">
      <c r="A2516" s="138">
        <f t="shared" ca="1" si="203"/>
        <v>2135</v>
      </c>
      <c r="C2516" s="184"/>
      <c r="F2516" s="184" t="str">
        <f>+[1]Function!F2498</f>
        <v>P</v>
      </c>
      <c r="G2516" s="84" t="str">
        <f>[1]UTCR!H2516</f>
        <v>SE</v>
      </c>
      <c r="H2516" s="151"/>
      <c r="I2516" s="88">
        <f>IF(VLOOKUP([1]Variables!$AN$3,[1]Variables!$AK$3:$AM$14,3)=2,[1]UTCR!J2516,[1]UTCR!AF2516)</f>
        <v>0</v>
      </c>
      <c r="J2516" s="88">
        <f>I2516-K2516</f>
        <v>0</v>
      </c>
      <c r="K2516" s="185">
        <f>IF([1]Variables!$AN$3=12,IF(VLOOKUP([1]Variables!$AN$3,[1]Variables!$AK$3:$AM$14,3)=2,INDEX([1]UTCR!K2516:U2516,1,5)+INDEX([1]UTCR!K2516:U2516,1,8),INDEX([1]UTCR!AG2516:AQ2516,1,5)+INDEX([1]UTCR!AG2516:AQ2516,1,8)),IF(VLOOKUP([1]Variables!$AN$3,[1]Variables!$AK$3:$AM$14,3)=2,INDEX([1]UTCR!K2516:U2516,1,[1]Variables!$AN$3),INDEX([1]UTCR!AG2516:AQ2516,1,[1]Variables!$AN$3)))</f>
        <v>0</v>
      </c>
      <c r="L2516" s="88">
        <f>M2516-K2516</f>
        <v>0</v>
      </c>
      <c r="M2516" s="88">
        <f>IF([1]Variables!$AN$3=12,INDEX([1]NRO!J2516:T2516,1,5)+INDEX([1]NRO!J2516:T2516,1,8),INDEX([1]NRO!J2516:T2516,1,[1]Variables!$AN$3))</f>
        <v>0</v>
      </c>
      <c r="O2516" s="134"/>
      <c r="P2516" s="134"/>
      <c r="Q2516" s="134"/>
      <c r="R2516" s="134"/>
      <c r="S2516" s="134"/>
      <c r="T2516" s="134"/>
      <c r="U2516" s="134"/>
      <c r="V2516" s="134"/>
      <c r="W2516" s="134"/>
      <c r="X2516" s="134"/>
      <c r="Y2516" s="134"/>
      <c r="Z2516" s="134"/>
      <c r="AA2516" s="134"/>
    </row>
    <row r="2517" spans="1:27" ht="11.65" customHeight="1" x14ac:dyDescent="0.2">
      <c r="A2517" s="138">
        <f t="shared" ca="1" si="203"/>
        <v>2136</v>
      </c>
      <c r="C2517" s="184"/>
      <c r="F2517" s="184" t="str">
        <f>+[1]Function!F2499</f>
        <v>P</v>
      </c>
      <c r="G2517" s="84" t="str">
        <f>[1]UTCR!H2517</f>
        <v>CAEW</v>
      </c>
      <c r="H2517" s="151"/>
      <c r="I2517" s="88">
        <f>IF(VLOOKUP([1]Variables!$AN$3,[1]Variables!$AK$3:$AM$14,3)=2,[1]UTCR!J2517,[1]UTCR!AF2517)</f>
        <v>0</v>
      </c>
      <c r="J2517" s="88">
        <f>I2517-K2517</f>
        <v>0</v>
      </c>
      <c r="K2517" s="185">
        <f>IF([1]Variables!$AN$3=12,IF(VLOOKUP([1]Variables!$AN$3,[1]Variables!$AK$3:$AM$14,3)=2,INDEX([1]UTCR!K2517:U2517,1,5)+INDEX([1]UTCR!K2517:U2517,1,8),INDEX([1]UTCR!AG2517:AQ2517,1,5)+INDEX([1]UTCR!AG2517:AQ2517,1,8)),IF(VLOOKUP([1]Variables!$AN$3,[1]Variables!$AK$3:$AM$14,3)=2,INDEX([1]UTCR!K2517:U2517,1,[1]Variables!$AN$3),INDEX([1]UTCR!AG2517:AQ2517,1,[1]Variables!$AN$3)))</f>
        <v>0</v>
      </c>
      <c r="L2517" s="88">
        <f>M2517-K2517</f>
        <v>0</v>
      </c>
      <c r="M2517" s="88">
        <f>IF([1]Variables!$AN$3=12,INDEX([1]NRO!J2517:T2517,1,5)+INDEX([1]NRO!J2517:T2517,1,8),INDEX([1]NRO!J2517:T2517,1,[1]Variables!$AN$3))</f>
        <v>0</v>
      </c>
      <c r="O2517" s="134"/>
      <c r="P2517" s="134"/>
      <c r="Q2517" s="134"/>
      <c r="R2517" s="134"/>
      <c r="S2517" s="134"/>
      <c r="T2517" s="134"/>
      <c r="U2517" s="134"/>
      <c r="V2517" s="134"/>
      <c r="W2517" s="134"/>
      <c r="X2517" s="134"/>
      <c r="Y2517" s="134"/>
      <c r="Z2517" s="134"/>
      <c r="AA2517" s="134"/>
    </row>
    <row r="2518" spans="1:27" ht="11.65" customHeight="1" x14ac:dyDescent="0.2">
      <c r="A2518" s="138">
        <f t="shared" ca="1" si="203"/>
        <v>2137</v>
      </c>
      <c r="C2518" s="184"/>
      <c r="F2518" s="184" t="str">
        <f>+[1]Function!F2500</f>
        <v>P</v>
      </c>
      <c r="G2518" s="84" t="str">
        <f>[1]UTCR!H2518</f>
        <v>CAEE</v>
      </c>
      <c r="H2518" s="151"/>
      <c r="I2518" s="88">
        <f>IF(VLOOKUP([1]Variables!$AN$3,[1]Variables!$AK$3:$AM$14,3)=2,[1]UTCR!J2518,[1]UTCR!AF2518)</f>
        <v>-2916147.25</v>
      </c>
      <c r="J2518" s="88">
        <f>I2518-K2518</f>
        <v>-2916147.25</v>
      </c>
      <c r="K2518" s="185">
        <f>IF([1]Variables!$AN$3=12,IF(VLOOKUP([1]Variables!$AN$3,[1]Variables!$AK$3:$AM$14,3)=2,INDEX([1]UTCR!K2518:U2518,1,5)+INDEX([1]UTCR!K2518:U2518,1,8),INDEX([1]UTCR!AG2518:AQ2518,1,5)+INDEX([1]UTCR!AG2518:AQ2518,1,8)),IF(VLOOKUP([1]Variables!$AN$3,[1]Variables!$AK$3:$AM$14,3)=2,INDEX([1]UTCR!K2518:U2518,1,[1]Variables!$AN$3),INDEX([1]UTCR!AG2518:AQ2518,1,[1]Variables!$AN$3)))</f>
        <v>0</v>
      </c>
      <c r="L2518" s="88">
        <f>M2518-K2518</f>
        <v>0</v>
      </c>
      <c r="M2518" s="88">
        <f>IF([1]Variables!$AN$3=12,INDEX([1]NRO!J2518:T2518,1,5)+INDEX([1]NRO!J2518:T2518,1,8),INDEX([1]NRO!J2518:T2518,1,[1]Variables!$AN$3))</f>
        <v>0</v>
      </c>
      <c r="O2518" s="134"/>
      <c r="P2518" s="134"/>
      <c r="Q2518" s="134"/>
      <c r="R2518" s="134"/>
      <c r="S2518" s="134"/>
      <c r="T2518" s="134"/>
      <c r="U2518" s="134"/>
      <c r="V2518" s="134"/>
      <c r="W2518" s="134"/>
      <c r="X2518" s="134"/>
      <c r="Y2518" s="134"/>
      <c r="Z2518" s="134"/>
      <c r="AA2518" s="134"/>
    </row>
    <row r="2519" spans="1:27" ht="11.65" customHeight="1" x14ac:dyDescent="0.2">
      <c r="A2519" s="138">
        <f t="shared" ca="1" si="203"/>
        <v>2138</v>
      </c>
      <c r="C2519" s="184"/>
      <c r="H2519" s="151" t="s">
        <v>584</v>
      </c>
      <c r="I2519" s="187">
        <f>SUBTOTAL(9,I2516:I2518)</f>
        <v>-2916147.25</v>
      </c>
      <c r="J2519" s="187">
        <f>SUBTOTAL(9,J2516:J2518)</f>
        <v>-2916147.25</v>
      </c>
      <c r="K2519" s="187">
        <f>SUBTOTAL(9,K2516:K2518)</f>
        <v>0</v>
      </c>
      <c r="L2519" s="187">
        <f>SUBTOTAL(9,L2516:L2518)</f>
        <v>0</v>
      </c>
      <c r="M2519" s="187">
        <f>SUBTOTAL(9,M2516:M2518)</f>
        <v>0</v>
      </c>
      <c r="O2519" s="134"/>
      <c r="P2519" s="134"/>
      <c r="Q2519" s="134"/>
      <c r="R2519" s="134"/>
      <c r="S2519" s="134"/>
      <c r="T2519" s="134"/>
      <c r="U2519" s="134"/>
      <c r="V2519" s="134"/>
      <c r="W2519" s="134"/>
      <c r="X2519" s="134"/>
      <c r="Y2519" s="134"/>
      <c r="Z2519" s="134"/>
      <c r="AA2519" s="134"/>
    </row>
    <row r="2520" spans="1:27" ht="11.65" customHeight="1" x14ac:dyDescent="0.2">
      <c r="A2520" s="138">
        <f t="shared" ca="1" si="203"/>
        <v>2139</v>
      </c>
      <c r="C2520" s="184"/>
      <c r="H2520" s="151"/>
      <c r="I2520" s="88"/>
      <c r="J2520" s="88"/>
      <c r="K2520" s="88"/>
      <c r="L2520" s="88"/>
      <c r="M2520" s="88"/>
      <c r="O2520" s="134"/>
      <c r="P2520" s="134"/>
      <c r="Q2520" s="134"/>
      <c r="R2520" s="134"/>
      <c r="S2520" s="134"/>
      <c r="T2520" s="134"/>
      <c r="U2520" s="134"/>
      <c r="V2520" s="134"/>
      <c r="W2520" s="134"/>
      <c r="X2520" s="134"/>
      <c r="Y2520" s="134"/>
      <c r="Z2520" s="134"/>
      <c r="AA2520" s="134"/>
    </row>
    <row r="2521" spans="1:27" ht="11.65" customHeight="1" x14ac:dyDescent="0.2">
      <c r="A2521" s="138">
        <f t="shared" ca="1" si="203"/>
        <v>2140</v>
      </c>
      <c r="C2521" s="184">
        <v>25319</v>
      </c>
      <c r="D2521" s="84" t="s">
        <v>587</v>
      </c>
      <c r="H2521" s="151"/>
      <c r="I2521" s="88"/>
      <c r="J2521" s="88"/>
      <c r="K2521" s="88"/>
      <c r="L2521" s="88"/>
      <c r="M2521" s="88"/>
      <c r="O2521" s="134"/>
      <c r="P2521" s="134"/>
      <c r="Q2521" s="134"/>
      <c r="R2521" s="134"/>
      <c r="S2521" s="134"/>
      <c r="T2521" s="134"/>
      <c r="U2521" s="134"/>
      <c r="V2521" s="134"/>
      <c r="W2521" s="134"/>
      <c r="X2521" s="134"/>
      <c r="Y2521" s="134"/>
      <c r="Z2521" s="134"/>
      <c r="AA2521" s="134"/>
    </row>
    <row r="2522" spans="1:27" ht="11.65" customHeight="1" x14ac:dyDescent="0.2">
      <c r="A2522" s="138">
        <f t="shared" ca="1" si="203"/>
        <v>2141</v>
      </c>
      <c r="C2522" s="184"/>
      <c r="F2522" s="184" t="str">
        <f>+[1]Function!F2504</f>
        <v>P</v>
      </c>
      <c r="G2522" s="84" t="str">
        <f>[1]UTCR!H2522</f>
        <v>SE</v>
      </c>
      <c r="H2522" s="151"/>
      <c r="I2522" s="88">
        <f>IF(VLOOKUP([1]Variables!$AN$3,[1]Variables!$AK$3:$AM$14,3)=2,[1]UTCR!J2522,[1]UTCR!AF2522)</f>
        <v>0</v>
      </c>
      <c r="J2522" s="88">
        <f>I2522-K2522</f>
        <v>0</v>
      </c>
      <c r="K2522" s="185">
        <f>IF([1]Variables!$AN$3=12,IF(VLOOKUP([1]Variables!$AN$3,[1]Variables!$AK$3:$AM$14,3)=2,INDEX([1]UTCR!K2522:U2522,1,5)+INDEX([1]UTCR!K2522:U2522,1,8),INDEX([1]UTCR!AG2522:AQ2522,1,5)+INDEX([1]UTCR!AG2522:AQ2522,1,8)),IF(VLOOKUP([1]Variables!$AN$3,[1]Variables!$AK$3:$AM$14,3)=2,INDEX([1]UTCR!K2522:U2522,1,[1]Variables!$AN$3),INDEX([1]UTCR!AG2522:AQ2522,1,[1]Variables!$AN$3)))</f>
        <v>0</v>
      </c>
      <c r="L2522" s="88">
        <f>M2522-K2522</f>
        <v>0</v>
      </c>
      <c r="M2522" s="88">
        <f>IF([1]Variables!$AN$3=12,INDEX([1]NRO!J2522:T2522,1,5)+INDEX([1]NRO!J2522:T2522,1,8),INDEX([1]NRO!J2522:T2522,1,[1]Variables!$AN$3))</f>
        <v>0</v>
      </c>
      <c r="O2522" s="134"/>
      <c r="P2522" s="134"/>
      <c r="Q2522" s="134"/>
      <c r="R2522" s="134"/>
      <c r="S2522" s="134"/>
      <c r="T2522" s="134"/>
      <c r="U2522" s="134"/>
      <c r="V2522" s="134"/>
      <c r="W2522" s="134"/>
      <c r="X2522" s="134"/>
      <c r="Y2522" s="134"/>
      <c r="Z2522" s="134"/>
      <c r="AA2522" s="134"/>
    </row>
    <row r="2523" spans="1:27" ht="11.65" customHeight="1" x14ac:dyDescent="0.2">
      <c r="A2523" s="138">
        <f t="shared" ca="1" si="203"/>
        <v>2142</v>
      </c>
      <c r="C2523" s="184"/>
      <c r="F2523" s="184" t="str">
        <f>+[1]Function!F2505</f>
        <v>P</v>
      </c>
      <c r="G2523" s="84" t="str">
        <f>[1]UTCR!H2523</f>
        <v>CAEW</v>
      </c>
      <c r="H2523" s="151"/>
      <c r="I2523" s="88">
        <f>IF(VLOOKUP([1]Variables!$AN$3,[1]Variables!$AK$3:$AM$14,3)=2,[1]UTCR!J2523,[1]UTCR!AF2523)</f>
        <v>0</v>
      </c>
      <c r="J2523" s="88">
        <f>I2523-K2523</f>
        <v>0</v>
      </c>
      <c r="K2523" s="185">
        <f>IF([1]Variables!$AN$3=12,IF(VLOOKUP([1]Variables!$AN$3,[1]Variables!$AK$3:$AM$14,3)=2,INDEX([1]UTCR!K2523:U2523,1,5)+INDEX([1]UTCR!K2523:U2523,1,8),INDEX([1]UTCR!AG2523:AQ2523,1,5)+INDEX([1]UTCR!AG2523:AQ2523,1,8)),IF(VLOOKUP([1]Variables!$AN$3,[1]Variables!$AK$3:$AM$14,3)=2,INDEX([1]UTCR!K2523:U2523,1,[1]Variables!$AN$3),INDEX([1]UTCR!AG2523:AQ2523,1,[1]Variables!$AN$3)))</f>
        <v>0</v>
      </c>
      <c r="L2523" s="88">
        <f>M2523-K2523</f>
        <v>0</v>
      </c>
      <c r="M2523" s="88">
        <f>IF([1]Variables!$AN$3=12,INDEX([1]NRO!J2523:T2523,1,5)+INDEX([1]NRO!J2523:T2523,1,8),INDEX([1]NRO!J2523:T2523,1,[1]Variables!$AN$3))</f>
        <v>0</v>
      </c>
      <c r="O2523" s="134"/>
      <c r="P2523" s="134"/>
      <c r="Q2523" s="134"/>
      <c r="R2523" s="134"/>
      <c r="S2523" s="134"/>
      <c r="T2523" s="134"/>
      <c r="U2523" s="134"/>
      <c r="V2523" s="134"/>
      <c r="W2523" s="134"/>
      <c r="X2523" s="134"/>
      <c r="Y2523" s="134"/>
      <c r="Z2523" s="134"/>
      <c r="AA2523" s="134"/>
    </row>
    <row r="2524" spans="1:27" ht="11.65" customHeight="1" x14ac:dyDescent="0.2">
      <c r="A2524" s="138">
        <f t="shared" ca="1" si="203"/>
        <v>2143</v>
      </c>
      <c r="C2524" s="184"/>
      <c r="F2524" s="184" t="str">
        <f>+[1]Function!F2506</f>
        <v>P</v>
      </c>
      <c r="G2524" s="84" t="str">
        <f>[1]UTCR!H2524</f>
        <v>CAEE</v>
      </c>
      <c r="H2524" s="151"/>
      <c r="I2524" s="88">
        <f>IF(VLOOKUP([1]Variables!$AN$3,[1]Variables!$AK$3:$AM$14,3)=2,[1]UTCR!J2524,[1]UTCR!AF2524)</f>
        <v>0</v>
      </c>
      <c r="J2524" s="88">
        <f>I2524-K2524</f>
        <v>0</v>
      </c>
      <c r="K2524" s="185">
        <f>IF([1]Variables!$AN$3=12,IF(VLOOKUP([1]Variables!$AN$3,[1]Variables!$AK$3:$AM$14,3)=2,INDEX([1]UTCR!K2524:U2524,1,5)+INDEX([1]UTCR!K2524:U2524,1,8),INDEX([1]UTCR!AG2524:AQ2524,1,5)+INDEX([1]UTCR!AG2524:AQ2524,1,8)),IF(VLOOKUP([1]Variables!$AN$3,[1]Variables!$AK$3:$AM$14,3)=2,INDEX([1]UTCR!K2524:U2524,1,[1]Variables!$AN$3),INDEX([1]UTCR!AG2524:AQ2524,1,[1]Variables!$AN$3)))</f>
        <v>0</v>
      </c>
      <c r="L2524" s="88">
        <f>M2524-K2524</f>
        <v>0</v>
      </c>
      <c r="M2524" s="88">
        <f>IF([1]Variables!$AN$3=12,INDEX([1]NRO!J2524:T2524,1,5)+INDEX([1]NRO!J2524:T2524,1,8),INDEX([1]NRO!J2524:T2524,1,[1]Variables!$AN$3))</f>
        <v>0</v>
      </c>
      <c r="O2524" s="134"/>
      <c r="P2524" s="134"/>
      <c r="Q2524" s="134"/>
      <c r="R2524" s="134"/>
      <c r="S2524" s="134"/>
      <c r="T2524" s="134"/>
      <c r="U2524" s="134"/>
      <c r="V2524" s="134"/>
      <c r="W2524" s="134"/>
      <c r="X2524" s="134"/>
      <c r="Y2524" s="134"/>
      <c r="Z2524" s="134"/>
      <c r="AA2524" s="134"/>
    </row>
    <row r="2525" spans="1:27" ht="11.65" customHeight="1" x14ac:dyDescent="0.2">
      <c r="A2525" s="138">
        <f t="shared" ca="1" si="203"/>
        <v>2144</v>
      </c>
      <c r="C2525" s="184"/>
      <c r="H2525" s="151"/>
      <c r="I2525" s="187">
        <f>SUBTOTAL(9,I2522:I2524)</f>
        <v>0</v>
      </c>
      <c r="J2525" s="187">
        <f>SUBTOTAL(9,J2522:J2524)</f>
        <v>0</v>
      </c>
      <c r="K2525" s="187">
        <f>SUBTOTAL(9,K2522:K2524)</f>
        <v>0</v>
      </c>
      <c r="L2525" s="187">
        <f>SUBTOTAL(9,L2522:L2524)</f>
        <v>0</v>
      </c>
      <c r="M2525" s="187">
        <f>SUBTOTAL(9,M2522:M2524)</f>
        <v>0</v>
      </c>
      <c r="O2525" s="134"/>
      <c r="P2525" s="134"/>
      <c r="Q2525" s="134"/>
      <c r="R2525" s="134"/>
      <c r="S2525" s="134"/>
      <c r="T2525" s="134"/>
      <c r="U2525" s="134"/>
      <c r="V2525" s="134"/>
      <c r="W2525" s="134"/>
      <c r="X2525" s="134"/>
      <c r="Y2525" s="134"/>
      <c r="Z2525" s="134"/>
      <c r="AA2525" s="134"/>
    </row>
    <row r="2526" spans="1:27" ht="11.65" customHeight="1" x14ac:dyDescent="0.2">
      <c r="A2526" s="138">
        <f t="shared" ca="1" si="203"/>
        <v>2145</v>
      </c>
      <c r="C2526" s="184"/>
      <c r="H2526" s="151"/>
      <c r="I2526" s="88"/>
      <c r="J2526" s="88"/>
      <c r="K2526" s="88"/>
      <c r="L2526" s="88"/>
      <c r="M2526" s="88"/>
      <c r="O2526" s="134"/>
      <c r="P2526" s="134"/>
      <c r="Q2526" s="134"/>
      <c r="R2526" s="134"/>
      <c r="S2526" s="134"/>
      <c r="T2526" s="134"/>
      <c r="U2526" s="134"/>
      <c r="V2526" s="134"/>
      <c r="W2526" s="134"/>
      <c r="X2526" s="134"/>
      <c r="Y2526" s="134"/>
      <c r="Z2526" s="134"/>
      <c r="AA2526" s="134"/>
    </row>
    <row r="2527" spans="1:27" ht="11.65" customHeight="1" thickBot="1" x14ac:dyDescent="0.25">
      <c r="A2527" s="138">
        <f t="shared" ca="1" si="203"/>
        <v>2146</v>
      </c>
      <c r="C2527" s="184"/>
      <c r="D2527" s="84" t="s">
        <v>583</v>
      </c>
      <c r="H2527" s="151" t="s">
        <v>584</v>
      </c>
      <c r="I2527" s="223">
        <f>SUBTOTAL(9,I2494:I2525)</f>
        <v>193773780.50749996</v>
      </c>
      <c r="J2527" s="223">
        <f>SUBTOTAL(9,J2494:J2525)</f>
        <v>187200844.3140924</v>
      </c>
      <c r="K2527" s="223">
        <f>SUBTOTAL(9,K2494:K2525)</f>
        <v>6572936.1934076017</v>
      </c>
      <c r="L2527" s="223">
        <f>SUBTOTAL(9,L2494:L2525)</f>
        <v>-6572936.193407598</v>
      </c>
      <c r="M2527" s="223">
        <f>SUBTOTAL(9,M2494:M2525)</f>
        <v>4.1327439248561859E-9</v>
      </c>
      <c r="O2527" s="134"/>
      <c r="P2527" s="134"/>
      <c r="Q2527" s="134"/>
      <c r="R2527" s="134"/>
      <c r="S2527" s="134"/>
      <c r="T2527" s="134"/>
      <c r="U2527" s="134"/>
      <c r="V2527" s="134"/>
      <c r="W2527" s="134"/>
      <c r="X2527" s="134"/>
      <c r="Y2527" s="134"/>
      <c r="Z2527" s="134"/>
      <c r="AA2527" s="134"/>
    </row>
    <row r="2528" spans="1:27" ht="11.65" customHeight="1" thickTop="1" x14ac:dyDescent="0.2">
      <c r="A2528" s="138">
        <f t="shared" ca="1" si="203"/>
        <v>2147</v>
      </c>
      <c r="C2528" s="184">
        <v>154</v>
      </c>
      <c r="D2528" s="84" t="s">
        <v>588</v>
      </c>
      <c r="H2528" s="151"/>
      <c r="I2528" s="88"/>
      <c r="J2528" s="88"/>
      <c r="K2528" s="88"/>
      <c r="L2528" s="88"/>
      <c r="M2528" s="88"/>
      <c r="O2528" s="134"/>
      <c r="P2528" s="134"/>
      <c r="Q2528" s="134"/>
      <c r="R2528" s="134"/>
      <c r="S2528" s="134"/>
      <c r="T2528" s="134"/>
      <c r="U2528" s="134"/>
      <c r="V2528" s="134"/>
      <c r="W2528" s="134"/>
      <c r="X2528" s="134"/>
      <c r="Y2528" s="134"/>
      <c r="Z2528" s="134"/>
      <c r="AA2528" s="134"/>
    </row>
    <row r="2529" spans="1:27" ht="11.65" customHeight="1" x14ac:dyDescent="0.2">
      <c r="A2529" s="138">
        <f t="shared" ca="1" si="203"/>
        <v>2148</v>
      </c>
      <c r="C2529" s="184"/>
      <c r="F2529" s="184" t="str">
        <f>+[1]Function!F2511</f>
        <v>MSS</v>
      </c>
      <c r="G2529" s="84" t="str">
        <f>[1]UTCR!H2529</f>
        <v>S</v>
      </c>
      <c r="H2529" s="151"/>
      <c r="I2529" s="88">
        <f>IF(VLOOKUP([1]Variables!$AN$3,[1]Variables!$AK$3:$AM$14,3)=2,[1]UTCR!J2529,[1]UTCR!AF2529)</f>
        <v>94757858.889583305</v>
      </c>
      <c r="J2529" s="88">
        <f t="shared" ref="J2529:J2546" si="204">I2529-K2529</f>
        <v>90217153.588333309</v>
      </c>
      <c r="K2529" s="185">
        <f>IF([1]Variables!$AN$3=12,IF(VLOOKUP([1]Variables!$AN$3,[1]Variables!$AK$3:$AM$14,3)=2,INDEX([1]UTCR!K2529:U2529,1,5)+INDEX([1]UTCR!K2529:U2529,1,8),INDEX([1]UTCR!AG2529:AQ2529,1,5)+INDEX([1]UTCR!AG2529:AQ2529,1,8)),IF(VLOOKUP([1]Variables!$AN$3,[1]Variables!$AK$3:$AM$14,3)=2,INDEX([1]UTCR!K2529:U2529,1,[1]Variables!$AN$3),INDEX([1]UTCR!AG2529:AQ2529,1,[1]Variables!$AN$3)))</f>
        <v>4540705.3012499996</v>
      </c>
      <c r="L2529" s="88">
        <f t="shared" ref="L2529:L2546" si="205">M2529-K2529</f>
        <v>-4540705.3012499996</v>
      </c>
      <c r="M2529" s="88">
        <f>IF([1]Variables!$AN$3=12,INDEX([1]NRO!J2529:T2529,1,5)+INDEX([1]NRO!J2529:T2529,1,8),INDEX([1]NRO!J2529:T2529,1,[1]Variables!$AN$3))</f>
        <v>0</v>
      </c>
      <c r="O2529" s="134"/>
      <c r="P2529" s="134"/>
      <c r="Q2529" s="134"/>
      <c r="R2529" s="134"/>
      <c r="S2529" s="134"/>
      <c r="T2529" s="134"/>
      <c r="U2529" s="134"/>
      <c r="V2529" s="134"/>
      <c r="W2529" s="134"/>
      <c r="X2529" s="134"/>
      <c r="Y2529" s="134"/>
      <c r="Z2529" s="134"/>
      <c r="AA2529" s="134"/>
    </row>
    <row r="2530" spans="1:27" ht="11.65" customHeight="1" x14ac:dyDescent="0.2">
      <c r="A2530" s="138">
        <f t="shared" ca="1" si="203"/>
        <v>2149</v>
      </c>
      <c r="C2530" s="184"/>
      <c r="F2530" s="184" t="str">
        <f>+[1]Function!F2512</f>
        <v>MSS</v>
      </c>
      <c r="G2530" s="84" t="str">
        <f>[1]UTCR!H2530</f>
        <v>SG</v>
      </c>
      <c r="H2530" s="151"/>
      <c r="I2530" s="88">
        <f>IF(VLOOKUP([1]Variables!$AN$3,[1]Variables!$AK$3:$AM$14,3)=2,[1]UTCR!J2530,[1]UTCR!AF2530)</f>
        <v>1020588.69125</v>
      </c>
      <c r="J2530" s="88">
        <f t="shared" si="204"/>
        <v>936609.3191497887</v>
      </c>
      <c r="K2530" s="185">
        <f>IF([1]Variables!$AN$3=12,IF(VLOOKUP([1]Variables!$AN$3,[1]Variables!$AK$3:$AM$14,3)=2,INDEX([1]UTCR!K2530:U2530,1,5)+INDEX([1]UTCR!K2530:U2530,1,8),INDEX([1]UTCR!AG2530:AQ2530,1,5)+INDEX([1]UTCR!AG2530:AQ2530,1,8)),IF(VLOOKUP([1]Variables!$AN$3,[1]Variables!$AK$3:$AM$14,3)=2,INDEX([1]UTCR!K2530:U2530,1,[1]Variables!$AN$3),INDEX([1]UTCR!AG2530:AQ2530,1,[1]Variables!$AN$3)))</f>
        <v>83979.372100211302</v>
      </c>
      <c r="L2530" s="88">
        <f t="shared" si="205"/>
        <v>-83979.372100211302</v>
      </c>
      <c r="M2530" s="88">
        <f>IF([1]Variables!$AN$3=12,INDEX([1]NRO!J2530:T2530,1,5)+INDEX([1]NRO!J2530:T2530,1,8),INDEX([1]NRO!J2530:T2530,1,[1]Variables!$AN$3))</f>
        <v>0</v>
      </c>
      <c r="O2530" s="134"/>
      <c r="P2530" s="134"/>
      <c r="Q2530" s="134"/>
      <c r="R2530" s="134"/>
      <c r="S2530" s="134"/>
      <c r="T2530" s="134"/>
      <c r="U2530" s="134"/>
      <c r="V2530" s="134"/>
      <c r="W2530" s="134"/>
      <c r="X2530" s="134"/>
      <c r="Y2530" s="134"/>
      <c r="Z2530" s="134"/>
      <c r="AA2530" s="134"/>
    </row>
    <row r="2531" spans="1:27" ht="11.65" customHeight="1" x14ac:dyDescent="0.2">
      <c r="A2531" s="138">
        <f t="shared" ca="1" si="203"/>
        <v>2150</v>
      </c>
      <c r="C2531" s="184"/>
      <c r="F2531" s="184" t="str">
        <f>+[1]Function!F2513</f>
        <v>MSS</v>
      </c>
      <c r="G2531" s="84" t="str">
        <f>[1]UTCR!H2531</f>
        <v>SE</v>
      </c>
      <c r="H2531" s="151"/>
      <c r="I2531" s="88">
        <f>IF(VLOOKUP([1]Variables!$AN$3,[1]Variables!$AK$3:$AM$14,3)=2,[1]UTCR!J2531,[1]UTCR!AF2531)</f>
        <v>0</v>
      </c>
      <c r="J2531" s="88">
        <f t="shared" si="204"/>
        <v>0</v>
      </c>
      <c r="K2531" s="185">
        <f>IF([1]Variables!$AN$3=12,IF(VLOOKUP([1]Variables!$AN$3,[1]Variables!$AK$3:$AM$14,3)=2,INDEX([1]UTCR!K2531:U2531,1,5)+INDEX([1]UTCR!K2531:U2531,1,8),INDEX([1]UTCR!AG2531:AQ2531,1,5)+INDEX([1]UTCR!AG2531:AQ2531,1,8)),IF(VLOOKUP([1]Variables!$AN$3,[1]Variables!$AK$3:$AM$14,3)=2,INDEX([1]UTCR!K2531:U2531,1,[1]Variables!$AN$3),INDEX([1]UTCR!AG2531:AQ2531,1,[1]Variables!$AN$3)))</f>
        <v>0</v>
      </c>
      <c r="L2531" s="88">
        <f t="shared" si="205"/>
        <v>0</v>
      </c>
      <c r="M2531" s="88">
        <f>IF([1]Variables!$AN$3=12,INDEX([1]NRO!J2531:T2531,1,5)+INDEX([1]NRO!J2531:T2531,1,8),INDEX([1]NRO!J2531:T2531,1,[1]Variables!$AN$3))</f>
        <v>0</v>
      </c>
      <c r="O2531" s="134"/>
      <c r="P2531" s="134"/>
      <c r="Q2531" s="134"/>
      <c r="R2531" s="134"/>
      <c r="S2531" s="134"/>
      <c r="T2531" s="134"/>
      <c r="U2531" s="134"/>
      <c r="V2531" s="134"/>
      <c r="W2531" s="134"/>
      <c r="X2531" s="134"/>
      <c r="Y2531" s="134"/>
      <c r="Z2531" s="134"/>
      <c r="AA2531" s="134"/>
    </row>
    <row r="2532" spans="1:27" ht="11.65" customHeight="1" x14ac:dyDescent="0.2">
      <c r="A2532" s="138">
        <f t="shared" ca="1" si="203"/>
        <v>2151</v>
      </c>
      <c r="C2532" s="184"/>
      <c r="F2532" s="184" t="str">
        <f>+[1]Function!F2514</f>
        <v>MSS</v>
      </c>
      <c r="G2532" s="84" t="str">
        <f>[1]UTCR!H2532</f>
        <v>SO</v>
      </c>
      <c r="H2532" s="151"/>
      <c r="I2532" s="88">
        <f>IF(VLOOKUP([1]Variables!$AN$3,[1]Variables!$AK$3:$AM$14,3)=2,[1]UTCR!J2532,[1]UTCR!AF2532)</f>
        <v>134811.23624999999</v>
      </c>
      <c r="J2532" s="88">
        <f t="shared" si="204"/>
        <v>125839.81180958307</v>
      </c>
      <c r="K2532" s="185">
        <f>IF([1]Variables!$AN$3=12,IF(VLOOKUP([1]Variables!$AN$3,[1]Variables!$AK$3:$AM$14,3)=2,INDEX([1]UTCR!K2532:U2532,1,5)+INDEX([1]UTCR!K2532:U2532,1,8),INDEX([1]UTCR!AG2532:AQ2532,1,5)+INDEX([1]UTCR!AG2532:AQ2532,1,8)),IF(VLOOKUP([1]Variables!$AN$3,[1]Variables!$AK$3:$AM$14,3)=2,INDEX([1]UTCR!K2532:U2532,1,[1]Variables!$AN$3),INDEX([1]UTCR!AG2532:AQ2532,1,[1]Variables!$AN$3)))</f>
        <v>8971.4244404169167</v>
      </c>
      <c r="L2532" s="88">
        <f t="shared" si="205"/>
        <v>-8971.4286222640585</v>
      </c>
      <c r="M2532" s="88">
        <f>IF([1]Variables!$AN$3=12,INDEX([1]NRO!J2532:T2532,1,5)+INDEX([1]NRO!J2532:T2532,1,8),INDEX([1]NRO!J2532:T2532,1,[1]Variables!$AN$3))</f>
        <v>-4.1818471418082481E-3</v>
      </c>
      <c r="O2532" s="134"/>
      <c r="P2532" s="134"/>
      <c r="Q2532" s="134"/>
      <c r="R2532" s="134"/>
      <c r="S2532" s="134"/>
      <c r="T2532" s="134"/>
      <c r="U2532" s="134"/>
      <c r="V2532" s="134"/>
      <c r="W2532" s="134"/>
      <c r="X2532" s="134"/>
      <c r="Y2532" s="134"/>
      <c r="Z2532" s="134"/>
      <c r="AA2532" s="134"/>
    </row>
    <row r="2533" spans="1:27" ht="11.65" customHeight="1" x14ac:dyDescent="0.2">
      <c r="A2533" s="138">
        <f t="shared" ca="1" si="203"/>
        <v>2152</v>
      </c>
      <c r="C2533" s="184"/>
      <c r="F2533" s="184" t="str">
        <f>+[1]Function!F2515</f>
        <v>MSS</v>
      </c>
      <c r="G2533" s="84" t="str">
        <f>[1]UTCR!H2533</f>
        <v>SNPPS</v>
      </c>
      <c r="H2533" s="151"/>
      <c r="I2533" s="88">
        <f>IF(VLOOKUP([1]Variables!$AN$3,[1]Variables!$AK$3:$AM$14,3)=2,[1]UTCR!J2533,[1]UTCR!AF2533)</f>
        <v>0</v>
      </c>
      <c r="J2533" s="88">
        <f t="shared" si="204"/>
        <v>0</v>
      </c>
      <c r="K2533" s="185">
        <f>IF([1]Variables!$AN$3=12,IF(VLOOKUP([1]Variables!$AN$3,[1]Variables!$AK$3:$AM$14,3)=2,INDEX([1]UTCR!K2533:U2533,1,5)+INDEX([1]UTCR!K2533:U2533,1,8),INDEX([1]UTCR!AG2533:AQ2533,1,5)+INDEX([1]UTCR!AG2533:AQ2533,1,8)),IF(VLOOKUP([1]Variables!$AN$3,[1]Variables!$AK$3:$AM$14,3)=2,INDEX([1]UTCR!K2533:U2533,1,[1]Variables!$AN$3),INDEX([1]UTCR!AG2533:AQ2533,1,[1]Variables!$AN$3)))</f>
        <v>0</v>
      </c>
      <c r="L2533" s="88">
        <f t="shared" si="205"/>
        <v>0</v>
      </c>
      <c r="M2533" s="88">
        <f>IF([1]Variables!$AN$3=12,INDEX([1]NRO!J2533:T2533,1,5)+INDEX([1]NRO!J2533:T2533,1,8),INDEX([1]NRO!J2533:T2533,1,[1]Variables!$AN$3))</f>
        <v>0</v>
      </c>
      <c r="O2533" s="134"/>
      <c r="P2533" s="134"/>
      <c r="Q2533" s="134"/>
      <c r="R2533" s="134"/>
      <c r="S2533" s="134"/>
      <c r="T2533" s="134"/>
      <c r="U2533" s="134"/>
      <c r="V2533" s="134"/>
      <c r="W2533" s="134"/>
      <c r="X2533" s="134"/>
      <c r="Y2533" s="134"/>
      <c r="Z2533" s="134"/>
      <c r="AA2533" s="134"/>
    </row>
    <row r="2534" spans="1:27" ht="11.65" customHeight="1" x14ac:dyDescent="0.2">
      <c r="A2534" s="138">
        <f t="shared" ca="1" si="203"/>
        <v>2153</v>
      </c>
      <c r="C2534" s="184"/>
      <c r="F2534" s="184" t="str">
        <f>+[1]Function!F2516</f>
        <v>MSS</v>
      </c>
      <c r="G2534" s="84" t="str">
        <f>[1]UTCR!H2534</f>
        <v>SNPPH</v>
      </c>
      <c r="H2534" s="151"/>
      <c r="I2534" s="88">
        <f>IF(VLOOKUP([1]Variables!$AN$3,[1]Variables!$AK$3:$AM$14,3)=2,[1]UTCR!J2534,[1]UTCR!AF2534)</f>
        <v>0</v>
      </c>
      <c r="J2534" s="88">
        <f t="shared" si="204"/>
        <v>0</v>
      </c>
      <c r="K2534" s="185">
        <f>IF([1]Variables!$AN$3=12,IF(VLOOKUP([1]Variables!$AN$3,[1]Variables!$AK$3:$AM$14,3)=2,INDEX([1]UTCR!K2534:U2534,1,5)+INDEX([1]UTCR!K2534:U2534,1,8),INDEX([1]UTCR!AG2534:AQ2534,1,5)+INDEX([1]UTCR!AG2534:AQ2534,1,8)),IF(VLOOKUP([1]Variables!$AN$3,[1]Variables!$AK$3:$AM$14,3)=2,INDEX([1]UTCR!K2534:U2534,1,[1]Variables!$AN$3),INDEX([1]UTCR!AG2534:AQ2534,1,[1]Variables!$AN$3)))</f>
        <v>0</v>
      </c>
      <c r="L2534" s="88">
        <f t="shared" si="205"/>
        <v>0</v>
      </c>
      <c r="M2534" s="88">
        <f>IF([1]Variables!$AN$3=12,INDEX([1]NRO!J2534:T2534,1,5)+INDEX([1]NRO!J2534:T2534,1,8),INDEX([1]NRO!J2534:T2534,1,[1]Variables!$AN$3))</f>
        <v>0</v>
      </c>
      <c r="O2534" s="134"/>
      <c r="P2534" s="134"/>
      <c r="Q2534" s="134"/>
      <c r="R2534" s="134"/>
      <c r="S2534" s="134"/>
      <c r="T2534" s="134"/>
      <c r="U2534" s="134"/>
      <c r="V2534" s="134"/>
      <c r="W2534" s="134"/>
      <c r="X2534" s="134"/>
      <c r="Y2534" s="134"/>
      <c r="Z2534" s="134"/>
      <c r="AA2534" s="134"/>
    </row>
    <row r="2535" spans="1:27" ht="11.65" customHeight="1" x14ac:dyDescent="0.2">
      <c r="A2535" s="138">
        <f t="shared" ca="1" si="203"/>
        <v>2154</v>
      </c>
      <c r="C2535" s="184"/>
      <c r="F2535" s="184" t="str">
        <f>+[1]Function!F2517</f>
        <v>MSS</v>
      </c>
      <c r="G2535" s="84" t="str">
        <f>[1]UTCR!H2535</f>
        <v>SNPD</v>
      </c>
      <c r="H2535" s="151"/>
      <c r="I2535" s="88">
        <f>IF(VLOOKUP([1]Variables!$AN$3,[1]Variables!$AK$3:$AM$14,3)=2,[1]UTCR!J2535,[1]UTCR!AF2535)</f>
        <v>-1611887.03</v>
      </c>
      <c r="J2535" s="88">
        <f t="shared" si="204"/>
        <v>-1509840.2794133823</v>
      </c>
      <c r="K2535" s="185">
        <f>IF([1]Variables!$AN$3=12,IF(VLOOKUP([1]Variables!$AN$3,[1]Variables!$AK$3:$AM$14,3)=2,INDEX([1]UTCR!K2535:U2535,1,5)+INDEX([1]UTCR!K2535:U2535,1,8),INDEX([1]UTCR!AG2535:AQ2535,1,5)+INDEX([1]UTCR!AG2535:AQ2535,1,8)),IF(VLOOKUP([1]Variables!$AN$3,[1]Variables!$AK$3:$AM$14,3)=2,INDEX([1]UTCR!K2535:U2535,1,[1]Variables!$AN$3),INDEX([1]UTCR!AG2535:AQ2535,1,[1]Variables!$AN$3)))</f>
        <v>-102046.75058661769</v>
      </c>
      <c r="L2535" s="88">
        <f t="shared" si="205"/>
        <v>102046.75068866434</v>
      </c>
      <c r="M2535" s="88">
        <f>IF([1]Variables!$AN$3=12,INDEX([1]NRO!J2535:T2535,1,5)+INDEX([1]NRO!J2535:T2535,1,8),INDEX([1]NRO!J2535:T2535,1,[1]Variables!$AN$3))</f>
        <v>1.0204664431512356E-4</v>
      </c>
      <c r="O2535" s="134"/>
      <c r="P2535" s="134"/>
      <c r="Q2535" s="134"/>
      <c r="R2535" s="134"/>
      <c r="S2535" s="134"/>
      <c r="T2535" s="134"/>
      <c r="U2535" s="134"/>
      <c r="V2535" s="134"/>
      <c r="W2535" s="134"/>
      <c r="X2535" s="134"/>
      <c r="Y2535" s="134"/>
      <c r="Z2535" s="134"/>
      <c r="AA2535" s="134"/>
    </row>
    <row r="2536" spans="1:27" ht="11.65" customHeight="1" x14ac:dyDescent="0.2">
      <c r="A2536" s="138">
        <f t="shared" ca="1" si="203"/>
        <v>2155</v>
      </c>
      <c r="C2536" s="184"/>
      <c r="F2536" s="184" t="str">
        <f>+[1]Function!F2518</f>
        <v>MSS</v>
      </c>
      <c r="G2536" s="84" t="str">
        <f>[1]UTCR!H2536</f>
        <v>SNPT</v>
      </c>
      <c r="H2536" s="151"/>
      <c r="I2536" s="88">
        <f>IF(VLOOKUP([1]Variables!$AN$3,[1]Variables!$AK$3:$AM$14,3)=2,[1]UTCR!J2536,[1]UTCR!AF2536)</f>
        <v>0</v>
      </c>
      <c r="J2536" s="88">
        <f t="shared" si="204"/>
        <v>0</v>
      </c>
      <c r="K2536" s="185">
        <f>IF([1]Variables!$AN$3=12,IF(VLOOKUP([1]Variables!$AN$3,[1]Variables!$AK$3:$AM$14,3)=2,INDEX([1]UTCR!K2536:U2536,1,5)+INDEX([1]UTCR!K2536:U2536,1,8),INDEX([1]UTCR!AG2536:AQ2536,1,5)+INDEX([1]UTCR!AG2536:AQ2536,1,8)),IF(VLOOKUP([1]Variables!$AN$3,[1]Variables!$AK$3:$AM$14,3)=2,INDEX([1]UTCR!K2536:U2536,1,[1]Variables!$AN$3),INDEX([1]UTCR!AG2536:AQ2536,1,[1]Variables!$AN$3)))</f>
        <v>0</v>
      </c>
      <c r="L2536" s="88">
        <f t="shared" si="205"/>
        <v>0</v>
      </c>
      <c r="M2536" s="88">
        <f>IF([1]Variables!$AN$3=12,INDEX([1]NRO!J2536:T2536,1,5)+INDEX([1]NRO!J2536:T2536,1,8),INDEX([1]NRO!J2536:T2536,1,[1]Variables!$AN$3))</f>
        <v>0</v>
      </c>
      <c r="O2536" s="134"/>
      <c r="P2536" s="134"/>
      <c r="Q2536" s="134"/>
      <c r="R2536" s="134"/>
      <c r="S2536" s="134"/>
      <c r="T2536" s="134"/>
      <c r="U2536" s="134"/>
      <c r="V2536" s="134"/>
      <c r="W2536" s="134"/>
      <c r="X2536" s="134"/>
      <c r="Y2536" s="134"/>
      <c r="Z2536" s="134"/>
      <c r="AA2536" s="134"/>
    </row>
    <row r="2537" spans="1:27" ht="11.65" customHeight="1" x14ac:dyDescent="0.2">
      <c r="A2537" s="138">
        <f t="shared" ca="1" si="203"/>
        <v>2156</v>
      </c>
      <c r="C2537" s="184"/>
      <c r="F2537" s="184" t="str">
        <f>+[1]Function!F2519</f>
        <v>MSS</v>
      </c>
      <c r="G2537" s="84" t="str">
        <f>[1]UTCR!H2537</f>
        <v>DGU</v>
      </c>
      <c r="H2537" s="151"/>
      <c r="I2537" s="88">
        <f>IF(VLOOKUP([1]Variables!$AN$3,[1]Variables!$AK$3:$AM$14,3)=2,[1]UTCR!J2537,[1]UTCR!AF2537)</f>
        <v>0</v>
      </c>
      <c r="J2537" s="88">
        <f t="shared" si="204"/>
        <v>0</v>
      </c>
      <c r="K2537" s="185">
        <f>IF([1]Variables!$AN$3=12,IF(VLOOKUP([1]Variables!$AN$3,[1]Variables!$AK$3:$AM$14,3)=2,INDEX([1]UTCR!K2537:U2537,1,5)+INDEX([1]UTCR!K2537:U2537,1,8),INDEX([1]UTCR!AG2537:AQ2537,1,5)+INDEX([1]UTCR!AG2537:AQ2537,1,8)),IF(VLOOKUP([1]Variables!$AN$3,[1]Variables!$AK$3:$AM$14,3)=2,INDEX([1]UTCR!K2537:U2537,1,[1]Variables!$AN$3),INDEX([1]UTCR!AG2537:AQ2537,1,[1]Variables!$AN$3)))</f>
        <v>0</v>
      </c>
      <c r="L2537" s="88">
        <f t="shared" si="205"/>
        <v>0</v>
      </c>
      <c r="M2537" s="88">
        <f>IF([1]Variables!$AN$3=12,INDEX([1]NRO!J2537:T2537,1,5)+INDEX([1]NRO!J2537:T2537,1,8),INDEX([1]NRO!J2537:T2537,1,[1]Variables!$AN$3))</f>
        <v>0</v>
      </c>
      <c r="O2537" s="134"/>
      <c r="P2537" s="134"/>
      <c r="Q2537" s="134"/>
      <c r="R2537" s="134"/>
      <c r="S2537" s="134"/>
      <c r="T2537" s="134"/>
      <c r="U2537" s="134"/>
      <c r="V2537" s="134"/>
      <c r="W2537" s="134"/>
      <c r="X2537" s="134"/>
      <c r="Y2537" s="134"/>
      <c r="Z2537" s="134"/>
      <c r="AA2537" s="134"/>
    </row>
    <row r="2538" spans="1:27" ht="11.65" customHeight="1" x14ac:dyDescent="0.2">
      <c r="A2538" s="138">
        <f t="shared" ca="1" si="203"/>
        <v>2157</v>
      </c>
      <c r="C2538" s="184"/>
      <c r="F2538" s="184" t="str">
        <f>+[1]Function!F2520</f>
        <v>MSS</v>
      </c>
      <c r="G2538" s="84" t="str">
        <f>[1]UTCR!H2538</f>
        <v>DGP</v>
      </c>
      <c r="H2538" s="151"/>
      <c r="I2538" s="88">
        <f>IF(VLOOKUP([1]Variables!$AN$3,[1]Variables!$AK$3:$AM$14,3)=2,[1]UTCR!J2538,[1]UTCR!AF2538)</f>
        <v>0</v>
      </c>
      <c r="J2538" s="88">
        <f t="shared" si="204"/>
        <v>0</v>
      </c>
      <c r="K2538" s="185">
        <f>IF([1]Variables!$AN$3=12,IF(VLOOKUP([1]Variables!$AN$3,[1]Variables!$AK$3:$AM$14,3)=2,INDEX([1]UTCR!K2538:U2538,1,5)+INDEX([1]UTCR!K2538:U2538,1,8),INDEX([1]UTCR!AG2538:AQ2538,1,5)+INDEX([1]UTCR!AG2538:AQ2538,1,8)),IF(VLOOKUP([1]Variables!$AN$3,[1]Variables!$AK$3:$AM$14,3)=2,INDEX([1]UTCR!K2538:U2538,1,[1]Variables!$AN$3),INDEX([1]UTCR!AG2538:AQ2538,1,[1]Variables!$AN$3)))</f>
        <v>0</v>
      </c>
      <c r="L2538" s="88">
        <f t="shared" si="205"/>
        <v>0</v>
      </c>
      <c r="M2538" s="88">
        <f>IF([1]Variables!$AN$3=12,INDEX([1]NRO!J2538:T2538,1,5)+INDEX([1]NRO!J2538:T2538,1,8),INDEX([1]NRO!J2538:T2538,1,[1]Variables!$AN$3))</f>
        <v>0</v>
      </c>
      <c r="O2538" s="134"/>
      <c r="P2538" s="134"/>
      <c r="Q2538" s="134"/>
      <c r="R2538" s="134"/>
      <c r="S2538" s="134"/>
      <c r="T2538" s="134"/>
      <c r="U2538" s="134"/>
      <c r="V2538" s="134"/>
      <c r="W2538" s="134"/>
      <c r="X2538" s="134"/>
      <c r="Y2538" s="134"/>
      <c r="Z2538" s="134"/>
      <c r="AA2538" s="134"/>
    </row>
    <row r="2539" spans="1:27" ht="11.65" customHeight="1" x14ac:dyDescent="0.2">
      <c r="A2539" s="138">
        <f t="shared" ca="1" si="203"/>
        <v>2158</v>
      </c>
      <c r="C2539" s="184"/>
      <c r="F2539" s="184" t="str">
        <f>+[1]Function!F2521</f>
        <v>MSS</v>
      </c>
      <c r="G2539" s="84" t="str">
        <f>[1]UTCR!H2539</f>
        <v>JBE</v>
      </c>
      <c r="H2539" s="151"/>
      <c r="I2539" s="88">
        <f>IF(VLOOKUP([1]Variables!$AN$3,[1]Variables!$AK$3:$AM$14,3)=2,[1]UTCR!J2539,[1]UTCR!AF2539)</f>
        <v>0</v>
      </c>
      <c r="J2539" s="88">
        <f>I2539-K2539</f>
        <v>0</v>
      </c>
      <c r="K2539" s="185">
        <f>IF([1]Variables!$AN$3=12,IF(VLOOKUP([1]Variables!$AN$3,[1]Variables!$AK$3:$AM$14,3)=2,INDEX([1]UTCR!K2539:U2539,1,5)+INDEX([1]UTCR!K2539:U2539,1,8),INDEX([1]UTCR!AG2539:AQ2539,1,5)+INDEX([1]UTCR!AG2539:AQ2539,1,8)),IF(VLOOKUP([1]Variables!$AN$3,[1]Variables!$AK$3:$AM$14,3)=2,INDEX([1]UTCR!K2539:U2539,1,[1]Variables!$AN$3),INDEX([1]UTCR!AG2539:AQ2539,1,[1]Variables!$AN$3)))</f>
        <v>0</v>
      </c>
      <c r="L2539" s="88">
        <f>M2539-K2539</f>
        <v>0</v>
      </c>
      <c r="M2539" s="88">
        <f>IF([1]Variables!$AN$3=12,INDEX([1]NRO!J2539:T2539,1,5)+INDEX([1]NRO!J2539:T2539,1,8),INDEX([1]NRO!J2539:T2539,1,[1]Variables!$AN$3))</f>
        <v>0</v>
      </c>
      <c r="O2539" s="134"/>
      <c r="P2539" s="134"/>
      <c r="Q2539" s="134"/>
      <c r="R2539" s="134"/>
      <c r="S2539" s="134"/>
      <c r="T2539" s="134"/>
      <c r="U2539" s="134"/>
      <c r="V2539" s="134"/>
      <c r="W2539" s="134"/>
      <c r="X2539" s="134"/>
      <c r="Y2539" s="134"/>
      <c r="Z2539" s="134"/>
      <c r="AA2539" s="134"/>
    </row>
    <row r="2540" spans="1:27" ht="11.65" customHeight="1" x14ac:dyDescent="0.2">
      <c r="A2540" s="138">
        <f t="shared" ca="1" si="203"/>
        <v>2159</v>
      </c>
      <c r="C2540" s="184"/>
      <c r="F2540" s="184" t="str">
        <f>+[1]Function!F2522</f>
        <v>MSS</v>
      </c>
      <c r="G2540" s="84" t="str">
        <f>[1]UTCR!H2540</f>
        <v>SNPP</v>
      </c>
      <c r="H2540" s="151"/>
      <c r="I2540" s="88">
        <f>IF(VLOOKUP([1]Variables!$AN$3,[1]Variables!$AK$3:$AM$14,3)=2,[1]UTCR!J2540,[1]UTCR!AF2540)</f>
        <v>0</v>
      </c>
      <c r="J2540" s="88">
        <f t="shared" si="204"/>
        <v>0</v>
      </c>
      <c r="K2540" s="185">
        <f>IF([1]Variables!$AN$3=12,IF(VLOOKUP([1]Variables!$AN$3,[1]Variables!$AK$3:$AM$14,3)=2,INDEX([1]UTCR!K2540:U2540,1,5)+INDEX([1]UTCR!K2540:U2540,1,8),INDEX([1]UTCR!AG2540:AQ2540,1,5)+INDEX([1]UTCR!AG2540:AQ2540,1,8)),IF(VLOOKUP([1]Variables!$AN$3,[1]Variables!$AK$3:$AM$14,3)=2,INDEX([1]UTCR!K2540:U2540,1,[1]Variables!$AN$3),INDEX([1]UTCR!AG2540:AQ2540,1,[1]Variables!$AN$3)))</f>
        <v>0</v>
      </c>
      <c r="L2540" s="88">
        <f t="shared" si="205"/>
        <v>0</v>
      </c>
      <c r="M2540" s="88">
        <f>IF([1]Variables!$AN$3=12,INDEX([1]NRO!J2540:T2540,1,5)+INDEX([1]NRO!J2540:T2540,1,8),INDEX([1]NRO!J2540:T2540,1,[1]Variables!$AN$3))</f>
        <v>0</v>
      </c>
      <c r="O2540" s="134"/>
      <c r="P2540" s="134"/>
      <c r="Q2540" s="134"/>
      <c r="R2540" s="134"/>
      <c r="S2540" s="134"/>
      <c r="T2540" s="134"/>
      <c r="U2540" s="134"/>
      <c r="V2540" s="134"/>
      <c r="W2540" s="134"/>
      <c r="X2540" s="134"/>
      <c r="Y2540" s="134"/>
      <c r="Z2540" s="134"/>
      <c r="AA2540" s="134"/>
    </row>
    <row r="2541" spans="1:27" ht="11.65" customHeight="1" x14ac:dyDescent="0.2">
      <c r="A2541" s="138">
        <f t="shared" ca="1" si="203"/>
        <v>2160</v>
      </c>
      <c r="C2541" s="184"/>
      <c r="F2541" s="184" t="str">
        <f>+[1]Function!F2523</f>
        <v>MSS</v>
      </c>
      <c r="G2541" s="84" t="str">
        <f>[1]UTCR!H2541</f>
        <v>CAGW</v>
      </c>
      <c r="H2541" s="151"/>
      <c r="I2541" s="88">
        <f>IF(VLOOKUP([1]Variables!$AN$3,[1]Variables!$AK$3:$AM$14,3)=2,[1]UTCR!J2541,[1]UTCR!AF2541)</f>
        <v>7143035.1754166698</v>
      </c>
      <c r="J2541" s="88">
        <f t="shared" si="204"/>
        <v>5531205.545329649</v>
      </c>
      <c r="K2541" s="185">
        <f>IF([1]Variables!$AN$3=12,IF(VLOOKUP([1]Variables!$AN$3,[1]Variables!$AK$3:$AM$14,3)=2,INDEX([1]UTCR!K2541:U2541,1,5)+INDEX([1]UTCR!K2541:U2541,1,8),INDEX([1]UTCR!AG2541:AQ2541,1,5)+INDEX([1]UTCR!AG2541:AQ2541,1,8)),IF(VLOOKUP([1]Variables!$AN$3,[1]Variables!$AK$3:$AM$14,3)=2,INDEX([1]UTCR!K2541:U2541,1,[1]Variables!$AN$3),INDEX([1]UTCR!AG2541:AQ2541,1,[1]Variables!$AN$3)))</f>
        <v>1611829.6300870203</v>
      </c>
      <c r="L2541" s="88">
        <f t="shared" si="205"/>
        <v>-1611829.6300870203</v>
      </c>
      <c r="M2541" s="88">
        <f>IF([1]Variables!$AN$3=12,INDEX([1]NRO!J2541:T2541,1,5)+INDEX([1]NRO!J2541:T2541,1,8),INDEX([1]NRO!J2541:T2541,1,[1]Variables!$AN$3))</f>
        <v>0</v>
      </c>
      <c r="O2541" s="134"/>
      <c r="P2541" s="134"/>
      <c r="Q2541" s="134"/>
      <c r="R2541" s="134"/>
      <c r="S2541" s="134"/>
      <c r="T2541" s="134"/>
      <c r="U2541" s="134"/>
      <c r="V2541" s="134"/>
      <c r="W2541" s="134"/>
      <c r="X2541" s="134"/>
      <c r="Y2541" s="134"/>
      <c r="Z2541" s="134"/>
      <c r="AA2541" s="134"/>
    </row>
    <row r="2542" spans="1:27" ht="11.65" customHeight="1" x14ac:dyDescent="0.2">
      <c r="A2542" s="138">
        <f t="shared" ca="1" si="203"/>
        <v>2161</v>
      </c>
      <c r="C2542" s="184"/>
      <c r="F2542" s="184" t="str">
        <f>+[1]Function!F2524</f>
        <v>MSS</v>
      </c>
      <c r="G2542" s="84" t="str">
        <f>[1]UTCR!H2542</f>
        <v>CAGE</v>
      </c>
      <c r="H2542" s="151"/>
      <c r="I2542" s="88">
        <f>IF(VLOOKUP([1]Variables!$AN$3,[1]Variables!$AK$3:$AM$14,3)=2,[1]UTCR!J2542,[1]UTCR!AF2542)</f>
        <v>112629067.04375</v>
      </c>
      <c r="J2542" s="88">
        <f t="shared" si="204"/>
        <v>112629067.04375</v>
      </c>
      <c r="K2542" s="185">
        <f>IF([1]Variables!$AN$3=12,IF(VLOOKUP([1]Variables!$AN$3,[1]Variables!$AK$3:$AM$14,3)=2,INDEX([1]UTCR!K2542:U2542,1,5)+INDEX([1]UTCR!K2542:U2542,1,8),INDEX([1]UTCR!AG2542:AQ2542,1,5)+INDEX([1]UTCR!AG2542:AQ2542,1,8)),IF(VLOOKUP([1]Variables!$AN$3,[1]Variables!$AK$3:$AM$14,3)=2,INDEX([1]UTCR!K2542:U2542,1,[1]Variables!$AN$3),INDEX([1]UTCR!AG2542:AQ2542,1,[1]Variables!$AN$3)))</f>
        <v>0</v>
      </c>
      <c r="L2542" s="88">
        <f t="shared" si="205"/>
        <v>0</v>
      </c>
      <c r="M2542" s="88">
        <f>IF([1]Variables!$AN$3=12,INDEX([1]NRO!J2542:T2542,1,5)+INDEX([1]NRO!J2542:T2542,1,8),INDEX([1]NRO!J2542:T2542,1,[1]Variables!$AN$3))</f>
        <v>0</v>
      </c>
      <c r="O2542" s="134"/>
      <c r="P2542" s="134"/>
      <c r="Q2542" s="134"/>
      <c r="R2542" s="134"/>
      <c r="S2542" s="134"/>
      <c r="T2542" s="134"/>
      <c r="U2542" s="134"/>
      <c r="V2542" s="134"/>
      <c r="W2542" s="134"/>
      <c r="X2542" s="134"/>
      <c r="Y2542" s="134"/>
      <c r="Z2542" s="134"/>
      <c r="AA2542" s="134"/>
    </row>
    <row r="2543" spans="1:27" ht="11.65" customHeight="1" x14ac:dyDescent="0.2">
      <c r="A2543" s="138">
        <f t="shared" ca="1" si="203"/>
        <v>2162</v>
      </c>
      <c r="C2543" s="184"/>
      <c r="F2543" s="184" t="str">
        <f>+[1]Function!F2526</f>
        <v>MSS</v>
      </c>
      <c r="G2543" s="84" t="str">
        <f>[1]UTCR!H2543</f>
        <v>JBG</v>
      </c>
      <c r="H2543" s="151"/>
      <c r="I2543" s="88">
        <f>IF(VLOOKUP([1]Variables!$AN$3,[1]Variables!$AK$3:$AM$14,3)=2,[1]UTCR!J2543,[1]UTCR!AF2543)</f>
        <v>5353632.6900000004</v>
      </c>
      <c r="J2543" s="88">
        <f t="shared" si="204"/>
        <v>4152437.9001910761</v>
      </c>
      <c r="K2543" s="185">
        <f>IF([1]Variables!$AN$3=12,IF(VLOOKUP([1]Variables!$AN$3,[1]Variables!$AK$3:$AM$14,3)=2,INDEX([1]UTCR!K2543:U2543,1,5)+INDEX([1]UTCR!K2543:U2543,1,8),INDEX([1]UTCR!AG2543:AQ2543,1,5)+INDEX([1]UTCR!AG2543:AQ2543,1,8)),IF(VLOOKUP([1]Variables!$AN$3,[1]Variables!$AK$3:$AM$14,3)=2,INDEX([1]UTCR!K2543:U2543,1,[1]Variables!$AN$3),INDEX([1]UTCR!AG2543:AQ2543,1,[1]Variables!$AN$3)))</f>
        <v>1201194.7898089245</v>
      </c>
      <c r="L2543" s="88">
        <f t="shared" si="205"/>
        <v>-1201194.7898089245</v>
      </c>
      <c r="M2543" s="88">
        <f>IF([1]Variables!$AN$3=12,INDEX([1]NRO!J2543:T2543,1,5)+INDEX([1]NRO!J2543:T2543,1,8),INDEX([1]NRO!J2543:T2543,1,[1]Variables!$AN$3))</f>
        <v>0</v>
      </c>
      <c r="O2543" s="134"/>
      <c r="P2543" s="134"/>
      <c r="Q2543" s="134"/>
      <c r="R2543" s="134"/>
      <c r="S2543" s="134"/>
      <c r="T2543" s="134"/>
      <c r="U2543" s="134"/>
      <c r="V2543" s="134"/>
      <c r="W2543" s="134"/>
      <c r="X2543" s="134"/>
      <c r="Y2543" s="134"/>
      <c r="Z2543" s="134"/>
      <c r="AA2543" s="134"/>
    </row>
    <row r="2544" spans="1:27" ht="11.65" customHeight="1" x14ac:dyDescent="0.2">
      <c r="A2544" s="138">
        <f t="shared" ca="1" si="203"/>
        <v>2163</v>
      </c>
      <c r="C2544" s="184"/>
      <c r="F2544" s="184" t="str">
        <f>+[1]Function!F2526</f>
        <v>MSS</v>
      </c>
      <c r="G2544" s="84" t="str">
        <f>[1]UTCR!H2544</f>
        <v>CAEW</v>
      </c>
      <c r="H2544" s="151"/>
      <c r="I2544" s="88">
        <f>IF(VLOOKUP([1]Variables!$AN$3,[1]Variables!$AK$3:$AM$14,3)=2,[1]UTCR!J2544,[1]UTCR!AF2544)</f>
        <v>0</v>
      </c>
      <c r="J2544" s="88">
        <f t="shared" si="204"/>
        <v>0</v>
      </c>
      <c r="K2544" s="185">
        <f>IF([1]Variables!$AN$3=12,IF(VLOOKUP([1]Variables!$AN$3,[1]Variables!$AK$3:$AM$14,3)=2,INDEX([1]UTCR!K2544:U2544,1,5)+INDEX([1]UTCR!K2544:U2544,1,8),INDEX([1]UTCR!AG2544:AQ2544,1,5)+INDEX([1]UTCR!AG2544:AQ2544,1,8)),IF(VLOOKUP([1]Variables!$AN$3,[1]Variables!$AK$3:$AM$14,3)=2,INDEX([1]UTCR!K2544:U2544,1,[1]Variables!$AN$3),INDEX([1]UTCR!AG2544:AQ2544,1,[1]Variables!$AN$3)))</f>
        <v>0</v>
      </c>
      <c r="L2544" s="88">
        <f t="shared" si="205"/>
        <v>0</v>
      </c>
      <c r="M2544" s="88">
        <f>IF([1]Variables!$AN$3=12,INDEX([1]NRO!J2544:T2544,1,5)+INDEX([1]NRO!J2544:T2544,1,8),INDEX([1]NRO!J2544:T2544,1,[1]Variables!$AN$3))</f>
        <v>0</v>
      </c>
      <c r="O2544" s="134"/>
      <c r="P2544" s="134"/>
      <c r="Q2544" s="134"/>
      <c r="R2544" s="134"/>
      <c r="S2544" s="134"/>
      <c r="T2544" s="134"/>
      <c r="U2544" s="134"/>
      <c r="V2544" s="134"/>
      <c r="W2544" s="134"/>
      <c r="X2544" s="134"/>
      <c r="Y2544" s="134"/>
      <c r="Z2544" s="134"/>
      <c r="AA2544" s="134"/>
    </row>
    <row r="2545" spans="1:27" ht="11.65" customHeight="1" x14ac:dyDescent="0.2">
      <c r="A2545" s="138">
        <f t="shared" ca="1" si="203"/>
        <v>2164</v>
      </c>
      <c r="C2545" s="184"/>
      <c r="F2545" s="184" t="str">
        <f>+[1]Function!F2527</f>
        <v>MSS</v>
      </c>
      <c r="G2545" s="84" t="str">
        <f>[1]UTCR!H2545</f>
        <v>CAEE</v>
      </c>
      <c r="H2545" s="151"/>
      <c r="I2545" s="88">
        <f>IF(VLOOKUP([1]Variables!$AN$3,[1]Variables!$AK$3:$AM$14,3)=2,[1]UTCR!J2545,[1]UTCR!AF2545)</f>
        <v>5384955.1520833299</v>
      </c>
      <c r="J2545" s="88">
        <f t="shared" si="204"/>
        <v>5384955.1520833299</v>
      </c>
      <c r="K2545" s="185">
        <f>IF([1]Variables!$AN$3=12,IF(VLOOKUP([1]Variables!$AN$3,[1]Variables!$AK$3:$AM$14,3)=2,INDEX([1]UTCR!K2545:U2545,1,5)+INDEX([1]UTCR!K2545:U2545,1,8),INDEX([1]UTCR!AG2545:AQ2545,1,5)+INDEX([1]UTCR!AG2545:AQ2545,1,8)),IF(VLOOKUP([1]Variables!$AN$3,[1]Variables!$AK$3:$AM$14,3)=2,INDEX([1]UTCR!K2545:U2545,1,[1]Variables!$AN$3),INDEX([1]UTCR!AG2545:AQ2545,1,[1]Variables!$AN$3)))</f>
        <v>0</v>
      </c>
      <c r="L2545" s="88">
        <f t="shared" si="205"/>
        <v>0</v>
      </c>
      <c r="M2545" s="88">
        <f>IF([1]Variables!$AN$3=12,INDEX([1]NRO!J2545:T2545,1,5)+INDEX([1]NRO!J2545:T2545,1,8),INDEX([1]NRO!J2545:T2545,1,[1]Variables!$AN$3))</f>
        <v>0</v>
      </c>
      <c r="O2545" s="134"/>
      <c r="P2545" s="134"/>
      <c r="Q2545" s="134"/>
      <c r="R2545" s="134"/>
      <c r="S2545" s="134"/>
      <c r="T2545" s="134"/>
      <c r="U2545" s="134"/>
      <c r="V2545" s="134"/>
      <c r="W2545" s="134"/>
      <c r="X2545" s="134"/>
      <c r="Y2545" s="134"/>
      <c r="Z2545" s="134"/>
      <c r="AA2545" s="134"/>
    </row>
    <row r="2546" spans="1:27" ht="11.65" customHeight="1" x14ac:dyDescent="0.2">
      <c r="A2546" s="138">
        <f t="shared" ca="1" si="203"/>
        <v>2165</v>
      </c>
      <c r="C2546" s="184"/>
      <c r="F2546" s="184" t="str">
        <f>+[1]Function!F2528</f>
        <v>MSS</v>
      </c>
      <c r="G2546" s="84" t="str">
        <f>[1]UTCR!H2546</f>
        <v>CAGE</v>
      </c>
      <c r="H2546" s="151"/>
      <c r="I2546" s="88">
        <f>IF(VLOOKUP([1]Variables!$AN$3,[1]Variables!$AK$3:$AM$14,3)=2,[1]UTCR!J2546,[1]UTCR!AF2546)</f>
        <v>0</v>
      </c>
      <c r="J2546" s="88">
        <f t="shared" si="204"/>
        <v>0</v>
      </c>
      <c r="K2546" s="185">
        <f>IF([1]Variables!$AN$3=12,IF(VLOOKUP([1]Variables!$AN$3,[1]Variables!$AK$3:$AM$14,3)=2,INDEX([1]UTCR!K2546:U2546,1,5)+INDEX([1]UTCR!K2546:U2546,1,8),INDEX([1]UTCR!AG2546:AQ2546,1,5)+INDEX([1]UTCR!AG2546:AQ2546,1,8)),IF(VLOOKUP([1]Variables!$AN$3,[1]Variables!$AK$3:$AM$14,3)=2,INDEX([1]UTCR!K2546:U2546,1,[1]Variables!$AN$3),INDEX([1]UTCR!AG2546:AQ2546,1,[1]Variables!$AN$3)))</f>
        <v>0</v>
      </c>
      <c r="L2546" s="88">
        <f t="shared" si="205"/>
        <v>0</v>
      </c>
      <c r="M2546" s="88">
        <f>IF([1]Variables!$AN$3=12,INDEX([1]NRO!J2546:T2546,1,5)+INDEX([1]NRO!J2546:T2546,1,8),INDEX([1]NRO!J2546:T2546,1,[1]Variables!$AN$3))</f>
        <v>0</v>
      </c>
      <c r="O2546" s="134"/>
      <c r="P2546" s="134"/>
      <c r="Q2546" s="134"/>
      <c r="R2546" s="134"/>
      <c r="S2546" s="134"/>
      <c r="T2546" s="134"/>
      <c r="U2546" s="134"/>
      <c r="V2546" s="134"/>
      <c r="W2546" s="134"/>
      <c r="X2546" s="134"/>
      <c r="Y2546" s="134"/>
      <c r="Z2546" s="134"/>
      <c r="AA2546" s="134"/>
    </row>
    <row r="2547" spans="1:27" ht="11.65" customHeight="1" x14ac:dyDescent="0.2">
      <c r="A2547" s="138">
        <f t="shared" ca="1" si="203"/>
        <v>2166</v>
      </c>
      <c r="C2547" s="189" t="s">
        <v>589</v>
      </c>
      <c r="H2547" s="151" t="s">
        <v>584</v>
      </c>
      <c r="I2547" s="187">
        <f>SUBTOTAL(9,I2529:I2546)</f>
        <v>224812061.8483333</v>
      </c>
      <c r="J2547" s="187">
        <f>SUBTOTAL(9,J2529:J2546)</f>
        <v>217467428.08123335</v>
      </c>
      <c r="K2547" s="187">
        <f>SUBTOTAL(9,K2529:K2546)</f>
        <v>7344633.7670999551</v>
      </c>
      <c r="L2547" s="187">
        <f>SUBTOTAL(9,L2529:L2546)</f>
        <v>-7344633.7711797552</v>
      </c>
      <c r="M2547" s="187">
        <f>SUBTOTAL(9,M2529:M2546)</f>
        <v>-4.0798004974931246E-3</v>
      </c>
      <c r="O2547" s="134"/>
      <c r="P2547" s="134"/>
      <c r="Q2547" s="134"/>
      <c r="R2547" s="134"/>
      <c r="S2547" s="134"/>
      <c r="T2547" s="134"/>
      <c r="U2547" s="134"/>
      <c r="V2547" s="134"/>
      <c r="W2547" s="134"/>
      <c r="X2547" s="134"/>
      <c r="Y2547" s="134"/>
      <c r="Z2547" s="134"/>
      <c r="AA2547" s="134"/>
    </row>
    <row r="2548" spans="1:27" ht="11.65" customHeight="1" x14ac:dyDescent="0.2">
      <c r="A2548" s="138">
        <f t="shared" ca="1" si="203"/>
        <v>2167</v>
      </c>
      <c r="C2548" s="184"/>
      <c r="H2548" s="151"/>
      <c r="I2548" s="88"/>
      <c r="J2548" s="88"/>
      <c r="K2548" s="88"/>
      <c r="L2548" s="88"/>
      <c r="M2548" s="88"/>
      <c r="O2548" s="134"/>
      <c r="P2548" s="134"/>
      <c r="Q2548" s="134"/>
      <c r="R2548" s="134"/>
      <c r="S2548" s="134"/>
      <c r="T2548" s="134"/>
      <c r="U2548" s="134"/>
      <c r="V2548" s="134"/>
      <c r="W2548" s="134"/>
      <c r="X2548" s="134"/>
      <c r="Y2548" s="134"/>
      <c r="Z2548" s="134"/>
      <c r="AA2548" s="134"/>
    </row>
    <row r="2549" spans="1:27" ht="11.65" customHeight="1" x14ac:dyDescent="0.2">
      <c r="A2549" s="138">
        <f t="shared" ca="1" si="203"/>
        <v>2168</v>
      </c>
      <c r="C2549" s="184">
        <v>163</v>
      </c>
      <c r="D2549" s="84" t="s">
        <v>590</v>
      </c>
      <c r="H2549" s="151"/>
      <c r="I2549" s="88"/>
      <c r="J2549" s="88"/>
      <c r="K2549" s="88"/>
      <c r="L2549" s="88"/>
      <c r="M2549" s="88"/>
      <c r="O2549" s="134"/>
      <c r="P2549" s="134"/>
      <c r="Q2549" s="134"/>
      <c r="R2549" s="134"/>
      <c r="S2549" s="134"/>
      <c r="T2549" s="134"/>
      <c r="U2549" s="134"/>
      <c r="V2549" s="134"/>
      <c r="W2549" s="134"/>
      <c r="X2549" s="134"/>
      <c r="Y2549" s="134"/>
      <c r="Z2549" s="134"/>
      <c r="AA2549" s="134"/>
    </row>
    <row r="2550" spans="1:27" ht="11.65" customHeight="1" x14ac:dyDescent="0.2">
      <c r="A2550" s="138">
        <f t="shared" ca="1" si="203"/>
        <v>2169</v>
      </c>
      <c r="C2550" s="184"/>
      <c r="F2550" s="184" t="str">
        <f>+[1]Function!F2532</f>
        <v>MSS</v>
      </c>
      <c r="G2550" s="84" t="str">
        <f>[1]UTCR!H2550</f>
        <v>SO</v>
      </c>
      <c r="H2550" s="151"/>
      <c r="I2550" s="88">
        <f>IF(VLOOKUP([1]Variables!$AN$3,[1]Variables!$AK$3:$AM$14,3)=2,[1]UTCR!J2550,[1]UTCR!AF2550)</f>
        <v>0</v>
      </c>
      <c r="J2550" s="88">
        <f>I2550-K2550</f>
        <v>0</v>
      </c>
      <c r="K2550" s="185">
        <f>IF([1]Variables!$AN$3=12,IF(VLOOKUP([1]Variables!$AN$3,[1]Variables!$AK$3:$AM$14,3)=2,INDEX([1]UTCR!K2550:U2550,1,5)+INDEX([1]UTCR!K2550:U2550,1,8),INDEX([1]UTCR!AG2550:AQ2550,1,5)+INDEX([1]UTCR!AG2550:AQ2550,1,8)),IF(VLOOKUP([1]Variables!$AN$3,[1]Variables!$AK$3:$AM$14,3)=2,INDEX([1]UTCR!K2550:U2550,1,[1]Variables!$AN$3),INDEX([1]UTCR!AG2550:AQ2550,1,[1]Variables!$AN$3)))</f>
        <v>0</v>
      </c>
      <c r="L2550" s="88">
        <f>M2550-K2550</f>
        <v>0</v>
      </c>
      <c r="M2550" s="88">
        <f>IF([1]Variables!$AN$3=12,INDEX([1]NRO!J2550:T2550,1,5)+INDEX([1]NRO!J2550:T2550,1,8),INDEX([1]NRO!J2550:T2550,1,[1]Variables!$AN$3))</f>
        <v>0</v>
      </c>
      <c r="O2550" s="134"/>
      <c r="P2550" s="134"/>
      <c r="Q2550" s="134"/>
      <c r="R2550" s="134"/>
      <c r="S2550" s="134"/>
      <c r="T2550" s="134"/>
      <c r="U2550" s="134"/>
      <c r="V2550" s="134"/>
      <c r="W2550" s="134"/>
      <c r="X2550" s="134"/>
      <c r="Y2550" s="134"/>
      <c r="Z2550" s="134"/>
      <c r="AA2550" s="134"/>
    </row>
    <row r="2551" spans="1:27" ht="11.65" customHeight="1" x14ac:dyDescent="0.2">
      <c r="A2551" s="138">
        <f t="shared" ca="1" si="203"/>
        <v>2170</v>
      </c>
      <c r="C2551" s="184"/>
      <c r="H2551" s="151"/>
      <c r="I2551" s="88"/>
      <c r="J2551" s="88"/>
      <c r="K2551" s="88"/>
      <c r="L2551" s="88"/>
      <c r="M2551" s="88"/>
      <c r="O2551" s="134"/>
      <c r="P2551" s="134"/>
      <c r="Q2551" s="134"/>
      <c r="R2551" s="134"/>
      <c r="S2551" s="134"/>
      <c r="T2551" s="134"/>
      <c r="U2551" s="134"/>
      <c r="V2551" s="134"/>
      <c r="W2551" s="134"/>
      <c r="X2551" s="134"/>
      <c r="Y2551" s="134"/>
      <c r="Z2551" s="134"/>
      <c r="AA2551" s="134"/>
    </row>
    <row r="2552" spans="1:27" ht="11.65" customHeight="1" x14ac:dyDescent="0.2">
      <c r="A2552" s="138">
        <f t="shared" ca="1" si="203"/>
        <v>2171</v>
      </c>
      <c r="C2552" s="184"/>
      <c r="H2552" s="151" t="s">
        <v>584</v>
      </c>
      <c r="I2552" s="187">
        <f>SUBTOTAL(9,I2550:I2551)</f>
        <v>0</v>
      </c>
      <c r="J2552" s="187">
        <f>SUBTOTAL(9,J2550:J2551)</f>
        <v>0</v>
      </c>
      <c r="K2552" s="187">
        <f>SUBTOTAL(9,K2550:K2551)</f>
        <v>0</v>
      </c>
      <c r="L2552" s="187">
        <f>SUBTOTAL(9,L2550:L2551)</f>
        <v>0</v>
      </c>
      <c r="M2552" s="187">
        <f>SUBTOTAL(9,M2550:M2551)</f>
        <v>0</v>
      </c>
      <c r="O2552" s="134"/>
      <c r="P2552" s="134"/>
      <c r="Q2552" s="134"/>
      <c r="R2552" s="134"/>
      <c r="S2552" s="134"/>
      <c r="T2552" s="134"/>
      <c r="U2552" s="134"/>
      <c r="V2552" s="134"/>
      <c r="W2552" s="134"/>
      <c r="X2552" s="134"/>
      <c r="Y2552" s="134"/>
      <c r="Z2552" s="134"/>
      <c r="AA2552" s="134"/>
    </row>
    <row r="2553" spans="1:27" ht="11.65" customHeight="1" x14ac:dyDescent="0.2">
      <c r="A2553" s="138">
        <f t="shared" ca="1" si="203"/>
        <v>2172</v>
      </c>
      <c r="C2553" s="184"/>
      <c r="H2553" s="151"/>
      <c r="I2553" s="88"/>
      <c r="J2553" s="88"/>
      <c r="K2553" s="88"/>
      <c r="L2553" s="88"/>
      <c r="M2553" s="88"/>
      <c r="O2553" s="134"/>
      <c r="P2553" s="134"/>
      <c r="Q2553" s="134"/>
      <c r="R2553" s="134"/>
      <c r="S2553" s="134"/>
      <c r="T2553" s="134"/>
      <c r="U2553" s="134"/>
      <c r="V2553" s="134"/>
      <c r="W2553" s="134"/>
      <c r="X2553" s="134"/>
      <c r="Y2553" s="134"/>
      <c r="Z2553" s="134"/>
      <c r="AA2553" s="134"/>
    </row>
    <row r="2554" spans="1:27" ht="11.65" customHeight="1" x14ac:dyDescent="0.2">
      <c r="A2554" s="138">
        <f t="shared" ca="1" si="203"/>
        <v>2173</v>
      </c>
      <c r="C2554" s="184">
        <v>25318</v>
      </c>
      <c r="D2554" s="84" t="s">
        <v>587</v>
      </c>
      <c r="H2554" s="151"/>
      <c r="I2554" s="88"/>
      <c r="J2554" s="88"/>
      <c r="K2554" s="88"/>
      <c r="L2554" s="88"/>
      <c r="M2554" s="88"/>
      <c r="O2554" s="134"/>
      <c r="P2554" s="134"/>
      <c r="Q2554" s="134"/>
      <c r="R2554" s="134"/>
      <c r="S2554" s="134"/>
      <c r="T2554" s="134"/>
      <c r="U2554" s="134"/>
      <c r="V2554" s="134"/>
      <c r="W2554" s="134"/>
      <c r="X2554" s="134"/>
      <c r="Y2554" s="134"/>
      <c r="Z2554" s="134"/>
      <c r="AA2554" s="134"/>
    </row>
    <row r="2555" spans="1:27" ht="11.65" customHeight="1" x14ac:dyDescent="0.2">
      <c r="A2555" s="138">
        <f t="shared" ca="1" si="203"/>
        <v>2174</v>
      </c>
      <c r="C2555" s="184"/>
      <c r="F2555" s="184" t="str">
        <f>+[1]Function!F2537</f>
        <v>MSS</v>
      </c>
      <c r="G2555" s="84" t="str">
        <f>[1]UTCR!H2555</f>
        <v>SNPPS</v>
      </c>
      <c r="H2555" s="151"/>
      <c r="I2555" s="88">
        <f>IF(VLOOKUP([1]Variables!$AN$3,[1]Variables!$AK$3:$AM$14,3)=2,[1]UTCR!J2555,[1]UTCR!AF2555)</f>
        <v>0</v>
      </c>
      <c r="J2555" s="88">
        <f>I2555-K2555</f>
        <v>0</v>
      </c>
      <c r="K2555" s="185">
        <f>IF([1]Variables!$AN$3=12,IF(VLOOKUP([1]Variables!$AN$3,[1]Variables!$AK$3:$AM$14,3)=2,INDEX([1]UTCR!K2555:U2555,1,5)+INDEX([1]UTCR!K2555:U2555,1,8),INDEX([1]UTCR!AG2555:AQ2555,1,5)+INDEX([1]UTCR!AG2555:AQ2555,1,8)),IF(VLOOKUP([1]Variables!$AN$3,[1]Variables!$AK$3:$AM$14,3)=2,INDEX([1]UTCR!K2555:U2555,1,[1]Variables!$AN$3),INDEX([1]UTCR!AG2555:AQ2555,1,[1]Variables!$AN$3)))</f>
        <v>0</v>
      </c>
      <c r="L2555" s="88">
        <f>M2555-K2555</f>
        <v>0</v>
      </c>
      <c r="M2555" s="88">
        <f>IF([1]Variables!$AN$3=12,INDEX([1]NRO!J2555:T2555,1,5)+INDEX([1]NRO!J2555:T2555,1,8),INDEX([1]NRO!J2555:T2555,1,[1]Variables!$AN$3))</f>
        <v>0</v>
      </c>
      <c r="O2555" s="134"/>
      <c r="P2555" s="134"/>
      <c r="Q2555" s="134"/>
      <c r="R2555" s="134"/>
      <c r="S2555" s="134"/>
      <c r="T2555" s="134"/>
      <c r="U2555" s="134"/>
      <c r="V2555" s="134"/>
      <c r="W2555" s="134"/>
      <c r="X2555" s="134"/>
      <c r="Y2555" s="134"/>
      <c r="Z2555" s="134"/>
      <c r="AA2555" s="134"/>
    </row>
    <row r="2556" spans="1:27" ht="11.65" customHeight="1" x14ac:dyDescent="0.2">
      <c r="A2556" s="138">
        <f t="shared" ca="1" si="203"/>
        <v>2175</v>
      </c>
      <c r="C2556" s="184"/>
      <c r="F2556" s="184" t="str">
        <f>+[1]Function!F2538</f>
        <v>MSS</v>
      </c>
      <c r="G2556" s="84" t="str">
        <f>[1]UTCR!H2556</f>
        <v>CAGW</v>
      </c>
      <c r="H2556" s="151"/>
      <c r="I2556" s="88">
        <f>IF(VLOOKUP([1]Variables!$AN$3,[1]Variables!$AK$3:$AM$14,3)=2,[1]UTCR!J2556,[1]UTCR!AF2556)</f>
        <v>0</v>
      </c>
      <c r="J2556" s="88">
        <f>I2556-K2556</f>
        <v>0</v>
      </c>
      <c r="K2556" s="185">
        <f>IF([1]Variables!$AN$3=12,IF(VLOOKUP([1]Variables!$AN$3,[1]Variables!$AK$3:$AM$14,3)=2,INDEX([1]UTCR!K2556:U2556,1,5)+INDEX([1]UTCR!K2556:U2556,1,8),INDEX([1]UTCR!AG2556:AQ2556,1,5)+INDEX([1]UTCR!AG2556:AQ2556,1,8)),IF(VLOOKUP([1]Variables!$AN$3,[1]Variables!$AK$3:$AM$14,3)=2,INDEX([1]UTCR!K2556:U2556,1,[1]Variables!$AN$3),INDEX([1]UTCR!AG2556:AQ2556,1,[1]Variables!$AN$3)))</f>
        <v>0</v>
      </c>
      <c r="L2556" s="88">
        <f>M2556-K2556</f>
        <v>0</v>
      </c>
      <c r="M2556" s="88">
        <f>IF([1]Variables!$AN$3=12,INDEX([1]NRO!J2556:T2556,1,5)+INDEX([1]NRO!J2556:T2556,1,8),INDEX([1]NRO!J2556:T2556,1,[1]Variables!$AN$3))</f>
        <v>0</v>
      </c>
      <c r="O2556" s="134"/>
      <c r="P2556" s="134"/>
      <c r="Q2556" s="134"/>
      <c r="R2556" s="134"/>
      <c r="S2556" s="134"/>
      <c r="T2556" s="134"/>
      <c r="U2556" s="134"/>
      <c r="V2556" s="134"/>
      <c r="W2556" s="134"/>
      <c r="X2556" s="134"/>
      <c r="Y2556" s="134"/>
      <c r="Z2556" s="134"/>
      <c r="AA2556" s="134"/>
    </row>
    <row r="2557" spans="1:27" ht="11.65" customHeight="1" x14ac:dyDescent="0.2">
      <c r="A2557" s="138">
        <f t="shared" ca="1" si="203"/>
        <v>2176</v>
      </c>
      <c r="C2557" s="184"/>
      <c r="F2557" s="184" t="str">
        <f>+[1]Function!F2539</f>
        <v>MSS</v>
      </c>
      <c r="G2557" s="84" t="str">
        <f>[1]UTCR!H2557</f>
        <v>CAGE</v>
      </c>
      <c r="H2557" s="151"/>
      <c r="I2557" s="88">
        <f>IF(VLOOKUP([1]Variables!$AN$3,[1]Variables!$AK$3:$AM$14,3)=2,[1]UTCR!J2557,[1]UTCR!AF2557)</f>
        <v>-273000</v>
      </c>
      <c r="J2557" s="88">
        <f>I2557-K2557</f>
        <v>-273000</v>
      </c>
      <c r="K2557" s="185">
        <f>IF([1]Variables!$AN$3=12,IF(VLOOKUP([1]Variables!$AN$3,[1]Variables!$AK$3:$AM$14,3)=2,INDEX([1]UTCR!K2557:U2557,1,5)+INDEX([1]UTCR!K2557:U2557,1,8),INDEX([1]UTCR!AG2557:AQ2557,1,5)+INDEX([1]UTCR!AG2557:AQ2557,1,8)),IF(VLOOKUP([1]Variables!$AN$3,[1]Variables!$AK$3:$AM$14,3)=2,INDEX([1]UTCR!K2557:U2557,1,[1]Variables!$AN$3),INDEX([1]UTCR!AG2557:AQ2557,1,[1]Variables!$AN$3)))</f>
        <v>0</v>
      </c>
      <c r="L2557" s="88">
        <f>M2557-K2557</f>
        <v>0</v>
      </c>
      <c r="M2557" s="88">
        <f>IF([1]Variables!$AN$3=12,INDEX([1]NRO!J2557:T2557,1,5)+INDEX([1]NRO!J2557:T2557,1,8),INDEX([1]NRO!J2557:T2557,1,[1]Variables!$AN$3))</f>
        <v>0</v>
      </c>
      <c r="O2557" s="134"/>
      <c r="P2557" s="134"/>
      <c r="Q2557" s="134"/>
      <c r="R2557" s="134"/>
      <c r="S2557" s="134"/>
      <c r="T2557" s="134"/>
      <c r="U2557" s="134"/>
      <c r="V2557" s="134"/>
      <c r="W2557" s="134"/>
      <c r="X2557" s="134"/>
      <c r="Y2557" s="134"/>
      <c r="Z2557" s="134"/>
      <c r="AA2557" s="134"/>
    </row>
    <row r="2558" spans="1:27" ht="11.65" customHeight="1" x14ac:dyDescent="0.2">
      <c r="A2558" s="138">
        <f t="shared" ca="1" si="203"/>
        <v>2177</v>
      </c>
      <c r="C2558" s="184"/>
      <c r="H2558" s="151" t="s">
        <v>584</v>
      </c>
      <c r="I2558" s="187">
        <f>SUBTOTAL(9,I2555:I2557)</f>
        <v>-273000</v>
      </c>
      <c r="J2558" s="187">
        <f>SUBTOTAL(9,J2555:J2557)</f>
        <v>-273000</v>
      </c>
      <c r="K2558" s="187">
        <f>SUBTOTAL(9,K2555:K2557)</f>
        <v>0</v>
      </c>
      <c r="L2558" s="187">
        <f>SUBTOTAL(9,L2555:L2557)</f>
        <v>0</v>
      </c>
      <c r="M2558" s="187">
        <f>SUBTOTAL(9,M2555:M2557)</f>
        <v>0</v>
      </c>
      <c r="O2558" s="134"/>
      <c r="P2558" s="134"/>
      <c r="Q2558" s="134"/>
      <c r="R2558" s="134"/>
      <c r="S2558" s="134"/>
      <c r="T2558" s="134"/>
      <c r="U2558" s="134"/>
      <c r="V2558" s="134"/>
      <c r="W2558" s="134"/>
      <c r="X2558" s="134"/>
      <c r="Y2558" s="134"/>
      <c r="Z2558" s="134"/>
      <c r="AA2558" s="134"/>
    </row>
    <row r="2559" spans="1:27" ht="11.65" customHeight="1" x14ac:dyDescent="0.2">
      <c r="A2559" s="138">
        <f t="shared" ca="1" si="203"/>
        <v>2178</v>
      </c>
      <c r="C2559" s="184"/>
      <c r="H2559" s="151"/>
      <c r="I2559" s="88"/>
      <c r="J2559" s="88"/>
      <c r="K2559" s="88"/>
      <c r="L2559" s="88"/>
      <c r="M2559" s="88"/>
      <c r="O2559" s="134"/>
      <c r="P2559" s="134"/>
      <c r="Q2559" s="134"/>
      <c r="R2559" s="134"/>
      <c r="S2559" s="134"/>
      <c r="T2559" s="134"/>
      <c r="U2559" s="134"/>
      <c r="V2559" s="134"/>
      <c r="W2559" s="134"/>
      <c r="X2559" s="134"/>
      <c r="Y2559" s="134"/>
      <c r="Z2559" s="134"/>
      <c r="AA2559" s="134"/>
    </row>
    <row r="2560" spans="1:27" ht="11.65" customHeight="1" thickBot="1" x14ac:dyDescent="0.25">
      <c r="A2560" s="138">
        <f t="shared" ca="1" si="203"/>
        <v>2179</v>
      </c>
      <c r="C2560" s="184"/>
      <c r="D2560" s="84" t="s">
        <v>591</v>
      </c>
      <c r="H2560" s="151" t="s">
        <v>584</v>
      </c>
      <c r="I2560" s="223">
        <f>SUBTOTAL(9,I2529:I2558)</f>
        <v>224539061.8483333</v>
      </c>
      <c r="J2560" s="223">
        <f>SUBTOTAL(9,J2529:J2558)</f>
        <v>217194428.08123335</v>
      </c>
      <c r="K2560" s="223">
        <f>SUBTOTAL(9,K2529:K2558)</f>
        <v>7344633.7670999551</v>
      </c>
      <c r="L2560" s="223">
        <f>SUBTOTAL(9,L2529:L2558)</f>
        <v>-7344633.7711797552</v>
      </c>
      <c r="M2560" s="223">
        <f>SUBTOTAL(9,M2529:M2558)</f>
        <v>-4.0798004974931246E-3</v>
      </c>
      <c r="O2560" s="134"/>
      <c r="P2560" s="134"/>
      <c r="Q2560" s="134"/>
      <c r="R2560" s="134"/>
      <c r="S2560" s="134"/>
      <c r="T2560" s="134"/>
      <c r="U2560" s="134"/>
      <c r="V2560" s="134"/>
      <c r="W2560" s="134"/>
      <c r="X2560" s="134"/>
      <c r="Y2560" s="134"/>
      <c r="Z2560" s="134"/>
      <c r="AA2560" s="134"/>
    </row>
    <row r="2561" spans="1:27" ht="11.65" customHeight="1" thickTop="1" x14ac:dyDescent="0.2">
      <c r="A2561" s="138">
        <f t="shared" ca="1" si="203"/>
        <v>2180</v>
      </c>
      <c r="C2561" s="184"/>
      <c r="H2561" s="151"/>
      <c r="I2561" s="88"/>
      <c r="J2561" s="88"/>
      <c r="K2561" s="88"/>
      <c r="L2561" s="88"/>
      <c r="M2561" s="88"/>
      <c r="O2561" s="134"/>
      <c r="P2561" s="134"/>
      <c r="Q2561" s="134"/>
      <c r="R2561" s="134"/>
      <c r="S2561" s="134"/>
      <c r="T2561" s="134"/>
      <c r="U2561" s="134"/>
      <c r="V2561" s="134"/>
      <c r="W2561" s="134"/>
      <c r="X2561" s="134"/>
      <c r="Y2561" s="134"/>
      <c r="Z2561" s="134"/>
      <c r="AA2561" s="134"/>
    </row>
    <row r="2562" spans="1:27" ht="11.65" customHeight="1" x14ac:dyDescent="0.2">
      <c r="A2562" s="138">
        <f t="shared" ca="1" si="203"/>
        <v>2181</v>
      </c>
      <c r="C2562" s="184">
        <v>165</v>
      </c>
      <c r="D2562" s="84" t="s">
        <v>45</v>
      </c>
      <c r="H2562" s="151"/>
      <c r="I2562" s="88"/>
      <c r="J2562" s="88"/>
      <c r="K2562" s="88"/>
      <c r="L2562" s="88"/>
      <c r="M2562" s="88"/>
      <c r="O2562" s="134"/>
      <c r="P2562" s="134"/>
      <c r="Q2562" s="134"/>
      <c r="R2562" s="134"/>
      <c r="S2562" s="134"/>
      <c r="T2562" s="134"/>
      <c r="U2562" s="134"/>
      <c r="V2562" s="134"/>
      <c r="W2562" s="134"/>
      <c r="X2562" s="134"/>
      <c r="Y2562" s="134"/>
      <c r="Z2562" s="134"/>
      <c r="AA2562" s="134"/>
    </row>
    <row r="2563" spans="1:27" ht="11.65" customHeight="1" x14ac:dyDescent="0.2">
      <c r="A2563" s="138">
        <f t="shared" ca="1" si="203"/>
        <v>2182</v>
      </c>
      <c r="C2563" s="184"/>
      <c r="F2563" s="184" t="str">
        <f>+[1]Function!F2545</f>
        <v>DMSC</v>
      </c>
      <c r="G2563" s="84" t="str">
        <f>[1]UTCR!H2563</f>
        <v>S</v>
      </c>
      <c r="H2563" s="151"/>
      <c r="I2563" s="88">
        <f>IF(VLOOKUP([1]Variables!$AN$3,[1]Variables!$AK$3:$AM$14,3)=2,[1]UTCR!J2563,[1]UTCR!AF2563)</f>
        <v>14342701.781666664</v>
      </c>
      <c r="J2563" s="88">
        <f t="shared" ref="J2563:J2571" si="206">I2563-K2563</f>
        <v>14342701.781666664</v>
      </c>
      <c r="K2563" s="185">
        <f>IF([1]Variables!$AN$3=12,IF(VLOOKUP([1]Variables!$AN$3,[1]Variables!$AK$3:$AM$14,3)=2,INDEX([1]UTCR!K2563:U2563,1,5)+INDEX([1]UTCR!K2563:U2563,1,8),INDEX([1]UTCR!AG2563:AQ2563,1,5)+INDEX([1]UTCR!AG2563:AQ2563,1,8)),IF(VLOOKUP([1]Variables!$AN$3,[1]Variables!$AK$3:$AM$14,3)=2,INDEX([1]UTCR!K2563:U2563,1,[1]Variables!$AN$3),INDEX([1]UTCR!AG2563:AQ2563,1,[1]Variables!$AN$3)))</f>
        <v>0</v>
      </c>
      <c r="L2563" s="88">
        <f t="shared" ref="L2563:L2571" si="207">M2563-K2563</f>
        <v>0</v>
      </c>
      <c r="M2563" s="88">
        <f>IF([1]Variables!$AN$3=12,INDEX([1]NRO!J2563:T2563,1,5)+INDEX([1]NRO!J2563:T2563,1,8),INDEX([1]NRO!J2563:T2563,1,[1]Variables!$AN$3))</f>
        <v>0</v>
      </c>
      <c r="O2563" s="134"/>
      <c r="P2563" s="134"/>
      <c r="Q2563" s="134"/>
      <c r="R2563" s="134"/>
      <c r="S2563" s="134"/>
      <c r="T2563" s="134"/>
      <c r="U2563" s="134"/>
      <c r="V2563" s="134"/>
      <c r="W2563" s="134"/>
      <c r="X2563" s="134"/>
      <c r="Y2563" s="134"/>
      <c r="Z2563" s="134"/>
      <c r="AA2563" s="134"/>
    </row>
    <row r="2564" spans="1:27" ht="11.65" customHeight="1" x14ac:dyDescent="0.2">
      <c r="A2564" s="138">
        <f t="shared" ca="1" si="203"/>
        <v>2183</v>
      </c>
      <c r="C2564" s="184"/>
      <c r="F2564" s="184" t="str">
        <f>+[1]Function!F2546</f>
        <v>GP</v>
      </c>
      <c r="G2564" s="84" t="str">
        <f>[1]UTCR!H2564</f>
        <v>GPS</v>
      </c>
      <c r="H2564" s="151"/>
      <c r="I2564" s="88">
        <f>IF(VLOOKUP([1]Variables!$AN$3,[1]Variables!$AK$3:$AM$14,3)=2,[1]UTCR!J2564,[1]UTCR!AF2564)</f>
        <v>4711218.0341666704</v>
      </c>
      <c r="J2564" s="88">
        <f t="shared" si="206"/>
        <v>4397695.6765979342</v>
      </c>
      <c r="K2564" s="185">
        <f>IF([1]Variables!$AN$3=12,IF(VLOOKUP([1]Variables!$AN$3,[1]Variables!$AK$3:$AM$14,3)=2,INDEX([1]UTCR!K2564:U2564,1,5)+INDEX([1]UTCR!K2564:U2564,1,8),INDEX([1]UTCR!AG2564:AQ2564,1,5)+INDEX([1]UTCR!AG2564:AQ2564,1,8)),IF(VLOOKUP([1]Variables!$AN$3,[1]Variables!$AK$3:$AM$14,3)=2,INDEX([1]UTCR!K2564:U2564,1,[1]Variables!$AN$3),INDEX([1]UTCR!AG2564:AQ2564,1,[1]Variables!$AN$3)))</f>
        <v>313522.35756873578</v>
      </c>
      <c r="L2564" s="88">
        <f t="shared" si="207"/>
        <v>-313522.50010273576</v>
      </c>
      <c r="M2564" s="88">
        <f>IF([1]Variables!$AN$3=12,INDEX([1]NRO!J2564:T2564,1,5)+INDEX([1]NRO!J2564:T2564,1,8),INDEX([1]NRO!J2564:T2564,1,[1]Variables!$AN$3))</f>
        <v>-0.14253399998415262</v>
      </c>
      <c r="O2564" s="134"/>
      <c r="P2564" s="134"/>
      <c r="Q2564" s="134"/>
      <c r="R2564" s="134"/>
      <c r="S2564" s="134"/>
      <c r="T2564" s="134"/>
      <c r="U2564" s="134"/>
      <c r="V2564" s="134"/>
      <c r="W2564" s="134"/>
      <c r="X2564" s="134"/>
      <c r="Y2564" s="134"/>
      <c r="Z2564" s="134"/>
      <c r="AA2564" s="134"/>
    </row>
    <row r="2565" spans="1:27" ht="11.65" customHeight="1" x14ac:dyDescent="0.2">
      <c r="A2565" s="138">
        <f t="shared" ca="1" si="203"/>
        <v>2184</v>
      </c>
      <c r="C2565" s="184"/>
      <c r="F2565" s="184" t="str">
        <f>+[1]Function!F2547</f>
        <v>PT</v>
      </c>
      <c r="G2565" s="84" t="str">
        <f>[1]UTCR!H2565</f>
        <v>SG</v>
      </c>
      <c r="H2565" s="151"/>
      <c r="I2565" s="88">
        <f>IF(VLOOKUP([1]Variables!$AN$3,[1]Variables!$AK$3:$AM$14,3)=2,[1]UTCR!J2565,[1]UTCR!AF2565)</f>
        <v>1123229.4112499999</v>
      </c>
      <c r="J2565" s="88">
        <f t="shared" si="206"/>
        <v>1030804.2242084567</v>
      </c>
      <c r="K2565" s="185">
        <f>IF([1]Variables!$AN$3=12,IF(VLOOKUP([1]Variables!$AN$3,[1]Variables!$AK$3:$AM$14,3)=2,INDEX([1]UTCR!K2565:U2565,1,5)+INDEX([1]UTCR!K2565:U2565,1,8),INDEX([1]UTCR!AG2565:AQ2565,1,5)+INDEX([1]UTCR!AG2565:AQ2565,1,8)),IF(VLOOKUP([1]Variables!$AN$3,[1]Variables!$AK$3:$AM$14,3)=2,INDEX([1]UTCR!K2565:U2565,1,[1]Variables!$AN$3),INDEX([1]UTCR!AG2565:AQ2565,1,[1]Variables!$AN$3)))</f>
        <v>92425.187041543162</v>
      </c>
      <c r="L2565" s="88">
        <f t="shared" si="207"/>
        <v>-92425.187041543162</v>
      </c>
      <c r="M2565" s="88">
        <f>IF([1]Variables!$AN$3=12,INDEX([1]NRO!J2565:T2565,1,5)+INDEX([1]NRO!J2565:T2565,1,8),INDEX([1]NRO!J2565:T2565,1,[1]Variables!$AN$3))</f>
        <v>0</v>
      </c>
      <c r="O2565" s="134"/>
      <c r="P2565" s="134"/>
      <c r="Q2565" s="134"/>
      <c r="R2565" s="134"/>
      <c r="S2565" s="134"/>
      <c r="T2565" s="134"/>
      <c r="U2565" s="134"/>
      <c r="V2565" s="134"/>
      <c r="W2565" s="134"/>
      <c r="X2565" s="134"/>
      <c r="Y2565" s="134"/>
      <c r="Z2565" s="134"/>
      <c r="AA2565" s="134"/>
    </row>
    <row r="2566" spans="1:27" ht="11.65" customHeight="1" x14ac:dyDescent="0.2">
      <c r="A2566" s="138">
        <f t="shared" ca="1" si="203"/>
        <v>2185</v>
      </c>
      <c r="C2566" s="184"/>
      <c r="F2566" s="184" t="str">
        <f>+[1]Function!F2548</f>
        <v>PT</v>
      </c>
      <c r="G2566" s="84" t="str">
        <f>[1]UTCR!H2566</f>
        <v>CAGW</v>
      </c>
      <c r="H2566" s="151"/>
      <c r="I2566" s="88">
        <f>IF(VLOOKUP([1]Variables!$AN$3,[1]Variables!$AK$3:$AM$14,3)=2,[1]UTCR!J2566,[1]UTCR!AF2566)</f>
        <v>958608</v>
      </c>
      <c r="J2566" s="88">
        <f t="shared" si="206"/>
        <v>742297.60251573613</v>
      </c>
      <c r="K2566" s="185">
        <f>IF([1]Variables!$AN$3=12,IF(VLOOKUP([1]Variables!$AN$3,[1]Variables!$AK$3:$AM$14,3)=2,INDEX([1]UTCR!K2566:U2566,1,5)+INDEX([1]UTCR!K2566:U2566,1,8),INDEX([1]UTCR!AG2566:AQ2566,1,5)+INDEX([1]UTCR!AG2566:AQ2566,1,8)),IF(VLOOKUP([1]Variables!$AN$3,[1]Variables!$AK$3:$AM$14,3)=2,INDEX([1]UTCR!K2566:U2566,1,[1]Variables!$AN$3),INDEX([1]UTCR!AG2566:AQ2566,1,[1]Variables!$AN$3)))</f>
        <v>216310.39748426387</v>
      </c>
      <c r="L2566" s="88">
        <f t="shared" si="207"/>
        <v>-216310.3974842641</v>
      </c>
      <c r="M2566" s="88">
        <f>IF([1]Variables!$AN$3=12,INDEX([1]NRO!J2566:T2566,1,5)+INDEX([1]NRO!J2566:T2566,1,8),INDEX([1]NRO!J2566:T2566,1,[1]Variables!$AN$3))</f>
        <v>-2.3283064365386963E-10</v>
      </c>
      <c r="O2566" s="134"/>
      <c r="P2566" s="134"/>
      <c r="Q2566" s="134"/>
      <c r="R2566" s="134"/>
      <c r="S2566" s="134"/>
      <c r="T2566" s="134"/>
      <c r="U2566" s="134"/>
      <c r="V2566" s="134"/>
      <c r="W2566" s="134"/>
      <c r="X2566" s="134"/>
      <c r="Y2566" s="134"/>
      <c r="Z2566" s="134"/>
      <c r="AA2566" s="134"/>
    </row>
    <row r="2567" spans="1:27" ht="11.65" customHeight="1" x14ac:dyDescent="0.2">
      <c r="A2567" s="138">
        <f t="shared" ca="1" si="203"/>
        <v>2186</v>
      </c>
      <c r="C2567" s="184"/>
      <c r="F2567" s="184" t="str">
        <f>+[1]Function!F2549</f>
        <v>PT</v>
      </c>
      <c r="G2567" s="84" t="str">
        <f>[1]UTCR!H2567</f>
        <v>CAGE</v>
      </c>
      <c r="H2567" s="151"/>
      <c r="I2567" s="88">
        <f>IF(VLOOKUP([1]Variables!$AN$3,[1]Variables!$AK$3:$AM$14,3)=2,[1]UTCR!J2567,[1]UTCR!AF2567)</f>
        <v>1163829.19</v>
      </c>
      <c r="J2567" s="88">
        <f t="shared" si="206"/>
        <v>1163829.19</v>
      </c>
      <c r="K2567" s="185">
        <f>IF([1]Variables!$AN$3=12,IF(VLOOKUP([1]Variables!$AN$3,[1]Variables!$AK$3:$AM$14,3)=2,INDEX([1]UTCR!K2567:U2567,1,5)+INDEX([1]UTCR!K2567:U2567,1,8),INDEX([1]UTCR!AG2567:AQ2567,1,5)+INDEX([1]UTCR!AG2567:AQ2567,1,8)),IF(VLOOKUP([1]Variables!$AN$3,[1]Variables!$AK$3:$AM$14,3)=2,INDEX([1]UTCR!K2567:U2567,1,[1]Variables!$AN$3),INDEX([1]UTCR!AG2567:AQ2567,1,[1]Variables!$AN$3)))</f>
        <v>0</v>
      </c>
      <c r="L2567" s="88">
        <f t="shared" si="207"/>
        <v>0</v>
      </c>
      <c r="M2567" s="88">
        <f>IF([1]Variables!$AN$3=12,INDEX([1]NRO!J2567:T2567,1,5)+INDEX([1]NRO!J2567:T2567,1,8),INDEX([1]NRO!J2567:T2567,1,[1]Variables!$AN$3))</f>
        <v>0</v>
      </c>
      <c r="O2567" s="134"/>
      <c r="P2567" s="134"/>
      <c r="Q2567" s="134"/>
      <c r="R2567" s="134"/>
      <c r="S2567" s="134"/>
      <c r="T2567" s="134"/>
      <c r="U2567" s="134"/>
      <c r="V2567" s="134"/>
      <c r="W2567" s="134"/>
      <c r="X2567" s="134"/>
      <c r="Y2567" s="134"/>
      <c r="Z2567" s="134"/>
      <c r="AA2567" s="134"/>
    </row>
    <row r="2568" spans="1:27" ht="11.65" customHeight="1" x14ac:dyDescent="0.2">
      <c r="A2568" s="138">
        <f t="shared" ca="1" si="203"/>
        <v>2187</v>
      </c>
      <c r="C2568" s="184"/>
      <c r="F2568" s="184" t="str">
        <f>+[1]Function!F2550</f>
        <v>P</v>
      </c>
      <c r="G2568" s="84" t="str">
        <f>[1]UTCR!H2568</f>
        <v>CAEW</v>
      </c>
      <c r="H2568" s="151"/>
      <c r="I2568" s="88">
        <f>IF(VLOOKUP([1]Variables!$AN$3,[1]Variables!$AK$3:$AM$14,3)=2,[1]UTCR!J2568,[1]UTCR!AF2568)</f>
        <v>4054.84</v>
      </c>
      <c r="J2568" s="88">
        <f t="shared" si="206"/>
        <v>3127.8769471099472</v>
      </c>
      <c r="K2568" s="185">
        <f>IF([1]Variables!$AN$3=12,IF(VLOOKUP([1]Variables!$AN$3,[1]Variables!$AK$3:$AM$14,3)=2,INDEX([1]UTCR!K2568:U2568,1,5)+INDEX([1]UTCR!K2568:U2568,1,8),INDEX([1]UTCR!AG2568:AQ2568,1,5)+INDEX([1]UTCR!AG2568:AQ2568,1,8)),IF(VLOOKUP([1]Variables!$AN$3,[1]Variables!$AK$3:$AM$14,3)=2,INDEX([1]UTCR!K2568:U2568,1,[1]Variables!$AN$3),INDEX([1]UTCR!AG2568:AQ2568,1,[1]Variables!$AN$3)))</f>
        <v>926.96305289005306</v>
      </c>
      <c r="L2568" s="88">
        <f t="shared" si="207"/>
        <v>-926.96305289005306</v>
      </c>
      <c r="M2568" s="88">
        <f>IF([1]Variables!$AN$3=12,INDEX([1]NRO!J2568:T2568,1,5)+INDEX([1]NRO!J2568:T2568,1,8),INDEX([1]NRO!J2568:T2568,1,[1]Variables!$AN$3))</f>
        <v>0</v>
      </c>
      <c r="O2568" s="134"/>
      <c r="P2568" s="134"/>
      <c r="Q2568" s="134"/>
      <c r="R2568" s="134"/>
      <c r="S2568" s="134"/>
      <c r="T2568" s="134"/>
      <c r="U2568" s="134"/>
      <c r="V2568" s="134"/>
      <c r="W2568" s="134"/>
      <c r="X2568" s="134"/>
      <c r="Y2568" s="134"/>
      <c r="Z2568" s="134"/>
      <c r="AA2568" s="134"/>
    </row>
    <row r="2569" spans="1:27" ht="11.65" customHeight="1" x14ac:dyDescent="0.2">
      <c r="A2569" s="138">
        <f t="shared" ca="1" si="203"/>
        <v>2188</v>
      </c>
      <c r="C2569" s="184"/>
      <c r="F2569" s="184" t="str">
        <f>+[1]Function!F2551</f>
        <v>P</v>
      </c>
      <c r="G2569" s="84" t="str">
        <f>[1]UTCR!H2569</f>
        <v>CAEE</v>
      </c>
      <c r="H2569" s="151"/>
      <c r="I2569" s="88">
        <f>IF(VLOOKUP([1]Variables!$AN$3,[1]Variables!$AK$3:$AM$14,3)=2,[1]UTCR!J2569,[1]UTCR!AF2569)</f>
        <v>4804952.7558333296</v>
      </c>
      <c r="J2569" s="88">
        <f t="shared" si="206"/>
        <v>4804952.7558333296</v>
      </c>
      <c r="K2569" s="185">
        <f>IF([1]Variables!$AN$3=12,IF(VLOOKUP([1]Variables!$AN$3,[1]Variables!$AK$3:$AM$14,3)=2,INDEX([1]UTCR!K2569:U2569,1,5)+INDEX([1]UTCR!K2569:U2569,1,8),INDEX([1]UTCR!AG2569:AQ2569,1,5)+INDEX([1]UTCR!AG2569:AQ2569,1,8)),IF(VLOOKUP([1]Variables!$AN$3,[1]Variables!$AK$3:$AM$14,3)=2,INDEX([1]UTCR!K2569:U2569,1,[1]Variables!$AN$3),INDEX([1]UTCR!AG2569:AQ2569,1,[1]Variables!$AN$3)))</f>
        <v>0</v>
      </c>
      <c r="L2569" s="88">
        <f t="shared" si="207"/>
        <v>0</v>
      </c>
      <c r="M2569" s="88">
        <f>IF([1]Variables!$AN$3=12,INDEX([1]NRO!J2569:T2569,1,5)+INDEX([1]NRO!J2569:T2569,1,8),INDEX([1]NRO!J2569:T2569,1,[1]Variables!$AN$3))</f>
        <v>0</v>
      </c>
      <c r="O2569" s="134"/>
      <c r="P2569" s="134"/>
      <c r="Q2569" s="134"/>
      <c r="R2569" s="134"/>
      <c r="S2569" s="134"/>
      <c r="T2569" s="134"/>
      <c r="U2569" s="134"/>
      <c r="V2569" s="134"/>
      <c r="W2569" s="134"/>
      <c r="X2569" s="134"/>
      <c r="Y2569" s="134"/>
      <c r="Z2569" s="134"/>
      <c r="AA2569" s="134"/>
    </row>
    <row r="2570" spans="1:27" ht="11.65" customHeight="1" x14ac:dyDescent="0.2">
      <c r="A2570" s="138">
        <f t="shared" ca="1" si="203"/>
        <v>2189</v>
      </c>
      <c r="C2570" s="184"/>
      <c r="F2570" s="184" t="str">
        <f>+[1]Function!F2552</f>
        <v>P</v>
      </c>
      <c r="G2570" s="84" t="str">
        <f>[1]UTCR!H2570</f>
        <v>SE</v>
      </c>
      <c r="H2570" s="151"/>
      <c r="I2570" s="88">
        <f>IF(VLOOKUP([1]Variables!$AN$3,[1]Variables!$AK$3:$AM$14,3)=2,[1]UTCR!J2570,[1]UTCR!AF2570)</f>
        <v>0</v>
      </c>
      <c r="J2570" s="88">
        <f t="shared" si="206"/>
        <v>0</v>
      </c>
      <c r="K2570" s="185">
        <f>IF([1]Variables!$AN$3=12,IF(VLOOKUP([1]Variables!$AN$3,[1]Variables!$AK$3:$AM$14,3)=2,INDEX([1]UTCR!K2570:U2570,1,5)+INDEX([1]UTCR!K2570:U2570,1,8),INDEX([1]UTCR!AG2570:AQ2570,1,5)+INDEX([1]UTCR!AG2570:AQ2570,1,8)),IF(VLOOKUP([1]Variables!$AN$3,[1]Variables!$AK$3:$AM$14,3)=2,INDEX([1]UTCR!K2570:U2570,1,[1]Variables!$AN$3),INDEX([1]UTCR!AG2570:AQ2570,1,[1]Variables!$AN$3)))</f>
        <v>0</v>
      </c>
      <c r="L2570" s="88">
        <f t="shared" si="207"/>
        <v>0</v>
      </c>
      <c r="M2570" s="88">
        <f>IF([1]Variables!$AN$3=12,INDEX([1]NRO!J2570:T2570,1,5)+INDEX([1]NRO!J2570:T2570,1,8),INDEX([1]NRO!J2570:T2570,1,[1]Variables!$AN$3))</f>
        <v>0</v>
      </c>
      <c r="O2570" s="134"/>
      <c r="P2570" s="134"/>
      <c r="Q2570" s="134"/>
      <c r="R2570" s="134"/>
      <c r="S2570" s="134"/>
      <c r="T2570" s="134"/>
      <c r="U2570" s="134"/>
      <c r="V2570" s="134"/>
      <c r="W2570" s="134"/>
      <c r="X2570" s="134"/>
      <c r="Y2570" s="134"/>
      <c r="Z2570" s="134"/>
      <c r="AA2570" s="134"/>
    </row>
    <row r="2571" spans="1:27" ht="11.65" customHeight="1" x14ac:dyDescent="0.2">
      <c r="A2571" s="138">
        <f t="shared" ca="1" si="203"/>
        <v>2190</v>
      </c>
      <c r="C2571" s="184"/>
      <c r="F2571" s="184" t="str">
        <f>+[1]Function!F2553</f>
        <v>PTD</v>
      </c>
      <c r="G2571" s="84" t="str">
        <f>[1]UTCR!H2571</f>
        <v>SO</v>
      </c>
      <c r="H2571" s="151"/>
      <c r="I2571" s="88">
        <f>IF(VLOOKUP([1]Variables!$AN$3,[1]Variables!$AK$3:$AM$14,3)=2,[1]UTCR!J2571,[1]UTCR!AF2571)</f>
        <v>16988502.62125</v>
      </c>
      <c r="J2571" s="88">
        <f t="shared" si="206"/>
        <v>15857950.956107406</v>
      </c>
      <c r="K2571" s="185">
        <f>IF([1]Variables!$AN$3=12,IF(VLOOKUP([1]Variables!$AN$3,[1]Variables!$AK$3:$AM$14,3)=2,INDEX([1]UTCR!K2571:U2571,1,5)+INDEX([1]UTCR!K2571:U2571,1,8),INDEX([1]UTCR!AG2571:AQ2571,1,5)+INDEX([1]UTCR!AG2571:AQ2571,1,8)),IF(VLOOKUP([1]Variables!$AN$3,[1]Variables!$AK$3:$AM$14,3)=2,INDEX([1]UTCR!K2571:U2571,1,[1]Variables!$AN$3),INDEX([1]UTCR!AG2571:AQ2571,1,[1]Variables!$AN$3)))</f>
        <v>1130551.6651425939</v>
      </c>
      <c r="L2571" s="88">
        <f t="shared" si="207"/>
        <v>-1130552.1921263156</v>
      </c>
      <c r="M2571" s="88">
        <f>IF([1]Variables!$AN$3=12,INDEX([1]NRO!J2571:T2571,1,5)+INDEX([1]NRO!J2571:T2571,1,8),INDEX([1]NRO!J2571:T2571,1,[1]Variables!$AN$3))</f>
        <v>-0.52698372164741158</v>
      </c>
      <c r="O2571" s="134"/>
      <c r="P2571" s="134"/>
      <c r="Q2571" s="134"/>
      <c r="R2571" s="134"/>
      <c r="S2571" s="134"/>
      <c r="T2571" s="134"/>
      <c r="U2571" s="134"/>
      <c r="V2571" s="134"/>
      <c r="W2571" s="134"/>
      <c r="X2571" s="134"/>
      <c r="Y2571" s="134"/>
      <c r="Z2571" s="134"/>
      <c r="AA2571" s="134"/>
    </row>
    <row r="2572" spans="1:27" ht="11.65" customHeight="1" thickBot="1" x14ac:dyDescent="0.25">
      <c r="A2572" s="138">
        <f t="shared" ref="A2572:A2635" ca="1" si="208">OFFSET(A2572,-1,)+1</f>
        <v>2191</v>
      </c>
      <c r="C2572" s="189" t="s">
        <v>592</v>
      </c>
      <c r="H2572" s="151" t="s">
        <v>575</v>
      </c>
      <c r="I2572" s="203">
        <f>SUBTOTAL(9,I2563:I2571)</f>
        <v>44097096.634166658</v>
      </c>
      <c r="J2572" s="203">
        <f>SUBTOTAL(9,J2563:J2571)</f>
        <v>42343360.063876636</v>
      </c>
      <c r="K2572" s="203">
        <f>SUBTOTAL(9,K2563:K2571)</f>
        <v>1753736.5702900267</v>
      </c>
      <c r="L2572" s="203">
        <f>SUBTOTAL(9,L2563:L2571)</f>
        <v>-1753737.2398077487</v>
      </c>
      <c r="M2572" s="203">
        <f>SUBTOTAL(9,M2563:M2571)</f>
        <v>-0.66951772186439484</v>
      </c>
      <c r="O2572" s="134"/>
      <c r="P2572" s="134"/>
      <c r="Q2572" s="134"/>
      <c r="R2572" s="134"/>
      <c r="S2572" s="134"/>
      <c r="T2572" s="134"/>
      <c r="U2572" s="134"/>
      <c r="V2572" s="134"/>
      <c r="W2572" s="134"/>
      <c r="X2572" s="134"/>
      <c r="Y2572" s="134"/>
      <c r="Z2572" s="134"/>
      <c r="AA2572" s="134"/>
    </row>
    <row r="2573" spans="1:27" ht="11.65" customHeight="1" thickTop="1" x14ac:dyDescent="0.2">
      <c r="A2573" s="138">
        <f t="shared" ca="1" si="208"/>
        <v>2192</v>
      </c>
      <c r="C2573" s="184"/>
      <c r="H2573" s="151"/>
      <c r="I2573" s="88"/>
      <c r="J2573" s="88"/>
      <c r="K2573" s="88"/>
      <c r="L2573" s="88"/>
      <c r="M2573" s="88"/>
      <c r="O2573" s="134"/>
      <c r="P2573" s="134"/>
      <c r="Q2573" s="134"/>
      <c r="R2573" s="134"/>
      <c r="S2573" s="134"/>
      <c r="T2573" s="134"/>
      <c r="U2573" s="134"/>
      <c r="V2573" s="134"/>
      <c r="W2573" s="134"/>
      <c r="X2573" s="134"/>
      <c r="Y2573" s="134"/>
      <c r="Z2573" s="134"/>
      <c r="AA2573" s="134"/>
    </row>
    <row r="2574" spans="1:27" ht="11.65" customHeight="1" x14ac:dyDescent="0.2">
      <c r="A2574" s="138">
        <f t="shared" ca="1" si="208"/>
        <v>2193</v>
      </c>
      <c r="C2574" s="184" t="s">
        <v>593</v>
      </c>
      <c r="D2574" s="84" t="s">
        <v>594</v>
      </c>
      <c r="H2574" s="151"/>
      <c r="I2574" s="88"/>
      <c r="J2574" s="88"/>
      <c r="K2574" s="88"/>
      <c r="L2574" s="88"/>
      <c r="M2574" s="88"/>
      <c r="O2574" s="134"/>
      <c r="P2574" s="134"/>
      <c r="Q2574" s="134"/>
      <c r="R2574" s="134"/>
      <c r="S2574" s="134"/>
      <c r="T2574" s="134"/>
      <c r="U2574" s="134"/>
      <c r="V2574" s="134"/>
      <c r="W2574" s="134"/>
      <c r="X2574" s="134"/>
      <c r="Y2574" s="134"/>
      <c r="Z2574" s="134"/>
      <c r="AA2574" s="134"/>
    </row>
    <row r="2575" spans="1:27" ht="11.65" customHeight="1" x14ac:dyDescent="0.2">
      <c r="A2575" s="138">
        <f t="shared" ca="1" si="208"/>
        <v>2194</v>
      </c>
      <c r="C2575" s="184"/>
      <c r="F2575" s="184" t="str">
        <f>+[1]Function!F2557</f>
        <v>P</v>
      </c>
      <c r="G2575" s="84" t="str">
        <f>[1]UTCR!H2575</f>
        <v>S</v>
      </c>
      <c r="H2575" s="151"/>
      <c r="I2575" s="88">
        <f>IF(VLOOKUP([1]Variables!$AN$3,[1]Variables!$AK$3:$AM$14,3)=2,[1]UTCR!J2575,[1]UTCR!AF2575)</f>
        <v>230348806.64625004</v>
      </c>
      <c r="J2575" s="88">
        <f t="shared" ref="J2575:J2584" si="209">I2575-K2575</f>
        <v>227962381.41375005</v>
      </c>
      <c r="K2575" s="185">
        <f>IF([1]Variables!$AN$3=12,IF(VLOOKUP([1]Variables!$AN$3,[1]Variables!$AK$3:$AM$14,3)=2,INDEX([1]UTCR!K2575:U2575,1,5)+INDEX([1]UTCR!K2575:U2575,1,8),INDEX([1]UTCR!AG2575:AQ2575,1,5)+INDEX([1]UTCR!AG2575:AQ2575,1,8)),IF(VLOOKUP([1]Variables!$AN$3,[1]Variables!$AK$3:$AM$14,3)=2,INDEX([1]UTCR!K2575:U2575,1,[1]Variables!$AN$3),INDEX([1]UTCR!AG2575:AQ2575,1,[1]Variables!$AN$3)))</f>
        <v>2386425.2324999999</v>
      </c>
      <c r="L2575" s="88">
        <f t="shared" ref="L2575:L2584" si="210">M2575-K2575</f>
        <v>-2068918.4925000002</v>
      </c>
      <c r="M2575" s="88">
        <f>IF([1]Variables!$AN$3=12,INDEX([1]NRO!J2575:T2575,1,5)+INDEX([1]NRO!J2575:T2575,1,8),INDEX([1]NRO!J2575:T2575,1,[1]Variables!$AN$3))</f>
        <v>317506.73999999976</v>
      </c>
      <c r="O2575" s="134"/>
      <c r="P2575" s="134"/>
      <c r="Q2575" s="134"/>
      <c r="R2575" s="134"/>
      <c r="S2575" s="134"/>
      <c r="T2575" s="134"/>
      <c r="U2575" s="134"/>
      <c r="V2575" s="134"/>
      <c r="W2575" s="134"/>
      <c r="X2575" s="134"/>
      <c r="Y2575" s="134"/>
      <c r="Z2575" s="134"/>
      <c r="AA2575" s="134"/>
    </row>
    <row r="2576" spans="1:27" ht="11.65" customHeight="1" x14ac:dyDescent="0.2">
      <c r="A2576" s="138">
        <f t="shared" ca="1" si="208"/>
        <v>2195</v>
      </c>
      <c r="C2576" s="184"/>
      <c r="F2576" s="184" t="str">
        <f>+[1]Function!F2558</f>
        <v>DEFSG</v>
      </c>
      <c r="G2576" s="84" t="str">
        <f>[1]UTCR!H2576</f>
        <v>SG</v>
      </c>
      <c r="H2576" s="151"/>
      <c r="I2576" s="88">
        <f>IF(VLOOKUP([1]Variables!$AN$3,[1]Variables!$AK$3:$AM$14,3)=2,[1]UTCR!J2576,[1]UTCR!AF2576)</f>
        <v>0</v>
      </c>
      <c r="J2576" s="88">
        <f t="shared" si="209"/>
        <v>0</v>
      </c>
      <c r="K2576" s="185">
        <f>IF([1]Variables!$AN$3=12,IF(VLOOKUP([1]Variables!$AN$3,[1]Variables!$AK$3:$AM$14,3)=2,INDEX([1]UTCR!K2576:U2576,1,5)+INDEX([1]UTCR!K2576:U2576,1,8),INDEX([1]UTCR!AG2576:AQ2576,1,5)+INDEX([1]UTCR!AG2576:AQ2576,1,8)),IF(VLOOKUP([1]Variables!$AN$3,[1]Variables!$AK$3:$AM$14,3)=2,INDEX([1]UTCR!K2576:U2576,1,[1]Variables!$AN$3),INDEX([1]UTCR!AG2576:AQ2576,1,[1]Variables!$AN$3)))</f>
        <v>0</v>
      </c>
      <c r="L2576" s="88">
        <f t="shared" si="210"/>
        <v>0</v>
      </c>
      <c r="M2576" s="88">
        <f>IF([1]Variables!$AN$3=12,INDEX([1]NRO!J2576:T2576,1,5)+INDEX([1]NRO!J2576:T2576,1,8),INDEX([1]NRO!J2576:T2576,1,[1]Variables!$AN$3))</f>
        <v>0</v>
      </c>
      <c r="O2576" s="134"/>
      <c r="P2576" s="134"/>
      <c r="Q2576" s="134"/>
      <c r="R2576" s="134"/>
      <c r="S2576" s="134"/>
      <c r="T2576" s="134"/>
      <c r="U2576" s="134"/>
      <c r="V2576" s="134"/>
      <c r="W2576" s="134"/>
      <c r="X2576" s="134"/>
      <c r="Y2576" s="134"/>
      <c r="Z2576" s="134"/>
      <c r="AA2576" s="134"/>
    </row>
    <row r="2577" spans="1:27" ht="11.65" customHeight="1" x14ac:dyDescent="0.2">
      <c r="A2577" s="138">
        <f t="shared" ca="1" si="208"/>
        <v>2196</v>
      </c>
      <c r="C2577" s="184"/>
      <c r="F2577" s="184" t="str">
        <f>+[1]Function!F2559</f>
        <v>P</v>
      </c>
      <c r="G2577" s="84" t="str">
        <f>[1]UTCR!H2577</f>
        <v>CAGE</v>
      </c>
      <c r="H2577" s="151"/>
      <c r="I2577" s="88">
        <f>IF(VLOOKUP([1]Variables!$AN$3,[1]Variables!$AK$3:$AM$14,3)=2,[1]UTCR!J2577,[1]UTCR!AF2577)</f>
        <v>0</v>
      </c>
      <c r="J2577" s="88">
        <f t="shared" si="209"/>
        <v>0</v>
      </c>
      <c r="K2577" s="185">
        <f>IF([1]Variables!$AN$3=12,IF(VLOOKUP([1]Variables!$AN$3,[1]Variables!$AK$3:$AM$14,3)=2,INDEX([1]UTCR!K2577:U2577,1,5)+INDEX([1]UTCR!K2577:U2577,1,8),INDEX([1]UTCR!AG2577:AQ2577,1,5)+INDEX([1]UTCR!AG2577:AQ2577,1,8)),IF(VLOOKUP([1]Variables!$AN$3,[1]Variables!$AK$3:$AM$14,3)=2,INDEX([1]UTCR!K2577:U2577,1,[1]Variables!$AN$3),INDEX([1]UTCR!AG2577:AQ2577,1,[1]Variables!$AN$3)))</f>
        <v>0</v>
      </c>
      <c r="L2577" s="88">
        <f t="shared" si="210"/>
        <v>0</v>
      </c>
      <c r="M2577" s="88">
        <f>IF([1]Variables!$AN$3=12,INDEX([1]NRO!J2577:T2577,1,5)+INDEX([1]NRO!J2577:T2577,1,8),INDEX([1]NRO!J2577:T2577,1,[1]Variables!$AN$3))</f>
        <v>0</v>
      </c>
      <c r="O2577" s="134"/>
      <c r="P2577" s="134"/>
      <c r="Q2577" s="134"/>
      <c r="R2577" s="134"/>
      <c r="S2577" s="134"/>
      <c r="T2577" s="134"/>
      <c r="U2577" s="134"/>
      <c r="V2577" s="134"/>
      <c r="W2577" s="134"/>
      <c r="X2577" s="134"/>
      <c r="Y2577" s="134"/>
      <c r="Z2577" s="134"/>
      <c r="AA2577" s="134"/>
    </row>
    <row r="2578" spans="1:27" ht="11.65" customHeight="1" x14ac:dyDescent="0.2">
      <c r="A2578" s="138">
        <f t="shared" ca="1" si="208"/>
        <v>2197</v>
      </c>
      <c r="C2578" s="184"/>
      <c r="F2578" s="184" t="str">
        <f>+[1]Function!F2560</f>
        <v>P</v>
      </c>
      <c r="G2578" s="84" t="str">
        <f>[1]UTCR!H2578</f>
        <v>CAGE</v>
      </c>
      <c r="H2578" s="151"/>
      <c r="I2578" s="88">
        <f>IF(VLOOKUP([1]Variables!$AN$3,[1]Variables!$AK$3:$AM$14,3)=2,[1]UTCR!J2578,[1]UTCR!AF2578)</f>
        <v>6950538.53083333</v>
      </c>
      <c r="J2578" s="88">
        <f>I2578-K2578</f>
        <v>6950538.53083333</v>
      </c>
      <c r="K2578" s="185">
        <f>IF([1]Variables!$AN$3=12,IF(VLOOKUP([1]Variables!$AN$3,[1]Variables!$AK$3:$AM$14,3)=2,INDEX([1]UTCR!K2578:U2578,1,5)+INDEX([1]UTCR!K2578:U2578,1,8),INDEX([1]UTCR!AG2578:AQ2578,1,5)+INDEX([1]UTCR!AG2578:AQ2578,1,8)),IF(VLOOKUP([1]Variables!$AN$3,[1]Variables!$AK$3:$AM$14,3)=2,INDEX([1]UTCR!K2578:U2578,1,[1]Variables!$AN$3),INDEX([1]UTCR!AG2578:AQ2578,1,[1]Variables!$AN$3)))</f>
        <v>0</v>
      </c>
      <c r="L2578" s="88">
        <f>M2578-K2578</f>
        <v>0</v>
      </c>
      <c r="M2578" s="88">
        <f>IF([1]Variables!$AN$3=12,INDEX([1]NRO!J2578:T2578,1,5)+INDEX([1]NRO!J2578:T2578,1,8),INDEX([1]NRO!J2578:T2578,1,[1]Variables!$AN$3))</f>
        <v>0</v>
      </c>
      <c r="O2578" s="134"/>
      <c r="P2578" s="134"/>
      <c r="Q2578" s="134"/>
      <c r="R2578" s="134"/>
      <c r="S2578" s="134"/>
      <c r="T2578" s="134"/>
      <c r="U2578" s="134"/>
      <c r="V2578" s="134"/>
      <c r="W2578" s="134"/>
      <c r="X2578" s="134"/>
      <c r="Y2578" s="134"/>
      <c r="Z2578" s="134"/>
      <c r="AA2578" s="134"/>
    </row>
    <row r="2579" spans="1:27" ht="11.65" customHeight="1" x14ac:dyDescent="0.2">
      <c r="A2579" s="138">
        <f t="shared" ca="1" si="208"/>
        <v>2198</v>
      </c>
      <c r="C2579" s="184"/>
      <c r="F2579" s="184" t="str">
        <f>+[1]Function!F2561</f>
        <v>P</v>
      </c>
      <c r="G2579" s="84" t="str">
        <f>[1]UTCR!H2579</f>
        <v>CAGW</v>
      </c>
      <c r="H2579" s="151"/>
      <c r="I2579" s="88">
        <f>IF(VLOOKUP([1]Variables!$AN$3,[1]Variables!$AK$3:$AM$14,3)=2,[1]UTCR!J2579,[1]UTCR!AF2579)</f>
        <v>0</v>
      </c>
      <c r="J2579" s="88">
        <f t="shared" si="209"/>
        <v>0</v>
      </c>
      <c r="K2579" s="185">
        <f>IF([1]Variables!$AN$3=12,IF(VLOOKUP([1]Variables!$AN$3,[1]Variables!$AK$3:$AM$14,3)=2,INDEX([1]UTCR!K2579:U2579,1,5)+INDEX([1]UTCR!K2579:U2579,1,8),INDEX([1]UTCR!AG2579:AQ2579,1,5)+INDEX([1]UTCR!AG2579:AQ2579,1,8)),IF(VLOOKUP([1]Variables!$AN$3,[1]Variables!$AK$3:$AM$14,3)=2,INDEX([1]UTCR!K2579:U2579,1,[1]Variables!$AN$3),INDEX([1]UTCR!AG2579:AQ2579,1,[1]Variables!$AN$3)))</f>
        <v>0</v>
      </c>
      <c r="L2579" s="88">
        <f t="shared" si="210"/>
        <v>0</v>
      </c>
      <c r="M2579" s="88">
        <f>IF([1]Variables!$AN$3=12,INDEX([1]NRO!J2579:T2579,1,5)+INDEX([1]NRO!J2579:T2579,1,8),INDEX([1]NRO!J2579:T2579,1,[1]Variables!$AN$3))</f>
        <v>0</v>
      </c>
      <c r="O2579" s="134"/>
      <c r="P2579" s="134"/>
      <c r="Q2579" s="134"/>
      <c r="R2579" s="134"/>
      <c r="S2579" s="134"/>
      <c r="T2579" s="134"/>
      <c r="U2579" s="134"/>
      <c r="V2579" s="134"/>
      <c r="W2579" s="134"/>
      <c r="X2579" s="134"/>
      <c r="Y2579" s="134"/>
      <c r="Z2579" s="134"/>
      <c r="AA2579" s="134"/>
    </row>
    <row r="2580" spans="1:27" ht="11.65" customHeight="1" x14ac:dyDescent="0.2">
      <c r="A2580" s="138">
        <f t="shared" ca="1" si="208"/>
        <v>2199</v>
      </c>
      <c r="C2580" s="184"/>
      <c r="F2580" s="184" t="str">
        <f>+[1]Function!F2562</f>
        <v>DEFSG</v>
      </c>
      <c r="G2580" s="84" t="str">
        <f>[1]UTCR!H2580</f>
        <v>JBG</v>
      </c>
      <c r="H2580" s="151"/>
      <c r="I2580" s="88">
        <f>IF(VLOOKUP([1]Variables!$AN$3,[1]Variables!$AK$3:$AM$14,3)=2,[1]UTCR!J2580,[1]UTCR!AF2580)</f>
        <v>0</v>
      </c>
      <c r="J2580" s="88">
        <f t="shared" si="209"/>
        <v>0</v>
      </c>
      <c r="K2580" s="185">
        <f>IF([1]Variables!$AN$3=12,IF(VLOOKUP([1]Variables!$AN$3,[1]Variables!$AK$3:$AM$14,3)=2,INDEX([1]UTCR!K2580:U2580,1,5)+INDEX([1]UTCR!K2580:U2580,1,8),INDEX([1]UTCR!AG2580:AQ2580,1,5)+INDEX([1]UTCR!AG2580:AQ2580,1,8)),IF(VLOOKUP([1]Variables!$AN$3,[1]Variables!$AK$3:$AM$14,3)=2,INDEX([1]UTCR!K2580:U2580,1,[1]Variables!$AN$3),INDEX([1]UTCR!AG2580:AQ2580,1,[1]Variables!$AN$3)))</f>
        <v>0</v>
      </c>
      <c r="L2580" s="88">
        <f t="shared" si="210"/>
        <v>0</v>
      </c>
      <c r="M2580" s="88">
        <f>IF([1]Variables!$AN$3=12,INDEX([1]NRO!J2580:T2580,1,5)+INDEX([1]NRO!J2580:T2580,1,8),INDEX([1]NRO!J2580:T2580,1,[1]Variables!$AN$3))</f>
        <v>0</v>
      </c>
      <c r="O2580" s="134"/>
      <c r="P2580" s="134"/>
      <c r="Q2580" s="134"/>
      <c r="R2580" s="134"/>
      <c r="S2580" s="134"/>
      <c r="T2580" s="134"/>
      <c r="U2580" s="134"/>
      <c r="V2580" s="134"/>
      <c r="W2580" s="134"/>
      <c r="X2580" s="134"/>
      <c r="Y2580" s="134"/>
      <c r="Z2580" s="134"/>
      <c r="AA2580" s="134"/>
    </row>
    <row r="2581" spans="1:27" ht="11.65" customHeight="1" x14ac:dyDescent="0.2">
      <c r="A2581" s="138">
        <f t="shared" ca="1" si="208"/>
        <v>2200</v>
      </c>
      <c r="C2581" s="184"/>
      <c r="F2581" s="184" t="str">
        <f>+[1]Function!F2563</f>
        <v>P</v>
      </c>
      <c r="G2581" s="84" t="str">
        <f>[1]UTCR!H2581</f>
        <v>SE</v>
      </c>
      <c r="H2581" s="151"/>
      <c r="I2581" s="88">
        <f>IF(VLOOKUP([1]Variables!$AN$3,[1]Variables!$AK$3:$AM$14,3)=2,[1]UTCR!J2581,[1]UTCR!AF2581)</f>
        <v>10608208.82</v>
      </c>
      <c r="J2581" s="88">
        <f t="shared" si="209"/>
        <v>9793492.4509523939</v>
      </c>
      <c r="K2581" s="185">
        <f>IF([1]Variables!$AN$3=12,IF(VLOOKUP([1]Variables!$AN$3,[1]Variables!$AK$3:$AM$14,3)=2,INDEX([1]UTCR!K2581:U2581,1,5)+INDEX([1]UTCR!K2581:U2581,1,8),INDEX([1]UTCR!AG2581:AQ2581,1,5)+INDEX([1]UTCR!AG2581:AQ2581,1,8)),IF(VLOOKUP([1]Variables!$AN$3,[1]Variables!$AK$3:$AM$14,3)=2,INDEX([1]UTCR!K2581:U2581,1,[1]Variables!$AN$3),INDEX([1]UTCR!AG2581:AQ2581,1,[1]Variables!$AN$3)))</f>
        <v>814716.36904760706</v>
      </c>
      <c r="L2581" s="88">
        <f t="shared" si="210"/>
        <v>-814716.36904760706</v>
      </c>
      <c r="M2581" s="88">
        <f>IF([1]Variables!$AN$3=12,INDEX([1]NRO!J2581:T2581,1,5)+INDEX([1]NRO!J2581:T2581,1,8),INDEX([1]NRO!J2581:T2581,1,[1]Variables!$AN$3))</f>
        <v>0</v>
      </c>
      <c r="O2581" s="134"/>
      <c r="P2581" s="134"/>
      <c r="Q2581" s="134"/>
      <c r="R2581" s="134"/>
      <c r="S2581" s="134"/>
      <c r="T2581" s="134"/>
      <c r="U2581" s="134"/>
      <c r="V2581" s="134"/>
      <c r="W2581" s="134"/>
      <c r="X2581" s="134"/>
      <c r="Y2581" s="134"/>
      <c r="Z2581" s="134"/>
      <c r="AA2581" s="134"/>
    </row>
    <row r="2582" spans="1:27" ht="11.65" customHeight="1" x14ac:dyDescent="0.2">
      <c r="A2582" s="138">
        <f t="shared" ca="1" si="208"/>
        <v>2201</v>
      </c>
      <c r="C2582" s="184"/>
      <c r="F2582" s="184" t="str">
        <f>+[1]Function!F2564</f>
        <v>P</v>
      </c>
      <c r="G2582" s="84" t="str">
        <f>[1]UTCR!H2582</f>
        <v>CAEW</v>
      </c>
      <c r="H2582" s="151"/>
      <c r="I2582" s="88">
        <f>IF(VLOOKUP([1]Variables!$AN$3,[1]Variables!$AK$3:$AM$14,3)=2,[1]UTCR!J2582,[1]UTCR!AF2582)</f>
        <v>0</v>
      </c>
      <c r="J2582" s="88">
        <f>I2582-K2582</f>
        <v>0</v>
      </c>
      <c r="K2582" s="185">
        <f>IF([1]Variables!$AN$3=12,IF(VLOOKUP([1]Variables!$AN$3,[1]Variables!$AK$3:$AM$14,3)=2,INDEX([1]UTCR!K2582:U2582,1,5)+INDEX([1]UTCR!K2582:U2582,1,8),INDEX([1]UTCR!AG2582:AQ2582,1,5)+INDEX([1]UTCR!AG2582:AQ2582,1,8)),IF(VLOOKUP([1]Variables!$AN$3,[1]Variables!$AK$3:$AM$14,3)=2,INDEX([1]UTCR!K2582:U2582,1,[1]Variables!$AN$3),INDEX([1]UTCR!AG2582:AQ2582,1,[1]Variables!$AN$3)))</f>
        <v>0</v>
      </c>
      <c r="L2582" s="88">
        <f>M2582-K2582</f>
        <v>0</v>
      </c>
      <c r="M2582" s="88">
        <f>IF([1]Variables!$AN$3=12,INDEX([1]NRO!J2582:T2582,1,5)+INDEX([1]NRO!J2582:T2582,1,8),INDEX([1]NRO!J2582:T2582,1,[1]Variables!$AN$3))</f>
        <v>0</v>
      </c>
      <c r="O2582" s="134"/>
      <c r="P2582" s="134"/>
      <c r="Q2582" s="134"/>
      <c r="R2582" s="134"/>
      <c r="S2582" s="134"/>
      <c r="T2582" s="134"/>
      <c r="U2582" s="134"/>
      <c r="V2582" s="134"/>
      <c r="W2582" s="134"/>
      <c r="X2582" s="134"/>
      <c r="Y2582" s="134"/>
      <c r="Z2582" s="134"/>
      <c r="AA2582" s="134"/>
    </row>
    <row r="2583" spans="1:27" ht="11.65" customHeight="1" x14ac:dyDescent="0.2">
      <c r="A2583" s="138">
        <f t="shared" ca="1" si="208"/>
        <v>2202</v>
      </c>
      <c r="C2583" s="184"/>
      <c r="F2583" s="184" t="str">
        <f>+[1]Function!F2565</f>
        <v>P</v>
      </c>
      <c r="G2583" s="84" t="str">
        <f>[1]UTCR!H2583</f>
        <v>CAEE</v>
      </c>
      <c r="H2583" s="151"/>
      <c r="I2583" s="88">
        <f>IF(VLOOKUP([1]Variables!$AN$3,[1]Variables!$AK$3:$AM$14,3)=2,[1]UTCR!J2583,[1]UTCR!AF2583)</f>
        <v>43719177.897083297</v>
      </c>
      <c r="J2583" s="88">
        <f>I2583-K2583</f>
        <v>43719177.897083297</v>
      </c>
      <c r="K2583" s="185">
        <f>IF([1]Variables!$AN$3=12,IF(VLOOKUP([1]Variables!$AN$3,[1]Variables!$AK$3:$AM$14,3)=2,INDEX([1]UTCR!K2583:U2583,1,5)+INDEX([1]UTCR!K2583:U2583,1,8),INDEX([1]UTCR!AG2583:AQ2583,1,5)+INDEX([1]UTCR!AG2583:AQ2583,1,8)),IF(VLOOKUP([1]Variables!$AN$3,[1]Variables!$AK$3:$AM$14,3)=2,INDEX([1]UTCR!K2583:U2583,1,[1]Variables!$AN$3),INDEX([1]UTCR!AG2583:AQ2583,1,[1]Variables!$AN$3)))</f>
        <v>0</v>
      </c>
      <c r="L2583" s="88">
        <f>M2583-K2583</f>
        <v>0</v>
      </c>
      <c r="M2583" s="88">
        <f>IF([1]Variables!$AN$3=12,INDEX([1]NRO!J2583:T2583,1,5)+INDEX([1]NRO!J2583:T2583,1,8),INDEX([1]NRO!J2583:T2583,1,[1]Variables!$AN$3))</f>
        <v>0</v>
      </c>
      <c r="O2583" s="134"/>
      <c r="P2583" s="134"/>
      <c r="Q2583" s="134"/>
      <c r="R2583" s="134"/>
      <c r="S2583" s="134"/>
      <c r="T2583" s="134"/>
      <c r="U2583" s="134"/>
      <c r="V2583" s="134"/>
      <c r="W2583" s="134"/>
      <c r="X2583" s="134"/>
      <c r="Y2583" s="134"/>
      <c r="Z2583" s="134"/>
      <c r="AA2583" s="134"/>
    </row>
    <row r="2584" spans="1:27" ht="11.65" customHeight="1" x14ac:dyDescent="0.2">
      <c r="A2584" s="138">
        <f t="shared" ca="1" si="208"/>
        <v>2203</v>
      </c>
      <c r="C2584" s="184"/>
      <c r="F2584" s="184" t="str">
        <f>+[1]Function!F2566</f>
        <v>T</v>
      </c>
      <c r="G2584" s="84" t="str">
        <f>[1]UTCR!H2584</f>
        <v>SO</v>
      </c>
      <c r="H2584" s="151"/>
      <c r="I2584" s="88">
        <f>IF(VLOOKUP([1]Variables!$AN$3,[1]Variables!$AK$3:$AM$14,3)=2,[1]UTCR!J2584,[1]UTCR!AF2584)</f>
        <v>18904221.3745833</v>
      </c>
      <c r="J2584" s="88">
        <f t="shared" si="209"/>
        <v>17646182.368454177</v>
      </c>
      <c r="K2584" s="185">
        <f>IF([1]Variables!$AN$3=12,IF(VLOOKUP([1]Variables!$AN$3,[1]Variables!$AK$3:$AM$14,3)=2,INDEX([1]UTCR!K2584:U2584,1,5)+INDEX([1]UTCR!K2584:U2584,1,8),INDEX([1]UTCR!AG2584:AQ2584,1,5)+INDEX([1]UTCR!AG2584:AQ2584,1,8)),IF(VLOOKUP([1]Variables!$AN$3,[1]Variables!$AK$3:$AM$14,3)=2,INDEX([1]UTCR!K2584:U2584,1,[1]Variables!$AN$3),INDEX([1]UTCR!AG2584:AQ2584,1,[1]Variables!$AN$3)))</f>
        <v>1258039.006129124</v>
      </c>
      <c r="L2584" s="88">
        <f t="shared" si="210"/>
        <v>-1258039.5925384816</v>
      </c>
      <c r="M2584" s="88">
        <f>IF([1]Variables!$AN$3=12,INDEX([1]NRO!J2584:T2584,1,5)+INDEX([1]NRO!J2584:T2584,1,8),INDEX([1]NRO!J2584:T2584,1,[1]Variables!$AN$3))</f>
        <v>-0.5864093576092273</v>
      </c>
      <c r="O2584" s="134"/>
      <c r="P2584" s="134"/>
      <c r="Q2584" s="134"/>
      <c r="R2584" s="134"/>
      <c r="S2584" s="134"/>
      <c r="T2584" s="134"/>
      <c r="U2584" s="134"/>
      <c r="V2584" s="134"/>
      <c r="W2584" s="134"/>
      <c r="X2584" s="134"/>
      <c r="Y2584" s="134"/>
      <c r="Z2584" s="134"/>
      <c r="AA2584" s="134"/>
    </row>
    <row r="2585" spans="1:27" ht="11.65" customHeight="1" thickBot="1" x14ac:dyDescent="0.25">
      <c r="A2585" s="138">
        <f t="shared" ca="1" si="208"/>
        <v>2204</v>
      </c>
      <c r="C2585" s="184"/>
      <c r="H2585" s="151" t="s">
        <v>595</v>
      </c>
      <c r="I2585" s="203">
        <f>SUBTOTAL(9,I2575:I2584)</f>
        <v>310530953.26874995</v>
      </c>
      <c r="J2585" s="203">
        <f>SUBTOTAL(9,J2575:J2584)</f>
        <v>306071772.66107321</v>
      </c>
      <c r="K2585" s="203">
        <f>SUBTOTAL(9,K2575:K2584)</f>
        <v>4459180.6076767314</v>
      </c>
      <c r="L2585" s="203">
        <f>SUBTOTAL(9,L2575:L2584)</f>
        <v>-4141674.4540860886</v>
      </c>
      <c r="M2585" s="203">
        <f>SUBTOTAL(9,M2575:M2584)</f>
        <v>317506.15359064215</v>
      </c>
      <c r="O2585" s="134"/>
      <c r="P2585" s="134"/>
      <c r="Q2585" s="134"/>
      <c r="R2585" s="134"/>
      <c r="S2585" s="134"/>
      <c r="T2585" s="134"/>
      <c r="U2585" s="134"/>
      <c r="V2585" s="134"/>
      <c r="W2585" s="134"/>
      <c r="X2585" s="134"/>
      <c r="Y2585" s="134"/>
      <c r="Z2585" s="134"/>
      <c r="AA2585" s="134"/>
    </row>
    <row r="2586" spans="1:27" ht="11.65" customHeight="1" thickTop="1" x14ac:dyDescent="0.2">
      <c r="A2586" s="138">
        <f t="shared" ca="1" si="208"/>
        <v>2205</v>
      </c>
      <c r="C2586" s="184"/>
      <c r="H2586" s="151"/>
      <c r="I2586" s="192"/>
      <c r="J2586" s="88"/>
      <c r="K2586" s="88"/>
      <c r="L2586" s="88"/>
      <c r="M2586" s="88"/>
      <c r="O2586" s="134"/>
      <c r="P2586" s="134"/>
      <c r="Q2586" s="134"/>
      <c r="R2586" s="134"/>
      <c r="S2586" s="134"/>
      <c r="T2586" s="134"/>
      <c r="U2586" s="134"/>
      <c r="V2586" s="134"/>
      <c r="W2586" s="134"/>
      <c r="X2586" s="134"/>
      <c r="Y2586" s="134"/>
      <c r="Z2586" s="134"/>
      <c r="AA2586" s="134"/>
    </row>
    <row r="2587" spans="1:27" ht="11.65" customHeight="1" x14ac:dyDescent="0.2">
      <c r="A2587" s="138">
        <f t="shared" ca="1" si="208"/>
        <v>2206</v>
      </c>
      <c r="C2587" s="184" t="s">
        <v>596</v>
      </c>
      <c r="D2587" s="84" t="s">
        <v>42</v>
      </c>
      <c r="H2587" s="151"/>
      <c r="I2587" s="88"/>
      <c r="J2587" s="88"/>
      <c r="K2587" s="88"/>
      <c r="L2587" s="88"/>
      <c r="M2587" s="88"/>
      <c r="O2587" s="134"/>
      <c r="P2587" s="134"/>
      <c r="Q2587" s="134"/>
      <c r="R2587" s="134"/>
      <c r="S2587" s="134"/>
      <c r="T2587" s="134"/>
      <c r="U2587" s="134"/>
      <c r="V2587" s="134"/>
      <c r="W2587" s="134"/>
      <c r="X2587" s="134"/>
      <c r="Y2587" s="134"/>
      <c r="Z2587" s="134"/>
      <c r="AA2587" s="134"/>
    </row>
    <row r="2588" spans="1:27" ht="11.65" customHeight="1" x14ac:dyDescent="0.2">
      <c r="A2588" s="138">
        <f t="shared" ca="1" si="208"/>
        <v>2207</v>
      </c>
      <c r="C2588" s="184"/>
      <c r="F2588" s="184" t="str">
        <f>+[1]Function!F2570</f>
        <v>LABOR</v>
      </c>
      <c r="G2588" s="84" t="str">
        <f>[1]UTCR!H2588</f>
        <v>S</v>
      </c>
      <c r="H2588" s="151"/>
      <c r="I2588" s="88">
        <f>IF(VLOOKUP([1]Variables!$AN$3,[1]Variables!$AK$3:$AM$14,3)=2,[1]UTCR!J2588,[1]UTCR!AF2588)</f>
        <v>12429509.0975</v>
      </c>
      <c r="J2588" s="88">
        <f t="shared" ref="J2588:J2599" si="211">I2588-K2588</f>
        <v>12429509.0975</v>
      </c>
      <c r="K2588" s="185">
        <f>IF([1]Variables!$AN$3=12,IF(VLOOKUP([1]Variables!$AN$3,[1]Variables!$AK$3:$AM$14,3)=2,INDEX([1]UTCR!K2588:U2588,1,5)+INDEX([1]UTCR!K2588:U2588,1,8),INDEX([1]UTCR!AG2588:AQ2588,1,5)+INDEX([1]UTCR!AG2588:AQ2588,1,8)),IF(VLOOKUP([1]Variables!$AN$3,[1]Variables!$AK$3:$AM$14,3)=2,INDEX([1]UTCR!K2588:U2588,1,[1]Variables!$AN$3),INDEX([1]UTCR!AG2588:AQ2588,1,[1]Variables!$AN$3)))</f>
        <v>0</v>
      </c>
      <c r="L2588" s="88">
        <f t="shared" ref="L2588:L2599" si="212">M2588-K2588</f>
        <v>0</v>
      </c>
      <c r="M2588" s="88">
        <f>IF([1]Variables!$AN$3=12,INDEX([1]NRO!J2588:T2588,1,5)+INDEX([1]NRO!J2588:T2588,1,8),INDEX([1]NRO!J2588:T2588,1,[1]Variables!$AN$3))</f>
        <v>0</v>
      </c>
      <c r="O2588" s="134"/>
      <c r="P2588" s="134"/>
      <c r="Q2588" s="134"/>
      <c r="R2588" s="134"/>
      <c r="S2588" s="134"/>
      <c r="T2588" s="134"/>
      <c r="U2588" s="134"/>
      <c r="V2588" s="134"/>
      <c r="W2588" s="134"/>
      <c r="X2588" s="134"/>
      <c r="Y2588" s="134"/>
      <c r="Z2588" s="134"/>
      <c r="AA2588" s="134"/>
    </row>
    <row r="2589" spans="1:27" ht="11.65" customHeight="1" x14ac:dyDescent="0.2">
      <c r="A2589" s="138">
        <f t="shared" ca="1" si="208"/>
        <v>2208</v>
      </c>
      <c r="C2589" s="184"/>
      <c r="F2589" s="184" t="str">
        <f>+[1]Function!F2571</f>
        <v>P</v>
      </c>
      <c r="G2589" s="84" t="str">
        <f>[1]UTCR!H2589</f>
        <v>CAEW</v>
      </c>
      <c r="H2589" s="151"/>
      <c r="I2589" s="88">
        <f>IF(VLOOKUP([1]Variables!$AN$3,[1]Variables!$AK$3:$AM$14,3)=2,[1]UTCR!J2589,[1]UTCR!AF2589)</f>
        <v>0</v>
      </c>
      <c r="J2589" s="88">
        <f t="shared" si="211"/>
        <v>0</v>
      </c>
      <c r="K2589" s="185">
        <f>IF([1]Variables!$AN$3=12,IF(VLOOKUP([1]Variables!$AN$3,[1]Variables!$AK$3:$AM$14,3)=2,INDEX([1]UTCR!K2589:U2589,1,5)+INDEX([1]UTCR!K2589:U2589,1,8),INDEX([1]UTCR!AG2589:AQ2589,1,5)+INDEX([1]UTCR!AG2589:AQ2589,1,8)),IF(VLOOKUP([1]Variables!$AN$3,[1]Variables!$AK$3:$AM$14,3)=2,INDEX([1]UTCR!K2589:U2589,1,[1]Variables!$AN$3),INDEX([1]UTCR!AG2589:AQ2589,1,[1]Variables!$AN$3)))</f>
        <v>0</v>
      </c>
      <c r="L2589" s="88">
        <f t="shared" si="212"/>
        <v>0</v>
      </c>
      <c r="M2589" s="88">
        <f>IF([1]Variables!$AN$3=12,INDEX([1]NRO!J2589:T2589,1,5)+INDEX([1]NRO!J2589:T2589,1,8),INDEX([1]NRO!J2589:T2589,1,[1]Variables!$AN$3))</f>
        <v>0</v>
      </c>
      <c r="O2589" s="134"/>
      <c r="P2589" s="134"/>
      <c r="Q2589" s="134"/>
      <c r="R2589" s="134"/>
      <c r="S2589" s="134"/>
      <c r="T2589" s="134"/>
      <c r="U2589" s="134"/>
      <c r="V2589" s="134"/>
      <c r="W2589" s="134"/>
      <c r="X2589" s="134"/>
      <c r="Y2589" s="134"/>
      <c r="Z2589" s="134"/>
      <c r="AA2589" s="134"/>
    </row>
    <row r="2590" spans="1:27" ht="11.65" customHeight="1" x14ac:dyDescent="0.2">
      <c r="A2590" s="138">
        <f t="shared" ca="1" si="208"/>
        <v>2209</v>
      </c>
      <c r="C2590" s="184"/>
      <c r="F2590" s="184" t="str">
        <f>+[1]Function!F2572</f>
        <v>P</v>
      </c>
      <c r="G2590" s="84" t="str">
        <f>[1]UTCR!H2590</f>
        <v>CAEE</v>
      </c>
      <c r="H2590" s="151"/>
      <c r="I2590" s="88">
        <f>IF(VLOOKUP([1]Variables!$AN$3,[1]Variables!$AK$3:$AM$14,3)=2,[1]UTCR!J2590,[1]UTCR!AF2590)</f>
        <v>0</v>
      </c>
      <c r="J2590" s="88">
        <f t="shared" si="211"/>
        <v>0</v>
      </c>
      <c r="K2590" s="185">
        <f>IF([1]Variables!$AN$3=12,IF(VLOOKUP([1]Variables!$AN$3,[1]Variables!$AK$3:$AM$14,3)=2,INDEX([1]UTCR!K2590:U2590,1,5)+INDEX([1]UTCR!K2590:U2590,1,8),INDEX([1]UTCR!AG2590:AQ2590,1,5)+INDEX([1]UTCR!AG2590:AQ2590,1,8)),IF(VLOOKUP([1]Variables!$AN$3,[1]Variables!$AK$3:$AM$14,3)=2,INDEX([1]UTCR!K2590:U2590,1,[1]Variables!$AN$3),INDEX([1]UTCR!AG2590:AQ2590,1,[1]Variables!$AN$3)))</f>
        <v>0</v>
      </c>
      <c r="L2590" s="88">
        <f t="shared" si="212"/>
        <v>0</v>
      </c>
      <c r="M2590" s="88">
        <f>IF([1]Variables!$AN$3=12,INDEX([1]NRO!J2590:T2590,1,5)+INDEX([1]NRO!J2590:T2590,1,8),INDEX([1]NRO!J2590:T2590,1,[1]Variables!$AN$3))</f>
        <v>0</v>
      </c>
      <c r="O2590" s="134"/>
      <c r="P2590" s="134"/>
      <c r="Q2590" s="134"/>
      <c r="R2590" s="134"/>
      <c r="S2590" s="134"/>
      <c r="T2590" s="134"/>
      <c r="U2590" s="134"/>
      <c r="V2590" s="134"/>
      <c r="W2590" s="134"/>
      <c r="X2590" s="134"/>
      <c r="Y2590" s="134"/>
      <c r="Z2590" s="134"/>
      <c r="AA2590" s="134"/>
    </row>
    <row r="2591" spans="1:27" ht="11.65" customHeight="1" x14ac:dyDescent="0.2">
      <c r="A2591" s="138">
        <f t="shared" ca="1" si="208"/>
        <v>2210</v>
      </c>
      <c r="C2591" s="184"/>
      <c r="F2591" s="184" t="str">
        <f>+[1]Function!F2573</f>
        <v>P</v>
      </c>
      <c r="G2591" s="84" t="str">
        <f>[1]UTCR!H2591</f>
        <v>SG</v>
      </c>
      <c r="H2591" s="151"/>
      <c r="I2591" s="88">
        <f>IF(VLOOKUP([1]Variables!$AN$3,[1]Variables!$AK$3:$AM$14,3)=2,[1]UTCR!J2591,[1]UTCR!AF2591)</f>
        <v>15124002.3416667</v>
      </c>
      <c r="J2591" s="88">
        <f t="shared" si="211"/>
        <v>13879520.376322079</v>
      </c>
      <c r="K2591" s="185">
        <f>IF([1]Variables!$AN$3=12,IF(VLOOKUP([1]Variables!$AN$3,[1]Variables!$AK$3:$AM$14,3)=2,INDEX([1]UTCR!K2591:U2591,1,5)+INDEX([1]UTCR!K2591:U2591,1,8),INDEX([1]UTCR!AG2591:AQ2591,1,5)+INDEX([1]UTCR!AG2591:AQ2591,1,8)),IF(VLOOKUP([1]Variables!$AN$3,[1]Variables!$AK$3:$AM$14,3)=2,INDEX([1]UTCR!K2591:U2591,1,[1]Variables!$AN$3),INDEX([1]UTCR!AG2591:AQ2591,1,[1]Variables!$AN$3)))</f>
        <v>1244481.9653446211</v>
      </c>
      <c r="L2591" s="88">
        <f t="shared" si="212"/>
        <v>-1244481.9653446188</v>
      </c>
      <c r="M2591" s="88">
        <f>IF([1]Variables!$AN$3=12,INDEX([1]NRO!J2591:T2591,1,5)+INDEX([1]NRO!J2591:T2591,1,8),INDEX([1]NRO!J2591:T2591,1,[1]Variables!$AN$3))</f>
        <v>2.3283064365386963E-9</v>
      </c>
      <c r="O2591" s="134"/>
      <c r="P2591" s="134"/>
      <c r="Q2591" s="134"/>
      <c r="R2591" s="134"/>
      <c r="S2591" s="134"/>
      <c r="T2591" s="134"/>
      <c r="U2591" s="134"/>
      <c r="V2591" s="134"/>
      <c r="W2591" s="134"/>
      <c r="X2591" s="134"/>
      <c r="Y2591" s="134"/>
      <c r="Z2591" s="134"/>
      <c r="AA2591" s="134"/>
    </row>
    <row r="2592" spans="1:27" ht="11.65" customHeight="1" x14ac:dyDescent="0.2">
      <c r="A2592" s="138">
        <f t="shared" ca="1" si="208"/>
        <v>2211</v>
      </c>
      <c r="C2592" s="184"/>
      <c r="F2592" s="184" t="str">
        <f>+[1]Function!F2574</f>
        <v>LABOR</v>
      </c>
      <c r="G2592" s="84" t="str">
        <f>[1]UTCR!H2592</f>
        <v>SO</v>
      </c>
      <c r="H2592" s="151"/>
      <c r="I2592" s="88">
        <f>IF(VLOOKUP([1]Variables!$AN$3,[1]Variables!$AK$3:$AM$14,3)=2,[1]UTCR!J2592,[1]UTCR!AF2592)</f>
        <v>31173.644166666701</v>
      </c>
      <c r="J2592" s="88">
        <f t="shared" si="211"/>
        <v>29099.099040064215</v>
      </c>
      <c r="K2592" s="185">
        <f>IF([1]Variables!$AN$3=12,IF(VLOOKUP([1]Variables!$AN$3,[1]Variables!$AK$3:$AM$14,3)=2,INDEX([1]UTCR!K2592:U2592,1,5)+INDEX([1]UTCR!K2592:U2592,1,8),INDEX([1]UTCR!AG2592:AQ2592,1,5)+INDEX([1]UTCR!AG2592:AQ2592,1,8)),IF(VLOOKUP([1]Variables!$AN$3,[1]Variables!$AK$3:$AM$14,3)=2,INDEX([1]UTCR!K2592:U2592,1,[1]Variables!$AN$3),INDEX([1]UTCR!AG2592:AQ2592,1,[1]Variables!$AN$3)))</f>
        <v>2074.5451266024861</v>
      </c>
      <c r="L2592" s="88">
        <f t="shared" si="212"/>
        <v>-2074.5460936093637</v>
      </c>
      <c r="M2592" s="88">
        <f>IF([1]Variables!$AN$3=12,INDEX([1]NRO!J2592:T2592,1,5)+INDEX([1]NRO!J2592:T2592,1,8),INDEX([1]NRO!J2592:T2592,1,[1]Variables!$AN$3))</f>
        <v>-9.670068775449181E-4</v>
      </c>
      <c r="O2592" s="134"/>
      <c r="P2592" s="134"/>
      <c r="Q2592" s="134"/>
      <c r="R2592" s="134"/>
      <c r="S2592" s="134"/>
      <c r="T2592" s="134"/>
      <c r="U2592" s="134"/>
      <c r="V2592" s="134"/>
      <c r="W2592" s="134"/>
      <c r="X2592" s="134"/>
      <c r="Y2592" s="134"/>
      <c r="Z2592" s="134"/>
      <c r="AA2592" s="134"/>
    </row>
    <row r="2593" spans="1:27" ht="11.65" customHeight="1" x14ac:dyDescent="0.2">
      <c r="A2593" s="138">
        <f t="shared" ca="1" si="208"/>
        <v>2212</v>
      </c>
      <c r="C2593" s="184"/>
      <c r="F2593" s="184" t="str">
        <f>+[1]Function!F2575</f>
        <v>P</v>
      </c>
      <c r="G2593" s="84" t="str">
        <f>[1]UTCR!H2593</f>
        <v>SE</v>
      </c>
      <c r="H2593" s="151"/>
      <c r="I2593" s="88">
        <f>IF(VLOOKUP([1]Variables!$AN$3,[1]Variables!$AK$3:$AM$14,3)=2,[1]UTCR!J2593,[1]UTCR!AF2593)</f>
        <v>0</v>
      </c>
      <c r="J2593" s="88">
        <f t="shared" si="211"/>
        <v>0</v>
      </c>
      <c r="K2593" s="185">
        <f>IF([1]Variables!$AN$3=12,IF(VLOOKUP([1]Variables!$AN$3,[1]Variables!$AK$3:$AM$14,3)=2,INDEX([1]UTCR!K2593:U2593,1,5)+INDEX([1]UTCR!K2593:U2593,1,8),INDEX([1]UTCR!AG2593:AQ2593,1,5)+INDEX([1]UTCR!AG2593:AQ2593,1,8)),IF(VLOOKUP([1]Variables!$AN$3,[1]Variables!$AK$3:$AM$14,3)=2,INDEX([1]UTCR!K2593:U2593,1,[1]Variables!$AN$3),INDEX([1]UTCR!AG2593:AQ2593,1,[1]Variables!$AN$3)))</f>
        <v>0</v>
      </c>
      <c r="L2593" s="88">
        <f t="shared" si="212"/>
        <v>0</v>
      </c>
      <c r="M2593" s="88">
        <f>IF([1]Variables!$AN$3=12,INDEX([1]NRO!J2593:T2593,1,5)+INDEX([1]NRO!J2593:T2593,1,8),INDEX([1]NRO!J2593:T2593,1,[1]Variables!$AN$3))</f>
        <v>0</v>
      </c>
      <c r="O2593" s="134"/>
      <c r="P2593" s="134"/>
      <c r="Q2593" s="134"/>
      <c r="R2593" s="134"/>
      <c r="S2593" s="134"/>
      <c r="T2593" s="134"/>
      <c r="U2593" s="134"/>
      <c r="V2593" s="134"/>
      <c r="W2593" s="134"/>
      <c r="X2593" s="134"/>
      <c r="Y2593" s="134"/>
      <c r="Z2593" s="134"/>
      <c r="AA2593" s="134"/>
    </row>
    <row r="2594" spans="1:27" ht="11.65" customHeight="1" x14ac:dyDescent="0.2">
      <c r="A2594" s="138">
        <f t="shared" ca="1" si="208"/>
        <v>2213</v>
      </c>
      <c r="C2594" s="184"/>
      <c r="F2594" s="184" t="str">
        <f>+[1]Function!F2576</f>
        <v>P</v>
      </c>
      <c r="G2594" s="84" t="str">
        <f>[1]UTCR!H2594</f>
        <v>CAGW</v>
      </c>
      <c r="H2594" s="151"/>
      <c r="I2594" s="88">
        <f>IF(VLOOKUP([1]Variables!$AN$3,[1]Variables!$AK$3:$AM$14,3)=2,[1]UTCR!J2594,[1]UTCR!AF2594)</f>
        <v>21846542.384166699</v>
      </c>
      <c r="J2594" s="88">
        <f>I2594-K2594</f>
        <v>16916858.648191288</v>
      </c>
      <c r="K2594" s="185">
        <f>IF([1]Variables!$AN$3=12,IF(VLOOKUP([1]Variables!$AN$3,[1]Variables!$AK$3:$AM$14,3)=2,INDEX([1]UTCR!K2594:U2594,1,5)+INDEX([1]UTCR!K2594:U2594,1,8),INDEX([1]UTCR!AG2594:AQ2594,1,5)+INDEX([1]UTCR!AG2594:AQ2594,1,8)),IF(VLOOKUP([1]Variables!$AN$3,[1]Variables!$AK$3:$AM$14,3)=2,INDEX([1]UTCR!K2594:U2594,1,[1]Variables!$AN$3),INDEX([1]UTCR!AG2594:AQ2594,1,[1]Variables!$AN$3)))</f>
        <v>4929683.7359754108</v>
      </c>
      <c r="L2594" s="88">
        <f>M2594-K2594</f>
        <v>-4929683.7359754108</v>
      </c>
      <c r="M2594" s="88">
        <f>IF([1]Variables!$AN$3=12,INDEX([1]NRO!J2594:T2594,1,5)+INDEX([1]NRO!J2594:T2594,1,8),INDEX([1]NRO!J2594:T2594,1,[1]Variables!$AN$3))</f>
        <v>0</v>
      </c>
      <c r="O2594" s="134"/>
      <c r="P2594" s="134"/>
      <c r="Q2594" s="134"/>
      <c r="R2594" s="134"/>
      <c r="S2594" s="134"/>
      <c r="T2594" s="134"/>
      <c r="U2594" s="134"/>
      <c r="V2594" s="134"/>
      <c r="W2594" s="134"/>
      <c r="X2594" s="134"/>
      <c r="Y2594" s="134"/>
      <c r="Z2594" s="134"/>
      <c r="AA2594" s="134"/>
    </row>
    <row r="2595" spans="1:27" ht="11.65" customHeight="1" x14ac:dyDescent="0.2">
      <c r="A2595" s="138">
        <f t="shared" ca="1" si="208"/>
        <v>2214</v>
      </c>
      <c r="C2595" s="184"/>
      <c r="F2595" s="184" t="str">
        <f>+[1]Function!F2577</f>
        <v>DEFSG</v>
      </c>
      <c r="G2595" s="84" t="str">
        <f>[1]UTCR!H2595</f>
        <v>CAGE</v>
      </c>
      <c r="H2595" s="151"/>
      <c r="I2595" s="88">
        <f>IF(VLOOKUP([1]Variables!$AN$3,[1]Variables!$AK$3:$AM$14,3)=2,[1]UTCR!J2595,[1]UTCR!AF2595)</f>
        <v>37554741.423749998</v>
      </c>
      <c r="J2595" s="88">
        <f>I2595-K2595</f>
        <v>37554741.423749998</v>
      </c>
      <c r="K2595" s="185">
        <f>IF([1]Variables!$AN$3=12,IF(VLOOKUP([1]Variables!$AN$3,[1]Variables!$AK$3:$AM$14,3)=2,INDEX([1]UTCR!K2595:U2595,1,5)+INDEX([1]UTCR!K2595:U2595,1,8),INDEX([1]UTCR!AG2595:AQ2595,1,5)+INDEX([1]UTCR!AG2595:AQ2595,1,8)),IF(VLOOKUP([1]Variables!$AN$3,[1]Variables!$AK$3:$AM$14,3)=2,INDEX([1]UTCR!K2595:U2595,1,[1]Variables!$AN$3),INDEX([1]UTCR!AG2595:AQ2595,1,[1]Variables!$AN$3)))</f>
        <v>0</v>
      </c>
      <c r="L2595" s="88">
        <f>M2595-K2595</f>
        <v>0</v>
      </c>
      <c r="M2595" s="88">
        <f>IF([1]Variables!$AN$3=12,INDEX([1]NRO!J2595:T2595,1,5)+INDEX([1]NRO!J2595:T2595,1,8),INDEX([1]NRO!J2595:T2595,1,[1]Variables!$AN$3))</f>
        <v>0</v>
      </c>
      <c r="O2595" s="134"/>
      <c r="P2595" s="134"/>
      <c r="Q2595" s="134"/>
      <c r="R2595" s="134"/>
      <c r="S2595" s="134"/>
      <c r="T2595" s="134"/>
      <c r="U2595" s="134"/>
      <c r="V2595" s="134"/>
      <c r="W2595" s="134"/>
      <c r="X2595" s="134"/>
      <c r="Y2595" s="134"/>
      <c r="Z2595" s="134"/>
      <c r="AA2595" s="134"/>
    </row>
    <row r="2596" spans="1:27" ht="11.65" customHeight="1" x14ac:dyDescent="0.2">
      <c r="A2596" s="138">
        <f t="shared" ca="1" si="208"/>
        <v>2215</v>
      </c>
      <c r="C2596" s="184"/>
      <c r="F2596" s="184" t="str">
        <f>+[1]Function!F2578</f>
        <v>P</v>
      </c>
      <c r="G2596" s="84" t="str">
        <f>[1]UTCR!H2596</f>
        <v>CAEW</v>
      </c>
      <c r="H2596" s="151"/>
      <c r="I2596" s="88">
        <f>IF(VLOOKUP([1]Variables!$AN$3,[1]Variables!$AK$3:$AM$14,3)=2,[1]UTCR!J2596,[1]UTCR!AF2596)</f>
        <v>0</v>
      </c>
      <c r="J2596" s="88">
        <f>I2596-K2596</f>
        <v>0</v>
      </c>
      <c r="K2596" s="185">
        <f>IF([1]Variables!$AN$3=12,IF(VLOOKUP([1]Variables!$AN$3,[1]Variables!$AK$3:$AM$14,3)=2,INDEX([1]UTCR!K2596:U2596,1,5)+INDEX([1]UTCR!K2596:U2596,1,8),INDEX([1]UTCR!AG2596:AQ2596,1,5)+INDEX([1]UTCR!AG2596:AQ2596,1,8)),IF(VLOOKUP([1]Variables!$AN$3,[1]Variables!$AK$3:$AM$14,3)=2,INDEX([1]UTCR!K2596:U2596,1,[1]Variables!$AN$3),INDEX([1]UTCR!AG2596:AQ2596,1,[1]Variables!$AN$3)))</f>
        <v>0</v>
      </c>
      <c r="L2596" s="88">
        <f>M2596-K2596</f>
        <v>0</v>
      </c>
      <c r="M2596" s="88">
        <f>IF([1]Variables!$AN$3=12,INDEX([1]NRO!J2596:T2596,1,5)+INDEX([1]NRO!J2596:T2596,1,8),INDEX([1]NRO!J2596:T2596,1,[1]Variables!$AN$3))</f>
        <v>0</v>
      </c>
      <c r="O2596" s="134"/>
      <c r="P2596" s="134"/>
      <c r="Q2596" s="134"/>
      <c r="R2596" s="134"/>
      <c r="S2596" s="134"/>
      <c r="T2596" s="134"/>
      <c r="U2596" s="134"/>
      <c r="V2596" s="134"/>
      <c r="W2596" s="134"/>
      <c r="X2596" s="134"/>
      <c r="Y2596" s="134"/>
      <c r="Z2596" s="134"/>
      <c r="AA2596" s="134"/>
    </row>
    <row r="2597" spans="1:27" ht="11.65" customHeight="1" x14ac:dyDescent="0.2">
      <c r="A2597" s="138">
        <f t="shared" ca="1" si="208"/>
        <v>2216</v>
      </c>
      <c r="C2597" s="184"/>
      <c r="F2597" s="184" t="str">
        <f>+[1]Function!F2579</f>
        <v>P</v>
      </c>
      <c r="G2597" s="84" t="str">
        <f>[1]UTCR!H2597</f>
        <v>CAEE</v>
      </c>
      <c r="H2597" s="151"/>
      <c r="I2597" s="88">
        <f>IF(VLOOKUP([1]Variables!$AN$3,[1]Variables!$AK$3:$AM$14,3)=2,[1]UTCR!J2597,[1]UTCR!AF2597)</f>
        <v>8449877.0024999995</v>
      </c>
      <c r="J2597" s="88">
        <f>I2597-K2597</f>
        <v>8449877.0024999995</v>
      </c>
      <c r="K2597" s="185">
        <f>IF([1]Variables!$AN$3=12,IF(VLOOKUP([1]Variables!$AN$3,[1]Variables!$AK$3:$AM$14,3)=2,INDEX([1]UTCR!K2597:U2597,1,5)+INDEX([1]UTCR!K2597:U2597,1,8),INDEX([1]UTCR!AG2597:AQ2597,1,5)+INDEX([1]UTCR!AG2597:AQ2597,1,8)),IF(VLOOKUP([1]Variables!$AN$3,[1]Variables!$AK$3:$AM$14,3)=2,INDEX([1]UTCR!K2597:U2597,1,[1]Variables!$AN$3),INDEX([1]UTCR!AG2597:AQ2597,1,[1]Variables!$AN$3)))</f>
        <v>0</v>
      </c>
      <c r="L2597" s="88">
        <f>M2597-K2597</f>
        <v>0</v>
      </c>
      <c r="M2597" s="88">
        <f>IF([1]Variables!$AN$3=12,INDEX([1]NRO!J2597:T2597,1,5)+INDEX([1]NRO!J2597:T2597,1,8),INDEX([1]NRO!J2597:T2597,1,[1]Variables!$AN$3))</f>
        <v>0</v>
      </c>
      <c r="O2597" s="134"/>
      <c r="P2597" s="134"/>
      <c r="Q2597" s="134"/>
      <c r="R2597" s="134"/>
      <c r="S2597" s="134"/>
      <c r="T2597" s="134"/>
      <c r="U2597" s="134"/>
      <c r="V2597" s="134"/>
      <c r="W2597" s="134"/>
      <c r="X2597" s="134"/>
      <c r="Y2597" s="134"/>
      <c r="Z2597" s="134"/>
      <c r="AA2597" s="134"/>
    </row>
    <row r="2598" spans="1:27" ht="11.65" customHeight="1" x14ac:dyDescent="0.2">
      <c r="A2598" s="138">
        <f t="shared" ca="1" si="208"/>
        <v>2217</v>
      </c>
      <c r="C2598" s="184"/>
      <c r="F2598" s="184" t="str">
        <f>+[1]Function!F2580</f>
        <v>P</v>
      </c>
      <c r="G2598" s="84" t="str">
        <f>[1]UTCR!H2598</f>
        <v>JBE</v>
      </c>
      <c r="H2598" s="151"/>
      <c r="I2598" s="88">
        <f>IF(VLOOKUP([1]Variables!$AN$3,[1]Variables!$AK$3:$AM$14,3)=2,[1]UTCR!J2598,[1]UTCR!AF2598)</f>
        <v>0</v>
      </c>
      <c r="J2598" s="88">
        <f t="shared" si="211"/>
        <v>0</v>
      </c>
      <c r="K2598" s="185">
        <f>IF([1]Variables!$AN$3=12,IF(VLOOKUP([1]Variables!$AN$3,[1]Variables!$AK$3:$AM$14,3)=2,INDEX([1]UTCR!K2598:U2598,1,5)+INDEX([1]UTCR!K2598:U2598,1,8),INDEX([1]UTCR!AG2598:AQ2598,1,5)+INDEX([1]UTCR!AG2598:AQ2598,1,8)),IF(VLOOKUP([1]Variables!$AN$3,[1]Variables!$AK$3:$AM$14,3)=2,INDEX([1]UTCR!K2598:U2598,1,[1]Variables!$AN$3),INDEX([1]UTCR!AG2598:AQ2598,1,[1]Variables!$AN$3)))</f>
        <v>0</v>
      </c>
      <c r="L2598" s="88">
        <f t="shared" si="212"/>
        <v>79614.857935223787</v>
      </c>
      <c r="M2598" s="88">
        <f>IF([1]Variables!$AN$3=12,INDEX([1]NRO!J2598:T2598,1,5)+INDEX([1]NRO!J2598:T2598,1,8),INDEX([1]NRO!J2598:T2598,1,[1]Variables!$AN$3))</f>
        <v>79614.857935223787</v>
      </c>
      <c r="O2598" s="134"/>
      <c r="P2598" s="134"/>
      <c r="Q2598" s="134"/>
      <c r="R2598" s="134"/>
      <c r="S2598" s="134"/>
      <c r="T2598" s="134"/>
      <c r="U2598" s="134"/>
      <c r="V2598" s="134"/>
      <c r="W2598" s="134"/>
      <c r="X2598" s="134"/>
      <c r="Y2598" s="134"/>
      <c r="Z2598" s="134"/>
      <c r="AA2598" s="134"/>
    </row>
    <row r="2599" spans="1:27" ht="11.65" customHeight="1" x14ac:dyDescent="0.2">
      <c r="A2599" s="138">
        <f t="shared" ca="1" si="208"/>
        <v>2218</v>
      </c>
      <c r="C2599" s="184"/>
      <c r="F2599" s="184" t="str">
        <f>+[1]Function!F2581</f>
        <v>GP</v>
      </c>
      <c r="G2599" s="84" t="str">
        <f>[1]UTCR!H2599</f>
        <v>EXCTAX</v>
      </c>
      <c r="H2599" s="151"/>
      <c r="I2599" s="88">
        <f>IF(VLOOKUP([1]Variables!$AN$3,[1]Variables!$AK$3:$AM$14,3)=2,[1]UTCR!J2599,[1]UTCR!AF2599)</f>
        <v>0</v>
      </c>
      <c r="J2599" s="88">
        <f t="shared" si="211"/>
        <v>0</v>
      </c>
      <c r="K2599" s="185">
        <f>IF([1]Variables!$AN$3=12,IF(VLOOKUP([1]Variables!$AN$3,[1]Variables!$AK$3:$AM$14,3)=2,INDEX([1]UTCR!K2599:U2599,1,5)+INDEX([1]UTCR!K2599:U2599,1,8),INDEX([1]UTCR!AG2599:AQ2599,1,5)+INDEX([1]UTCR!AG2599:AQ2599,1,8)),IF(VLOOKUP([1]Variables!$AN$3,[1]Variables!$AK$3:$AM$14,3)=2,INDEX([1]UTCR!K2599:U2599,1,[1]Variables!$AN$3),INDEX([1]UTCR!AG2599:AQ2599,1,[1]Variables!$AN$3)))</f>
        <v>0</v>
      </c>
      <c r="L2599" s="88">
        <f t="shared" si="212"/>
        <v>0</v>
      </c>
      <c r="M2599" s="88">
        <f>IF([1]Variables!$AN$3=12,INDEX([1]NRO!J2599:T2599,1,5)+INDEX([1]NRO!J2599:T2599,1,8),INDEX([1]NRO!J2599:T2599,1,[1]Variables!$AN$3))</f>
        <v>0</v>
      </c>
      <c r="O2599" s="134"/>
      <c r="P2599" s="134"/>
      <c r="Q2599" s="134"/>
      <c r="R2599" s="134"/>
      <c r="S2599" s="134"/>
      <c r="T2599" s="134"/>
      <c r="U2599" s="134"/>
      <c r="V2599" s="134"/>
      <c r="W2599" s="134"/>
      <c r="X2599" s="134"/>
      <c r="Y2599" s="134"/>
      <c r="Z2599" s="134"/>
      <c r="AA2599" s="134"/>
    </row>
    <row r="2600" spans="1:27" ht="11.65" customHeight="1" thickBot="1" x14ac:dyDescent="0.25">
      <c r="A2600" s="138">
        <f t="shared" ca="1" si="208"/>
        <v>2219</v>
      </c>
      <c r="C2600" s="189" t="s">
        <v>597</v>
      </c>
      <c r="H2600" s="151" t="s">
        <v>595</v>
      </c>
      <c r="I2600" s="203">
        <f>SUBTOTAL(9,I2588:I2599)</f>
        <v>95435845.893750072</v>
      </c>
      <c r="J2600" s="203">
        <f>SUBTOTAL(9,J2588:J2599)</f>
        <v>89259605.647303432</v>
      </c>
      <c r="K2600" s="203">
        <f>SUBTOTAL(9,K2588:K2599)</f>
        <v>6176240.2464466346</v>
      </c>
      <c r="L2600" s="203">
        <f>SUBTOTAL(9,L2588:L2599)</f>
        <v>-6096625.3894784153</v>
      </c>
      <c r="M2600" s="203">
        <f>SUBTOTAL(9,M2588:M2599)</f>
        <v>79614.856968219232</v>
      </c>
      <c r="O2600" s="134"/>
      <c r="P2600" s="134"/>
      <c r="Q2600" s="134"/>
      <c r="R2600" s="134"/>
      <c r="S2600" s="134"/>
      <c r="T2600" s="134"/>
      <c r="U2600" s="134"/>
      <c r="V2600" s="134"/>
      <c r="W2600" s="134"/>
      <c r="X2600" s="134"/>
      <c r="Y2600" s="134"/>
      <c r="Z2600" s="134"/>
      <c r="AA2600" s="134"/>
    </row>
    <row r="2601" spans="1:27" ht="11.65" customHeight="1" thickTop="1" x14ac:dyDescent="0.2">
      <c r="A2601" s="138">
        <f t="shared" ca="1" si="208"/>
        <v>2220</v>
      </c>
      <c r="C2601" s="184"/>
      <c r="H2601" s="151"/>
      <c r="I2601" s="88"/>
      <c r="J2601" s="88"/>
      <c r="K2601" s="88"/>
      <c r="L2601" s="88"/>
      <c r="M2601" s="88"/>
      <c r="O2601" s="134"/>
      <c r="P2601" s="134"/>
      <c r="Q2601" s="134"/>
      <c r="R2601" s="134"/>
      <c r="S2601" s="134"/>
      <c r="T2601" s="134"/>
      <c r="U2601" s="134"/>
      <c r="V2601" s="134"/>
      <c r="W2601" s="134"/>
      <c r="X2601" s="134"/>
      <c r="Y2601" s="134"/>
      <c r="Z2601" s="134"/>
      <c r="AA2601" s="134"/>
    </row>
    <row r="2602" spans="1:27" ht="11.65" customHeight="1" x14ac:dyDescent="0.2">
      <c r="A2602" s="138">
        <f t="shared" ca="1" si="208"/>
        <v>2221</v>
      </c>
      <c r="C2602" s="184" t="s">
        <v>48</v>
      </c>
      <c r="H2602" s="151"/>
      <c r="I2602" s="88"/>
      <c r="J2602" s="88"/>
      <c r="K2602" s="88"/>
      <c r="L2602" s="88"/>
      <c r="M2602" s="88"/>
      <c r="O2602" s="134"/>
      <c r="P2602" s="134"/>
      <c r="Q2602" s="134"/>
      <c r="R2602" s="134"/>
      <c r="S2602" s="134"/>
      <c r="T2602" s="134"/>
      <c r="U2602" s="134"/>
      <c r="V2602" s="134"/>
      <c r="W2602" s="134"/>
      <c r="X2602" s="134"/>
      <c r="Y2602" s="134"/>
      <c r="Z2602" s="134"/>
      <c r="AA2602" s="134"/>
    </row>
    <row r="2603" spans="1:27" ht="11.65" customHeight="1" x14ac:dyDescent="0.2">
      <c r="A2603" s="138">
        <f t="shared" ca="1" si="208"/>
        <v>2222</v>
      </c>
      <c r="C2603" s="184" t="s">
        <v>598</v>
      </c>
      <c r="D2603" s="84" t="s">
        <v>599</v>
      </c>
      <c r="H2603" s="151"/>
      <c r="I2603" s="88"/>
      <c r="J2603" s="88"/>
      <c r="K2603" s="88"/>
      <c r="L2603" s="88"/>
      <c r="M2603" s="88"/>
      <c r="O2603" s="134"/>
      <c r="P2603" s="134"/>
      <c r="Q2603" s="134"/>
      <c r="R2603" s="134"/>
      <c r="S2603" s="134"/>
      <c r="T2603" s="134"/>
      <c r="U2603" s="134"/>
      <c r="V2603" s="134"/>
      <c r="W2603" s="134"/>
      <c r="X2603" s="134"/>
      <c r="Y2603" s="134"/>
      <c r="Z2603" s="134"/>
      <c r="AA2603" s="134"/>
    </row>
    <row r="2604" spans="1:27" ht="11.65" customHeight="1" x14ac:dyDescent="0.2">
      <c r="A2604" s="138">
        <f t="shared" ca="1" si="208"/>
        <v>2223</v>
      </c>
      <c r="C2604" s="184"/>
      <c r="F2604" s="184" t="str">
        <f>+[1]Function!F2586</f>
        <v>CWC</v>
      </c>
      <c r="G2604" s="84" t="str">
        <f>[1]UTCR!H2604</f>
        <v>S</v>
      </c>
      <c r="H2604" s="151"/>
      <c r="I2604" s="88">
        <f>IF(VLOOKUP([1]Variables!$AN$3,[1]Variables!$AK$3:$AM$14,3)=2,[1]UTCR!J2604,[1]UTCR!AF2604)</f>
        <v>0</v>
      </c>
      <c r="J2604" s="88">
        <f>I2604-K2604</f>
        <v>0</v>
      </c>
      <c r="K2604" s="185">
        <f>IF([1]Variables!$AN$3=12,IF(VLOOKUP([1]Variables!$AN$3,[1]Variables!$AK$3:$AM$14,3)=2,INDEX([1]UTCR!K2604:U2604,1,5)+INDEX([1]UTCR!K2604:U2604,1,8),INDEX([1]UTCR!AG2604:AQ2604,1,5)+INDEX([1]UTCR!AG2604:AQ2604,1,8)),IF(VLOOKUP([1]Variables!$AN$3,[1]Variables!$AK$3:$AM$14,3)=2,INDEX([1]UTCR!K2604:U2604,1,[1]Variables!$AN$3),INDEX([1]UTCR!AG2604:AQ2604,1,[1]Variables!$AN$3)))</f>
        <v>0</v>
      </c>
      <c r="L2604" s="88">
        <f>M2604-K2604</f>
        <v>23962204.101914406</v>
      </c>
      <c r="M2604" s="88">
        <f>IF([1]Variables!$AN$3=12,INDEX([1]NRO!J2604:T2604,1,5)+INDEX([1]NRO!J2604:T2604,1,8),INDEX([1]NRO!J2604:T2604,1,[1]Variables!$AN$3))</f>
        <v>23962204.101914406</v>
      </c>
      <c r="N2604" s="134"/>
      <c r="O2604" s="134"/>
      <c r="P2604" s="134"/>
      <c r="Q2604" s="134"/>
      <c r="R2604" s="134"/>
      <c r="S2604" s="134"/>
      <c r="T2604" s="134"/>
      <c r="U2604" s="134"/>
      <c r="V2604" s="134"/>
      <c r="W2604" s="134"/>
      <c r="X2604" s="134"/>
      <c r="Y2604" s="134"/>
      <c r="Z2604" s="134"/>
      <c r="AA2604" s="134"/>
    </row>
    <row r="2605" spans="1:27" ht="11.65" customHeight="1" x14ac:dyDescent="0.2">
      <c r="A2605" s="138">
        <f t="shared" ca="1" si="208"/>
        <v>2224</v>
      </c>
      <c r="C2605" s="184"/>
      <c r="F2605" s="184" t="str">
        <f>+[1]Function!F2587</f>
        <v>CWC</v>
      </c>
      <c r="G2605" s="84" t="str">
        <f>[1]UTCR!H2605</f>
        <v>SO</v>
      </c>
      <c r="H2605" s="151"/>
      <c r="I2605" s="88">
        <f>IF(VLOOKUP([1]Variables!$AN$3,[1]Variables!$AK$3:$AM$14,3)=2,[1]UTCR!J2605,[1]UTCR!AF2605)</f>
        <v>0</v>
      </c>
      <c r="J2605" s="88">
        <f>I2605-K2605</f>
        <v>0</v>
      </c>
      <c r="K2605" s="185">
        <f>IF([1]Variables!$AN$3=12,IF(VLOOKUP([1]Variables!$AN$3,[1]Variables!$AK$3:$AM$14,3)=2,INDEX([1]UTCR!K2605:U2605,1,5)+INDEX([1]UTCR!K2605:U2605,1,8),INDEX([1]UTCR!AG2605:AQ2605,1,5)+INDEX([1]UTCR!AG2605:AQ2605,1,8)),IF(VLOOKUP([1]Variables!$AN$3,[1]Variables!$AK$3:$AM$14,3)=2,INDEX([1]UTCR!K2605:U2605,1,[1]Variables!$AN$3),INDEX([1]UTCR!AG2605:AQ2605,1,[1]Variables!$AN$3)))</f>
        <v>0</v>
      </c>
      <c r="L2605" s="88">
        <f>M2605-K2605</f>
        <v>0</v>
      </c>
      <c r="M2605" s="88">
        <f>IF([1]Variables!$AN$3=12,INDEX([1]NRO!J2605:T2605,1,5)+INDEX([1]NRO!J2605:T2605,1,8),INDEX([1]NRO!J2605:T2605,1,[1]Variables!$AN$3))</f>
        <v>0</v>
      </c>
      <c r="N2605" s="134"/>
      <c r="O2605" s="134"/>
      <c r="P2605" s="231"/>
      <c r="Q2605" s="134"/>
      <c r="R2605" s="134"/>
      <c r="S2605" s="134"/>
      <c r="T2605" s="134"/>
      <c r="U2605" s="134"/>
      <c r="V2605" s="134"/>
      <c r="W2605" s="134"/>
      <c r="X2605" s="134"/>
      <c r="Y2605" s="134"/>
      <c r="Z2605" s="134"/>
      <c r="AA2605" s="134"/>
    </row>
    <row r="2606" spans="1:27" ht="11.65" customHeight="1" x14ac:dyDescent="0.2">
      <c r="A2606" s="138">
        <f t="shared" ca="1" si="208"/>
        <v>2225</v>
      </c>
      <c r="C2606" s="184"/>
      <c r="F2606" s="184" t="str">
        <f>+[1]Function!F2588</f>
        <v>CWC</v>
      </c>
      <c r="G2606" s="84" t="str">
        <f>[1]UTCR!H2606</f>
        <v>SE</v>
      </c>
      <c r="H2606" s="151"/>
      <c r="I2606" s="88">
        <f>IF(VLOOKUP([1]Variables!$AN$3,[1]Variables!$AK$3:$AM$14,3)=2,[1]UTCR!J2606,[1]UTCR!AF2606)</f>
        <v>0</v>
      </c>
      <c r="J2606" s="88">
        <f>I2606-K2606</f>
        <v>0</v>
      </c>
      <c r="K2606" s="185">
        <f>IF([1]Variables!$AN$3=12,IF(VLOOKUP([1]Variables!$AN$3,[1]Variables!$AK$3:$AM$14,3)=2,INDEX([1]UTCR!K2606:U2606,1,5)+INDEX([1]UTCR!K2606:U2606,1,8),INDEX([1]UTCR!AG2606:AQ2606,1,5)+INDEX([1]UTCR!AG2606:AQ2606,1,8)),IF(VLOOKUP([1]Variables!$AN$3,[1]Variables!$AK$3:$AM$14,3)=2,INDEX([1]UTCR!K2606:U2606,1,[1]Variables!$AN$3),INDEX([1]UTCR!AG2606:AQ2606,1,[1]Variables!$AN$3)))</f>
        <v>0</v>
      </c>
      <c r="L2606" s="88">
        <f>M2606-K2606</f>
        <v>0</v>
      </c>
      <c r="M2606" s="88">
        <f>IF([1]Variables!$AN$3=12,INDEX([1]NRO!J2606:T2606,1,5)+INDEX([1]NRO!J2606:T2606,1,8),INDEX([1]NRO!J2606:T2606,1,[1]Variables!$AN$3))</f>
        <v>0</v>
      </c>
      <c r="N2606" s="134"/>
      <c r="O2606" s="134"/>
      <c r="P2606" s="134"/>
      <c r="Q2606" s="134"/>
      <c r="R2606" s="134"/>
      <c r="S2606" s="134"/>
      <c r="T2606" s="134"/>
      <c r="U2606" s="134"/>
      <c r="V2606" s="134"/>
      <c r="W2606" s="134"/>
      <c r="X2606" s="134"/>
      <c r="Y2606" s="134"/>
      <c r="Z2606" s="134"/>
      <c r="AA2606" s="134"/>
    </row>
    <row r="2607" spans="1:27" ht="11.65" customHeight="1" x14ac:dyDescent="0.2">
      <c r="A2607" s="138">
        <f t="shared" ca="1" si="208"/>
        <v>2226</v>
      </c>
      <c r="C2607" s="184"/>
      <c r="H2607" s="151" t="s">
        <v>600</v>
      </c>
      <c r="I2607" s="187">
        <f>SUBTOTAL(9,I2604:I2606)</f>
        <v>0</v>
      </c>
      <c r="J2607" s="187">
        <f>SUBTOTAL(9,J2604:J2606)</f>
        <v>0</v>
      </c>
      <c r="K2607" s="187">
        <f>SUBTOTAL(9,K2604:K2606)</f>
        <v>0</v>
      </c>
      <c r="L2607" s="187">
        <f>SUBTOTAL(9,L2604:L2606)</f>
        <v>23962204.101914406</v>
      </c>
      <c r="M2607" s="187">
        <f>SUBTOTAL(9,M2604:M2606)</f>
        <v>23962204.101914406</v>
      </c>
      <c r="O2607" s="134"/>
      <c r="P2607" s="134"/>
      <c r="Q2607" s="134"/>
      <c r="R2607" s="134"/>
      <c r="S2607" s="134"/>
      <c r="T2607" s="134"/>
      <c r="U2607" s="134"/>
      <c r="V2607" s="134"/>
      <c r="W2607" s="134"/>
      <c r="X2607" s="134"/>
      <c r="Y2607" s="134"/>
      <c r="Z2607" s="134"/>
      <c r="AA2607" s="134"/>
    </row>
    <row r="2608" spans="1:27" ht="11.65" customHeight="1" x14ac:dyDescent="0.2">
      <c r="A2608" s="138">
        <f t="shared" ca="1" si="208"/>
        <v>2227</v>
      </c>
      <c r="C2608" s="184"/>
      <c r="H2608" s="151"/>
      <c r="I2608" s="88"/>
      <c r="J2608" s="88"/>
      <c r="K2608" s="88"/>
      <c r="L2608" s="88"/>
      <c r="M2608" s="88"/>
      <c r="O2608" s="134"/>
      <c r="P2608" s="134"/>
      <c r="Q2608" s="134"/>
      <c r="R2608" s="134"/>
      <c r="S2608" s="134"/>
      <c r="T2608" s="134"/>
      <c r="U2608" s="134"/>
      <c r="V2608" s="134"/>
      <c r="W2608" s="134"/>
      <c r="X2608" s="134"/>
      <c r="Y2608" s="134"/>
      <c r="Z2608" s="134"/>
      <c r="AA2608" s="134"/>
    </row>
    <row r="2609" spans="1:27" ht="11.65" customHeight="1" x14ac:dyDescent="0.2">
      <c r="A2609" s="138">
        <f t="shared" ca="1" si="208"/>
        <v>2228</v>
      </c>
      <c r="C2609" s="184" t="s">
        <v>601</v>
      </c>
      <c r="D2609" s="232" t="s">
        <v>602</v>
      </c>
      <c r="E2609" s="219"/>
      <c r="H2609" s="151"/>
      <c r="I2609" s="88"/>
      <c r="J2609" s="88"/>
      <c r="K2609" s="88"/>
      <c r="L2609" s="88"/>
      <c r="M2609" s="88"/>
      <c r="O2609" s="134"/>
      <c r="P2609" s="134"/>
      <c r="Q2609" s="134"/>
      <c r="R2609" s="134"/>
      <c r="S2609" s="134"/>
      <c r="T2609" s="134"/>
      <c r="U2609" s="134"/>
      <c r="V2609" s="134"/>
      <c r="W2609" s="134"/>
      <c r="X2609" s="134"/>
      <c r="Y2609" s="134"/>
      <c r="Z2609" s="134"/>
      <c r="AA2609" s="134"/>
    </row>
    <row r="2610" spans="1:27" ht="11.65" customHeight="1" x14ac:dyDescent="0.2">
      <c r="A2610" s="138">
        <f t="shared" ca="1" si="208"/>
        <v>2229</v>
      </c>
      <c r="C2610" s="184">
        <v>131</v>
      </c>
      <c r="D2610" s="221" t="s">
        <v>603</v>
      </c>
      <c r="E2610" s="219"/>
      <c r="F2610" s="184" t="str">
        <f>+[1]Function!F2592</f>
        <v>GP</v>
      </c>
      <c r="G2610" s="84" t="str">
        <f>[1]UTCR!H2610</f>
        <v>SNP</v>
      </c>
      <c r="H2610" s="151"/>
      <c r="I2610" s="88">
        <f>IF(VLOOKUP([1]Variables!$AN$3,[1]Variables!$AK$3:$AM$14,3)=2,[1]UTCR!J2610,[1]UTCR!AF2610)</f>
        <v>0</v>
      </c>
      <c r="J2610" s="88">
        <f t="shared" ref="J2610:J2619" si="213">I2610-K2610</f>
        <v>0</v>
      </c>
      <c r="K2610" s="185">
        <f>IF([1]Variables!$AN$3=12,IF(VLOOKUP([1]Variables!$AN$3,[1]Variables!$AK$3:$AM$14,3)=2,INDEX([1]UTCR!K2610:U2610,1,5)+INDEX([1]UTCR!K2610:U2610,1,8),INDEX([1]UTCR!AG2610:AQ2610,1,5)+INDEX([1]UTCR!AG2610:AQ2610,1,8)),IF(VLOOKUP([1]Variables!$AN$3,[1]Variables!$AK$3:$AM$14,3)=2,INDEX([1]UTCR!K2610:U2610,1,[1]Variables!$AN$3),INDEX([1]UTCR!AG2610:AQ2610,1,[1]Variables!$AN$3)))</f>
        <v>0</v>
      </c>
      <c r="L2610" s="88">
        <f t="shared" ref="L2610:L2619" si="214">M2610-K2610</f>
        <v>0</v>
      </c>
      <c r="M2610" s="88">
        <f>IF([1]Variables!$AN$3=12,INDEX([1]NRO!J2610:T2610,1,5)+INDEX([1]NRO!J2610:T2610,1,8),INDEX([1]NRO!J2610:T2610,1,[1]Variables!$AN$3))</f>
        <v>0</v>
      </c>
      <c r="O2610" s="134"/>
      <c r="P2610" s="134"/>
      <c r="Q2610" s="134"/>
      <c r="R2610" s="134"/>
      <c r="S2610" s="134"/>
      <c r="T2610" s="134"/>
      <c r="U2610" s="134"/>
      <c r="V2610" s="134"/>
      <c r="W2610" s="134"/>
      <c r="X2610" s="134"/>
      <c r="Y2610" s="134"/>
      <c r="Z2610" s="134"/>
      <c r="AA2610" s="134"/>
    </row>
    <row r="2611" spans="1:27" ht="11.65" customHeight="1" x14ac:dyDescent="0.2">
      <c r="A2611" s="138">
        <f t="shared" ca="1" si="208"/>
        <v>2230</v>
      </c>
      <c r="C2611" s="184">
        <v>135</v>
      </c>
      <c r="D2611" s="221" t="s">
        <v>604</v>
      </c>
      <c r="E2611" s="219"/>
      <c r="F2611" s="184" t="str">
        <f>+[1]Function!F2593</f>
        <v>GP</v>
      </c>
      <c r="G2611" s="84" t="str">
        <f>[1]UTCR!H2611</f>
        <v>SG</v>
      </c>
      <c r="H2611" s="151"/>
      <c r="I2611" s="88">
        <f>IF(VLOOKUP([1]Variables!$AN$3,[1]Variables!$AK$3:$AM$14,3)=2,[1]UTCR!J2611,[1]UTCR!AF2611)</f>
        <v>0</v>
      </c>
      <c r="J2611" s="88">
        <f t="shared" si="213"/>
        <v>0</v>
      </c>
      <c r="K2611" s="185">
        <f>IF([1]Variables!$AN$3=12,IF(VLOOKUP([1]Variables!$AN$3,[1]Variables!$AK$3:$AM$14,3)=2,INDEX([1]UTCR!K2611:U2611,1,5)+INDEX([1]UTCR!K2611:U2611,1,8),INDEX([1]UTCR!AG2611:AQ2611,1,5)+INDEX([1]UTCR!AG2611:AQ2611,1,8)),IF(VLOOKUP([1]Variables!$AN$3,[1]Variables!$AK$3:$AM$14,3)=2,INDEX([1]UTCR!K2611:U2611,1,[1]Variables!$AN$3),INDEX([1]UTCR!AG2611:AQ2611,1,[1]Variables!$AN$3)))</f>
        <v>0</v>
      </c>
      <c r="L2611" s="88">
        <f t="shared" si="214"/>
        <v>0</v>
      </c>
      <c r="M2611" s="88">
        <f>IF([1]Variables!$AN$3=12,INDEX([1]NRO!J2611:T2611,1,5)+INDEX([1]NRO!J2611:T2611,1,8),INDEX([1]NRO!J2611:T2611,1,[1]Variables!$AN$3))</f>
        <v>0</v>
      </c>
      <c r="O2611" s="134"/>
      <c r="P2611" s="134"/>
      <c r="Q2611" s="134"/>
      <c r="R2611" s="134"/>
      <c r="S2611" s="134"/>
      <c r="T2611" s="134"/>
      <c r="U2611" s="134"/>
      <c r="V2611" s="134"/>
      <c r="W2611" s="134"/>
      <c r="X2611" s="134"/>
      <c r="Y2611" s="134"/>
      <c r="Z2611" s="134"/>
      <c r="AA2611" s="134"/>
    </row>
    <row r="2612" spans="1:27" ht="11.65" customHeight="1" x14ac:dyDescent="0.2">
      <c r="A2612" s="138">
        <f t="shared" ca="1" si="208"/>
        <v>2231</v>
      </c>
      <c r="C2612" s="184">
        <v>141</v>
      </c>
      <c r="D2612" s="221" t="s">
        <v>605</v>
      </c>
      <c r="E2612" s="219"/>
      <c r="F2612" s="184" t="str">
        <f>+[1]Function!F2594</f>
        <v>GP</v>
      </c>
      <c r="G2612" s="84" t="str">
        <f>[1]UTCR!H2612</f>
        <v>SO</v>
      </c>
      <c r="H2612" s="151"/>
      <c r="I2612" s="88">
        <f>IF(VLOOKUP([1]Variables!$AN$3,[1]Variables!$AK$3:$AM$14,3)=2,[1]UTCR!J2612,[1]UTCR!AF2612)</f>
        <v>0</v>
      </c>
      <c r="J2612" s="88">
        <f>I2612-K2612</f>
        <v>0</v>
      </c>
      <c r="K2612" s="185">
        <f>IF([1]Variables!$AN$3=12,IF(VLOOKUP([1]Variables!$AN$3,[1]Variables!$AK$3:$AM$14,3)=2,INDEX([1]UTCR!K2612:U2612,1,5)+INDEX([1]UTCR!K2612:U2612,1,8),INDEX([1]UTCR!AG2612:AQ2612,1,5)+INDEX([1]UTCR!AG2612:AQ2612,1,8)),IF(VLOOKUP([1]Variables!$AN$3,[1]Variables!$AK$3:$AM$14,3)=2,INDEX([1]UTCR!K2612:U2612,1,[1]Variables!$AN$3),INDEX([1]UTCR!AG2612:AQ2612,1,[1]Variables!$AN$3)))</f>
        <v>0</v>
      </c>
      <c r="L2612" s="88">
        <f>M2612-K2612</f>
        <v>0</v>
      </c>
      <c r="M2612" s="88">
        <f>IF([1]Variables!$AN$3=12,INDEX([1]NRO!J2612:T2612,1,5)+INDEX([1]NRO!J2612:T2612,1,8),INDEX([1]NRO!J2612:T2612,1,[1]Variables!$AN$3))</f>
        <v>0</v>
      </c>
      <c r="O2612" s="134"/>
      <c r="P2612" s="134"/>
      <c r="Q2612" s="134"/>
      <c r="R2612" s="134"/>
      <c r="S2612" s="134"/>
      <c r="T2612" s="134"/>
      <c r="U2612" s="134"/>
      <c r="V2612" s="134"/>
      <c r="W2612" s="134"/>
      <c r="X2612" s="134"/>
      <c r="Y2612" s="134"/>
      <c r="Z2612" s="134"/>
      <c r="AA2612" s="134"/>
    </row>
    <row r="2613" spans="1:27" ht="11.65" customHeight="1" x14ac:dyDescent="0.2">
      <c r="A2613" s="138">
        <f t="shared" ca="1" si="208"/>
        <v>2232</v>
      </c>
      <c r="C2613" s="184">
        <v>143</v>
      </c>
      <c r="D2613" s="221" t="s">
        <v>605</v>
      </c>
      <c r="E2613" s="219"/>
      <c r="F2613" s="184" t="str">
        <f>+[1]Function!F2595</f>
        <v>PTD</v>
      </c>
      <c r="G2613" s="84" t="str">
        <f>[1]UTCR!H2613</f>
        <v>SO</v>
      </c>
      <c r="H2613" s="151"/>
      <c r="I2613" s="88">
        <f>IF(VLOOKUP([1]Variables!$AN$3,[1]Variables!$AK$3:$AM$14,3)=2,[1]UTCR!J2613,[1]UTCR!AF2613)</f>
        <v>39731804.604167916</v>
      </c>
      <c r="J2613" s="88">
        <f t="shared" si="213"/>
        <v>37087730.6174367</v>
      </c>
      <c r="K2613" s="185">
        <f>IF([1]Variables!$AN$3=12,IF(VLOOKUP([1]Variables!$AN$3,[1]Variables!$AK$3:$AM$14,3)=2,INDEX([1]UTCR!K2613:U2613,1,5)+INDEX([1]UTCR!K2613:U2613,1,8),INDEX([1]UTCR!AG2613:AQ2613,1,5)+INDEX([1]UTCR!AG2613:AQ2613,1,8)),IF(VLOOKUP([1]Variables!$AN$3,[1]Variables!$AK$3:$AM$14,3)=2,INDEX([1]UTCR!K2613:U2613,1,[1]Variables!$AN$3),INDEX([1]UTCR!AG2613:AQ2613,1,[1]Variables!$AN$3)))</f>
        <v>2644073.9867312172</v>
      </c>
      <c r="L2613" s="88">
        <f t="shared" si="214"/>
        <v>-2644075.2192125507</v>
      </c>
      <c r="M2613" s="88">
        <f>IF([1]Variables!$AN$3=12,INDEX([1]NRO!J2613:T2613,1,5)+INDEX([1]NRO!J2613:T2613,1,8),INDEX([1]NRO!J2613:T2613,1,[1]Variables!$AN$3))</f>
        <v>-1.2324813334271312</v>
      </c>
      <c r="O2613" s="134"/>
      <c r="P2613" s="134"/>
      <c r="Q2613" s="134"/>
      <c r="R2613" s="134"/>
      <c r="S2613" s="134"/>
      <c r="T2613" s="134"/>
      <c r="U2613" s="134"/>
      <c r="V2613" s="134"/>
      <c r="W2613" s="134"/>
      <c r="X2613" s="134"/>
      <c r="Y2613" s="134"/>
      <c r="Z2613" s="134"/>
      <c r="AA2613" s="134"/>
    </row>
    <row r="2614" spans="1:27" ht="11.65" customHeight="1" x14ac:dyDescent="0.2">
      <c r="A2614" s="138">
        <f t="shared" ca="1" si="208"/>
        <v>2233</v>
      </c>
      <c r="C2614" s="184">
        <v>232</v>
      </c>
      <c r="D2614" s="221" t="s">
        <v>606</v>
      </c>
      <c r="E2614" s="219"/>
      <c r="F2614" s="184" t="str">
        <f>+[1]Function!F2596</f>
        <v>PTD</v>
      </c>
      <c r="G2614" s="84" t="str">
        <f>[1]UTCR!H2614</f>
        <v>SE</v>
      </c>
      <c r="H2614" s="151"/>
      <c r="I2614" s="88">
        <f>IF(VLOOKUP([1]Variables!$AN$3,[1]Variables!$AK$3:$AM$14,3)=2,[1]UTCR!J2614,[1]UTCR!AF2614)</f>
        <v>6E-10</v>
      </c>
      <c r="J2614" s="88">
        <f>I2614-K2614</f>
        <v>5.5391966450481654E-10</v>
      </c>
      <c r="K2614" s="185">
        <f>IF([1]Variables!$AN$3=12,IF(VLOOKUP([1]Variables!$AN$3,[1]Variables!$AK$3:$AM$14,3)=2,INDEX([1]UTCR!K2614:U2614,1,5)+INDEX([1]UTCR!K2614:U2614,1,8),INDEX([1]UTCR!AG2614:AQ2614,1,5)+INDEX([1]UTCR!AG2614:AQ2614,1,8)),IF(VLOOKUP([1]Variables!$AN$3,[1]Variables!$AK$3:$AM$14,3)=2,INDEX([1]UTCR!K2614:U2614,1,[1]Variables!$AN$3),INDEX([1]UTCR!AG2614:AQ2614,1,[1]Variables!$AN$3)))</f>
        <v>4.6080335495183457E-11</v>
      </c>
      <c r="L2614" s="88">
        <f>M2614-K2614</f>
        <v>0</v>
      </c>
      <c r="M2614" s="88">
        <f>IF([1]Variables!$AN$3=12,INDEX([1]NRO!J2614:T2614,1,5)+INDEX([1]NRO!J2614:T2614,1,8),INDEX([1]NRO!J2614:T2614,1,[1]Variables!$AN$3))</f>
        <v>4.6080335495183457E-11</v>
      </c>
      <c r="O2614" s="134"/>
      <c r="P2614" s="134"/>
      <c r="Q2614" s="134"/>
      <c r="R2614" s="134"/>
      <c r="S2614" s="134"/>
      <c r="T2614" s="134"/>
      <c r="U2614" s="134"/>
      <c r="V2614" s="134"/>
      <c r="W2614" s="134"/>
      <c r="X2614" s="134"/>
      <c r="Y2614" s="134"/>
      <c r="Z2614" s="134"/>
      <c r="AA2614" s="134"/>
    </row>
    <row r="2615" spans="1:27" ht="11.65" customHeight="1" x14ac:dyDescent="0.2">
      <c r="A2615" s="138">
        <f t="shared" ca="1" si="208"/>
        <v>2234</v>
      </c>
      <c r="C2615" s="184">
        <v>232</v>
      </c>
      <c r="D2615" s="221" t="s">
        <v>606</v>
      </c>
      <c r="E2615" s="219"/>
      <c r="F2615" s="184" t="str">
        <f>+[1]Function!F2597</f>
        <v>P</v>
      </c>
      <c r="G2615" s="84" t="str">
        <f>[1]UTCR!H2615</f>
        <v>SO</v>
      </c>
      <c r="H2615" s="151"/>
      <c r="I2615" s="88">
        <f>IF(VLOOKUP([1]Variables!$AN$3,[1]Variables!$AK$3:$AM$14,3)=2,[1]UTCR!J2615,[1]UTCR!AF2615)</f>
        <v>-7409889.3258333737</v>
      </c>
      <c r="J2615" s="88">
        <f t="shared" si="213"/>
        <v>-6916775.6652236041</v>
      </c>
      <c r="K2615" s="185">
        <f>IF([1]Variables!$AN$3=12,IF(VLOOKUP([1]Variables!$AN$3,[1]Variables!$AK$3:$AM$14,3)=2,INDEX([1]UTCR!K2615:U2615,1,5)+INDEX([1]UTCR!K2615:U2615,1,8),INDEX([1]UTCR!AG2615:AQ2615,1,5)+INDEX([1]UTCR!AG2615:AQ2615,1,8)),IF(VLOOKUP([1]Variables!$AN$3,[1]Variables!$AK$3:$AM$14,3)=2,INDEX([1]UTCR!K2615:U2615,1,[1]Variables!$AN$3),INDEX([1]UTCR!AG2615:AQ2615,1,[1]Variables!$AN$3)))</f>
        <v>-493113.66060976958</v>
      </c>
      <c r="L2615" s="88">
        <f t="shared" si="214"/>
        <v>493113.89046470344</v>
      </c>
      <c r="M2615" s="88">
        <f>IF([1]Variables!$AN$3=12,INDEX([1]NRO!J2615:T2615,1,5)+INDEX([1]NRO!J2615:T2615,1,8),INDEX([1]NRO!J2615:T2615,1,[1]Variables!$AN$3))</f>
        <v>0.22985493385931477</v>
      </c>
      <c r="O2615" s="134"/>
      <c r="P2615" s="134"/>
      <c r="Q2615" s="134"/>
      <c r="R2615" s="134"/>
      <c r="S2615" s="134"/>
      <c r="T2615" s="134"/>
      <c r="U2615" s="134"/>
      <c r="V2615" s="134"/>
      <c r="W2615" s="134"/>
      <c r="X2615" s="134"/>
      <c r="Y2615" s="134"/>
      <c r="Z2615" s="134"/>
      <c r="AA2615" s="134"/>
    </row>
    <row r="2616" spans="1:27" ht="11.65" customHeight="1" x14ac:dyDescent="0.2">
      <c r="A2616" s="138">
        <f t="shared" ca="1" si="208"/>
        <v>2235</v>
      </c>
      <c r="C2616" s="184">
        <v>232</v>
      </c>
      <c r="D2616" s="221" t="s">
        <v>606</v>
      </c>
      <c r="E2616" s="219"/>
      <c r="F2616" s="184" t="str">
        <f>+[1]Function!F2598</f>
        <v>P</v>
      </c>
      <c r="G2616" s="84" t="str">
        <f>[1]UTCR!H2616</f>
        <v>CAEE</v>
      </c>
      <c r="H2616" s="151"/>
      <c r="I2616" s="88">
        <f>IF(VLOOKUP([1]Variables!$AN$3,[1]Variables!$AK$3:$AM$14,3)=2,[1]UTCR!J2616,[1]UTCR!AF2616)</f>
        <v>-2376333.7633333402</v>
      </c>
      <c r="J2616" s="88">
        <f t="shared" si="213"/>
        <v>-2376333.7633333402</v>
      </c>
      <c r="K2616" s="185">
        <f>IF([1]Variables!$AN$3=12,IF(VLOOKUP([1]Variables!$AN$3,[1]Variables!$AK$3:$AM$14,3)=2,INDEX([1]UTCR!K2616:U2616,1,5)+INDEX([1]UTCR!K2616:U2616,1,8),INDEX([1]UTCR!AG2616:AQ2616,1,5)+INDEX([1]UTCR!AG2616:AQ2616,1,8)),IF(VLOOKUP([1]Variables!$AN$3,[1]Variables!$AK$3:$AM$14,3)=2,INDEX([1]UTCR!K2616:U2616,1,[1]Variables!$AN$3),INDEX([1]UTCR!AG2616:AQ2616,1,[1]Variables!$AN$3)))</f>
        <v>0</v>
      </c>
      <c r="L2616" s="88">
        <f t="shared" si="214"/>
        <v>0</v>
      </c>
      <c r="M2616" s="88">
        <f>IF([1]Variables!$AN$3=12,INDEX([1]NRO!J2616:T2616,1,5)+INDEX([1]NRO!J2616:T2616,1,8),INDEX([1]NRO!J2616:T2616,1,[1]Variables!$AN$3))</f>
        <v>0</v>
      </c>
      <c r="O2616" s="134"/>
      <c r="P2616" s="134"/>
      <c r="Q2616" s="134"/>
      <c r="R2616" s="134"/>
      <c r="S2616" s="134"/>
      <c r="T2616" s="134"/>
      <c r="U2616" s="134"/>
      <c r="V2616" s="134"/>
      <c r="W2616" s="134"/>
      <c r="X2616" s="134"/>
      <c r="Y2616" s="134"/>
      <c r="Z2616" s="134"/>
      <c r="AA2616" s="134"/>
    </row>
    <row r="2617" spans="1:27" ht="11.65" customHeight="1" x14ac:dyDescent="0.2">
      <c r="A2617" s="138">
        <f t="shared" ca="1" si="208"/>
        <v>2236</v>
      </c>
      <c r="C2617" s="184">
        <v>232</v>
      </c>
      <c r="D2617" s="221" t="s">
        <v>606</v>
      </c>
      <c r="E2617" s="219"/>
      <c r="F2617" s="184" t="str">
        <f>+[1]Function!F2599</f>
        <v>T</v>
      </c>
      <c r="G2617" s="84" t="str">
        <f>[1]UTCR!H2617</f>
        <v>CAGE</v>
      </c>
      <c r="H2617" s="151"/>
      <c r="I2617" s="88">
        <f>IF(VLOOKUP([1]Variables!$AN$3,[1]Variables!$AK$3:$AM$14,3)=2,[1]UTCR!J2617,[1]UTCR!AF2617)</f>
        <v>-83069.000000001688</v>
      </c>
      <c r="J2617" s="88">
        <f t="shared" si="213"/>
        <v>-83069.000000001688</v>
      </c>
      <c r="K2617" s="185">
        <f>IF([1]Variables!$AN$3=12,IF(VLOOKUP([1]Variables!$AN$3,[1]Variables!$AK$3:$AM$14,3)=2,INDEX([1]UTCR!K2617:U2617,1,5)+INDEX([1]UTCR!K2617:U2617,1,8),INDEX([1]UTCR!AG2617:AQ2617,1,5)+INDEX([1]UTCR!AG2617:AQ2617,1,8)),IF(VLOOKUP([1]Variables!$AN$3,[1]Variables!$AK$3:$AM$14,3)=2,INDEX([1]UTCR!K2617:U2617,1,[1]Variables!$AN$3),INDEX([1]UTCR!AG2617:AQ2617,1,[1]Variables!$AN$3)))</f>
        <v>0</v>
      </c>
      <c r="L2617" s="88">
        <f t="shared" si="214"/>
        <v>0</v>
      </c>
      <c r="M2617" s="88">
        <f>IF([1]Variables!$AN$3=12,INDEX([1]NRO!J2617:T2617,1,5)+INDEX([1]NRO!J2617:T2617,1,8),INDEX([1]NRO!J2617:T2617,1,[1]Variables!$AN$3))</f>
        <v>0</v>
      </c>
      <c r="O2617" s="134"/>
      <c r="P2617" s="134"/>
      <c r="Q2617" s="134"/>
      <c r="R2617" s="134"/>
      <c r="S2617" s="134"/>
      <c r="T2617" s="134"/>
      <c r="U2617" s="129"/>
      <c r="V2617" s="134"/>
      <c r="W2617" s="134"/>
      <c r="X2617" s="134"/>
      <c r="Y2617" s="134"/>
      <c r="Z2617" s="134"/>
      <c r="AA2617" s="134"/>
    </row>
    <row r="2618" spans="1:27" ht="11.65" customHeight="1" x14ac:dyDescent="0.2">
      <c r="A2618" s="138">
        <f t="shared" ca="1" si="208"/>
        <v>2237</v>
      </c>
      <c r="C2618" s="184">
        <v>232</v>
      </c>
      <c r="D2618" s="221" t="s">
        <v>606</v>
      </c>
      <c r="E2618" s="219"/>
      <c r="F2618" s="184" t="str">
        <f>+[1]Function!F2600</f>
        <v>P</v>
      </c>
      <c r="G2618" s="84" t="str">
        <f>[1]UTCR!H2618</f>
        <v>S</v>
      </c>
      <c r="H2618" s="151"/>
      <c r="I2618" s="88">
        <f>IF(VLOOKUP([1]Variables!$AN$3,[1]Variables!$AK$3:$AM$14,3)=2,[1]UTCR!J2618,[1]UTCR!AF2618)</f>
        <v>-169637</v>
      </c>
      <c r="J2618" s="88">
        <f>I2618-K2618</f>
        <v>-169637</v>
      </c>
      <c r="K2618" s="185">
        <f>IF([1]Variables!$AN$3=12,IF(VLOOKUP([1]Variables!$AN$3,[1]Variables!$AK$3:$AM$14,3)=2,INDEX([1]UTCR!K2618:U2618,1,5)+INDEX([1]UTCR!K2618:U2618,1,8),INDEX([1]UTCR!AG2618:AQ2618,1,5)+INDEX([1]UTCR!AG2618:AQ2618,1,8)),IF(VLOOKUP([1]Variables!$AN$3,[1]Variables!$AK$3:$AM$14,3)=2,INDEX([1]UTCR!K2618:U2618,1,[1]Variables!$AN$3),INDEX([1]UTCR!AG2618:AQ2618,1,[1]Variables!$AN$3)))</f>
        <v>0</v>
      </c>
      <c r="L2618" s="88">
        <f>M2618-K2618</f>
        <v>0</v>
      </c>
      <c r="M2618" s="88">
        <f>IF([1]Variables!$AN$3=12,INDEX([1]NRO!J2618:T2618,1,5)+INDEX([1]NRO!J2618:T2618,1,8),INDEX([1]NRO!J2618:T2618,1,[1]Variables!$AN$3))</f>
        <v>0</v>
      </c>
      <c r="O2618" s="134"/>
      <c r="P2618" s="134"/>
      <c r="Q2618" s="134"/>
      <c r="R2618" s="134"/>
      <c r="S2618" s="134"/>
      <c r="T2618" s="134"/>
      <c r="U2618" s="129"/>
      <c r="V2618" s="134"/>
      <c r="W2618" s="134"/>
      <c r="X2618" s="134"/>
      <c r="Y2618" s="134"/>
      <c r="Z2618" s="134"/>
      <c r="AA2618" s="134"/>
    </row>
    <row r="2619" spans="1:27" ht="11.65" customHeight="1" x14ac:dyDescent="0.2">
      <c r="A2619" s="138">
        <f t="shared" ca="1" si="208"/>
        <v>2238</v>
      </c>
      <c r="C2619" s="184">
        <v>2533</v>
      </c>
      <c r="D2619" s="219" t="s">
        <v>607</v>
      </c>
      <c r="E2619" s="219"/>
      <c r="F2619" s="184" t="str">
        <f>+[1]Function!F2601</f>
        <v>P</v>
      </c>
      <c r="G2619" s="84" t="str">
        <f>[1]UTCR!H2619</f>
        <v>OTHER</v>
      </c>
      <c r="H2619" s="151"/>
      <c r="I2619" s="88">
        <f>IF(VLOOKUP([1]Variables!$AN$3,[1]Variables!$AK$3:$AM$14,3)=2,[1]UTCR!J2619,[1]UTCR!AF2619)</f>
        <v>-5825456.5466666669</v>
      </c>
      <c r="J2619" s="88">
        <f t="shared" si="213"/>
        <v>-5825456.5466666669</v>
      </c>
      <c r="K2619" s="185">
        <f>IF([1]Variables!$AN$3=12,IF(VLOOKUP([1]Variables!$AN$3,[1]Variables!$AK$3:$AM$14,3)=2,INDEX([1]UTCR!K2619:U2619,1,5)+INDEX([1]UTCR!K2619:U2619,1,8),INDEX([1]UTCR!AG2619:AQ2619,1,5)+INDEX([1]UTCR!AG2619:AQ2619,1,8)),IF(VLOOKUP([1]Variables!$AN$3,[1]Variables!$AK$3:$AM$14,3)=2,INDEX([1]UTCR!K2619:U2619,1,[1]Variables!$AN$3),INDEX([1]UTCR!AG2619:AQ2619,1,[1]Variables!$AN$3)))</f>
        <v>0</v>
      </c>
      <c r="L2619" s="88">
        <f t="shared" si="214"/>
        <v>0</v>
      </c>
      <c r="M2619" s="88">
        <f>IF([1]Variables!$AN$3=12,INDEX([1]NRO!J2619:T2619,1,5)+INDEX([1]NRO!J2619:T2619,1,8),INDEX([1]NRO!J2619:T2619,1,[1]Variables!$AN$3))</f>
        <v>0</v>
      </c>
      <c r="O2619" s="134"/>
      <c r="P2619" s="134"/>
      <c r="Q2619" s="134"/>
      <c r="R2619" s="134"/>
      <c r="S2619" s="134"/>
      <c r="T2619" s="134"/>
      <c r="U2619" s="134"/>
      <c r="V2619" s="134"/>
      <c r="W2619" s="134"/>
      <c r="X2619" s="134"/>
      <c r="Y2619" s="134"/>
      <c r="Z2619" s="134"/>
      <c r="AA2619" s="134"/>
    </row>
    <row r="2620" spans="1:27" ht="11.65" customHeight="1" x14ac:dyDescent="0.2">
      <c r="A2620" s="138">
        <f t="shared" ca="1" si="208"/>
        <v>2239</v>
      </c>
      <c r="C2620" s="184">
        <v>2533</v>
      </c>
      <c r="D2620" s="219" t="s">
        <v>607</v>
      </c>
      <c r="E2620" s="219"/>
      <c r="F2620" s="184" t="str">
        <f>+[1]Function!F2602</f>
        <v>P</v>
      </c>
      <c r="G2620" s="84" t="str">
        <f>[1]UTCR!H2620</f>
        <v>CAEW</v>
      </c>
      <c r="H2620" s="151"/>
      <c r="I2620" s="88">
        <f>IF(VLOOKUP([1]Variables!$AN$3,[1]Variables!$AK$3:$AM$14,3)=2,[1]UTCR!J2620,[1]UTCR!AF2620)</f>
        <v>0</v>
      </c>
      <c r="J2620" s="88">
        <f>I2620-K2620</f>
        <v>0</v>
      </c>
      <c r="K2620" s="185">
        <f>IF([1]Variables!$AN$3=12,IF(VLOOKUP([1]Variables!$AN$3,[1]Variables!$AK$3:$AM$14,3)=2,INDEX([1]UTCR!K2620:U2620,1,5)+INDEX([1]UTCR!K2620:U2620,1,8),INDEX([1]UTCR!AG2620:AQ2620,1,5)+INDEX([1]UTCR!AG2620:AQ2620,1,8)),IF(VLOOKUP([1]Variables!$AN$3,[1]Variables!$AK$3:$AM$14,3)=2,INDEX([1]UTCR!K2620:U2620,1,[1]Variables!$AN$3),INDEX([1]UTCR!AG2620:AQ2620,1,[1]Variables!$AN$3)))</f>
        <v>0</v>
      </c>
      <c r="L2620" s="88">
        <f>M2620-K2620</f>
        <v>0</v>
      </c>
      <c r="M2620" s="88">
        <f>IF([1]Variables!$AN$3=12,INDEX([1]NRO!J2620:T2620,1,5)+INDEX([1]NRO!J2620:T2620,1,8),INDEX([1]NRO!J2620:T2620,1,[1]Variables!$AN$3))</f>
        <v>0</v>
      </c>
      <c r="O2620" s="134"/>
      <c r="P2620" s="134"/>
      <c r="Q2620" s="134"/>
      <c r="R2620" s="134"/>
      <c r="S2620" s="134"/>
      <c r="T2620" s="134"/>
      <c r="U2620" s="134"/>
      <c r="V2620" s="134"/>
      <c r="W2620" s="134"/>
      <c r="X2620" s="134"/>
      <c r="Y2620" s="134"/>
      <c r="Z2620" s="134"/>
      <c r="AA2620" s="134"/>
    </row>
    <row r="2621" spans="1:27" ht="11.65" customHeight="1" x14ac:dyDescent="0.2">
      <c r="A2621" s="138">
        <f t="shared" ca="1" si="208"/>
        <v>2240</v>
      </c>
      <c r="C2621" s="184">
        <v>2533</v>
      </c>
      <c r="D2621" s="219" t="s">
        <v>607</v>
      </c>
      <c r="E2621" s="219"/>
      <c r="F2621" s="184" t="str">
        <f>+[1]Function!F2603</f>
        <v>P</v>
      </c>
      <c r="G2621" s="84" t="str">
        <f>[1]UTCR!H2621</f>
        <v>CAEE</v>
      </c>
      <c r="H2621" s="151"/>
      <c r="I2621" s="88">
        <f>IF(VLOOKUP([1]Variables!$AN$3,[1]Variables!$AK$3:$AM$14,3)=2,[1]UTCR!J2621,[1]UTCR!AF2621)</f>
        <v>0</v>
      </c>
      <c r="J2621" s="88">
        <f>I2621-K2621</f>
        <v>0</v>
      </c>
      <c r="K2621" s="185">
        <f>IF([1]Variables!$AN$3=12,IF(VLOOKUP([1]Variables!$AN$3,[1]Variables!$AK$3:$AM$14,3)=2,INDEX([1]UTCR!K2621:U2621,1,5)+INDEX([1]UTCR!K2621:U2621,1,8),INDEX([1]UTCR!AG2621:AQ2621,1,5)+INDEX([1]UTCR!AG2621:AQ2621,1,8)),IF(VLOOKUP([1]Variables!$AN$3,[1]Variables!$AK$3:$AM$14,3)=2,INDEX([1]UTCR!K2621:U2621,1,[1]Variables!$AN$3),INDEX([1]UTCR!AG2621:AQ2621,1,[1]Variables!$AN$3)))</f>
        <v>0</v>
      </c>
      <c r="L2621" s="88">
        <f>M2621-K2621</f>
        <v>0</v>
      </c>
      <c r="M2621" s="88">
        <f>IF([1]Variables!$AN$3=12,INDEX([1]NRO!J2621:T2621,1,5)+INDEX([1]NRO!J2621:T2621,1,8),INDEX([1]NRO!J2621:T2621,1,[1]Variables!$AN$3))</f>
        <v>0</v>
      </c>
      <c r="O2621" s="134"/>
      <c r="P2621" s="134"/>
      <c r="Q2621" s="134"/>
      <c r="R2621" s="134"/>
      <c r="S2621" s="134"/>
      <c r="T2621" s="134"/>
      <c r="U2621" s="134"/>
      <c r="V2621" s="134"/>
      <c r="W2621" s="134"/>
      <c r="X2621" s="134"/>
      <c r="Y2621" s="134"/>
      <c r="Z2621" s="134"/>
      <c r="AA2621" s="134"/>
    </row>
    <row r="2622" spans="1:27" ht="11.65" customHeight="1" x14ac:dyDescent="0.2">
      <c r="A2622" s="138">
        <f t="shared" ca="1" si="208"/>
        <v>2241</v>
      </c>
      <c r="C2622" s="184">
        <v>230</v>
      </c>
      <c r="D2622" s="219" t="s">
        <v>608</v>
      </c>
      <c r="E2622" s="219"/>
      <c r="F2622" s="184" t="str">
        <f>+[1]Function!F2604</f>
        <v>P</v>
      </c>
      <c r="G2622" s="84" t="str">
        <f>[1]UTCR!H2622</f>
        <v>SE</v>
      </c>
      <c r="H2622" s="151"/>
      <c r="I2622" s="88">
        <f>IF(VLOOKUP([1]Variables!$AN$3,[1]Variables!$AK$3:$AM$14,3)=2,[1]UTCR!J2622,[1]UTCR!AF2622)</f>
        <v>0</v>
      </c>
      <c r="J2622" s="88">
        <f t="shared" ref="J2622:J2630" si="215">I2622-K2622</f>
        <v>0</v>
      </c>
      <c r="K2622" s="185">
        <f>IF([1]Variables!$AN$3=12,IF(VLOOKUP([1]Variables!$AN$3,[1]Variables!$AK$3:$AM$14,3)=2,INDEX([1]UTCR!K2622:U2622,1,5)+INDEX([1]UTCR!K2622:U2622,1,8),INDEX([1]UTCR!AG2622:AQ2622,1,5)+INDEX([1]UTCR!AG2622:AQ2622,1,8)),IF(VLOOKUP([1]Variables!$AN$3,[1]Variables!$AK$3:$AM$14,3)=2,INDEX([1]UTCR!K2622:U2622,1,[1]Variables!$AN$3),INDEX([1]UTCR!AG2622:AQ2622,1,[1]Variables!$AN$3)))</f>
        <v>0</v>
      </c>
      <c r="L2622" s="88">
        <f t="shared" ref="L2622:L2630" si="216">M2622-K2622</f>
        <v>0</v>
      </c>
      <c r="M2622" s="88">
        <f>IF([1]Variables!$AN$3=12,INDEX([1]NRO!J2622:T2622,1,5)+INDEX([1]NRO!J2622:T2622,1,8),INDEX([1]NRO!J2622:T2622,1,[1]Variables!$AN$3))</f>
        <v>0</v>
      </c>
      <c r="O2622" s="134"/>
      <c r="P2622" s="134"/>
      <c r="Q2622" s="134"/>
      <c r="R2622" s="134"/>
      <c r="S2622" s="134"/>
      <c r="T2622" s="134"/>
      <c r="U2622" s="134"/>
      <c r="V2622" s="134"/>
      <c r="W2622" s="134"/>
      <c r="X2622" s="134"/>
      <c r="Y2622" s="134"/>
      <c r="Z2622" s="134"/>
      <c r="AA2622" s="134"/>
    </row>
    <row r="2623" spans="1:27" ht="11.65" customHeight="1" x14ac:dyDescent="0.2">
      <c r="A2623" s="138">
        <f t="shared" ca="1" si="208"/>
        <v>2242</v>
      </c>
      <c r="C2623" s="184">
        <v>230</v>
      </c>
      <c r="D2623" s="219" t="s">
        <v>608</v>
      </c>
      <c r="E2623" s="219"/>
      <c r="F2623" s="184" t="str">
        <f>+[1]Function!F2605</f>
        <v>P</v>
      </c>
      <c r="G2623" s="84" t="str">
        <f>[1]UTCR!H2623</f>
        <v>CAEW</v>
      </c>
      <c r="H2623" s="151"/>
      <c r="I2623" s="88">
        <f>IF(VLOOKUP([1]Variables!$AN$3,[1]Variables!$AK$3:$AM$14,3)=2,[1]UTCR!J2623,[1]UTCR!AF2623)</f>
        <v>0</v>
      </c>
      <c r="J2623" s="88">
        <f t="shared" si="215"/>
        <v>0</v>
      </c>
      <c r="K2623" s="185">
        <f>IF([1]Variables!$AN$3=12,IF(VLOOKUP([1]Variables!$AN$3,[1]Variables!$AK$3:$AM$14,3)=2,INDEX([1]UTCR!K2623:U2623,1,5)+INDEX([1]UTCR!K2623:U2623,1,8),INDEX([1]UTCR!AG2623:AQ2623,1,5)+INDEX([1]UTCR!AG2623:AQ2623,1,8)),IF(VLOOKUP([1]Variables!$AN$3,[1]Variables!$AK$3:$AM$14,3)=2,INDEX([1]UTCR!K2623:U2623,1,[1]Variables!$AN$3),INDEX([1]UTCR!AG2623:AQ2623,1,[1]Variables!$AN$3)))</f>
        <v>0</v>
      </c>
      <c r="L2623" s="88">
        <f t="shared" si="216"/>
        <v>0</v>
      </c>
      <c r="M2623" s="88">
        <f>IF([1]Variables!$AN$3=12,INDEX([1]NRO!J2623:T2623,1,5)+INDEX([1]NRO!J2623:T2623,1,8),INDEX([1]NRO!J2623:T2623,1,[1]Variables!$AN$3))</f>
        <v>0</v>
      </c>
      <c r="O2623" s="134"/>
      <c r="P2623" s="134"/>
      <c r="Q2623" s="134"/>
      <c r="R2623" s="134"/>
      <c r="S2623" s="134"/>
      <c r="T2623" s="134"/>
      <c r="U2623" s="134"/>
      <c r="V2623" s="134"/>
      <c r="W2623" s="134"/>
      <c r="X2623" s="134"/>
      <c r="Y2623" s="134"/>
      <c r="Z2623" s="134"/>
      <c r="AA2623" s="134"/>
    </row>
    <row r="2624" spans="1:27" ht="11.65" customHeight="1" x14ac:dyDescent="0.2">
      <c r="A2624" s="138">
        <f t="shared" ca="1" si="208"/>
        <v>2243</v>
      </c>
      <c r="C2624" s="184">
        <v>230</v>
      </c>
      <c r="D2624" s="219" t="s">
        <v>608</v>
      </c>
      <c r="E2624" s="219"/>
      <c r="F2624" s="184" t="str">
        <f>+[1]Function!F2606</f>
        <v>P</v>
      </c>
      <c r="G2624" s="84" t="str">
        <f>[1]UTCR!H2624</f>
        <v>CAEE</v>
      </c>
      <c r="H2624" s="151"/>
      <c r="I2624" s="88">
        <f>IF(VLOOKUP([1]Variables!$AN$3,[1]Variables!$AK$3:$AM$14,3)=2,[1]UTCR!J2624,[1]UTCR!AF2624)</f>
        <v>0</v>
      </c>
      <c r="J2624" s="88">
        <f t="shared" si="215"/>
        <v>0</v>
      </c>
      <c r="K2624" s="185">
        <f>IF([1]Variables!$AN$3=12,IF(VLOOKUP([1]Variables!$AN$3,[1]Variables!$AK$3:$AM$14,3)=2,INDEX([1]UTCR!K2624:U2624,1,5)+INDEX([1]UTCR!K2624:U2624,1,8),INDEX([1]UTCR!AG2624:AQ2624,1,5)+INDEX([1]UTCR!AG2624:AQ2624,1,8)),IF(VLOOKUP([1]Variables!$AN$3,[1]Variables!$AK$3:$AM$14,3)=2,INDEX([1]UTCR!K2624:U2624,1,[1]Variables!$AN$3),INDEX([1]UTCR!AG2624:AQ2624,1,[1]Variables!$AN$3)))</f>
        <v>0</v>
      </c>
      <c r="L2624" s="88">
        <f t="shared" si="216"/>
        <v>0</v>
      </c>
      <c r="M2624" s="88">
        <f>IF([1]Variables!$AN$3=12,INDEX([1]NRO!J2624:T2624,1,5)+INDEX([1]NRO!J2624:T2624,1,8),INDEX([1]NRO!J2624:T2624,1,[1]Variables!$AN$3))</f>
        <v>0</v>
      </c>
      <c r="O2624" s="134"/>
      <c r="P2624" s="134"/>
      <c r="Q2624" s="134"/>
      <c r="R2624" s="134"/>
      <c r="S2624" s="134"/>
      <c r="T2624" s="134"/>
      <c r="U2624" s="134"/>
      <c r="V2624" s="134"/>
      <c r="W2624" s="134"/>
      <c r="X2624" s="134"/>
      <c r="Y2624" s="134"/>
      <c r="Z2624" s="134"/>
      <c r="AA2624" s="134"/>
    </row>
    <row r="2625" spans="1:27" ht="11.65" customHeight="1" x14ac:dyDescent="0.2">
      <c r="A2625" s="138">
        <f t="shared" ca="1" si="208"/>
        <v>2244</v>
      </c>
      <c r="C2625" s="184">
        <v>230</v>
      </c>
      <c r="D2625" s="219" t="s">
        <v>608</v>
      </c>
      <c r="E2625" s="219"/>
      <c r="F2625" s="184" t="str">
        <f>+[1]Function!F2607</f>
        <v>P</v>
      </c>
      <c r="G2625" s="84" t="str">
        <f>[1]UTCR!H2625</f>
        <v>S</v>
      </c>
      <c r="H2625" s="151"/>
      <c r="I2625" s="88">
        <f>IF(VLOOKUP([1]Variables!$AN$3,[1]Variables!$AK$3:$AM$14,3)=2,[1]UTCR!J2625,[1]UTCR!AF2625)</f>
        <v>-8518261.4441666696</v>
      </c>
      <c r="J2625" s="88">
        <f t="shared" si="215"/>
        <v>-8518261.4441666696</v>
      </c>
      <c r="K2625" s="185">
        <f>IF([1]Variables!$AN$3=12,IF(VLOOKUP([1]Variables!$AN$3,[1]Variables!$AK$3:$AM$14,3)=2,INDEX([1]UTCR!K2625:U2625,1,5)+INDEX([1]UTCR!K2625:U2625,1,8),INDEX([1]UTCR!AG2625:AQ2625,1,5)+INDEX([1]UTCR!AG2625:AQ2625,1,8)),IF(VLOOKUP([1]Variables!$AN$3,[1]Variables!$AK$3:$AM$14,3)=2,INDEX([1]UTCR!K2625:U2625,1,[1]Variables!$AN$3),INDEX([1]UTCR!AG2625:AQ2625,1,[1]Variables!$AN$3)))</f>
        <v>0</v>
      </c>
      <c r="L2625" s="88">
        <f t="shared" si="216"/>
        <v>0</v>
      </c>
      <c r="M2625" s="88">
        <f>IF([1]Variables!$AN$3=12,INDEX([1]NRO!J2625:T2625,1,5)+INDEX([1]NRO!J2625:T2625,1,8),INDEX([1]NRO!J2625:T2625,1,[1]Variables!$AN$3))</f>
        <v>0</v>
      </c>
      <c r="O2625" s="134"/>
      <c r="P2625" s="134"/>
      <c r="Q2625" s="134"/>
      <c r="R2625" s="134"/>
      <c r="S2625" s="134"/>
      <c r="T2625" s="134"/>
      <c r="U2625" s="134"/>
      <c r="V2625" s="134"/>
      <c r="W2625" s="134"/>
      <c r="X2625" s="134"/>
      <c r="Y2625" s="134"/>
      <c r="Z2625" s="134"/>
      <c r="AA2625" s="134"/>
    </row>
    <row r="2626" spans="1:27" ht="11.65" customHeight="1" x14ac:dyDescent="0.2">
      <c r="A2626" s="138">
        <f t="shared" ca="1" si="208"/>
        <v>2245</v>
      </c>
      <c r="C2626" s="184">
        <v>254105</v>
      </c>
      <c r="D2626" s="219" t="s">
        <v>609</v>
      </c>
      <c r="E2626" s="219"/>
      <c r="F2626" s="184" t="str">
        <f>+[1]Function!F2608</f>
        <v>P</v>
      </c>
      <c r="G2626" s="84" t="str">
        <f>[1]UTCR!H2626</f>
        <v>S</v>
      </c>
      <c r="H2626" s="151"/>
      <c r="I2626" s="88">
        <f>IF(VLOOKUP([1]Variables!$AN$3,[1]Variables!$AK$3:$AM$14,3)=2,[1]UTCR!J2626,[1]UTCR!AF2626)</f>
        <v>0</v>
      </c>
      <c r="J2626" s="88">
        <f t="shared" si="215"/>
        <v>0</v>
      </c>
      <c r="K2626" s="185">
        <f>IF([1]Variables!$AN$3=12,IF(VLOOKUP([1]Variables!$AN$3,[1]Variables!$AK$3:$AM$14,3)=2,INDEX([1]UTCR!K2626:U2626,1,5)+INDEX([1]UTCR!K2626:U2626,1,8),INDEX([1]UTCR!AG2626:AQ2626,1,5)+INDEX([1]UTCR!AG2626:AQ2626,1,8)),IF(VLOOKUP([1]Variables!$AN$3,[1]Variables!$AK$3:$AM$14,3)=2,INDEX([1]UTCR!K2626:U2626,1,[1]Variables!$AN$3),INDEX([1]UTCR!AG2626:AQ2626,1,[1]Variables!$AN$3)))</f>
        <v>0</v>
      </c>
      <c r="L2626" s="88">
        <f t="shared" si="216"/>
        <v>0</v>
      </c>
      <c r="M2626" s="88">
        <f>IF([1]Variables!$AN$3=12,INDEX([1]NRO!J2626:T2626,1,5)+INDEX([1]NRO!J2626:T2626,1,8),INDEX([1]NRO!J2626:T2626,1,[1]Variables!$AN$3))</f>
        <v>0</v>
      </c>
      <c r="O2626" s="134"/>
      <c r="P2626" s="134"/>
      <c r="Q2626" s="134"/>
      <c r="R2626" s="134"/>
      <c r="S2626" s="134"/>
      <c r="T2626" s="134"/>
      <c r="U2626" s="134"/>
      <c r="V2626" s="134"/>
      <c r="W2626" s="134"/>
      <c r="X2626" s="134"/>
      <c r="Y2626" s="134"/>
      <c r="Z2626" s="134"/>
      <c r="AA2626" s="134"/>
    </row>
    <row r="2627" spans="1:27" ht="11.65" customHeight="1" x14ac:dyDescent="0.2">
      <c r="A2627" s="138">
        <f t="shared" ca="1" si="208"/>
        <v>2246</v>
      </c>
      <c r="C2627" s="184">
        <v>254105</v>
      </c>
      <c r="D2627" s="219" t="s">
        <v>609</v>
      </c>
      <c r="E2627" s="219"/>
      <c r="F2627" s="184" t="str">
        <f>+[1]Function!F2609</f>
        <v>P</v>
      </c>
      <c r="G2627" s="84" t="str">
        <f>[1]UTCR!H2627</f>
        <v>SE</v>
      </c>
      <c r="H2627" s="151"/>
      <c r="I2627" s="88">
        <f>IF(VLOOKUP([1]Variables!$AN$3,[1]Variables!$AK$3:$AM$14,3)=2,[1]UTCR!J2627,[1]UTCR!AF2627)</f>
        <v>0</v>
      </c>
      <c r="J2627" s="88">
        <f t="shared" si="215"/>
        <v>0</v>
      </c>
      <c r="K2627" s="185">
        <f>IF([1]Variables!$AN$3=12,IF(VLOOKUP([1]Variables!$AN$3,[1]Variables!$AK$3:$AM$14,3)=2,INDEX([1]UTCR!K2627:U2627,1,5)+INDEX([1]UTCR!K2627:U2627,1,8),INDEX([1]UTCR!AG2627:AQ2627,1,5)+INDEX([1]UTCR!AG2627:AQ2627,1,8)),IF(VLOOKUP([1]Variables!$AN$3,[1]Variables!$AK$3:$AM$14,3)=2,INDEX([1]UTCR!K2627:U2627,1,[1]Variables!$AN$3),INDEX([1]UTCR!AG2627:AQ2627,1,[1]Variables!$AN$3)))</f>
        <v>0</v>
      </c>
      <c r="L2627" s="88">
        <f t="shared" si="216"/>
        <v>0</v>
      </c>
      <c r="M2627" s="88">
        <f>IF([1]Variables!$AN$3=12,INDEX([1]NRO!J2627:T2627,1,5)+INDEX([1]NRO!J2627:T2627,1,8),INDEX([1]NRO!J2627:T2627,1,[1]Variables!$AN$3))</f>
        <v>0</v>
      </c>
      <c r="O2627" s="134"/>
      <c r="P2627" s="134"/>
      <c r="Q2627" s="134"/>
      <c r="R2627" s="134"/>
      <c r="S2627" s="134"/>
      <c r="T2627" s="134"/>
      <c r="U2627" s="134"/>
      <c r="V2627" s="134"/>
      <c r="W2627" s="134"/>
      <c r="X2627" s="134"/>
      <c r="Y2627" s="134"/>
      <c r="Z2627" s="134"/>
      <c r="AA2627" s="134"/>
    </row>
    <row r="2628" spans="1:27" ht="11.65" customHeight="1" x14ac:dyDescent="0.2">
      <c r="A2628" s="138">
        <f t="shared" ca="1" si="208"/>
        <v>2247</v>
      </c>
      <c r="C2628" s="184">
        <v>254105</v>
      </c>
      <c r="D2628" s="219" t="s">
        <v>609</v>
      </c>
      <c r="E2628" s="219"/>
      <c r="F2628" s="184" t="str">
        <f>+[1]Function!F2610</f>
        <v>P</v>
      </c>
      <c r="G2628" s="84" t="str">
        <f>[1]UTCR!H2628</f>
        <v>CAGE</v>
      </c>
      <c r="H2628" s="151"/>
      <c r="I2628" s="88">
        <f>IF(VLOOKUP([1]Variables!$AN$3,[1]Variables!$AK$3:$AM$14,3)=2,[1]UTCR!J2628,[1]UTCR!AF2628)</f>
        <v>-19802.830000000002</v>
      </c>
      <c r="J2628" s="88">
        <f>I2628-K2628</f>
        <v>-19802.830000000002</v>
      </c>
      <c r="K2628" s="185">
        <f>IF([1]Variables!$AN$3=12,IF(VLOOKUP([1]Variables!$AN$3,[1]Variables!$AK$3:$AM$14,3)=2,INDEX([1]UTCR!K2628:U2628,1,5)+INDEX([1]UTCR!K2628:U2628,1,8),INDEX([1]UTCR!AG2628:AQ2628,1,5)+INDEX([1]UTCR!AG2628:AQ2628,1,8)),IF(VLOOKUP([1]Variables!$AN$3,[1]Variables!$AK$3:$AM$14,3)=2,INDEX([1]UTCR!K2628:U2628,1,[1]Variables!$AN$3),INDEX([1]UTCR!AG2628:AQ2628,1,[1]Variables!$AN$3)))</f>
        <v>0</v>
      </c>
      <c r="L2628" s="88">
        <f>M2628-K2628</f>
        <v>0</v>
      </c>
      <c r="M2628" s="88">
        <f>IF([1]Variables!$AN$3=12,INDEX([1]NRO!J2628:T2628,1,5)+INDEX([1]NRO!J2628:T2628,1,8),INDEX([1]NRO!J2628:T2628,1,[1]Variables!$AN$3))</f>
        <v>0</v>
      </c>
      <c r="O2628" s="134"/>
      <c r="P2628" s="134"/>
      <c r="Q2628" s="134"/>
      <c r="R2628" s="134"/>
      <c r="S2628" s="134"/>
      <c r="T2628" s="134"/>
      <c r="U2628" s="134"/>
      <c r="V2628" s="134"/>
      <c r="W2628" s="134"/>
      <c r="X2628" s="134"/>
      <c r="Y2628" s="134"/>
      <c r="Z2628" s="134"/>
      <c r="AA2628" s="134"/>
    </row>
    <row r="2629" spans="1:27" ht="11.65" customHeight="1" x14ac:dyDescent="0.2">
      <c r="A2629" s="138">
        <f t="shared" ca="1" si="208"/>
        <v>2248</v>
      </c>
      <c r="C2629" s="184">
        <v>254105</v>
      </c>
      <c r="D2629" s="219" t="s">
        <v>609</v>
      </c>
      <c r="E2629" s="219"/>
      <c r="F2629" s="184" t="str">
        <f>+[1]Function!F2611</f>
        <v>P</v>
      </c>
      <c r="G2629" s="84" t="str">
        <f>[1]UTCR!H2629</f>
        <v>CAEE</v>
      </c>
      <c r="H2629" s="151"/>
      <c r="I2629" s="88">
        <f>IF(VLOOKUP([1]Variables!$AN$3,[1]Variables!$AK$3:$AM$14,3)=2,[1]UTCR!J2629,[1]UTCR!AF2629)</f>
        <v>19802.830000000034</v>
      </c>
      <c r="J2629" s="88">
        <f>I2629-K2629</f>
        <v>19802.830000000034</v>
      </c>
      <c r="K2629" s="185">
        <f>IF([1]Variables!$AN$3=12,IF(VLOOKUP([1]Variables!$AN$3,[1]Variables!$AK$3:$AM$14,3)=2,INDEX([1]UTCR!K2629:U2629,1,5)+INDEX([1]UTCR!K2629:U2629,1,8),INDEX([1]UTCR!AG2629:AQ2629,1,5)+INDEX([1]UTCR!AG2629:AQ2629,1,8)),IF(VLOOKUP([1]Variables!$AN$3,[1]Variables!$AK$3:$AM$14,3)=2,INDEX([1]UTCR!K2629:U2629,1,[1]Variables!$AN$3),INDEX([1]UTCR!AG2629:AQ2629,1,[1]Variables!$AN$3)))</f>
        <v>0</v>
      </c>
      <c r="L2629" s="88">
        <f>M2629-K2629</f>
        <v>0</v>
      </c>
      <c r="M2629" s="88">
        <f>IF([1]Variables!$AN$3=12,INDEX([1]NRO!J2629:T2629,1,5)+INDEX([1]NRO!J2629:T2629,1,8),INDEX([1]NRO!J2629:T2629,1,[1]Variables!$AN$3))</f>
        <v>0</v>
      </c>
      <c r="O2629" s="134"/>
      <c r="P2629" s="134"/>
      <c r="Q2629" s="134"/>
      <c r="R2629" s="134"/>
      <c r="S2629" s="134"/>
      <c r="T2629" s="134"/>
      <c r="U2629" s="134"/>
      <c r="V2629" s="134"/>
      <c r="W2629" s="134"/>
      <c r="X2629" s="134"/>
      <c r="Y2629" s="134"/>
      <c r="Z2629" s="134"/>
      <c r="AA2629" s="134"/>
    </row>
    <row r="2630" spans="1:27" ht="11.65" customHeight="1" x14ac:dyDescent="0.2">
      <c r="A2630" s="138">
        <f t="shared" ca="1" si="208"/>
        <v>2249</v>
      </c>
      <c r="C2630" s="184">
        <v>2533</v>
      </c>
      <c r="D2630" s="219" t="s">
        <v>610</v>
      </c>
      <c r="E2630" s="219"/>
      <c r="F2630" s="184" t="str">
        <f>+[1]Function!F2612</f>
        <v>P</v>
      </c>
      <c r="G2630" s="84" t="str">
        <f>[1]UTCR!H2630</f>
        <v>CAEE</v>
      </c>
      <c r="H2630" s="151"/>
      <c r="I2630" s="88">
        <f>IF(VLOOKUP([1]Variables!$AN$3,[1]Variables!$AK$3:$AM$14,3)=2,[1]UTCR!J2630,[1]UTCR!AF2630)</f>
        <v>0</v>
      </c>
      <c r="J2630" s="88">
        <f t="shared" si="215"/>
        <v>0</v>
      </c>
      <c r="K2630" s="185">
        <f>IF([1]Variables!$AN$3=12,IF(VLOOKUP([1]Variables!$AN$3,[1]Variables!$AK$3:$AM$14,3)=2,INDEX([1]UTCR!K2630:U2630,1,5)+INDEX([1]UTCR!K2630:U2630,1,8),INDEX([1]UTCR!AG2630:AQ2630,1,5)+INDEX([1]UTCR!AG2630:AQ2630,1,8)),IF(VLOOKUP([1]Variables!$AN$3,[1]Variables!$AK$3:$AM$14,3)=2,INDEX([1]UTCR!K2630:U2630,1,[1]Variables!$AN$3),INDEX([1]UTCR!AG2630:AQ2630,1,[1]Variables!$AN$3)))</f>
        <v>0</v>
      </c>
      <c r="L2630" s="88">
        <f t="shared" si="216"/>
        <v>0</v>
      </c>
      <c r="M2630" s="88">
        <f>IF([1]Variables!$AN$3=12,INDEX([1]NRO!J2630:T2630,1,5)+INDEX([1]NRO!J2630:T2630,1,8),INDEX([1]NRO!J2630:T2630,1,[1]Variables!$AN$3))</f>
        <v>0</v>
      </c>
      <c r="O2630" s="134"/>
      <c r="P2630" s="134"/>
      <c r="Q2630" s="134"/>
      <c r="R2630" s="134"/>
      <c r="S2630" s="134"/>
      <c r="T2630" s="134"/>
      <c r="U2630" s="134"/>
      <c r="V2630" s="134"/>
      <c r="W2630" s="134"/>
      <c r="X2630" s="134"/>
      <c r="Y2630" s="134"/>
      <c r="Z2630" s="134"/>
      <c r="AA2630" s="134"/>
    </row>
    <row r="2631" spans="1:27" ht="11.65" customHeight="1" x14ac:dyDescent="0.2">
      <c r="A2631" s="138">
        <f t="shared" ca="1" si="208"/>
        <v>2250</v>
      </c>
      <c r="C2631" s="184"/>
      <c r="H2631" s="151" t="s">
        <v>600</v>
      </c>
      <c r="I2631" s="187">
        <f>SUBTOTAL(9,I2610:I2630)</f>
        <v>15349157.524167867</v>
      </c>
      <c r="J2631" s="187">
        <f>SUBTOTAL(9,J2610:J2630)</f>
        <v>13198197.198046418</v>
      </c>
      <c r="K2631" s="187">
        <f>SUBTOTAL(9,K2610:K2630)</f>
        <v>2150960.3261214476</v>
      </c>
      <c r="L2631" s="187">
        <f>SUBTOTAL(9,L2610:L2630)</f>
        <v>-2150961.3287478471</v>
      </c>
      <c r="M2631" s="187">
        <f>SUBTOTAL(9,M2610:M2630)</f>
        <v>-1.0026263995217362</v>
      </c>
      <c r="O2631" s="134"/>
      <c r="P2631" s="134"/>
      <c r="Q2631" s="134"/>
      <c r="R2631" s="134"/>
      <c r="S2631" s="134"/>
      <c r="T2631" s="134"/>
      <c r="U2631" s="134"/>
      <c r="V2631" s="134"/>
      <c r="W2631" s="134"/>
      <c r="X2631" s="134"/>
      <c r="Y2631" s="134"/>
      <c r="Z2631" s="134"/>
      <c r="AA2631" s="134"/>
    </row>
    <row r="2632" spans="1:27" ht="11.65" customHeight="1" x14ac:dyDescent="0.2">
      <c r="A2632" s="138">
        <f t="shared" ca="1" si="208"/>
        <v>2251</v>
      </c>
      <c r="C2632" s="184"/>
      <c r="H2632" s="151"/>
      <c r="I2632" s="88"/>
      <c r="J2632" s="88"/>
      <c r="K2632" s="88"/>
      <c r="L2632" s="88"/>
      <c r="M2632" s="88"/>
      <c r="O2632" s="134"/>
      <c r="P2632" s="134"/>
      <c r="Q2632" s="134"/>
      <c r="R2632" s="134"/>
      <c r="S2632" s="134"/>
      <c r="T2632" s="134"/>
      <c r="U2632" s="134"/>
      <c r="V2632" s="134"/>
      <c r="W2632" s="134"/>
      <c r="X2632" s="134"/>
      <c r="Y2632" s="134"/>
      <c r="Z2632" s="134"/>
      <c r="AA2632" s="134"/>
    </row>
    <row r="2633" spans="1:27" ht="15" customHeight="1" thickBot="1" x14ac:dyDescent="0.25">
      <c r="A2633" s="138">
        <f t="shared" ca="1" si="208"/>
        <v>2252</v>
      </c>
      <c r="C2633" s="189" t="s">
        <v>611</v>
      </c>
      <c r="H2633" s="151"/>
      <c r="I2633" s="223">
        <f>SUBTOTAL(9,I2604:I2631)</f>
        <v>15349157.524167867</v>
      </c>
      <c r="J2633" s="223">
        <f>SUBTOTAL(9,J2604:J2631)</f>
        <v>13198197.198046418</v>
      </c>
      <c r="K2633" s="223">
        <f>SUBTOTAL(9,K2604:K2631)</f>
        <v>2150960.3261214476</v>
      </c>
      <c r="L2633" s="223">
        <f>SUBTOTAL(9,L2604:L2631)</f>
        <v>21811242.77316656</v>
      </c>
      <c r="M2633" s="223">
        <f>SUBTOTAL(9,M2604:M2631)</f>
        <v>23962203.099288005</v>
      </c>
      <c r="O2633" s="134"/>
      <c r="P2633" s="134"/>
      <c r="Q2633" s="134"/>
      <c r="R2633" s="134"/>
      <c r="S2633" s="134"/>
      <c r="T2633" s="134"/>
      <c r="U2633" s="134"/>
      <c r="V2633" s="134"/>
      <c r="W2633" s="134"/>
      <c r="X2633" s="134"/>
      <c r="Y2633" s="134"/>
      <c r="Z2633" s="134"/>
      <c r="AA2633" s="134"/>
    </row>
    <row r="2634" spans="1:27" ht="11.65" customHeight="1" thickTop="1" x14ac:dyDescent="0.2">
      <c r="A2634" s="138">
        <f t="shared" ca="1" si="208"/>
        <v>2253</v>
      </c>
      <c r="C2634" s="184" t="s">
        <v>177</v>
      </c>
      <c r="H2634" s="151"/>
      <c r="I2634" s="88"/>
      <c r="J2634" s="88"/>
      <c r="K2634" s="88"/>
      <c r="L2634" s="88"/>
      <c r="M2634" s="88"/>
      <c r="O2634" s="134"/>
      <c r="P2634" s="134"/>
      <c r="Q2634" s="134"/>
      <c r="R2634" s="134"/>
      <c r="S2634" s="134"/>
      <c r="T2634" s="134"/>
      <c r="U2634" s="134"/>
      <c r="V2634" s="134"/>
      <c r="W2634" s="134"/>
      <c r="X2634" s="134"/>
      <c r="Y2634" s="134"/>
      <c r="Z2634" s="134"/>
      <c r="AA2634" s="134"/>
    </row>
    <row r="2635" spans="1:27" ht="11.65" customHeight="1" x14ac:dyDescent="0.2">
      <c r="A2635" s="138">
        <f t="shared" ca="1" si="208"/>
        <v>2254</v>
      </c>
      <c r="C2635" s="184">
        <v>18221</v>
      </c>
      <c r="D2635" s="84" t="s">
        <v>612</v>
      </c>
      <c r="H2635" s="151"/>
      <c r="I2635" s="88"/>
      <c r="J2635" s="88"/>
      <c r="K2635" s="88"/>
      <c r="L2635" s="88"/>
      <c r="M2635" s="88"/>
      <c r="O2635" s="134"/>
      <c r="P2635" s="134"/>
      <c r="Q2635" s="134"/>
      <c r="R2635" s="134"/>
      <c r="S2635" s="134"/>
      <c r="T2635" s="134"/>
      <c r="U2635" s="134"/>
      <c r="V2635" s="134"/>
      <c r="W2635" s="134"/>
      <c r="X2635" s="134"/>
      <c r="Y2635" s="134"/>
      <c r="Z2635" s="134"/>
      <c r="AA2635" s="134"/>
    </row>
    <row r="2636" spans="1:27" ht="11.65" customHeight="1" x14ac:dyDescent="0.2">
      <c r="A2636" s="138">
        <f t="shared" ref="A2636:A2699" ca="1" si="217">OFFSET(A2636,-1,)+1</f>
        <v>2255</v>
      </c>
      <c r="C2636" s="184"/>
      <c r="F2636" s="184" t="str">
        <f>+[1]Function!F2618</f>
        <v>P</v>
      </c>
      <c r="G2636" s="84" t="str">
        <f>[1]UTCR!H2636</f>
        <v>S</v>
      </c>
      <c r="H2636" s="151"/>
      <c r="I2636" s="88">
        <f>IF(VLOOKUP([1]Variables!$AN$3,[1]Variables!$AK$3:$AM$14,3)=2,[1]UTCR!J2636,[1]UTCR!AF2636)</f>
        <v>0</v>
      </c>
      <c r="J2636" s="88">
        <f>I2636-K2636</f>
        <v>0</v>
      </c>
      <c r="K2636" s="185">
        <f>IF([1]Variables!$AN$3=12,IF(VLOOKUP([1]Variables!$AN$3,[1]Variables!$AK$3:$AM$14,3)=2,INDEX([1]UTCR!K2636:U2636,1,5)+INDEX([1]UTCR!K2636:U2636,1,8),INDEX([1]UTCR!AG2636:AQ2636,1,5)+INDEX([1]UTCR!AG2636:AQ2636,1,8)),IF(VLOOKUP([1]Variables!$AN$3,[1]Variables!$AK$3:$AM$14,3)=2,INDEX([1]UTCR!K2636:U2636,1,[1]Variables!$AN$3),INDEX([1]UTCR!AG2636:AQ2636,1,[1]Variables!$AN$3)))</f>
        <v>0</v>
      </c>
      <c r="L2636" s="88">
        <f>M2636-K2636</f>
        <v>0</v>
      </c>
      <c r="M2636" s="88">
        <f>IF([1]Variables!$AN$3=12,INDEX([1]NRO!J2636:T2636,1,5)+INDEX([1]NRO!J2636:T2636,1,8),INDEX([1]NRO!J2636:T2636,1,[1]Variables!$AN$3))</f>
        <v>0</v>
      </c>
      <c r="O2636" s="134"/>
      <c r="P2636" s="134"/>
      <c r="Q2636" s="134"/>
      <c r="R2636" s="134"/>
      <c r="S2636" s="134"/>
      <c r="T2636" s="134"/>
      <c r="U2636" s="134"/>
      <c r="V2636" s="134"/>
      <c r="W2636" s="134"/>
      <c r="X2636" s="134"/>
      <c r="Y2636" s="134"/>
      <c r="Z2636" s="134"/>
      <c r="AA2636" s="134"/>
    </row>
    <row r="2637" spans="1:27" ht="11.65" customHeight="1" x14ac:dyDescent="0.2">
      <c r="A2637" s="138">
        <f t="shared" ca="1" si="217"/>
        <v>2256</v>
      </c>
      <c r="C2637" s="184"/>
      <c r="H2637" s="151"/>
      <c r="I2637" s="88"/>
      <c r="J2637" s="88"/>
      <c r="K2637" s="88"/>
      <c r="L2637" s="88"/>
      <c r="M2637" s="88"/>
      <c r="O2637" s="134"/>
      <c r="P2637" s="134"/>
      <c r="Q2637" s="134"/>
      <c r="R2637" s="134"/>
      <c r="S2637" s="134"/>
      <c r="T2637" s="134"/>
      <c r="U2637" s="134"/>
      <c r="V2637" s="134"/>
      <c r="W2637" s="134"/>
      <c r="X2637" s="134"/>
      <c r="Y2637" s="134"/>
      <c r="Z2637" s="134"/>
      <c r="AA2637" s="134"/>
    </row>
    <row r="2638" spans="1:27" ht="11.65" customHeight="1" x14ac:dyDescent="0.2">
      <c r="A2638" s="138">
        <f t="shared" ca="1" si="217"/>
        <v>2257</v>
      </c>
      <c r="C2638" s="184"/>
      <c r="H2638" s="151"/>
      <c r="I2638" s="187">
        <f>SUBTOTAL(9,I2636)</f>
        <v>0</v>
      </c>
      <c r="J2638" s="187">
        <f>SUBTOTAL(9,J2636)</f>
        <v>0</v>
      </c>
      <c r="K2638" s="187">
        <f>SUBTOTAL(9,K2636)</f>
        <v>0</v>
      </c>
      <c r="L2638" s="187">
        <f>SUBTOTAL(9,L2636)</f>
        <v>0</v>
      </c>
      <c r="M2638" s="187">
        <f>SUBTOTAL(9,M2636)</f>
        <v>0</v>
      </c>
      <c r="O2638" s="134"/>
      <c r="P2638" s="134"/>
      <c r="Q2638" s="134"/>
      <c r="R2638" s="134"/>
      <c r="S2638" s="134"/>
      <c r="T2638" s="134"/>
      <c r="U2638" s="134"/>
      <c r="V2638" s="134"/>
      <c r="W2638" s="134"/>
      <c r="X2638" s="134"/>
      <c r="Y2638" s="134"/>
      <c r="Z2638" s="134"/>
      <c r="AA2638" s="134"/>
    </row>
    <row r="2639" spans="1:27" ht="11.65" customHeight="1" x14ac:dyDescent="0.2">
      <c r="A2639" s="138">
        <f t="shared" ca="1" si="217"/>
        <v>2258</v>
      </c>
      <c r="C2639" s="184"/>
      <c r="H2639" s="151"/>
      <c r="I2639" s="88"/>
      <c r="J2639" s="88"/>
      <c r="K2639" s="88"/>
      <c r="L2639" s="88"/>
      <c r="M2639" s="88"/>
      <c r="O2639" s="134"/>
      <c r="P2639" s="134"/>
      <c r="Q2639" s="134"/>
      <c r="R2639" s="134"/>
      <c r="S2639" s="134"/>
      <c r="T2639" s="134"/>
      <c r="U2639" s="134"/>
      <c r="V2639" s="134"/>
      <c r="W2639" s="134"/>
      <c r="X2639" s="134"/>
      <c r="Y2639" s="134"/>
      <c r="Z2639" s="134"/>
      <c r="AA2639" s="134"/>
    </row>
    <row r="2640" spans="1:27" ht="11.65" customHeight="1" x14ac:dyDescent="0.2">
      <c r="A2640" s="138">
        <f t="shared" ca="1" si="217"/>
        <v>2259</v>
      </c>
      <c r="C2640" s="184">
        <v>18222</v>
      </c>
      <c r="D2640" s="84" t="s">
        <v>613</v>
      </c>
      <c r="H2640" s="151"/>
      <c r="I2640" s="88"/>
      <c r="J2640" s="88"/>
      <c r="K2640" s="88"/>
      <c r="L2640" s="88"/>
      <c r="M2640" s="88"/>
      <c r="O2640" s="134"/>
      <c r="P2640" s="134"/>
      <c r="Q2640" s="134"/>
      <c r="R2640" s="134"/>
      <c r="S2640" s="134"/>
      <c r="T2640" s="134"/>
      <c r="U2640" s="134"/>
      <c r="V2640" s="134"/>
      <c r="W2640" s="134"/>
      <c r="X2640" s="134"/>
      <c r="Y2640" s="134"/>
      <c r="Z2640" s="134"/>
      <c r="AA2640" s="134"/>
    </row>
    <row r="2641" spans="1:27" ht="11.65" customHeight="1" x14ac:dyDescent="0.2">
      <c r="A2641" s="138">
        <f t="shared" ca="1" si="217"/>
        <v>2260</v>
      </c>
      <c r="C2641" s="184"/>
      <c r="F2641" s="184" t="str">
        <f>+[1]Function!F2623</f>
        <v>P</v>
      </c>
      <c r="G2641" s="84" t="str">
        <f>[1]UTCR!H2641</f>
        <v>S</v>
      </c>
      <c r="H2641" s="151"/>
      <c r="I2641" s="88">
        <f>IF(VLOOKUP([1]Variables!$AN$3,[1]Variables!$AK$3:$AM$14,3)=2,[1]UTCR!J2641,[1]UTCR!AF2641)</f>
        <v>0</v>
      </c>
      <c r="J2641" s="88">
        <f>I2641-K2641</f>
        <v>0</v>
      </c>
      <c r="K2641" s="185">
        <f>IF([1]Variables!$AN$3=12,IF(VLOOKUP([1]Variables!$AN$3,[1]Variables!$AK$3:$AM$14,3)=2,INDEX([1]UTCR!K2641:U2641,1,5)+INDEX([1]UTCR!K2641:U2641,1,8),INDEX([1]UTCR!AG2641:AQ2641,1,5)+INDEX([1]UTCR!AG2641:AQ2641,1,8)),IF(VLOOKUP([1]Variables!$AN$3,[1]Variables!$AK$3:$AM$14,3)=2,INDEX([1]UTCR!K2641:U2641,1,[1]Variables!$AN$3),INDEX([1]UTCR!AG2641:AQ2641,1,[1]Variables!$AN$3)))</f>
        <v>0</v>
      </c>
      <c r="L2641" s="88">
        <f>M2641-K2641</f>
        <v>0</v>
      </c>
      <c r="M2641" s="88">
        <f>IF([1]Variables!$AN$3=12,INDEX([1]NRO!J2641:T2641,1,5)+INDEX([1]NRO!J2641:T2641,1,8),INDEX([1]NRO!J2641:T2641,1,[1]Variables!$AN$3))</f>
        <v>0</v>
      </c>
      <c r="O2641" s="134"/>
      <c r="P2641" s="134"/>
      <c r="Q2641" s="134"/>
      <c r="R2641" s="134"/>
      <c r="S2641" s="134"/>
      <c r="T2641" s="134"/>
      <c r="U2641" s="134"/>
      <c r="V2641" s="134"/>
      <c r="W2641" s="134"/>
      <c r="X2641" s="134"/>
      <c r="Y2641" s="134"/>
      <c r="Z2641" s="134"/>
      <c r="AA2641" s="134"/>
    </row>
    <row r="2642" spans="1:27" ht="11.65" customHeight="1" x14ac:dyDescent="0.2">
      <c r="A2642" s="138">
        <f t="shared" ca="1" si="217"/>
        <v>2261</v>
      </c>
      <c r="C2642" s="184"/>
      <c r="F2642" s="184" t="str">
        <f>+[1]Function!F2624</f>
        <v>P</v>
      </c>
      <c r="G2642" s="84" t="str">
        <f>[1]UTCR!H2642</f>
        <v>TROJP</v>
      </c>
      <c r="H2642" s="151"/>
      <c r="I2642" s="88">
        <f>IF(VLOOKUP([1]Variables!$AN$3,[1]Variables!$AK$3:$AM$14,3)=2,[1]UTCR!J2642,[1]UTCR!AF2642)</f>
        <v>0</v>
      </c>
      <c r="J2642" s="88">
        <f>I2642-K2642</f>
        <v>0</v>
      </c>
      <c r="K2642" s="185">
        <f>IF([1]Variables!$AN$3=12,IF(VLOOKUP([1]Variables!$AN$3,[1]Variables!$AK$3:$AM$14,3)=2,INDEX([1]UTCR!K2642:U2642,1,5)+INDEX([1]UTCR!K2642:U2642,1,8),INDEX([1]UTCR!AG2642:AQ2642,1,5)+INDEX([1]UTCR!AG2642:AQ2642,1,8)),IF(VLOOKUP([1]Variables!$AN$3,[1]Variables!$AK$3:$AM$14,3)=2,INDEX([1]UTCR!K2642:U2642,1,[1]Variables!$AN$3),INDEX([1]UTCR!AG2642:AQ2642,1,[1]Variables!$AN$3)))</f>
        <v>0</v>
      </c>
      <c r="L2642" s="88">
        <f>M2642-K2642</f>
        <v>0</v>
      </c>
      <c r="M2642" s="88">
        <f>IF([1]Variables!$AN$3=12,INDEX([1]NRO!J2642:T2642,1,5)+INDEX([1]NRO!J2642:T2642,1,8),INDEX([1]NRO!J2642:T2642,1,[1]Variables!$AN$3))</f>
        <v>0</v>
      </c>
      <c r="O2642" s="134"/>
      <c r="P2642" s="134"/>
      <c r="Q2642" s="134"/>
      <c r="R2642" s="134"/>
      <c r="S2642" s="134"/>
      <c r="T2642" s="134"/>
      <c r="U2642" s="134"/>
      <c r="V2642" s="134"/>
      <c r="W2642" s="134"/>
      <c r="X2642" s="134"/>
      <c r="Y2642" s="134"/>
      <c r="Z2642" s="134"/>
      <c r="AA2642" s="134"/>
    </row>
    <row r="2643" spans="1:27" ht="11.65" customHeight="1" x14ac:dyDescent="0.2">
      <c r="A2643" s="138">
        <f t="shared" ca="1" si="217"/>
        <v>2262</v>
      </c>
      <c r="C2643" s="184"/>
      <c r="F2643" s="184" t="str">
        <f>+[1]Function!F2625</f>
        <v>P</v>
      </c>
      <c r="G2643" s="84" t="str">
        <f>[1]UTCR!H2643</f>
        <v>TROJD</v>
      </c>
      <c r="H2643" s="151"/>
      <c r="I2643" s="88">
        <f>IF(VLOOKUP([1]Variables!$AN$3,[1]Variables!$AK$3:$AM$14,3)=2,[1]UTCR!J2643,[1]UTCR!AF2643)</f>
        <v>0</v>
      </c>
      <c r="J2643" s="88">
        <f>I2643-K2643</f>
        <v>0</v>
      </c>
      <c r="K2643" s="185">
        <f>IF([1]Variables!$AN$3=12,IF(VLOOKUP([1]Variables!$AN$3,[1]Variables!$AK$3:$AM$14,3)=2,INDEX([1]UTCR!K2643:U2643,1,5)+INDEX([1]UTCR!K2643:U2643,1,8),INDEX([1]UTCR!AG2643:AQ2643,1,5)+INDEX([1]UTCR!AG2643:AQ2643,1,8)),IF(VLOOKUP([1]Variables!$AN$3,[1]Variables!$AK$3:$AM$14,3)=2,INDEX([1]UTCR!K2643:U2643,1,[1]Variables!$AN$3),INDEX([1]UTCR!AG2643:AQ2643,1,[1]Variables!$AN$3)))</f>
        <v>0</v>
      </c>
      <c r="L2643" s="88">
        <f>M2643-K2643</f>
        <v>0</v>
      </c>
      <c r="M2643" s="88">
        <f>IF([1]Variables!$AN$3=12,INDEX([1]NRO!J2643:T2643,1,5)+INDEX([1]NRO!J2643:T2643,1,8),INDEX([1]NRO!J2643:T2643,1,[1]Variables!$AN$3))</f>
        <v>0</v>
      </c>
      <c r="O2643" s="134"/>
      <c r="P2643" s="134"/>
      <c r="Q2643" s="134"/>
      <c r="R2643" s="134"/>
      <c r="S2643" s="134"/>
      <c r="T2643" s="134"/>
      <c r="U2643" s="134"/>
      <c r="V2643" s="134"/>
      <c r="W2643" s="134"/>
      <c r="X2643" s="134"/>
      <c r="Y2643" s="134"/>
      <c r="Z2643" s="134"/>
      <c r="AA2643" s="134"/>
    </row>
    <row r="2644" spans="1:27" ht="11.65" customHeight="1" x14ac:dyDescent="0.2">
      <c r="A2644" s="138">
        <f t="shared" ca="1" si="217"/>
        <v>2263</v>
      </c>
      <c r="C2644" s="184"/>
      <c r="H2644" s="151" t="s">
        <v>600</v>
      </c>
      <c r="I2644" s="187">
        <f>SUBTOTAL(9,I2641:I2643)</f>
        <v>0</v>
      </c>
      <c r="J2644" s="187">
        <f>SUBTOTAL(9,J2641:J2643)</f>
        <v>0</v>
      </c>
      <c r="K2644" s="187">
        <f>SUBTOTAL(9,K2641:K2643)</f>
        <v>0</v>
      </c>
      <c r="L2644" s="187">
        <f>SUBTOTAL(9,L2641:L2643)</f>
        <v>0</v>
      </c>
      <c r="M2644" s="187">
        <f>SUBTOTAL(9,M2641:M2643)</f>
        <v>0</v>
      </c>
      <c r="O2644" s="134"/>
      <c r="P2644" s="134"/>
      <c r="Q2644" s="134"/>
      <c r="R2644" s="134"/>
      <c r="S2644" s="134"/>
      <c r="T2644" s="134"/>
      <c r="U2644" s="134"/>
      <c r="V2644" s="134"/>
      <c r="W2644" s="134"/>
      <c r="X2644" s="134"/>
      <c r="Y2644" s="134"/>
      <c r="Z2644" s="134"/>
      <c r="AA2644" s="134"/>
    </row>
    <row r="2645" spans="1:27" ht="11.65" customHeight="1" x14ac:dyDescent="0.2">
      <c r="A2645" s="138">
        <f t="shared" ca="1" si="217"/>
        <v>2264</v>
      </c>
      <c r="C2645" s="184"/>
      <c r="H2645" s="151"/>
      <c r="I2645" s="192"/>
      <c r="J2645" s="88"/>
      <c r="K2645" s="88"/>
      <c r="L2645" s="88"/>
      <c r="M2645" s="88"/>
      <c r="O2645" s="134"/>
      <c r="P2645" s="134"/>
      <c r="Q2645" s="134"/>
      <c r="R2645" s="134"/>
      <c r="S2645" s="134"/>
      <c r="T2645" s="134"/>
      <c r="U2645" s="134"/>
      <c r="V2645" s="134"/>
      <c r="W2645" s="134"/>
      <c r="X2645" s="134"/>
      <c r="Y2645" s="134"/>
      <c r="Z2645" s="134"/>
      <c r="AA2645" s="134"/>
    </row>
    <row r="2646" spans="1:27" ht="11.65" customHeight="1" x14ac:dyDescent="0.2">
      <c r="A2646" s="138">
        <f t="shared" ca="1" si="217"/>
        <v>2265</v>
      </c>
      <c r="C2646" s="184"/>
      <c r="E2646" s="142"/>
      <c r="H2646" s="151"/>
      <c r="I2646" s="192"/>
      <c r="J2646" s="192"/>
      <c r="K2646" s="192"/>
      <c r="L2646" s="192"/>
      <c r="M2646" s="192"/>
      <c r="O2646" s="193"/>
      <c r="P2646" s="193"/>
      <c r="Q2646" s="193"/>
      <c r="R2646" s="193"/>
      <c r="S2646" s="193"/>
      <c r="T2646" s="193"/>
      <c r="U2646" s="134"/>
      <c r="V2646" s="193"/>
      <c r="W2646" s="193"/>
      <c r="X2646" s="193"/>
      <c r="Y2646" s="193"/>
      <c r="Z2646" s="193"/>
      <c r="AA2646" s="193"/>
    </row>
    <row r="2647" spans="1:27" ht="11.65" customHeight="1" x14ac:dyDescent="0.2">
      <c r="A2647" s="138">
        <f t="shared" ca="1" si="217"/>
        <v>2266</v>
      </c>
      <c r="C2647" s="194"/>
      <c r="D2647" s="195"/>
      <c r="E2647" s="196"/>
      <c r="G2647" s="195"/>
      <c r="H2647" s="197"/>
      <c r="I2647" s="198"/>
      <c r="J2647" s="198"/>
      <c r="K2647" s="198"/>
      <c r="L2647" s="198"/>
      <c r="M2647" s="198"/>
      <c r="O2647" s="199"/>
      <c r="P2647" s="199"/>
      <c r="Q2647" s="199"/>
      <c r="R2647" s="199"/>
      <c r="S2647" s="199"/>
      <c r="T2647" s="199"/>
      <c r="U2647" s="134"/>
      <c r="V2647" s="199"/>
      <c r="W2647" s="199"/>
      <c r="X2647" s="199"/>
      <c r="Y2647" s="199"/>
      <c r="Z2647" s="199"/>
      <c r="AA2647" s="199"/>
    </row>
    <row r="2648" spans="1:27" ht="11.65" customHeight="1" x14ac:dyDescent="0.2">
      <c r="A2648" s="138">
        <f t="shared" ca="1" si="217"/>
        <v>2267</v>
      </c>
      <c r="C2648" s="184">
        <v>1869</v>
      </c>
      <c r="D2648" s="84" t="s">
        <v>614</v>
      </c>
      <c r="H2648" s="151"/>
      <c r="I2648" s="88"/>
      <c r="J2648" s="88"/>
      <c r="K2648" s="88"/>
      <c r="L2648" s="88"/>
      <c r="M2648" s="88"/>
      <c r="O2648" s="134"/>
      <c r="P2648" s="134"/>
      <c r="Q2648" s="134"/>
      <c r="R2648" s="134"/>
      <c r="S2648" s="134"/>
      <c r="T2648" s="134"/>
      <c r="U2648" s="134"/>
      <c r="V2648" s="134"/>
      <c r="W2648" s="134"/>
      <c r="X2648" s="134"/>
      <c r="Y2648" s="134"/>
      <c r="Z2648" s="134"/>
      <c r="AA2648" s="134"/>
    </row>
    <row r="2649" spans="1:27" ht="11.65" customHeight="1" x14ac:dyDescent="0.2">
      <c r="A2649" s="138">
        <f t="shared" ca="1" si="217"/>
        <v>2268</v>
      </c>
      <c r="C2649" s="184"/>
      <c r="F2649" s="184" t="str">
        <f>+[1]Function!F2631</f>
        <v>P</v>
      </c>
      <c r="G2649" s="84" t="str">
        <f>[1]UTCR!H2649</f>
        <v>S</v>
      </c>
      <c r="H2649" s="151"/>
      <c r="I2649" s="88">
        <f>IF(VLOOKUP([1]Variables!$AN$3,[1]Variables!$AK$3:$AM$14,3)=2,[1]UTCR!J2649,[1]UTCR!AF2649)</f>
        <v>0</v>
      </c>
      <c r="J2649" s="88">
        <f>I2649-K2649</f>
        <v>0</v>
      </c>
      <c r="K2649" s="185">
        <f>IF([1]Variables!$AN$3=12,IF(VLOOKUP([1]Variables!$AN$3,[1]Variables!$AK$3:$AM$14,3)=2,INDEX([1]UTCR!K2649:U2649,1,5)+INDEX([1]UTCR!K2649:U2649,1,8),INDEX([1]UTCR!AG2649:AQ2649,1,5)+INDEX([1]UTCR!AG2649:AQ2649,1,8)),IF(VLOOKUP([1]Variables!$AN$3,[1]Variables!$AK$3:$AM$14,3)=2,INDEX([1]UTCR!K2649:U2649,1,[1]Variables!$AN$3),INDEX([1]UTCR!AG2649:AQ2649,1,[1]Variables!$AN$3)))</f>
        <v>0</v>
      </c>
      <c r="L2649" s="88">
        <f>M2649-K2649</f>
        <v>0</v>
      </c>
      <c r="M2649" s="88">
        <f>IF([1]Variables!$AN$3=12,INDEX([1]NRO!J2649:T2649,1,5)+INDEX([1]NRO!J2649:T2649,1,8),INDEX([1]NRO!J2649:T2649,1,[1]Variables!$AN$3))</f>
        <v>0</v>
      </c>
      <c r="O2649" s="134"/>
      <c r="P2649" s="134"/>
      <c r="Q2649" s="134"/>
      <c r="R2649" s="134"/>
      <c r="S2649" s="134"/>
      <c r="T2649" s="134"/>
      <c r="U2649" s="134"/>
      <c r="V2649" s="134"/>
      <c r="W2649" s="134"/>
      <c r="X2649" s="134"/>
      <c r="Y2649" s="134"/>
      <c r="Z2649" s="134"/>
      <c r="AA2649" s="134"/>
    </row>
    <row r="2650" spans="1:27" ht="11.65" customHeight="1" x14ac:dyDescent="0.2">
      <c r="A2650" s="138">
        <f t="shared" ca="1" si="217"/>
        <v>2269</v>
      </c>
      <c r="C2650" s="184"/>
      <c r="F2650" s="184" t="str">
        <f>+[1]Function!F2632</f>
        <v>P</v>
      </c>
      <c r="G2650" s="84" t="str">
        <f>[1]UTCR!H2650</f>
        <v>SNPPN</v>
      </c>
      <c r="H2650" s="151"/>
      <c r="I2650" s="88">
        <f>IF(VLOOKUP([1]Variables!$AN$3,[1]Variables!$AK$3:$AM$14,3)=2,[1]UTCR!J2650,[1]UTCR!AF2650)</f>
        <v>0</v>
      </c>
      <c r="J2650" s="88">
        <f>I2650-K2650</f>
        <v>0</v>
      </c>
      <c r="K2650" s="185">
        <f>IF([1]Variables!$AN$3=12,IF(VLOOKUP([1]Variables!$AN$3,[1]Variables!$AK$3:$AM$14,3)=2,INDEX([1]UTCR!K2650:U2650,1,5)+INDEX([1]UTCR!K2650:U2650,1,8),INDEX([1]UTCR!AG2650:AQ2650,1,5)+INDEX([1]UTCR!AG2650:AQ2650,1,8)),IF(VLOOKUP([1]Variables!$AN$3,[1]Variables!$AK$3:$AM$14,3)=2,INDEX([1]UTCR!K2650:U2650,1,[1]Variables!$AN$3),INDEX([1]UTCR!AG2650:AQ2650,1,[1]Variables!$AN$3)))</f>
        <v>0</v>
      </c>
      <c r="L2650" s="88">
        <f>M2650-K2650</f>
        <v>0</v>
      </c>
      <c r="M2650" s="88">
        <f>IF([1]Variables!$AN$3=12,INDEX([1]NRO!J2650:T2650,1,5)+INDEX([1]NRO!J2650:T2650,1,8),INDEX([1]NRO!J2650:T2650,1,[1]Variables!$AN$3))</f>
        <v>0</v>
      </c>
      <c r="O2650" s="134"/>
      <c r="P2650" s="134"/>
      <c r="Q2650" s="134"/>
      <c r="R2650" s="134"/>
      <c r="S2650" s="134"/>
      <c r="T2650" s="134"/>
      <c r="U2650" s="134"/>
      <c r="V2650" s="134"/>
      <c r="W2650" s="134"/>
      <c r="X2650" s="134"/>
      <c r="Y2650" s="134"/>
      <c r="Z2650" s="134"/>
      <c r="AA2650" s="134"/>
    </row>
    <row r="2651" spans="1:27" ht="11.65" customHeight="1" x14ac:dyDescent="0.2">
      <c r="A2651" s="138">
        <f t="shared" ca="1" si="217"/>
        <v>2270</v>
      </c>
      <c r="C2651" s="184"/>
      <c r="H2651" s="151"/>
      <c r="I2651" s="187">
        <f>SUBTOTAL(9,I2649:I2650)</f>
        <v>0</v>
      </c>
      <c r="J2651" s="187">
        <f>SUBTOTAL(9,J2649:J2650)</f>
        <v>0</v>
      </c>
      <c r="K2651" s="187">
        <f>SUBTOTAL(9,K2649:K2650)</f>
        <v>0</v>
      </c>
      <c r="L2651" s="187">
        <f>SUBTOTAL(9,L2649:L2650)</f>
        <v>0</v>
      </c>
      <c r="M2651" s="187">
        <f>SUBTOTAL(9,M2649:M2650)</f>
        <v>0</v>
      </c>
      <c r="O2651" s="134"/>
      <c r="P2651" s="134"/>
      <c r="Q2651" s="134"/>
      <c r="R2651" s="134"/>
      <c r="S2651" s="134"/>
      <c r="T2651" s="134"/>
      <c r="U2651" s="134"/>
      <c r="V2651" s="134"/>
      <c r="W2651" s="134"/>
      <c r="X2651" s="134"/>
      <c r="Y2651" s="134"/>
      <c r="Z2651" s="134"/>
      <c r="AA2651" s="134"/>
    </row>
    <row r="2652" spans="1:27" ht="11.65" customHeight="1" x14ac:dyDescent="0.2">
      <c r="A2652" s="138">
        <f t="shared" ca="1" si="217"/>
        <v>2271</v>
      </c>
      <c r="C2652" s="184"/>
      <c r="H2652" s="151"/>
      <c r="I2652" s="88"/>
      <c r="J2652" s="88"/>
      <c r="K2652" s="88"/>
      <c r="L2652" s="88"/>
      <c r="M2652" s="88"/>
      <c r="O2652" s="134"/>
      <c r="P2652" s="134"/>
      <c r="Q2652" s="134"/>
      <c r="R2652" s="134"/>
      <c r="S2652" s="134"/>
      <c r="T2652" s="134"/>
      <c r="U2652" s="134"/>
      <c r="V2652" s="134"/>
      <c r="W2652" s="134"/>
      <c r="X2652" s="134"/>
      <c r="Y2652" s="134"/>
      <c r="Z2652" s="134"/>
      <c r="AA2652" s="134"/>
    </row>
    <row r="2653" spans="1:27" ht="11.65" customHeight="1" thickBot="1" x14ac:dyDescent="0.25">
      <c r="A2653" s="138">
        <f t="shared" ca="1" si="217"/>
        <v>2272</v>
      </c>
      <c r="C2653" s="189" t="s">
        <v>615</v>
      </c>
      <c r="H2653" s="151"/>
      <c r="I2653" s="223">
        <f>SUBTOTAL(9,I2636:I2652)</f>
        <v>0</v>
      </c>
      <c r="J2653" s="223">
        <f>SUBTOTAL(9,J2636:J2652)</f>
        <v>0</v>
      </c>
      <c r="K2653" s="223">
        <f>SUBTOTAL(9,K2636:K2652)</f>
        <v>0</v>
      </c>
      <c r="L2653" s="223">
        <f>SUBTOTAL(9,L2636:L2652)</f>
        <v>0</v>
      </c>
      <c r="M2653" s="223">
        <f>SUBTOTAL(9,M2636:M2652)</f>
        <v>0</v>
      </c>
      <c r="O2653" s="134"/>
      <c r="P2653" s="134"/>
      <c r="Q2653" s="134"/>
      <c r="R2653" s="134"/>
      <c r="S2653" s="134"/>
      <c r="T2653" s="134"/>
      <c r="U2653" s="134"/>
      <c r="V2653" s="134"/>
      <c r="W2653" s="134"/>
      <c r="X2653" s="134"/>
      <c r="Y2653" s="134"/>
      <c r="Z2653" s="134"/>
      <c r="AA2653" s="134"/>
    </row>
    <row r="2654" spans="1:27" ht="11.65" customHeight="1" thickTop="1" x14ac:dyDescent="0.2">
      <c r="A2654" s="138">
        <f t="shared" ca="1" si="217"/>
        <v>2273</v>
      </c>
      <c r="C2654" s="184"/>
      <c r="H2654" s="151"/>
      <c r="I2654" s="88"/>
      <c r="J2654" s="88"/>
      <c r="K2654" s="88"/>
      <c r="L2654" s="88"/>
      <c r="M2654" s="88"/>
      <c r="O2654" s="134"/>
      <c r="P2654" s="134"/>
      <c r="Q2654" s="134"/>
      <c r="R2654" s="134"/>
      <c r="S2654" s="134"/>
      <c r="T2654" s="134"/>
      <c r="U2654" s="134"/>
      <c r="V2654" s="134"/>
      <c r="W2654" s="134"/>
      <c r="X2654" s="134"/>
      <c r="Y2654" s="134"/>
      <c r="Z2654" s="134"/>
      <c r="AA2654" s="134"/>
    </row>
    <row r="2655" spans="1:27" ht="11.65" customHeight="1" thickBot="1" x14ac:dyDescent="0.25">
      <c r="A2655" s="138">
        <f t="shared" ca="1" si="217"/>
        <v>2274</v>
      </c>
      <c r="C2655" s="189" t="s">
        <v>616</v>
      </c>
      <c r="H2655" s="190"/>
      <c r="I2655" s="191">
        <f>I2653+I2633+I2600+I2585+I2572+I2560+I2527+I2491+I2469+I2457+I2465+I2449</f>
        <v>990018707.76583493</v>
      </c>
      <c r="J2655" s="191">
        <f>J2653+J2633+J2600+J2585+J2572+J2560+J2527+J2491+J2469+J2457+J2465+J2449</f>
        <v>959295407.28347778</v>
      </c>
      <c r="K2655" s="191">
        <f>K2653+K2633+K2600+K2585+K2572+K2560+K2527+K2491+K2469+K2457+K2465+K2449</f>
        <v>30723300.482357055</v>
      </c>
      <c r="L2655" s="191">
        <f>L2653+L2633+L2600+L2585+L2572+L2560+L2527+L2491+L2469+L2457+L2465+L2449</f>
        <v>-4098364.2747930456</v>
      </c>
      <c r="M2655" s="191">
        <f>M2653+M2633+M2600+M2585+M2572+M2560+M2527+M2491+M2469+M2457+M2465+M2449</f>
        <v>26624936.207564004</v>
      </c>
      <c r="O2655" s="186"/>
      <c r="P2655" s="186"/>
      <c r="Q2655" s="186"/>
      <c r="R2655" s="186"/>
      <c r="S2655" s="186"/>
      <c r="T2655" s="186"/>
      <c r="U2655" s="134"/>
      <c r="V2655" s="186"/>
      <c r="W2655" s="186"/>
      <c r="X2655" s="186"/>
      <c r="Y2655" s="186"/>
      <c r="Z2655" s="186"/>
      <c r="AA2655" s="186"/>
    </row>
    <row r="2656" spans="1:27" ht="11.65" customHeight="1" thickTop="1" x14ac:dyDescent="0.2">
      <c r="A2656" s="138">
        <f t="shared" ca="1" si="217"/>
        <v>2275</v>
      </c>
      <c r="C2656" s="184">
        <v>235</v>
      </c>
      <c r="D2656" s="84" t="s">
        <v>58</v>
      </c>
      <c r="H2656" s="151"/>
      <c r="I2656" s="88"/>
      <c r="J2656" s="88"/>
      <c r="K2656" s="88"/>
      <c r="L2656" s="88"/>
      <c r="M2656" s="88"/>
      <c r="O2656" s="134"/>
      <c r="P2656" s="134"/>
      <c r="Q2656" s="134"/>
      <c r="R2656" s="134"/>
      <c r="S2656" s="134"/>
      <c r="T2656" s="134"/>
      <c r="U2656" s="134"/>
      <c r="V2656" s="134"/>
      <c r="W2656" s="134"/>
      <c r="X2656" s="134"/>
      <c r="Y2656" s="134"/>
      <c r="Z2656" s="134"/>
      <c r="AA2656" s="134"/>
    </row>
    <row r="2657" spans="1:32" ht="11.65" customHeight="1" x14ac:dyDescent="0.2">
      <c r="A2657" s="138">
        <f t="shared" ca="1" si="217"/>
        <v>2276</v>
      </c>
      <c r="C2657" s="184"/>
      <c r="F2657" s="184" t="str">
        <f>+[1]Function!F2639</f>
        <v>CUST</v>
      </c>
      <c r="G2657" s="84" t="str">
        <f>[1]UTCR!H2657</f>
        <v>S</v>
      </c>
      <c r="H2657" s="151"/>
      <c r="I2657" s="88">
        <f>IF(VLOOKUP([1]Variables!$AN$3,[1]Variables!$AK$3:$AM$14,3)=2,[1]UTCR!J2657,[1]UTCR!AF2657)</f>
        <v>0</v>
      </c>
      <c r="J2657" s="88">
        <f>I2657-K2657</f>
        <v>0</v>
      </c>
      <c r="K2657" s="185">
        <f>IF([1]Variables!$AN$3=12,IF(VLOOKUP([1]Variables!$AN$3,[1]Variables!$AK$3:$AM$14,3)=2,INDEX([1]UTCR!K2657:U2657,1,5)+INDEX([1]UTCR!K2657:U2657,1,8),INDEX([1]UTCR!AG2657:AQ2657,1,5)+INDEX([1]UTCR!AG2657:AQ2657,1,8)),IF(VLOOKUP([1]Variables!$AN$3,[1]Variables!$AK$3:$AM$14,3)=2,INDEX([1]UTCR!K2657:U2657,1,[1]Variables!$AN$3),INDEX([1]UTCR!AG2657:AQ2657,1,[1]Variables!$AN$3)))</f>
        <v>0</v>
      </c>
      <c r="L2657" s="88">
        <f>M2657-K2657</f>
        <v>-3272582.9608333334</v>
      </c>
      <c r="M2657" s="88">
        <f>IF([1]Variables!$AN$3=12,INDEX([1]NRO!J2657:T2657,1,5)+INDEX([1]NRO!J2657:T2657,1,8),INDEX([1]NRO!J2657:T2657,1,[1]Variables!$AN$3))</f>
        <v>-3272582.9608333334</v>
      </c>
      <c r="O2657" s="134"/>
      <c r="P2657" s="134"/>
      <c r="Q2657" s="134"/>
      <c r="R2657" s="134"/>
      <c r="S2657" s="134"/>
      <c r="T2657" s="134"/>
      <c r="U2657" s="134"/>
      <c r="V2657" s="134"/>
      <c r="W2657" s="134"/>
      <c r="X2657" s="134"/>
      <c r="Y2657" s="134"/>
      <c r="Z2657" s="134"/>
      <c r="AA2657" s="134"/>
    </row>
    <row r="2658" spans="1:32" ht="11.65" customHeight="1" x14ac:dyDescent="0.2">
      <c r="A2658" s="138">
        <f t="shared" ca="1" si="217"/>
        <v>2277</v>
      </c>
      <c r="C2658" s="184"/>
      <c r="F2658" s="184" t="str">
        <f>+[1]Function!F2640</f>
        <v>CUST</v>
      </c>
      <c r="G2658" s="84" t="str">
        <f>[1]UTCR!H2658</f>
        <v>CN</v>
      </c>
      <c r="H2658" s="151"/>
      <c r="I2658" s="88">
        <f>IF(VLOOKUP([1]Variables!$AN$3,[1]Variables!$AK$3:$AM$14,3)=2,[1]UTCR!J2658,[1]UTCR!AF2658)</f>
        <v>0</v>
      </c>
      <c r="J2658" s="88">
        <f>I2658-K2658</f>
        <v>0</v>
      </c>
      <c r="K2658" s="185">
        <f>IF([1]Variables!$AN$3=12,IF(VLOOKUP([1]Variables!$AN$3,[1]Variables!$AK$3:$AM$14,3)=2,INDEX([1]UTCR!K2658:U2658,1,5)+INDEX([1]UTCR!K2658:U2658,1,8),INDEX([1]UTCR!AG2658:AQ2658,1,5)+INDEX([1]UTCR!AG2658:AQ2658,1,8)),IF(VLOOKUP([1]Variables!$AN$3,[1]Variables!$AK$3:$AM$14,3)=2,INDEX([1]UTCR!K2658:U2658,1,[1]Variables!$AN$3),INDEX([1]UTCR!AG2658:AQ2658,1,[1]Variables!$AN$3)))</f>
        <v>0</v>
      </c>
      <c r="L2658" s="88">
        <f>M2658-K2658</f>
        <v>0</v>
      </c>
      <c r="M2658" s="88">
        <f>IF([1]Variables!$AN$3=12,INDEX([1]NRO!J2658:T2658,1,5)+INDEX([1]NRO!J2658:T2658,1,8),INDEX([1]NRO!J2658:T2658,1,[1]Variables!$AN$3))</f>
        <v>0</v>
      </c>
      <c r="O2658" s="134"/>
      <c r="P2658" s="134"/>
      <c r="Q2658" s="134"/>
      <c r="R2658" s="134"/>
      <c r="S2658" s="134"/>
      <c r="T2658" s="134"/>
      <c r="U2658" s="134"/>
      <c r="V2658" s="134"/>
      <c r="W2658" s="134"/>
      <c r="X2658" s="134"/>
      <c r="Y2658" s="134"/>
      <c r="Z2658" s="134"/>
      <c r="AA2658" s="134"/>
    </row>
    <row r="2659" spans="1:32" ht="11.65" customHeight="1" thickBot="1" x14ac:dyDescent="0.25">
      <c r="A2659" s="138">
        <f t="shared" ca="1" si="217"/>
        <v>2278</v>
      </c>
      <c r="C2659" s="189" t="s">
        <v>617</v>
      </c>
      <c r="H2659" s="151" t="s">
        <v>575</v>
      </c>
      <c r="I2659" s="203">
        <f>SUBTOTAL(9,I2657:I2658)</f>
        <v>0</v>
      </c>
      <c r="J2659" s="203">
        <f>SUBTOTAL(9,J2657:J2658)</f>
        <v>0</v>
      </c>
      <c r="K2659" s="203">
        <f>SUBTOTAL(9,K2657:K2658)</f>
        <v>0</v>
      </c>
      <c r="L2659" s="203">
        <f>SUBTOTAL(9,L2657:L2658)</f>
        <v>-3272582.9608333334</v>
      </c>
      <c r="M2659" s="203">
        <f>SUBTOTAL(9,M2657:M2658)</f>
        <v>-3272582.9608333334</v>
      </c>
      <c r="O2659" s="134"/>
      <c r="P2659" s="134"/>
      <c r="Q2659" s="134"/>
      <c r="R2659" s="134"/>
      <c r="S2659" s="134"/>
      <c r="T2659" s="134"/>
      <c r="U2659" s="134"/>
      <c r="V2659" s="134"/>
      <c r="W2659" s="134"/>
      <c r="X2659" s="134"/>
      <c r="Y2659" s="134"/>
      <c r="Z2659" s="134"/>
      <c r="AA2659" s="134"/>
    </row>
    <row r="2660" spans="1:32" ht="11.65" customHeight="1" thickTop="1" x14ac:dyDescent="0.2">
      <c r="A2660" s="138">
        <f t="shared" ca="1" si="217"/>
        <v>2279</v>
      </c>
      <c r="C2660" s="184"/>
      <c r="H2660" s="151"/>
      <c r="I2660" s="88"/>
      <c r="J2660" s="88"/>
      <c r="K2660" s="88"/>
      <c r="L2660" s="88"/>
      <c r="M2660" s="88"/>
      <c r="O2660" s="134"/>
      <c r="P2660" s="134"/>
      <c r="Q2660" s="134"/>
      <c r="R2660" s="134"/>
      <c r="S2660" s="134"/>
      <c r="T2660" s="134"/>
      <c r="U2660" s="134"/>
      <c r="V2660" s="134"/>
      <c r="W2660" s="134"/>
      <c r="X2660" s="134"/>
      <c r="Y2660" s="134"/>
      <c r="Z2660" s="134"/>
      <c r="AA2660" s="134"/>
    </row>
    <row r="2661" spans="1:32" ht="11.65" customHeight="1" x14ac:dyDescent="0.2">
      <c r="A2661" s="138">
        <f t="shared" ca="1" si="217"/>
        <v>2280</v>
      </c>
      <c r="C2661" s="184">
        <v>2281</v>
      </c>
      <c r="D2661" s="84" t="s">
        <v>618</v>
      </c>
      <c r="E2661" s="219"/>
      <c r="F2661" s="184" t="str">
        <f>+[1]Function!F2643</f>
        <v>PTD</v>
      </c>
      <c r="G2661" s="84" t="str">
        <f>[1]UTCR!H2661</f>
        <v>SO</v>
      </c>
      <c r="H2661" s="151"/>
      <c r="I2661" s="88">
        <f>IF(VLOOKUP([1]Variables!$AN$3,[1]Variables!$AK$3:$AM$14,3)=2,[1]UTCR!J2661,[1]UTCR!AF2661)</f>
        <v>0</v>
      </c>
      <c r="J2661" s="88">
        <f>I2661-K2661</f>
        <v>0</v>
      </c>
      <c r="K2661" s="185">
        <f>IF([1]Variables!$AN$3=12,IF(VLOOKUP([1]Variables!$AN$3,[1]Variables!$AK$3:$AM$14,3)=2,INDEX([1]UTCR!K2661:U2661,1,5)+INDEX([1]UTCR!K2661:U2661,1,8),INDEX([1]UTCR!AG2661:AQ2661,1,5)+INDEX([1]UTCR!AG2661:AQ2661,1,8)),IF(VLOOKUP([1]Variables!$AN$3,[1]Variables!$AK$3:$AM$14,3)=2,INDEX([1]UTCR!K2661:U2661,1,[1]Variables!$AN$3),INDEX([1]UTCR!AG2661:AQ2661,1,[1]Variables!$AN$3)))</f>
        <v>0</v>
      </c>
      <c r="L2661" s="88">
        <f>M2661-K2661</f>
        <v>0</v>
      </c>
      <c r="M2661" s="88">
        <f>IF([1]Variables!$AN$3=12,INDEX([1]NRO!J2661:T2661,1,5)+INDEX([1]NRO!J2661:T2661,1,8),INDEX([1]NRO!J2661:T2661,1,[1]Variables!$AN$3))</f>
        <v>0</v>
      </c>
      <c r="O2661" s="134"/>
      <c r="P2661" s="134"/>
      <c r="Q2661" s="134"/>
      <c r="R2661" s="134"/>
      <c r="S2661" s="134"/>
      <c r="T2661" s="134"/>
      <c r="U2661" s="134"/>
      <c r="V2661" s="134"/>
      <c r="W2661" s="134"/>
      <c r="X2661" s="134"/>
      <c r="Y2661" s="134"/>
      <c r="Z2661" s="134"/>
      <c r="AA2661" s="134"/>
    </row>
    <row r="2662" spans="1:32" ht="11.65" customHeight="1" x14ac:dyDescent="0.2">
      <c r="A2662" s="138">
        <f t="shared" ca="1" si="217"/>
        <v>2281</v>
      </c>
      <c r="C2662" s="184">
        <v>2282</v>
      </c>
      <c r="D2662" s="84" t="s">
        <v>619</v>
      </c>
      <c r="E2662" s="219"/>
      <c r="F2662" s="184" t="str">
        <f>+[1]Function!F2644</f>
        <v>PTD</v>
      </c>
      <c r="G2662" s="84" t="str">
        <f>[1]UTCR!H2662</f>
        <v>SO</v>
      </c>
      <c r="H2662" s="151"/>
      <c r="I2662" s="88">
        <f>IF(VLOOKUP([1]Variables!$AN$3,[1]Variables!$AK$3:$AM$14,3)=2,[1]UTCR!J2662,[1]UTCR!AF2662)</f>
        <v>-14586926.6679167</v>
      </c>
      <c r="J2662" s="88">
        <f>I2662-K2662</f>
        <v>-13616195.191376908</v>
      </c>
      <c r="K2662" s="185">
        <f>IF([1]Variables!$AN$3=12,IF(VLOOKUP([1]Variables!$AN$3,[1]Variables!$AK$3:$AM$14,3)=2,INDEX([1]UTCR!K2662:U2662,1,5)+INDEX([1]UTCR!K2662:U2662,1,8),INDEX([1]UTCR!AG2662:AQ2662,1,5)+INDEX([1]UTCR!AG2662:AQ2662,1,8)),IF(VLOOKUP([1]Variables!$AN$3,[1]Variables!$AK$3:$AM$14,3)=2,INDEX([1]UTCR!K2662:U2662,1,[1]Variables!$AN$3),INDEX([1]UTCR!AG2662:AQ2662,1,[1]Variables!$AN$3)))</f>
        <v>-970731.47653979179</v>
      </c>
      <c r="L2662" s="88">
        <f>M2662-K2662</f>
        <v>970731.92902657203</v>
      </c>
      <c r="M2662" s="88">
        <f>IF([1]Variables!$AN$3=12,INDEX([1]NRO!J2662:T2662,1,5)+INDEX([1]NRO!J2662:T2662,1,8),INDEX([1]NRO!J2662:T2662,1,[1]Variables!$AN$3))</f>
        <v>0.45248678023926914</v>
      </c>
      <c r="O2662" s="134"/>
      <c r="P2662" s="134"/>
      <c r="Q2662" s="134"/>
      <c r="R2662" s="134"/>
      <c r="S2662" s="134"/>
      <c r="T2662" s="134"/>
      <c r="U2662" s="134"/>
      <c r="V2662" s="134"/>
      <c r="W2662" s="134"/>
      <c r="X2662" s="134"/>
      <c r="Y2662" s="134"/>
      <c r="Z2662" s="134"/>
      <c r="AA2662" s="134"/>
    </row>
    <row r="2663" spans="1:32" ht="11.65" customHeight="1" x14ac:dyDescent="0.2">
      <c r="A2663" s="138">
        <f t="shared" ca="1" si="217"/>
        <v>2282</v>
      </c>
      <c r="C2663" s="184">
        <v>2283</v>
      </c>
      <c r="D2663" s="84" t="s">
        <v>620</v>
      </c>
      <c r="E2663" s="219"/>
      <c r="F2663" s="184" t="str">
        <f>+[1]Function!F2645</f>
        <v>PTD</v>
      </c>
      <c r="G2663" s="84" t="str">
        <f>[1]UTCR!H2663</f>
        <v>SO</v>
      </c>
      <c r="H2663" s="151"/>
      <c r="I2663" s="88">
        <f>IF(VLOOKUP([1]Variables!$AN$3,[1]Variables!$AK$3:$AM$14,3)=2,[1]UTCR!J2663,[1]UTCR!AF2663)</f>
        <v>-3167951.0766666699</v>
      </c>
      <c r="J2663" s="88">
        <f>I2663-K2663</f>
        <v>-2957130.1205963078</v>
      </c>
      <c r="K2663" s="185">
        <f>IF([1]Variables!$AN$3=12,IF(VLOOKUP([1]Variables!$AN$3,[1]Variables!$AK$3:$AM$14,3)=2,INDEX([1]UTCR!K2663:U2663,1,5)+INDEX([1]UTCR!K2663:U2663,1,8),INDEX([1]UTCR!AG2663:AQ2663,1,5)+INDEX([1]UTCR!AG2663:AQ2663,1,8)),IF(VLOOKUP([1]Variables!$AN$3,[1]Variables!$AK$3:$AM$14,3)=2,INDEX([1]UTCR!K2663:U2663,1,[1]Variables!$AN$3),INDEX([1]UTCR!AG2663:AQ2663,1,[1]Variables!$AN$3)))</f>
        <v>-210820.95607036207</v>
      </c>
      <c r="L2663" s="88">
        <f>M2663-K2663</f>
        <v>210821.05434027288</v>
      </c>
      <c r="M2663" s="88">
        <f>IF([1]Variables!$AN$3=12,INDEX([1]NRO!J2663:T2663,1,5)+INDEX([1]NRO!J2663:T2663,1,8),INDEX([1]NRO!J2663:T2663,1,[1]Variables!$AN$3))</f>
        <v>9.8269910813542083E-2</v>
      </c>
      <c r="O2663" s="134"/>
      <c r="P2663" s="134"/>
      <c r="Q2663" s="134"/>
      <c r="R2663" s="134"/>
      <c r="S2663" s="134"/>
      <c r="T2663" s="134"/>
      <c r="U2663" s="134"/>
      <c r="V2663" s="134"/>
      <c r="W2663" s="134"/>
      <c r="X2663" s="134"/>
      <c r="Y2663" s="134"/>
      <c r="Z2663" s="134"/>
      <c r="AA2663" s="134"/>
    </row>
    <row r="2664" spans="1:32" ht="11.65" customHeight="1" x14ac:dyDescent="0.2">
      <c r="A2664" s="138">
        <f t="shared" ca="1" si="217"/>
        <v>2283</v>
      </c>
      <c r="C2664" s="184">
        <v>2283</v>
      </c>
      <c r="D2664" s="84" t="s">
        <v>620</v>
      </c>
      <c r="E2664" s="219"/>
      <c r="F2664" s="184" t="str">
        <f>+[1]Function!F2646</f>
        <v>PTD</v>
      </c>
      <c r="G2664" s="84" t="str">
        <f>[1]UTCR!H2664</f>
        <v>S</v>
      </c>
      <c r="H2664" s="151"/>
      <c r="I2664" s="88">
        <f>IF(VLOOKUP([1]Variables!$AN$3,[1]Variables!$AK$3:$AM$14,3)=2,[1]UTCR!J2664,[1]UTCR!AF2664)</f>
        <v>0</v>
      </c>
      <c r="J2664" s="88">
        <f>I2664-K2664</f>
        <v>0</v>
      </c>
      <c r="K2664" s="185">
        <f>IF([1]Variables!$AN$3=12,IF(VLOOKUP([1]Variables!$AN$3,[1]Variables!$AK$3:$AM$14,3)=2,INDEX([1]UTCR!K2664:U2664,1,5)+INDEX([1]UTCR!K2664:U2664,1,8),INDEX([1]UTCR!AG2664:AQ2664,1,5)+INDEX([1]UTCR!AG2664:AQ2664,1,8)),IF(VLOOKUP([1]Variables!$AN$3,[1]Variables!$AK$3:$AM$14,3)=2,INDEX([1]UTCR!K2664:U2664,1,[1]Variables!$AN$3),INDEX([1]UTCR!AG2664:AQ2664,1,[1]Variables!$AN$3)))</f>
        <v>0</v>
      </c>
      <c r="L2664" s="88">
        <f>M2664-K2664</f>
        <v>0</v>
      </c>
      <c r="M2664" s="88">
        <f>IF([1]Variables!$AN$3=12,INDEX([1]NRO!J2664:T2664,1,5)+INDEX([1]NRO!J2664:T2664,1,8),INDEX([1]NRO!J2664:T2664,1,[1]Variables!$AN$3))</f>
        <v>0</v>
      </c>
      <c r="O2664" s="134"/>
      <c r="P2664" s="134"/>
      <c r="Q2664" s="134"/>
      <c r="R2664" s="134"/>
      <c r="S2664" s="134"/>
      <c r="T2664" s="134"/>
      <c r="U2664" s="134"/>
      <c r="V2664" s="134"/>
      <c r="W2664" s="134"/>
      <c r="X2664" s="134"/>
      <c r="Y2664" s="134"/>
      <c r="Z2664" s="134"/>
      <c r="AA2664" s="134"/>
    </row>
    <row r="2665" spans="1:32" ht="11.65" customHeight="1" x14ac:dyDescent="0.2">
      <c r="A2665" s="138">
        <f t="shared" ca="1" si="217"/>
        <v>2284</v>
      </c>
      <c r="C2665" s="184">
        <v>254</v>
      </c>
      <c r="D2665" s="84" t="s">
        <v>621</v>
      </c>
      <c r="E2665" s="219"/>
      <c r="F2665" s="184" t="str">
        <f>+[1]Function!F2647</f>
        <v>PTD</v>
      </c>
      <c r="G2665" s="84" t="str">
        <f>[1]UTCR!H2665</f>
        <v>SO</v>
      </c>
      <c r="H2665" s="151"/>
      <c r="I2665" s="88">
        <f>IF(VLOOKUP([1]Variables!$AN$3,[1]Variables!$AK$3:$AM$14,3)=2,[1]UTCR!J2665,[1]UTCR!AF2665)</f>
        <v>0</v>
      </c>
      <c r="J2665" s="88">
        <f>I2665-K2665</f>
        <v>0</v>
      </c>
      <c r="K2665" s="185">
        <f>IF([1]Variables!$AN$3=12,IF(VLOOKUP([1]Variables!$AN$3,[1]Variables!$AK$3:$AM$14,3)=2,INDEX([1]UTCR!K2665:U2665,1,5)+INDEX([1]UTCR!K2665:U2665,1,8),INDEX([1]UTCR!AG2665:AQ2665,1,5)+INDEX([1]UTCR!AG2665:AQ2665,1,8)),IF(VLOOKUP([1]Variables!$AN$3,[1]Variables!$AK$3:$AM$14,3)=2,INDEX([1]UTCR!K2665:U2665,1,[1]Variables!$AN$3),INDEX([1]UTCR!AG2665:AQ2665,1,[1]Variables!$AN$3)))</f>
        <v>0</v>
      </c>
      <c r="L2665" s="88">
        <f>M2665-K2665</f>
        <v>0</v>
      </c>
      <c r="M2665" s="88">
        <f>IF([1]Variables!$AN$3=12,INDEX([1]NRO!J2665:T2665,1,5)+INDEX([1]NRO!J2665:T2665,1,8),INDEX([1]NRO!J2665:T2665,1,[1]Variables!$AN$3))</f>
        <v>0</v>
      </c>
      <c r="O2665" s="134"/>
      <c r="P2665" s="134"/>
      <c r="Q2665" s="134"/>
      <c r="R2665" s="134"/>
      <c r="S2665" s="134"/>
      <c r="T2665" s="134"/>
      <c r="U2665" s="134"/>
      <c r="V2665" s="134"/>
      <c r="W2665" s="134"/>
      <c r="X2665" s="134"/>
      <c r="Y2665" s="134"/>
      <c r="Z2665" s="134"/>
      <c r="AA2665" s="134"/>
      <c r="AE2665" s="84">
        <v>254</v>
      </c>
      <c r="AF2665" s="84" t="s">
        <v>622</v>
      </c>
    </row>
    <row r="2666" spans="1:32" ht="11.65" customHeight="1" thickBot="1" x14ac:dyDescent="0.25">
      <c r="A2666" s="138">
        <f t="shared" ca="1" si="217"/>
        <v>2285</v>
      </c>
      <c r="C2666" s="189"/>
      <c r="H2666" s="151" t="s">
        <v>575</v>
      </c>
      <c r="I2666" s="203">
        <f>SUBTOTAL(9,I2661:I2665)</f>
        <v>-17754877.744583368</v>
      </c>
      <c r="J2666" s="203">
        <f>SUBTOTAL(9,J2661:J2665)</f>
        <v>-16573325.311973216</v>
      </c>
      <c r="K2666" s="203">
        <f>SUBTOTAL(9,K2661:K2665)</f>
        <v>-1181552.4326101539</v>
      </c>
      <c r="L2666" s="203">
        <f>SUBTOTAL(9,L2661:L2665)</f>
        <v>1181552.9833668449</v>
      </c>
      <c r="M2666" s="203">
        <f>SUBTOTAL(9,M2661:M2665)</f>
        <v>0.55075669105281122</v>
      </c>
      <c r="O2666" s="134"/>
      <c r="P2666" s="134"/>
      <c r="Q2666" s="134"/>
      <c r="R2666" s="134"/>
      <c r="S2666" s="134"/>
      <c r="T2666" s="134"/>
      <c r="U2666" s="134"/>
      <c r="V2666" s="134"/>
      <c r="W2666" s="134"/>
      <c r="X2666" s="134"/>
      <c r="Y2666" s="134"/>
      <c r="Z2666" s="134"/>
      <c r="AA2666" s="134"/>
    </row>
    <row r="2667" spans="1:32" ht="11.65" customHeight="1" thickTop="1" x14ac:dyDescent="0.2">
      <c r="A2667" s="138">
        <f t="shared" ca="1" si="217"/>
        <v>2286</v>
      </c>
      <c r="C2667" s="184"/>
      <c r="H2667" s="151"/>
      <c r="I2667" s="88"/>
      <c r="J2667" s="88"/>
      <c r="K2667" s="88"/>
      <c r="L2667" s="88"/>
      <c r="M2667" s="88"/>
      <c r="O2667" s="134"/>
      <c r="P2667" s="134"/>
      <c r="Q2667" s="134"/>
      <c r="R2667" s="134"/>
      <c r="S2667" s="134"/>
      <c r="T2667" s="134"/>
      <c r="U2667" s="134"/>
      <c r="V2667" s="134"/>
      <c r="W2667" s="134"/>
      <c r="X2667" s="134"/>
      <c r="Y2667" s="134"/>
      <c r="Z2667" s="134"/>
      <c r="AA2667" s="134"/>
    </row>
    <row r="2668" spans="1:32" ht="11.65" customHeight="1" x14ac:dyDescent="0.2">
      <c r="A2668" s="138">
        <f t="shared" ca="1" si="217"/>
        <v>2287</v>
      </c>
      <c r="C2668" s="184">
        <v>22841</v>
      </c>
      <c r="D2668" s="221" t="s">
        <v>623</v>
      </c>
      <c r="H2668" s="151"/>
      <c r="I2668" s="88"/>
      <c r="J2668" s="88"/>
      <c r="K2668" s="88"/>
      <c r="L2668" s="88"/>
      <c r="M2668" s="88"/>
      <c r="O2668" s="134"/>
      <c r="P2668" s="134"/>
      <c r="Q2668" s="134"/>
      <c r="R2668" s="134"/>
      <c r="S2668" s="134"/>
      <c r="T2668" s="134"/>
      <c r="U2668" s="134"/>
      <c r="V2668" s="134"/>
      <c r="W2668" s="134"/>
      <c r="X2668" s="134"/>
      <c r="Y2668" s="134"/>
      <c r="Z2668" s="134"/>
      <c r="AA2668" s="134"/>
    </row>
    <row r="2669" spans="1:32" ht="11.65" customHeight="1" x14ac:dyDescent="0.2">
      <c r="A2669" s="138">
        <f t="shared" ca="1" si="217"/>
        <v>2288</v>
      </c>
      <c r="C2669" s="184"/>
      <c r="F2669" s="184" t="str">
        <f>+[1]Function!F2651</f>
        <v>P</v>
      </c>
      <c r="G2669" s="84" t="str">
        <f>[1]UTCR!H2669</f>
        <v>S</v>
      </c>
      <c r="H2669" s="151"/>
      <c r="I2669" s="88">
        <f>IF(VLOOKUP([1]Variables!$AN$3,[1]Variables!$AK$3:$AM$14,3)=2,[1]UTCR!J2669,[1]UTCR!AF2669)</f>
        <v>0</v>
      </c>
      <c r="J2669" s="88">
        <f>I2669-K2669</f>
        <v>0</v>
      </c>
      <c r="K2669" s="185">
        <f>IF([1]Variables!$AN$3=12,IF(VLOOKUP([1]Variables!$AN$3,[1]Variables!$AK$3:$AM$14,3)=2,INDEX([1]UTCR!K2669:U2669,1,5)+INDEX([1]UTCR!K2669:U2669,1,8),INDEX([1]UTCR!AG2669:AQ2669,1,5)+INDEX([1]UTCR!AG2669:AQ2669,1,8)),IF(VLOOKUP([1]Variables!$AN$3,[1]Variables!$AK$3:$AM$14,3)=2,INDEX([1]UTCR!K2669:U2669,1,[1]Variables!$AN$3),INDEX([1]UTCR!AG2669:AQ2669,1,[1]Variables!$AN$3)))</f>
        <v>0</v>
      </c>
      <c r="L2669" s="88">
        <f>M2669-K2669</f>
        <v>0</v>
      </c>
      <c r="M2669" s="88">
        <f>IF([1]Variables!$AN$3=12,INDEX([1]NRO!J2669:T2669,1,5)+INDEX([1]NRO!J2669:T2669,1,8),INDEX([1]NRO!J2669:T2669,1,[1]Variables!$AN$3))</f>
        <v>0</v>
      </c>
      <c r="O2669" s="134"/>
      <c r="P2669" s="134"/>
      <c r="Q2669" s="134"/>
      <c r="R2669" s="134"/>
      <c r="S2669" s="134"/>
      <c r="T2669" s="134"/>
      <c r="U2669" s="134"/>
      <c r="V2669" s="134"/>
      <c r="W2669" s="134"/>
      <c r="X2669" s="134"/>
      <c r="Y2669" s="134"/>
      <c r="Z2669" s="134"/>
      <c r="AA2669" s="134"/>
    </row>
    <row r="2670" spans="1:32" ht="11.65" customHeight="1" x14ac:dyDescent="0.2">
      <c r="A2670" s="138">
        <f t="shared" ca="1" si="217"/>
        <v>2289</v>
      </c>
      <c r="C2670" s="184"/>
      <c r="F2670" s="184" t="str">
        <f>+[1]Function!F2652</f>
        <v>P</v>
      </c>
      <c r="G2670" s="84" t="str">
        <f>[1]UTCR!H2670</f>
        <v>CAGW</v>
      </c>
      <c r="H2670" s="151"/>
      <c r="I2670" s="88">
        <f>IF(VLOOKUP([1]Variables!$AN$3,[1]Variables!$AK$3:$AM$14,3)=2,[1]UTCR!J2670,[1]UTCR!AF2670)</f>
        <v>-1339391.71</v>
      </c>
      <c r="J2670" s="88">
        <f>I2670-K2670</f>
        <v>-1037157.2688340303</v>
      </c>
      <c r="K2670" s="185">
        <f>IF([1]Variables!$AN$3=12,IF(VLOOKUP([1]Variables!$AN$3,[1]Variables!$AK$3:$AM$14,3)=2,INDEX([1]UTCR!K2670:U2670,1,5)+INDEX([1]UTCR!K2670:U2670,1,8),INDEX([1]UTCR!AG2670:AQ2670,1,5)+INDEX([1]UTCR!AG2670:AQ2670,1,8)),IF(VLOOKUP([1]Variables!$AN$3,[1]Variables!$AK$3:$AM$14,3)=2,INDEX([1]UTCR!K2670:U2670,1,[1]Variables!$AN$3),INDEX([1]UTCR!AG2670:AQ2670,1,[1]Variables!$AN$3)))</f>
        <v>-302234.44116596971</v>
      </c>
      <c r="L2670" s="88">
        <f>M2670-K2670</f>
        <v>0</v>
      </c>
      <c r="M2670" s="88">
        <f>IF([1]Variables!$AN$3=12,INDEX([1]NRO!J2670:T2670,1,5)+INDEX([1]NRO!J2670:T2670,1,8),INDEX([1]NRO!J2670:T2670,1,[1]Variables!$AN$3))</f>
        <v>-302234.44116596971</v>
      </c>
      <c r="O2670" s="134"/>
      <c r="P2670" s="134"/>
      <c r="Q2670" s="134"/>
      <c r="R2670" s="134"/>
      <c r="S2670" s="134"/>
      <c r="T2670" s="134"/>
      <c r="U2670" s="134"/>
      <c r="V2670" s="134"/>
      <c r="W2670" s="134"/>
      <c r="X2670" s="134"/>
      <c r="Y2670" s="134"/>
      <c r="Z2670" s="134"/>
      <c r="AA2670" s="134"/>
    </row>
    <row r="2671" spans="1:32" ht="11.65" customHeight="1" thickBot="1" x14ac:dyDescent="0.25">
      <c r="A2671" s="138">
        <f t="shared" ca="1" si="217"/>
        <v>2290</v>
      </c>
      <c r="C2671" s="184"/>
      <c r="H2671" s="151" t="s">
        <v>575</v>
      </c>
      <c r="I2671" s="203">
        <f>SUBTOTAL(9,I2669:I2670)</f>
        <v>-1339391.71</v>
      </c>
      <c r="J2671" s="203">
        <f>SUBTOTAL(9,J2669:J2670)</f>
        <v>-1037157.2688340303</v>
      </c>
      <c r="K2671" s="203">
        <f>SUBTOTAL(9,K2669:K2670)</f>
        <v>-302234.44116596971</v>
      </c>
      <c r="L2671" s="203">
        <f>SUBTOTAL(9,L2669:L2670)</f>
        <v>0</v>
      </c>
      <c r="M2671" s="203">
        <f>SUBTOTAL(9,M2669:M2670)</f>
        <v>-302234.44116596971</v>
      </c>
      <c r="O2671" s="134"/>
      <c r="P2671" s="134"/>
      <c r="Q2671" s="134"/>
      <c r="R2671" s="134"/>
      <c r="S2671" s="134"/>
      <c r="T2671" s="134"/>
      <c r="U2671" s="134"/>
      <c r="V2671" s="134"/>
      <c r="W2671" s="134"/>
      <c r="X2671" s="134"/>
      <c r="Y2671" s="134"/>
      <c r="Z2671" s="134"/>
      <c r="AA2671" s="134"/>
    </row>
    <row r="2672" spans="1:32" ht="11.65" customHeight="1" thickTop="1" x14ac:dyDescent="0.2">
      <c r="A2672" s="138">
        <f t="shared" ca="1" si="217"/>
        <v>2291</v>
      </c>
      <c r="C2672" s="184"/>
      <c r="H2672" s="151"/>
      <c r="I2672" s="88"/>
      <c r="J2672" s="88"/>
      <c r="K2672" s="88"/>
      <c r="L2672" s="88"/>
      <c r="M2672" s="88"/>
      <c r="O2672" s="134"/>
      <c r="P2672" s="134"/>
      <c r="Q2672" s="134"/>
      <c r="R2672" s="134"/>
      <c r="S2672" s="134"/>
      <c r="T2672" s="134"/>
      <c r="U2672" s="134"/>
      <c r="V2672" s="134"/>
      <c r="W2672" s="134"/>
      <c r="X2672" s="134"/>
      <c r="Y2672" s="134"/>
      <c r="Z2672" s="134"/>
      <c r="AA2672" s="134"/>
    </row>
    <row r="2673" spans="1:27" ht="11.65" customHeight="1" x14ac:dyDescent="0.2">
      <c r="A2673" s="138">
        <f t="shared" ca="1" si="217"/>
        <v>2292</v>
      </c>
      <c r="C2673" s="184">
        <v>22842</v>
      </c>
      <c r="D2673" s="84" t="s">
        <v>624</v>
      </c>
      <c r="E2673" s="219"/>
      <c r="F2673" s="184" t="str">
        <f>+[1]Function!F2655</f>
        <v>P</v>
      </c>
      <c r="G2673" s="84" t="str">
        <f>[1]UTCR!H2673</f>
        <v>TROJD</v>
      </c>
      <c r="H2673" s="151"/>
      <c r="I2673" s="88">
        <f>IF(VLOOKUP([1]Variables!$AN$3,[1]Variables!$AK$3:$AM$14,3)=2,[1]UTCR!J2673,[1]UTCR!AF2673)</f>
        <v>0</v>
      </c>
      <c r="J2673" s="88">
        <f t="shared" ref="J2673:J2678" si="218">I2673-K2673</f>
        <v>0</v>
      </c>
      <c r="K2673" s="185">
        <f>IF([1]Variables!$AN$3=12,IF(VLOOKUP([1]Variables!$AN$3,[1]Variables!$AK$3:$AM$14,3)=2,INDEX([1]UTCR!K2673:U2673,1,5)+INDEX([1]UTCR!K2673:U2673,1,8),INDEX([1]UTCR!AG2673:AQ2673,1,5)+INDEX([1]UTCR!AG2673:AQ2673,1,8)),IF(VLOOKUP([1]Variables!$AN$3,[1]Variables!$AK$3:$AM$14,3)=2,INDEX([1]UTCR!K2673:U2673,1,[1]Variables!$AN$3),INDEX([1]UTCR!AG2673:AQ2673,1,[1]Variables!$AN$3)))</f>
        <v>0</v>
      </c>
      <c r="L2673" s="88">
        <f t="shared" ref="L2673:L2678" si="219">M2673-K2673</f>
        <v>0</v>
      </c>
      <c r="M2673" s="88">
        <f>IF([1]Variables!$AN$3=12,INDEX([1]NRO!J2673:T2673,1,5)+INDEX([1]NRO!J2673:T2673,1,8),INDEX([1]NRO!J2673:T2673,1,[1]Variables!$AN$3))</f>
        <v>0</v>
      </c>
      <c r="O2673" s="134"/>
      <c r="P2673" s="134"/>
      <c r="Q2673" s="134"/>
      <c r="R2673" s="134"/>
      <c r="S2673" s="134"/>
      <c r="T2673" s="134"/>
      <c r="U2673" s="134"/>
      <c r="V2673" s="134"/>
      <c r="W2673" s="134"/>
      <c r="X2673" s="134"/>
      <c r="Y2673" s="134"/>
      <c r="Z2673" s="134"/>
      <c r="AA2673" s="134"/>
    </row>
    <row r="2674" spans="1:27" ht="11.65" customHeight="1" x14ac:dyDescent="0.2">
      <c r="A2674" s="138">
        <f t="shared" ca="1" si="217"/>
        <v>2293</v>
      </c>
      <c r="C2674" s="184">
        <v>230</v>
      </c>
      <c r="D2674" s="84" t="s">
        <v>625</v>
      </c>
      <c r="E2674" s="219"/>
      <c r="F2674" s="184" t="str">
        <f>+[1]Function!F2656</f>
        <v>P</v>
      </c>
      <c r="G2674" s="84" t="str">
        <f>[1]UTCR!H2674</f>
        <v>TROJP</v>
      </c>
      <c r="H2674" s="151"/>
      <c r="I2674" s="88">
        <f>IF(VLOOKUP([1]Variables!$AN$3,[1]Variables!$AK$3:$AM$14,3)=2,[1]UTCR!J2674,[1]UTCR!AF2674)</f>
        <v>0</v>
      </c>
      <c r="J2674" s="88">
        <f t="shared" si="218"/>
        <v>0</v>
      </c>
      <c r="K2674" s="185">
        <f>IF([1]Variables!$AN$3=12,IF(VLOOKUP([1]Variables!$AN$3,[1]Variables!$AK$3:$AM$14,3)=2,INDEX([1]UTCR!K2674:U2674,1,5)+INDEX([1]UTCR!K2674:U2674,1,8),INDEX([1]UTCR!AG2674:AQ2674,1,5)+INDEX([1]UTCR!AG2674:AQ2674,1,8)),IF(VLOOKUP([1]Variables!$AN$3,[1]Variables!$AK$3:$AM$14,3)=2,INDEX([1]UTCR!K2674:U2674,1,[1]Variables!$AN$3),INDEX([1]UTCR!AG2674:AQ2674,1,[1]Variables!$AN$3)))</f>
        <v>0</v>
      </c>
      <c r="L2674" s="88">
        <f t="shared" si="219"/>
        <v>0</v>
      </c>
      <c r="M2674" s="88">
        <f>IF([1]Variables!$AN$3=12,INDEX([1]NRO!J2674:T2674,1,5)+INDEX([1]NRO!J2674:T2674,1,8),INDEX([1]NRO!J2674:T2674,1,[1]Variables!$AN$3))</f>
        <v>0</v>
      </c>
      <c r="O2674" s="134"/>
      <c r="P2674" s="134"/>
      <c r="Q2674" s="134"/>
      <c r="R2674" s="134"/>
      <c r="S2674" s="134"/>
      <c r="T2674" s="134"/>
      <c r="U2674" s="134"/>
      <c r="V2674" s="134"/>
      <c r="W2674" s="134"/>
      <c r="X2674" s="134"/>
      <c r="Y2674" s="134"/>
      <c r="Z2674" s="134"/>
      <c r="AA2674" s="134"/>
    </row>
    <row r="2675" spans="1:27" ht="11.65" customHeight="1" x14ac:dyDescent="0.2">
      <c r="A2675" s="138">
        <f t="shared" ca="1" si="217"/>
        <v>2294</v>
      </c>
      <c r="C2675" s="184">
        <v>254105</v>
      </c>
      <c r="D2675" s="84" t="s">
        <v>625</v>
      </c>
      <c r="E2675" s="219"/>
      <c r="F2675" s="184" t="str">
        <f>+[1]Function!F2657</f>
        <v>P</v>
      </c>
      <c r="G2675" s="84" t="str">
        <f>[1]UTCR!H2675</f>
        <v>S</v>
      </c>
      <c r="H2675" s="151"/>
      <c r="I2675" s="88">
        <f>IF(VLOOKUP([1]Variables!$AN$3,[1]Variables!$AK$3:$AM$14,3)=2,[1]UTCR!J2675,[1]UTCR!AF2675)</f>
        <v>277123.73666666698</v>
      </c>
      <c r="J2675" s="88">
        <f t="shared" si="218"/>
        <v>0</v>
      </c>
      <c r="K2675" s="185">
        <f>IF([1]Variables!$AN$3=12,IF(VLOOKUP([1]Variables!$AN$3,[1]Variables!$AK$3:$AM$14,3)=2,INDEX([1]UTCR!K2675:U2675,1,5)+INDEX([1]UTCR!K2675:U2675,1,8),INDEX([1]UTCR!AG2675:AQ2675,1,5)+INDEX([1]UTCR!AG2675:AQ2675,1,8)),IF(VLOOKUP([1]Variables!$AN$3,[1]Variables!$AK$3:$AM$14,3)=2,INDEX([1]UTCR!K2675:U2675,1,[1]Variables!$AN$3),INDEX([1]UTCR!AG2675:AQ2675,1,[1]Variables!$AN$3)))</f>
        <v>277123.73666666698</v>
      </c>
      <c r="L2675" s="88">
        <f t="shared" si="219"/>
        <v>-277123.73666666698</v>
      </c>
      <c r="M2675" s="88">
        <f>IF([1]Variables!$AN$3=12,INDEX([1]NRO!J2675:T2675,1,5)+INDEX([1]NRO!J2675:T2675,1,8),INDEX([1]NRO!J2675:T2675,1,[1]Variables!$AN$3))</f>
        <v>0</v>
      </c>
      <c r="O2675" s="134"/>
      <c r="P2675" s="134"/>
      <c r="Q2675" s="134"/>
      <c r="R2675" s="134"/>
      <c r="S2675" s="134"/>
      <c r="T2675" s="134"/>
      <c r="U2675" s="134"/>
      <c r="V2675" s="134"/>
      <c r="W2675" s="134"/>
      <c r="X2675" s="134"/>
      <c r="Y2675" s="134"/>
      <c r="Z2675" s="134"/>
      <c r="AA2675" s="134"/>
    </row>
    <row r="2676" spans="1:27" ht="11.65" customHeight="1" x14ac:dyDescent="0.2">
      <c r="A2676" s="138">
        <f t="shared" ca="1" si="217"/>
        <v>2295</v>
      </c>
      <c r="C2676" s="184">
        <v>2533</v>
      </c>
      <c r="D2676" s="221" t="s">
        <v>626</v>
      </c>
      <c r="E2676" s="219"/>
      <c r="F2676" s="184" t="str">
        <f>+[1]Function!F2658</f>
        <v>P</v>
      </c>
      <c r="G2676" s="84" t="str">
        <f>[1]UTCR!H2676</f>
        <v>CAEE</v>
      </c>
      <c r="H2676" s="151"/>
      <c r="I2676" s="88">
        <f>IF(VLOOKUP([1]Variables!$AN$3,[1]Variables!$AK$3:$AM$14,3)=2,[1]UTCR!J2676,[1]UTCR!AF2676)</f>
        <v>-59952022.541666701</v>
      </c>
      <c r="J2676" s="88">
        <f t="shared" si="218"/>
        <v>-59952022.541666701</v>
      </c>
      <c r="K2676" s="185">
        <f>IF([1]Variables!$AN$3=12,IF(VLOOKUP([1]Variables!$AN$3,[1]Variables!$AK$3:$AM$14,3)=2,INDEX([1]UTCR!K2676:U2676,1,5)+INDEX([1]UTCR!K2676:U2676,1,8),INDEX([1]UTCR!AG2676:AQ2676,1,5)+INDEX([1]UTCR!AG2676:AQ2676,1,8)),IF(VLOOKUP([1]Variables!$AN$3,[1]Variables!$AK$3:$AM$14,3)=2,INDEX([1]UTCR!K2676:U2676,1,[1]Variables!$AN$3),INDEX([1]UTCR!AG2676:AQ2676,1,[1]Variables!$AN$3)))</f>
        <v>0</v>
      </c>
      <c r="L2676" s="88">
        <f t="shared" si="219"/>
        <v>0</v>
      </c>
      <c r="M2676" s="88">
        <f>IF([1]Variables!$AN$3=12,INDEX([1]NRO!J2676:T2676,1,5)+INDEX([1]NRO!J2676:T2676,1,8),INDEX([1]NRO!J2676:T2676,1,[1]Variables!$AN$3))</f>
        <v>0</v>
      </c>
      <c r="O2676" s="134"/>
      <c r="P2676" s="134"/>
      <c r="Q2676" s="134"/>
      <c r="R2676" s="134"/>
      <c r="S2676" s="134"/>
      <c r="T2676" s="134"/>
      <c r="U2676" s="134"/>
      <c r="V2676" s="134"/>
      <c r="W2676" s="134"/>
      <c r="X2676" s="134"/>
      <c r="Y2676" s="134"/>
      <c r="Z2676" s="134"/>
      <c r="AA2676" s="134"/>
    </row>
    <row r="2677" spans="1:27" ht="11.65" customHeight="1" x14ac:dyDescent="0.2">
      <c r="A2677" s="138">
        <f t="shared" ca="1" si="217"/>
        <v>2296</v>
      </c>
      <c r="C2677" s="184">
        <v>254</v>
      </c>
      <c r="D2677" s="221" t="s">
        <v>626</v>
      </c>
      <c r="E2677" s="219"/>
      <c r="F2677" s="184" t="str">
        <f>+[1]Function!F2659</f>
        <v>P</v>
      </c>
      <c r="G2677" s="84" t="str">
        <f>[1]UTCR!H2677</f>
        <v>SE</v>
      </c>
      <c r="H2677" s="151"/>
      <c r="I2677" s="88">
        <f>IF(VLOOKUP([1]Variables!$AN$3,[1]Variables!$AK$3:$AM$14,3)=2,[1]UTCR!J2677,[1]UTCR!AF2677)</f>
        <v>0</v>
      </c>
      <c r="J2677" s="88">
        <f t="shared" si="218"/>
        <v>0</v>
      </c>
      <c r="K2677" s="185">
        <f>IF([1]Variables!$AN$3=12,IF(VLOOKUP([1]Variables!$AN$3,[1]Variables!$AK$3:$AM$14,3)=2,INDEX([1]UTCR!K2677:U2677,1,5)+INDEX([1]UTCR!K2677:U2677,1,8),INDEX([1]UTCR!AG2677:AQ2677,1,5)+INDEX([1]UTCR!AG2677:AQ2677,1,8)),IF(VLOOKUP([1]Variables!$AN$3,[1]Variables!$AK$3:$AM$14,3)=2,INDEX([1]UTCR!K2677:U2677,1,[1]Variables!$AN$3),INDEX([1]UTCR!AG2677:AQ2677,1,[1]Variables!$AN$3)))</f>
        <v>0</v>
      </c>
      <c r="L2677" s="88">
        <f t="shared" si="219"/>
        <v>0</v>
      </c>
      <c r="M2677" s="88">
        <f>IF([1]Variables!$AN$3=12,INDEX([1]NRO!J2677:T2677,1,5)+INDEX([1]NRO!J2677:T2677,1,8),INDEX([1]NRO!J2677:T2677,1,[1]Variables!$AN$3))</f>
        <v>0</v>
      </c>
      <c r="O2677" s="134"/>
      <c r="P2677" s="134"/>
      <c r="Q2677" s="134"/>
      <c r="R2677" s="134"/>
      <c r="S2677" s="134"/>
      <c r="T2677" s="134"/>
      <c r="U2677" s="134"/>
      <c r="V2677" s="134"/>
      <c r="W2677" s="134"/>
      <c r="X2677" s="134"/>
      <c r="Y2677" s="134"/>
      <c r="Z2677" s="134"/>
      <c r="AA2677" s="134"/>
    </row>
    <row r="2678" spans="1:27" ht="11.65" customHeight="1" x14ac:dyDescent="0.2">
      <c r="A2678" s="138">
        <f t="shared" ca="1" si="217"/>
        <v>2297</v>
      </c>
      <c r="C2678" s="184">
        <v>254</v>
      </c>
      <c r="F2678" s="184" t="str">
        <f>+[1]Function!F2660</f>
        <v>P</v>
      </c>
      <c r="G2678" s="84" t="str">
        <f>[1]UTCR!H2678</f>
        <v>S</v>
      </c>
      <c r="H2678" s="151"/>
      <c r="I2678" s="88">
        <f>IF(VLOOKUP([1]Variables!$AN$3,[1]Variables!$AK$3:$AM$14,3)=2,[1]UTCR!J2678,[1]UTCR!AF2678)</f>
        <v>-34032256.887083292</v>
      </c>
      <c r="J2678" s="88">
        <f t="shared" si="218"/>
        <v>-33393932.349583291</v>
      </c>
      <c r="K2678" s="185">
        <f>IF([1]Variables!$AN$3=12,IF(VLOOKUP([1]Variables!$AN$3,[1]Variables!$AK$3:$AM$14,3)=2,INDEX([1]UTCR!K2678:U2678,1,5)+INDEX([1]UTCR!K2678:U2678,1,8),INDEX([1]UTCR!AG2678:AQ2678,1,5)+INDEX([1]UTCR!AG2678:AQ2678,1,8)),IF(VLOOKUP([1]Variables!$AN$3,[1]Variables!$AK$3:$AM$14,3)=2,INDEX([1]UTCR!K2678:U2678,1,[1]Variables!$AN$3),INDEX([1]UTCR!AG2678:AQ2678,1,[1]Variables!$AN$3)))</f>
        <v>-638324.53749999998</v>
      </c>
      <c r="L2678" s="88">
        <f t="shared" si="219"/>
        <v>0</v>
      </c>
      <c r="M2678" s="88">
        <f>IF([1]Variables!$AN$3=12,INDEX([1]NRO!J2678:T2678,1,5)+INDEX([1]NRO!J2678:T2678,1,8),INDEX([1]NRO!J2678:T2678,1,[1]Variables!$AN$3))</f>
        <v>-638324.53749999998</v>
      </c>
      <c r="O2678" s="134"/>
      <c r="P2678" s="134"/>
      <c r="Q2678" s="134"/>
      <c r="R2678" s="134"/>
      <c r="S2678" s="134"/>
      <c r="T2678" s="134"/>
      <c r="U2678" s="134"/>
      <c r="V2678" s="134"/>
      <c r="W2678" s="134"/>
      <c r="X2678" s="134"/>
      <c r="Y2678" s="134"/>
      <c r="Z2678" s="134"/>
      <c r="AA2678" s="134"/>
    </row>
    <row r="2679" spans="1:27" ht="11.65" customHeight="1" thickBot="1" x14ac:dyDescent="0.25">
      <c r="A2679" s="138">
        <f t="shared" ca="1" si="217"/>
        <v>2298</v>
      </c>
      <c r="C2679" s="184"/>
      <c r="F2679" s="184"/>
      <c r="H2679" s="151" t="s">
        <v>575</v>
      </c>
      <c r="I2679" s="203">
        <f>SUBTOTAL(9,I2673:I2678)</f>
        <v>-93707155.692083329</v>
      </c>
      <c r="J2679" s="203">
        <f>SUBTOTAL(9,J2673:J2678)</f>
        <v>-93345954.891249985</v>
      </c>
      <c r="K2679" s="203">
        <f>SUBTOTAL(9,K2673:K2678)</f>
        <v>-361200.80083333299</v>
      </c>
      <c r="L2679" s="203">
        <f>SUBTOTAL(9,L2673:L2678)</f>
        <v>-277123.73666666698</v>
      </c>
      <c r="M2679" s="203">
        <f>SUBTOTAL(9,M2673:M2678)</f>
        <v>-638324.53749999998</v>
      </c>
      <c r="O2679" s="134"/>
      <c r="P2679" s="134"/>
      <c r="Q2679" s="134"/>
      <c r="R2679" s="134"/>
      <c r="S2679" s="134"/>
      <c r="T2679" s="134"/>
      <c r="U2679" s="134"/>
      <c r="V2679" s="134"/>
      <c r="W2679" s="134"/>
      <c r="X2679" s="134"/>
      <c r="Y2679" s="134"/>
      <c r="Z2679" s="134"/>
      <c r="AA2679" s="134"/>
    </row>
    <row r="2680" spans="1:27" ht="11.65" customHeight="1" thickTop="1" x14ac:dyDescent="0.2">
      <c r="A2680" s="138">
        <f t="shared" ca="1" si="217"/>
        <v>2299</v>
      </c>
      <c r="C2680" s="184"/>
      <c r="H2680" s="151"/>
      <c r="I2680" s="88"/>
      <c r="J2680" s="88"/>
      <c r="K2680" s="88"/>
      <c r="L2680" s="88"/>
      <c r="M2680" s="88"/>
      <c r="O2680" s="134"/>
      <c r="P2680" s="134"/>
      <c r="Q2680" s="134"/>
      <c r="R2680" s="134"/>
      <c r="S2680" s="134"/>
      <c r="T2680" s="134"/>
      <c r="U2680" s="134"/>
      <c r="V2680" s="134"/>
      <c r="W2680" s="134"/>
      <c r="X2680" s="134"/>
      <c r="Y2680" s="134"/>
      <c r="Z2680" s="134"/>
      <c r="AA2680" s="134"/>
    </row>
    <row r="2681" spans="1:27" ht="11.65" customHeight="1" x14ac:dyDescent="0.2">
      <c r="A2681" s="138">
        <f t="shared" ca="1" si="217"/>
        <v>2300</v>
      </c>
      <c r="C2681" s="184">
        <v>252</v>
      </c>
      <c r="D2681" s="84" t="s">
        <v>627</v>
      </c>
      <c r="H2681" s="151"/>
      <c r="I2681" s="88"/>
      <c r="J2681" s="88"/>
      <c r="K2681" s="88"/>
      <c r="L2681" s="88"/>
      <c r="M2681" s="88"/>
      <c r="O2681" s="134"/>
      <c r="P2681" s="134"/>
      <c r="Q2681" s="134"/>
      <c r="R2681" s="134"/>
      <c r="S2681" s="134"/>
      <c r="T2681" s="134"/>
      <c r="U2681" s="134"/>
      <c r="V2681" s="134"/>
      <c r="W2681" s="134"/>
      <c r="X2681" s="134"/>
      <c r="Y2681" s="134"/>
      <c r="Z2681" s="134"/>
      <c r="AA2681" s="134"/>
    </row>
    <row r="2682" spans="1:27" ht="11.65" customHeight="1" x14ac:dyDescent="0.2">
      <c r="A2682" s="138">
        <f t="shared" ca="1" si="217"/>
        <v>2301</v>
      </c>
      <c r="C2682" s="184"/>
      <c r="F2682" s="184" t="str">
        <f>+[1]Function!F2664</f>
        <v>DPW</v>
      </c>
      <c r="G2682" s="84" t="str">
        <f>[1]UTCR!H2682</f>
        <v>S</v>
      </c>
      <c r="H2682" s="151"/>
      <c r="I2682" s="88">
        <f>IF(VLOOKUP([1]Variables!$AN$3,[1]Variables!$AK$3:$AM$14,3)=2,[1]UTCR!J2682,[1]UTCR!AF2682)</f>
        <v>-2336890.4587499965</v>
      </c>
      <c r="J2682" s="88">
        <f>I2682-K2682</f>
        <v>-2335595.79208333</v>
      </c>
      <c r="K2682" s="185">
        <f>IF([1]Variables!$AN$3=12,IF(VLOOKUP([1]Variables!$AN$3,[1]Variables!$AK$3:$AM$14,3)=2,INDEX([1]UTCR!K2682:U2682,1,5)+INDEX([1]UTCR!K2682:U2682,1,8),INDEX([1]UTCR!AG2682:AQ2682,1,5)+INDEX([1]UTCR!AG2682:AQ2682,1,8)),IF(VLOOKUP([1]Variables!$AN$3,[1]Variables!$AK$3:$AM$14,3)=2,INDEX([1]UTCR!K2682:U2682,1,[1]Variables!$AN$3),INDEX([1]UTCR!AG2682:AQ2682,1,[1]Variables!$AN$3)))</f>
        <v>-1294.6666666666699</v>
      </c>
      <c r="L2682" s="88">
        <f>M2682-K2682</f>
        <v>-255454.73499999999</v>
      </c>
      <c r="M2682" s="88">
        <f>IF([1]Variables!$AN$3=12,INDEX([1]NRO!J2682:T2682,1,5)+INDEX([1]NRO!J2682:T2682,1,8),INDEX([1]NRO!J2682:T2682,1,[1]Variables!$AN$3))</f>
        <v>-256749.40166666664</v>
      </c>
      <c r="O2682" s="134"/>
      <c r="P2682" s="134"/>
      <c r="Q2682" s="134"/>
      <c r="R2682" s="134"/>
      <c r="S2682" s="134"/>
      <c r="T2682" s="134"/>
      <c r="U2682" s="134"/>
      <c r="V2682" s="134"/>
      <c r="W2682" s="134"/>
      <c r="X2682" s="134"/>
      <c r="Y2682" s="134"/>
      <c r="Z2682" s="134"/>
      <c r="AA2682" s="134"/>
    </row>
    <row r="2683" spans="1:27" ht="11.65" customHeight="1" x14ac:dyDescent="0.2">
      <c r="A2683" s="138">
        <f t="shared" ca="1" si="217"/>
        <v>2302</v>
      </c>
      <c r="C2683" s="184"/>
      <c r="F2683" s="184" t="str">
        <f>+[1]Function!F2665</f>
        <v>T</v>
      </c>
      <c r="G2683" s="84" t="str">
        <f>[1]UTCR!H2683</f>
        <v>SG</v>
      </c>
      <c r="H2683" s="151"/>
      <c r="I2683" s="88">
        <f>IF(VLOOKUP([1]Variables!$AN$3,[1]Variables!$AK$3:$AM$14,3)=2,[1]UTCR!J2683,[1]UTCR!AF2683)</f>
        <v>322408.98</v>
      </c>
      <c r="J2683" s="88">
        <f>I2683-K2683</f>
        <v>295879.48390426359</v>
      </c>
      <c r="K2683" s="185">
        <f>IF([1]Variables!$AN$3=12,IF(VLOOKUP([1]Variables!$AN$3,[1]Variables!$AK$3:$AM$14,3)=2,INDEX([1]UTCR!K2683:U2683,1,5)+INDEX([1]UTCR!K2683:U2683,1,8),INDEX([1]UTCR!AG2683:AQ2683,1,5)+INDEX([1]UTCR!AG2683:AQ2683,1,8)),IF(VLOOKUP([1]Variables!$AN$3,[1]Variables!$AK$3:$AM$14,3)=2,INDEX([1]UTCR!K2683:U2683,1,[1]Variables!$AN$3),INDEX([1]UTCR!AG2683:AQ2683,1,[1]Variables!$AN$3)))</f>
        <v>26529.496095736384</v>
      </c>
      <c r="L2683" s="88">
        <f>M2683-K2683</f>
        <v>-742289.9554088749</v>
      </c>
      <c r="M2683" s="88">
        <f>IF([1]Variables!$AN$3=12,INDEX([1]NRO!J2683:T2683,1,5)+INDEX([1]NRO!J2683:T2683,1,8),INDEX([1]NRO!J2683:T2683,1,[1]Variables!$AN$3))</f>
        <v>-715760.4593131385</v>
      </c>
      <c r="O2683" s="134"/>
      <c r="P2683" s="134"/>
      <c r="Q2683" s="134"/>
      <c r="R2683" s="134"/>
      <c r="S2683" s="134"/>
      <c r="T2683" s="134"/>
      <c r="U2683" s="134"/>
      <c r="V2683" s="134"/>
      <c r="W2683" s="134"/>
      <c r="X2683" s="134"/>
      <c r="Y2683" s="134"/>
      <c r="Z2683" s="134"/>
      <c r="AA2683" s="134"/>
    </row>
    <row r="2684" spans="1:27" ht="11.65" customHeight="1" x14ac:dyDescent="0.2">
      <c r="A2684" s="138">
        <f t="shared" ca="1" si="217"/>
        <v>2303</v>
      </c>
      <c r="C2684" s="184"/>
      <c r="F2684" s="184" t="str">
        <f>+[1]Function!F2666</f>
        <v>T</v>
      </c>
      <c r="G2684" s="84" t="str">
        <f>[1]UTCR!H2684</f>
        <v>CAGE</v>
      </c>
      <c r="H2684" s="151"/>
      <c r="I2684" s="88">
        <f>IF(VLOOKUP([1]Variables!$AN$3,[1]Variables!$AK$3:$AM$14,3)=2,[1]UTCR!J2684,[1]UTCR!AF2684)</f>
        <v>-27427634.092916701</v>
      </c>
      <c r="J2684" s="88">
        <f>I2684-K2684</f>
        <v>-27427634.092916701</v>
      </c>
      <c r="K2684" s="185">
        <f>IF([1]Variables!$AN$3=12,IF(VLOOKUP([1]Variables!$AN$3,[1]Variables!$AK$3:$AM$14,3)=2,INDEX([1]UTCR!K2684:U2684,1,5)+INDEX([1]UTCR!K2684:U2684,1,8),INDEX([1]UTCR!AG2684:AQ2684,1,5)+INDEX([1]UTCR!AG2684:AQ2684,1,8)),IF(VLOOKUP([1]Variables!$AN$3,[1]Variables!$AK$3:$AM$14,3)=2,INDEX([1]UTCR!K2684:U2684,1,[1]Variables!$AN$3),INDEX([1]UTCR!AG2684:AQ2684,1,[1]Variables!$AN$3)))</f>
        <v>0</v>
      </c>
      <c r="L2684" s="88">
        <f>M2684-K2684</f>
        <v>0</v>
      </c>
      <c r="M2684" s="88">
        <f>IF([1]Variables!$AN$3=12,INDEX([1]NRO!J2684:T2684,1,5)+INDEX([1]NRO!J2684:T2684,1,8),INDEX([1]NRO!J2684:T2684,1,[1]Variables!$AN$3))</f>
        <v>0</v>
      </c>
      <c r="O2684" s="134"/>
      <c r="P2684" s="134"/>
      <c r="Q2684" s="134"/>
      <c r="R2684" s="134"/>
      <c r="S2684" s="134"/>
      <c r="T2684" s="134"/>
      <c r="U2684" s="134"/>
      <c r="V2684" s="134"/>
      <c r="W2684" s="134"/>
      <c r="X2684" s="134"/>
      <c r="Y2684" s="134"/>
      <c r="Z2684" s="134"/>
      <c r="AA2684" s="134"/>
    </row>
    <row r="2685" spans="1:27" ht="11.65" customHeight="1" x14ac:dyDescent="0.2">
      <c r="A2685" s="138">
        <f t="shared" ca="1" si="217"/>
        <v>2304</v>
      </c>
      <c r="C2685" s="184"/>
      <c r="F2685" s="184" t="str">
        <f>+[1]Function!F2667</f>
        <v>DPW</v>
      </c>
      <c r="G2685" s="84" t="str">
        <f>[1]UTCR!H2685</f>
        <v>CAGW</v>
      </c>
      <c r="H2685" s="151"/>
      <c r="I2685" s="88">
        <f>IF(VLOOKUP([1]Variables!$AN$3,[1]Variables!$AK$3:$AM$14,3)=2,[1]UTCR!J2685,[1]UTCR!AF2685)</f>
        <v>0</v>
      </c>
      <c r="J2685" s="88">
        <f>I2685-K2685</f>
        <v>0</v>
      </c>
      <c r="K2685" s="185">
        <f>IF([1]Variables!$AN$3=12,IF(VLOOKUP([1]Variables!$AN$3,[1]Variables!$AK$3:$AM$14,3)=2,INDEX([1]UTCR!K2685:U2685,1,5)+INDEX([1]UTCR!K2685:U2685,1,8),INDEX([1]UTCR!AG2685:AQ2685,1,5)+INDEX([1]UTCR!AG2685:AQ2685,1,8)),IF(VLOOKUP([1]Variables!$AN$3,[1]Variables!$AK$3:$AM$14,3)=2,INDEX([1]UTCR!K2685:U2685,1,[1]Variables!$AN$3),INDEX([1]UTCR!AG2685:AQ2685,1,[1]Variables!$AN$3)))</f>
        <v>0</v>
      </c>
      <c r="L2685" s="88">
        <f>M2685-K2685</f>
        <v>0</v>
      </c>
      <c r="M2685" s="88">
        <f>IF([1]Variables!$AN$3=12,INDEX([1]NRO!J2685:T2685,1,5)+INDEX([1]NRO!J2685:T2685,1,8),INDEX([1]NRO!J2685:T2685,1,[1]Variables!$AN$3))</f>
        <v>0</v>
      </c>
      <c r="O2685" s="134"/>
      <c r="P2685" s="134"/>
      <c r="Q2685" s="134"/>
      <c r="R2685" s="134"/>
      <c r="S2685" s="134"/>
      <c r="T2685" s="134"/>
      <c r="U2685" s="134"/>
      <c r="V2685" s="134"/>
      <c r="W2685" s="134"/>
      <c r="X2685" s="134"/>
      <c r="Y2685" s="134"/>
      <c r="Z2685" s="134"/>
      <c r="AA2685" s="134"/>
    </row>
    <row r="2686" spans="1:27" ht="11.65" customHeight="1" x14ac:dyDescent="0.2">
      <c r="A2686" s="138">
        <f t="shared" ca="1" si="217"/>
        <v>2305</v>
      </c>
      <c r="C2686" s="184"/>
      <c r="F2686" s="184" t="str">
        <f>+[1]Function!F2668</f>
        <v>CUST</v>
      </c>
      <c r="G2686" s="84" t="str">
        <f>[1]UTCR!H2686</f>
        <v>CN</v>
      </c>
      <c r="H2686" s="151"/>
      <c r="I2686" s="88">
        <f>IF(VLOOKUP([1]Variables!$AN$3,[1]Variables!$AK$3:$AM$14,3)=2,[1]UTCR!J2686,[1]UTCR!AF2686)</f>
        <v>0</v>
      </c>
      <c r="J2686" s="88">
        <f>I2686-K2686</f>
        <v>0</v>
      </c>
      <c r="K2686" s="185">
        <f>IF([1]Variables!$AN$3=12,IF(VLOOKUP([1]Variables!$AN$3,[1]Variables!$AK$3:$AM$14,3)=2,INDEX([1]UTCR!K2686:U2686,1,5)+INDEX([1]UTCR!K2686:U2686,1,8),INDEX([1]UTCR!AG2686:AQ2686,1,5)+INDEX([1]UTCR!AG2686:AQ2686,1,8)),IF(VLOOKUP([1]Variables!$AN$3,[1]Variables!$AK$3:$AM$14,3)=2,INDEX([1]UTCR!K2686:U2686,1,[1]Variables!$AN$3),INDEX([1]UTCR!AG2686:AQ2686,1,[1]Variables!$AN$3)))</f>
        <v>0</v>
      </c>
      <c r="L2686" s="88">
        <f>M2686-K2686</f>
        <v>0</v>
      </c>
      <c r="M2686" s="88">
        <f>IF([1]Variables!$AN$3=12,INDEX([1]NRO!J2686:T2686,1,5)+INDEX([1]NRO!J2686:T2686,1,8),INDEX([1]NRO!J2686:T2686,1,[1]Variables!$AN$3))</f>
        <v>0</v>
      </c>
      <c r="O2686" s="134"/>
      <c r="P2686" s="134"/>
      <c r="Q2686" s="134"/>
      <c r="R2686" s="134"/>
      <c r="S2686" s="134"/>
      <c r="T2686" s="134"/>
      <c r="U2686" s="134"/>
      <c r="V2686" s="134"/>
      <c r="W2686" s="134"/>
      <c r="X2686" s="134"/>
      <c r="Y2686" s="134"/>
      <c r="Z2686" s="134"/>
      <c r="AA2686" s="134"/>
    </row>
    <row r="2687" spans="1:27" ht="11.65" customHeight="1" thickBot="1" x14ac:dyDescent="0.25">
      <c r="A2687" s="138">
        <f t="shared" ca="1" si="217"/>
        <v>2306</v>
      </c>
      <c r="C2687" s="189" t="s">
        <v>628</v>
      </c>
      <c r="H2687" s="151" t="s">
        <v>629</v>
      </c>
      <c r="I2687" s="203">
        <f>SUBTOTAL(9,I2682:I2686)</f>
        <v>-29442115.571666699</v>
      </c>
      <c r="J2687" s="203">
        <f>SUBTOTAL(9,J2682:J2686)</f>
        <v>-29467350.401095767</v>
      </c>
      <c r="K2687" s="203">
        <f>SUBTOTAL(9,K2682:K2686)</f>
        <v>25234.829429069712</v>
      </c>
      <c r="L2687" s="203">
        <f>SUBTOTAL(9,L2682:L2686)</f>
        <v>-997744.69040887489</v>
      </c>
      <c r="M2687" s="203">
        <f>SUBTOTAL(9,M2682:M2686)</f>
        <v>-972509.86097980512</v>
      </c>
      <c r="O2687" s="134"/>
      <c r="P2687" s="134"/>
      <c r="Q2687" s="134"/>
      <c r="R2687" s="134"/>
      <c r="S2687" s="134"/>
      <c r="T2687" s="134"/>
      <c r="U2687" s="134"/>
      <c r="V2687" s="134"/>
      <c r="W2687" s="134"/>
      <c r="X2687" s="134"/>
      <c r="Y2687" s="134"/>
      <c r="Z2687" s="134"/>
      <c r="AA2687" s="134"/>
    </row>
    <row r="2688" spans="1:27" ht="11.65" customHeight="1" thickTop="1" x14ac:dyDescent="0.2">
      <c r="A2688" s="138">
        <f t="shared" ca="1" si="217"/>
        <v>2307</v>
      </c>
      <c r="C2688" s="184"/>
      <c r="H2688" s="151"/>
      <c r="I2688" s="88"/>
      <c r="J2688" s="88"/>
      <c r="K2688" s="88"/>
      <c r="L2688" s="88"/>
      <c r="M2688" s="88"/>
      <c r="O2688" s="134"/>
      <c r="P2688" s="134"/>
      <c r="Q2688" s="134"/>
      <c r="R2688" s="134"/>
      <c r="S2688" s="134"/>
      <c r="T2688" s="134"/>
      <c r="U2688" s="134"/>
      <c r="V2688" s="134"/>
      <c r="W2688" s="134"/>
      <c r="X2688" s="134"/>
      <c r="Y2688" s="134"/>
      <c r="Z2688" s="134"/>
      <c r="AA2688" s="134"/>
    </row>
    <row r="2689" spans="1:27" ht="11.65" customHeight="1" x14ac:dyDescent="0.2">
      <c r="A2689" s="138">
        <f t="shared" ca="1" si="217"/>
        <v>2308</v>
      </c>
      <c r="C2689" s="184">
        <v>25398</v>
      </c>
      <c r="D2689" s="84" t="s">
        <v>630</v>
      </c>
      <c r="H2689" s="151"/>
      <c r="I2689" s="88"/>
      <c r="J2689" s="88"/>
      <c r="K2689" s="88"/>
      <c r="L2689" s="88"/>
      <c r="M2689" s="88"/>
      <c r="O2689" s="134"/>
      <c r="P2689" s="134"/>
      <c r="Q2689" s="134"/>
      <c r="R2689" s="134"/>
      <c r="S2689" s="134"/>
      <c r="T2689" s="134"/>
      <c r="U2689" s="134"/>
      <c r="V2689" s="134"/>
      <c r="W2689" s="134"/>
      <c r="X2689" s="134"/>
      <c r="Y2689" s="134"/>
      <c r="Z2689" s="134"/>
      <c r="AA2689" s="134"/>
    </row>
    <row r="2690" spans="1:27" ht="11.65" customHeight="1" x14ac:dyDescent="0.2">
      <c r="A2690" s="138">
        <f t="shared" ca="1" si="217"/>
        <v>2309</v>
      </c>
      <c r="C2690" s="184"/>
      <c r="F2690" s="184" t="str">
        <f>+[1]Function!F2672</f>
        <v>P</v>
      </c>
      <c r="G2690" s="84" t="str">
        <f>[1]UTCR!H2690</f>
        <v>S</v>
      </c>
      <c r="H2690" s="151"/>
      <c r="I2690" s="88">
        <f>IF(VLOOKUP([1]Variables!$AN$3,[1]Variables!$AK$3:$AM$14,3)=2,[1]UTCR!J2690,[1]UTCR!AF2690)</f>
        <v>0</v>
      </c>
      <c r="J2690" s="88">
        <f>I2690-K2690</f>
        <v>0</v>
      </c>
      <c r="K2690" s="185">
        <f>IF([1]Variables!$AN$3=12,IF(VLOOKUP([1]Variables!$AN$3,[1]Variables!$AK$3:$AM$14,3)=2,INDEX([1]UTCR!K2690:U2690,1,5)+INDEX([1]UTCR!K2690:U2690,1,8),INDEX([1]UTCR!AG2690:AQ2690,1,5)+INDEX([1]UTCR!AG2690:AQ2690,1,8)),IF(VLOOKUP([1]Variables!$AN$3,[1]Variables!$AK$3:$AM$14,3)=2,INDEX([1]UTCR!K2690:U2690,1,[1]Variables!$AN$3),INDEX([1]UTCR!AG2690:AQ2690,1,[1]Variables!$AN$3)))</f>
        <v>0</v>
      </c>
      <c r="L2690" s="88">
        <f>M2690-K2690</f>
        <v>-2651.4558933258854</v>
      </c>
      <c r="M2690" s="88">
        <f>IF([1]Variables!$AN$3=12,INDEX([1]NRO!J2690:T2690,1,5)+INDEX([1]NRO!J2690:T2690,1,8),INDEX([1]NRO!J2690:T2690,1,[1]Variables!$AN$3))</f>
        <v>-2651.4558933258854</v>
      </c>
      <c r="O2690" s="134"/>
      <c r="P2690" s="134"/>
      <c r="Q2690" s="134"/>
      <c r="R2690" s="134"/>
      <c r="S2690" s="134"/>
      <c r="T2690" s="134"/>
      <c r="U2690" s="134"/>
      <c r="V2690" s="134"/>
      <c r="W2690" s="134"/>
      <c r="X2690" s="134"/>
      <c r="Y2690" s="134"/>
      <c r="Z2690" s="134"/>
      <c r="AA2690" s="134"/>
    </row>
    <row r="2691" spans="1:27" ht="11.65" customHeight="1" thickBot="1" x14ac:dyDescent="0.25">
      <c r="A2691" s="138">
        <f t="shared" ca="1" si="217"/>
        <v>2310</v>
      </c>
      <c r="C2691" s="184"/>
      <c r="H2691" s="151"/>
      <c r="I2691" s="203">
        <f>SUBTOTAL(9,I2689:I2690)</f>
        <v>0</v>
      </c>
      <c r="J2691" s="203">
        <f>SUBTOTAL(9,J2689:J2690)</f>
        <v>0</v>
      </c>
      <c r="K2691" s="203">
        <f>SUBTOTAL(9,K2689:K2690)</f>
        <v>0</v>
      </c>
      <c r="L2691" s="203">
        <f>SUBTOTAL(9,L2689:L2690)</f>
        <v>-2651.4558933258854</v>
      </c>
      <c r="M2691" s="203">
        <f>SUBTOTAL(9,M2689:M2690)</f>
        <v>-2651.4558933258854</v>
      </c>
      <c r="O2691" s="134"/>
      <c r="P2691" s="134"/>
      <c r="Q2691" s="134"/>
      <c r="R2691" s="134"/>
      <c r="S2691" s="134"/>
      <c r="T2691" s="134"/>
      <c r="U2691" s="134"/>
      <c r="V2691" s="134"/>
      <c r="W2691" s="134"/>
      <c r="X2691" s="134"/>
      <c r="Y2691" s="134"/>
      <c r="Z2691" s="134"/>
      <c r="AA2691" s="134"/>
    </row>
    <row r="2692" spans="1:27" ht="11.65" customHeight="1" thickTop="1" x14ac:dyDescent="0.2">
      <c r="A2692" s="138">
        <f t="shared" ca="1" si="217"/>
        <v>2311</v>
      </c>
      <c r="C2692" s="184"/>
      <c r="H2692" s="151"/>
      <c r="I2692" s="88"/>
      <c r="J2692" s="88"/>
      <c r="K2692" s="88"/>
      <c r="L2692" s="88"/>
      <c r="M2692" s="88"/>
      <c r="O2692" s="134"/>
      <c r="P2692" s="134"/>
      <c r="Q2692" s="134"/>
      <c r="R2692" s="134"/>
      <c r="S2692" s="134"/>
      <c r="T2692" s="134"/>
      <c r="U2692" s="134"/>
      <c r="V2692" s="134"/>
      <c r="W2692" s="134"/>
      <c r="X2692" s="134"/>
      <c r="Y2692" s="134"/>
      <c r="Z2692" s="134"/>
      <c r="AA2692" s="134"/>
    </row>
    <row r="2693" spans="1:27" ht="11.65" customHeight="1" x14ac:dyDescent="0.2">
      <c r="A2693" s="138">
        <f t="shared" ca="1" si="217"/>
        <v>2312</v>
      </c>
      <c r="C2693" s="184">
        <v>25399</v>
      </c>
      <c r="D2693" s="84" t="s">
        <v>631</v>
      </c>
      <c r="H2693" s="151"/>
      <c r="I2693" s="88"/>
      <c r="J2693" s="88"/>
      <c r="K2693" s="88"/>
      <c r="L2693" s="88"/>
      <c r="M2693" s="88"/>
      <c r="O2693" s="134"/>
      <c r="P2693" s="134"/>
      <c r="Q2693" s="134"/>
      <c r="R2693" s="134"/>
      <c r="S2693" s="134"/>
      <c r="T2693" s="134"/>
      <c r="U2693" s="134"/>
      <c r="V2693" s="134"/>
      <c r="W2693" s="134"/>
      <c r="X2693" s="134"/>
      <c r="Y2693" s="134"/>
      <c r="Z2693" s="134"/>
      <c r="AA2693" s="134"/>
    </row>
    <row r="2694" spans="1:27" ht="11.65" customHeight="1" x14ac:dyDescent="0.2">
      <c r="A2694" s="138">
        <f t="shared" ca="1" si="217"/>
        <v>2313</v>
      </c>
      <c r="C2694" s="184"/>
      <c r="F2694" s="184" t="str">
        <f>+[1]Function!F2676</f>
        <v>P</v>
      </c>
      <c r="G2694" s="84" t="str">
        <f>[1]UTCR!H2694</f>
        <v>S</v>
      </c>
      <c r="H2694" s="151"/>
      <c r="I2694" s="88">
        <f>IF(VLOOKUP([1]Variables!$AN$3,[1]Variables!$AK$3:$AM$14,3)=2,[1]UTCR!J2694,[1]UTCR!AF2694)</f>
        <v>-4934342.6812499976</v>
      </c>
      <c r="J2694" s="88">
        <f t="shared" ref="J2694:J2702" si="220">I2694-K2694</f>
        <v>-4561455.7749999976</v>
      </c>
      <c r="K2694" s="185">
        <f>IF([1]Variables!$AN$3=12,IF(VLOOKUP([1]Variables!$AN$3,[1]Variables!$AK$3:$AM$14,3)=2,INDEX([1]UTCR!K2694:U2694,1,5)+INDEX([1]UTCR!K2694:U2694,1,8),INDEX([1]UTCR!AG2694:AQ2694,1,5)+INDEX([1]UTCR!AG2694:AQ2694,1,8)),IF(VLOOKUP([1]Variables!$AN$3,[1]Variables!$AK$3:$AM$14,3)=2,INDEX([1]UTCR!K2694:U2694,1,[1]Variables!$AN$3),INDEX([1]UTCR!AG2694:AQ2694,1,[1]Variables!$AN$3)))</f>
        <v>-372886.90625</v>
      </c>
      <c r="L2694" s="88">
        <f t="shared" ref="L2694:L2702" si="221">M2694-K2694</f>
        <v>0</v>
      </c>
      <c r="M2694" s="88">
        <f>IF([1]Variables!$AN$3=12,INDEX([1]NRO!J2694:T2694,1,5)+INDEX([1]NRO!J2694:T2694,1,8),INDEX([1]NRO!J2694:T2694,1,[1]Variables!$AN$3))</f>
        <v>-372886.90625</v>
      </c>
      <c r="O2694" s="134"/>
      <c r="P2694" s="134"/>
      <c r="Q2694" s="134"/>
      <c r="R2694" s="134"/>
      <c r="S2694" s="134"/>
      <c r="T2694" s="134"/>
      <c r="U2694" s="134"/>
      <c r="V2694" s="134"/>
      <c r="W2694" s="134"/>
      <c r="X2694" s="134"/>
      <c r="Y2694" s="134"/>
      <c r="Z2694" s="134"/>
      <c r="AA2694" s="134"/>
    </row>
    <row r="2695" spans="1:27" ht="11.65" customHeight="1" x14ac:dyDescent="0.2">
      <c r="A2695" s="138">
        <f t="shared" ca="1" si="217"/>
        <v>2314</v>
      </c>
      <c r="C2695" s="184"/>
      <c r="F2695" s="184" t="str">
        <f>+[1]Function!F2677</f>
        <v>GP</v>
      </c>
      <c r="G2695" s="84" t="str">
        <f>[1]UTCR!H2695</f>
        <v>GPS</v>
      </c>
      <c r="H2695" s="151"/>
      <c r="I2695" s="88">
        <f>IF(VLOOKUP([1]Variables!$AN$3,[1]Variables!$AK$3:$AM$14,3)=2,[1]UTCR!J2695,[1]UTCR!AF2695)</f>
        <v>0</v>
      </c>
      <c r="J2695" s="88">
        <f t="shared" si="220"/>
        <v>0</v>
      </c>
      <c r="K2695" s="185">
        <f>IF([1]Variables!$AN$3=12,IF(VLOOKUP([1]Variables!$AN$3,[1]Variables!$AK$3:$AM$14,3)=2,INDEX([1]UTCR!K2695:U2695,1,5)+INDEX([1]UTCR!K2695:U2695,1,8),INDEX([1]UTCR!AG2695:AQ2695,1,5)+INDEX([1]UTCR!AG2695:AQ2695,1,8)),IF(VLOOKUP([1]Variables!$AN$3,[1]Variables!$AK$3:$AM$14,3)=2,INDEX([1]UTCR!K2695:U2695,1,[1]Variables!$AN$3),INDEX([1]UTCR!AG2695:AQ2695,1,[1]Variables!$AN$3)))</f>
        <v>0</v>
      </c>
      <c r="L2695" s="88">
        <f t="shared" si="221"/>
        <v>0</v>
      </c>
      <c r="M2695" s="88">
        <f>IF([1]Variables!$AN$3=12,INDEX([1]NRO!J2695:T2695,1,5)+INDEX([1]NRO!J2695:T2695,1,8),INDEX([1]NRO!J2695:T2695,1,[1]Variables!$AN$3))</f>
        <v>0</v>
      </c>
      <c r="O2695" s="134"/>
      <c r="P2695" s="134"/>
      <c r="Q2695" s="134"/>
      <c r="R2695" s="134"/>
      <c r="S2695" s="134"/>
      <c r="T2695" s="134"/>
      <c r="U2695" s="134"/>
      <c r="V2695" s="134"/>
      <c r="W2695" s="134"/>
      <c r="X2695" s="134"/>
      <c r="Y2695" s="134"/>
      <c r="Z2695" s="134"/>
      <c r="AA2695" s="134"/>
    </row>
    <row r="2696" spans="1:27" ht="11.65" customHeight="1" x14ac:dyDescent="0.2">
      <c r="A2696" s="138">
        <f t="shared" ca="1" si="217"/>
        <v>2315</v>
      </c>
      <c r="C2696" s="184"/>
      <c r="F2696" s="184" t="str">
        <f>+[1]Function!F2678</f>
        <v>GP</v>
      </c>
      <c r="G2696" s="84" t="str">
        <f>[1]UTCR!H2696</f>
        <v>SO</v>
      </c>
      <c r="H2696" s="151"/>
      <c r="I2696" s="88">
        <f>IF(VLOOKUP([1]Variables!$AN$3,[1]Variables!$AK$3:$AM$14,3)=2,[1]UTCR!J2696,[1]UTCR!AF2696)</f>
        <v>-21479665.807916701</v>
      </c>
      <c r="J2696" s="88">
        <f t="shared" si="220"/>
        <v>-20050236.005464818</v>
      </c>
      <c r="K2696" s="185">
        <f>IF([1]Variables!$AN$3=12,IF(VLOOKUP([1]Variables!$AN$3,[1]Variables!$AK$3:$AM$14,3)=2,INDEX([1]UTCR!K2696:U2696,1,5)+INDEX([1]UTCR!K2696:U2696,1,8),INDEX([1]UTCR!AG2696:AQ2696,1,5)+INDEX([1]UTCR!AG2696:AQ2696,1,8)),IF(VLOOKUP([1]Variables!$AN$3,[1]Variables!$AK$3:$AM$14,3)=2,INDEX([1]UTCR!K2696:U2696,1,[1]Variables!$AN$3),INDEX([1]UTCR!AG2696:AQ2696,1,[1]Variables!$AN$3)))</f>
        <v>-1429429.802451882</v>
      </c>
      <c r="L2696" s="88">
        <f t="shared" si="221"/>
        <v>0</v>
      </c>
      <c r="M2696" s="88">
        <f>IF([1]Variables!$AN$3=12,INDEX([1]NRO!J2696:T2696,1,5)+INDEX([1]NRO!J2696:T2696,1,8),INDEX([1]NRO!J2696:T2696,1,[1]Variables!$AN$3))</f>
        <v>-1429429.802451882</v>
      </c>
      <c r="O2696" s="134"/>
      <c r="P2696" s="134"/>
      <c r="Q2696" s="134"/>
      <c r="R2696" s="134"/>
      <c r="S2696" s="134"/>
      <c r="T2696" s="134"/>
      <c r="U2696" s="134"/>
      <c r="V2696" s="134"/>
      <c r="W2696" s="134"/>
      <c r="X2696" s="134"/>
      <c r="Y2696" s="134"/>
      <c r="Z2696" s="134"/>
      <c r="AA2696" s="134"/>
    </row>
    <row r="2697" spans="1:27" ht="11.65" customHeight="1" x14ac:dyDescent="0.2">
      <c r="A2697" s="138">
        <f t="shared" ca="1" si="217"/>
        <v>2316</v>
      </c>
      <c r="C2697" s="184"/>
      <c r="F2697" s="184" t="str">
        <f>+[1]Function!F2679</f>
        <v>P</v>
      </c>
      <c r="G2697" s="84" t="str">
        <f>[1]UTCR!H2697</f>
        <v>CAGW</v>
      </c>
      <c r="H2697" s="151"/>
      <c r="I2697" s="88">
        <f>IF(VLOOKUP([1]Variables!$AN$3,[1]Variables!$AK$3:$AM$14,3)=2,[1]UTCR!J2697,[1]UTCR!AF2697)</f>
        <v>-1100</v>
      </c>
      <c r="J2697" s="88">
        <f t="shared" si="220"/>
        <v>-851.78442363021145</v>
      </c>
      <c r="K2697" s="185">
        <f>IF([1]Variables!$AN$3=12,IF(VLOOKUP([1]Variables!$AN$3,[1]Variables!$AK$3:$AM$14,3)=2,INDEX([1]UTCR!K2697:U2697,1,5)+INDEX([1]UTCR!K2697:U2697,1,8),INDEX([1]UTCR!AG2697:AQ2697,1,5)+INDEX([1]UTCR!AG2697:AQ2697,1,8)),IF(VLOOKUP([1]Variables!$AN$3,[1]Variables!$AK$3:$AM$14,3)=2,INDEX([1]UTCR!K2697:U2697,1,[1]Variables!$AN$3),INDEX([1]UTCR!AG2697:AQ2697,1,[1]Variables!$AN$3)))</f>
        <v>-248.21557636978855</v>
      </c>
      <c r="L2697" s="88">
        <f t="shared" si="221"/>
        <v>0</v>
      </c>
      <c r="M2697" s="88">
        <f>IF([1]Variables!$AN$3=12,INDEX([1]NRO!J2697:T2697,1,5)+INDEX([1]NRO!J2697:T2697,1,8),INDEX([1]NRO!J2697:T2697,1,[1]Variables!$AN$3))</f>
        <v>-248.21557636978855</v>
      </c>
      <c r="O2697" s="134"/>
      <c r="P2697" s="134"/>
      <c r="Q2697" s="134"/>
      <c r="R2697" s="134"/>
      <c r="S2697" s="134"/>
      <c r="T2697" s="134"/>
      <c r="U2697" s="134"/>
      <c r="V2697" s="134"/>
      <c r="W2697" s="134"/>
      <c r="X2697" s="134"/>
      <c r="Y2697" s="134"/>
      <c r="Z2697" s="134"/>
      <c r="AA2697" s="134"/>
    </row>
    <row r="2698" spans="1:27" ht="11.65" customHeight="1" x14ac:dyDescent="0.2">
      <c r="A2698" s="138">
        <f t="shared" ca="1" si="217"/>
        <v>2317</v>
      </c>
      <c r="C2698" s="184"/>
      <c r="F2698" s="184" t="str">
        <f>+[1]Function!F2680</f>
        <v>P</v>
      </c>
      <c r="G2698" s="84" t="str">
        <f>[1]UTCR!H2698</f>
        <v>CAGE</v>
      </c>
      <c r="H2698" s="151"/>
      <c r="I2698" s="88">
        <f>IF(VLOOKUP([1]Variables!$AN$3,[1]Variables!$AK$3:$AM$14,3)=2,[1]UTCR!J2698,[1]UTCR!AF2698)</f>
        <v>3974864.03166667</v>
      </c>
      <c r="J2698" s="88">
        <f t="shared" si="220"/>
        <v>3974864.03166667</v>
      </c>
      <c r="K2698" s="185">
        <f>IF([1]Variables!$AN$3=12,IF(VLOOKUP([1]Variables!$AN$3,[1]Variables!$AK$3:$AM$14,3)=2,INDEX([1]UTCR!K2698:U2698,1,5)+INDEX([1]UTCR!K2698:U2698,1,8),INDEX([1]UTCR!AG2698:AQ2698,1,5)+INDEX([1]UTCR!AG2698:AQ2698,1,8)),IF(VLOOKUP([1]Variables!$AN$3,[1]Variables!$AK$3:$AM$14,3)=2,INDEX([1]UTCR!K2698:U2698,1,[1]Variables!$AN$3),INDEX([1]UTCR!AG2698:AQ2698,1,[1]Variables!$AN$3)))</f>
        <v>0</v>
      </c>
      <c r="L2698" s="88">
        <f t="shared" si="221"/>
        <v>0</v>
      </c>
      <c r="M2698" s="88">
        <f>IF([1]Variables!$AN$3=12,INDEX([1]NRO!J2698:T2698,1,5)+INDEX([1]NRO!J2698:T2698,1,8),INDEX([1]NRO!J2698:T2698,1,[1]Variables!$AN$3))</f>
        <v>0</v>
      </c>
      <c r="O2698" s="134"/>
      <c r="P2698" s="134"/>
      <c r="Q2698" s="134"/>
      <c r="R2698" s="134"/>
      <c r="S2698" s="134"/>
      <c r="T2698" s="134"/>
      <c r="U2698" s="134"/>
      <c r="V2698" s="134"/>
      <c r="W2698" s="134"/>
      <c r="X2698" s="134"/>
      <c r="Y2698" s="134"/>
      <c r="Z2698" s="134"/>
      <c r="AA2698" s="134"/>
    </row>
    <row r="2699" spans="1:27" ht="11.65" customHeight="1" x14ac:dyDescent="0.2">
      <c r="A2699" s="138">
        <f t="shared" ca="1" si="217"/>
        <v>2318</v>
      </c>
      <c r="C2699" s="184"/>
      <c r="F2699" s="184" t="str">
        <f>+[1]Function!F2681</f>
        <v>P</v>
      </c>
      <c r="G2699" s="84" t="str">
        <f>[1]UTCR!H2699</f>
        <v>SG</v>
      </c>
      <c r="H2699" s="151"/>
      <c r="I2699" s="88">
        <f>IF(VLOOKUP([1]Variables!$AN$3,[1]Variables!$AK$3:$AM$14,3)=2,[1]UTCR!J2699,[1]UTCR!AF2699)</f>
        <v>-7365114.4791666698</v>
      </c>
      <c r="J2699" s="88">
        <f t="shared" si="220"/>
        <v>-6759074.3626050791</v>
      </c>
      <c r="K2699" s="185">
        <f>IF([1]Variables!$AN$3=12,IF(VLOOKUP([1]Variables!$AN$3,[1]Variables!$AK$3:$AM$14,3)=2,INDEX([1]UTCR!K2699:U2699,1,5)+INDEX([1]UTCR!K2699:U2699,1,8),INDEX([1]UTCR!AG2699:AQ2699,1,5)+INDEX([1]UTCR!AG2699:AQ2699,1,8)),IF(VLOOKUP([1]Variables!$AN$3,[1]Variables!$AK$3:$AM$14,3)=2,INDEX([1]UTCR!K2699:U2699,1,[1]Variables!$AN$3),INDEX([1]UTCR!AG2699:AQ2699,1,[1]Variables!$AN$3)))</f>
        <v>-606040.11656159104</v>
      </c>
      <c r="L2699" s="88">
        <f t="shared" si="221"/>
        <v>0</v>
      </c>
      <c r="M2699" s="88">
        <f>IF([1]Variables!$AN$3=12,INDEX([1]NRO!J2699:T2699,1,5)+INDEX([1]NRO!J2699:T2699,1,8),INDEX([1]NRO!J2699:T2699,1,[1]Variables!$AN$3))</f>
        <v>-606040.11656159104</v>
      </c>
      <c r="O2699" s="134"/>
      <c r="P2699" s="134"/>
      <c r="Q2699" s="134"/>
      <c r="R2699" s="134"/>
      <c r="S2699" s="134"/>
      <c r="T2699" s="134"/>
      <c r="U2699" s="134"/>
      <c r="V2699" s="134"/>
      <c r="W2699" s="134"/>
      <c r="X2699" s="134"/>
      <c r="Y2699" s="134"/>
      <c r="Z2699" s="134"/>
      <c r="AA2699" s="134"/>
    </row>
    <row r="2700" spans="1:27" ht="11.65" customHeight="1" x14ac:dyDescent="0.2">
      <c r="A2700" s="138">
        <f t="shared" ref="A2700:A2763" ca="1" si="222">OFFSET(A2700,-1,)+1</f>
        <v>2319</v>
      </c>
      <c r="C2700" s="184"/>
      <c r="F2700" s="184" t="str">
        <f>+[1]Function!F2682</f>
        <v>P</v>
      </c>
      <c r="G2700" s="84" t="str">
        <f>[1]UTCR!H2700</f>
        <v>CAEW</v>
      </c>
      <c r="H2700" s="151"/>
      <c r="I2700" s="88">
        <f>IF(VLOOKUP([1]Variables!$AN$3,[1]Variables!$AK$3:$AM$14,3)=2,[1]UTCR!J2700,[1]UTCR!AF2700)</f>
        <v>0</v>
      </c>
      <c r="J2700" s="88">
        <f t="shared" si="220"/>
        <v>0</v>
      </c>
      <c r="K2700" s="185">
        <f>IF([1]Variables!$AN$3=12,IF(VLOOKUP([1]Variables!$AN$3,[1]Variables!$AK$3:$AM$14,3)=2,INDEX([1]UTCR!K2700:U2700,1,5)+INDEX([1]UTCR!K2700:U2700,1,8),INDEX([1]UTCR!AG2700:AQ2700,1,5)+INDEX([1]UTCR!AG2700:AQ2700,1,8)),IF(VLOOKUP([1]Variables!$AN$3,[1]Variables!$AK$3:$AM$14,3)=2,INDEX([1]UTCR!K2700:U2700,1,[1]Variables!$AN$3),INDEX([1]UTCR!AG2700:AQ2700,1,[1]Variables!$AN$3)))</f>
        <v>0</v>
      </c>
      <c r="L2700" s="88">
        <f t="shared" si="221"/>
        <v>0</v>
      </c>
      <c r="M2700" s="88">
        <f>IF([1]Variables!$AN$3=12,INDEX([1]NRO!J2700:T2700,1,5)+INDEX([1]NRO!J2700:T2700,1,8),INDEX([1]NRO!J2700:T2700,1,[1]Variables!$AN$3))</f>
        <v>0</v>
      </c>
      <c r="O2700" s="134"/>
      <c r="P2700" s="134"/>
      <c r="Q2700" s="134"/>
      <c r="R2700" s="134"/>
      <c r="S2700" s="134"/>
      <c r="T2700" s="134"/>
      <c r="U2700" s="134"/>
      <c r="V2700" s="134"/>
      <c r="W2700" s="134"/>
      <c r="X2700" s="134"/>
      <c r="Y2700" s="134"/>
      <c r="Z2700" s="134"/>
      <c r="AA2700" s="134"/>
    </row>
    <row r="2701" spans="1:27" ht="11.65" customHeight="1" x14ac:dyDescent="0.2">
      <c r="A2701" s="138">
        <f t="shared" ca="1" si="222"/>
        <v>2320</v>
      </c>
      <c r="C2701" s="184"/>
      <c r="F2701" s="184" t="str">
        <f>+[1]Function!F2683</f>
        <v>P</v>
      </c>
      <c r="G2701" s="84" t="str">
        <f>[1]UTCR!H2701</f>
        <v>CAEE</v>
      </c>
      <c r="H2701" s="151"/>
      <c r="I2701" s="88">
        <f>IF(VLOOKUP([1]Variables!$AN$3,[1]Variables!$AK$3:$AM$14,3)=2,[1]UTCR!J2701,[1]UTCR!AF2701)</f>
        <v>0</v>
      </c>
      <c r="J2701" s="88">
        <f t="shared" si="220"/>
        <v>0</v>
      </c>
      <c r="K2701" s="185">
        <f>IF([1]Variables!$AN$3=12,IF(VLOOKUP([1]Variables!$AN$3,[1]Variables!$AK$3:$AM$14,3)=2,INDEX([1]UTCR!K2701:U2701,1,5)+INDEX([1]UTCR!K2701:U2701,1,8),INDEX([1]UTCR!AG2701:AQ2701,1,5)+INDEX([1]UTCR!AG2701:AQ2701,1,8)),IF(VLOOKUP([1]Variables!$AN$3,[1]Variables!$AK$3:$AM$14,3)=2,INDEX([1]UTCR!K2701:U2701,1,[1]Variables!$AN$3),INDEX([1]UTCR!AG2701:AQ2701,1,[1]Variables!$AN$3)))</f>
        <v>0</v>
      </c>
      <c r="L2701" s="88">
        <f t="shared" si="221"/>
        <v>0</v>
      </c>
      <c r="M2701" s="88">
        <f>IF([1]Variables!$AN$3=12,INDEX([1]NRO!J2701:T2701,1,5)+INDEX([1]NRO!J2701:T2701,1,8),INDEX([1]NRO!J2701:T2701,1,[1]Variables!$AN$3))</f>
        <v>0</v>
      </c>
      <c r="O2701" s="134"/>
      <c r="P2701" s="134"/>
      <c r="Q2701" s="134"/>
      <c r="R2701" s="134"/>
      <c r="S2701" s="134"/>
      <c r="T2701" s="134"/>
      <c r="U2701" s="134"/>
      <c r="V2701" s="134"/>
      <c r="W2701" s="134"/>
      <c r="X2701" s="134"/>
      <c r="Y2701" s="134"/>
      <c r="Z2701" s="134"/>
      <c r="AA2701" s="134"/>
    </row>
    <row r="2702" spans="1:27" ht="12" customHeight="1" x14ac:dyDescent="0.2">
      <c r="A2702" s="138">
        <f t="shared" ca="1" si="222"/>
        <v>2321</v>
      </c>
      <c r="C2702" s="184"/>
      <c r="F2702" s="184" t="str">
        <f>+[1]Function!F2684</f>
        <v>P</v>
      </c>
      <c r="G2702" s="84" t="str">
        <f>[1]UTCR!H2702</f>
        <v>SE</v>
      </c>
      <c r="H2702" s="151"/>
      <c r="I2702" s="88">
        <f>IF(VLOOKUP([1]Variables!$AN$3,[1]Variables!$AK$3:$AM$14,3)=2,[1]UTCR!J2702,[1]UTCR!AF2702)</f>
        <v>0</v>
      </c>
      <c r="J2702" s="88">
        <f t="shared" si="220"/>
        <v>0</v>
      </c>
      <c r="K2702" s="185">
        <f>IF([1]Variables!$AN$3=12,IF(VLOOKUP([1]Variables!$AN$3,[1]Variables!$AK$3:$AM$14,3)=2,INDEX([1]UTCR!K2702:U2702,1,5)+INDEX([1]UTCR!K2702:U2702,1,8),INDEX([1]UTCR!AG2702:AQ2702,1,5)+INDEX([1]UTCR!AG2702:AQ2702,1,8)),IF(VLOOKUP([1]Variables!$AN$3,[1]Variables!$AK$3:$AM$14,3)=2,INDEX([1]UTCR!K2702:U2702,1,[1]Variables!$AN$3),INDEX([1]UTCR!AG2702:AQ2702,1,[1]Variables!$AN$3)))</f>
        <v>0</v>
      </c>
      <c r="L2702" s="88">
        <f t="shared" si="221"/>
        <v>0</v>
      </c>
      <c r="M2702" s="88">
        <f>IF([1]Variables!$AN$3=12,INDEX([1]NRO!J2702:T2702,1,5)+INDEX([1]NRO!J2702:T2702,1,8),INDEX([1]NRO!J2702:T2702,1,[1]Variables!$AN$3))</f>
        <v>0</v>
      </c>
      <c r="O2702" s="134"/>
      <c r="P2702" s="134"/>
      <c r="Q2702" s="134"/>
      <c r="R2702" s="134"/>
      <c r="S2702" s="134"/>
      <c r="T2702" s="134"/>
      <c r="U2702" s="134"/>
      <c r="V2702" s="134"/>
      <c r="W2702" s="134"/>
      <c r="X2702" s="134"/>
      <c r="Y2702" s="134"/>
      <c r="Z2702" s="134"/>
      <c r="AA2702" s="134"/>
    </row>
    <row r="2703" spans="1:27" ht="11.65" customHeight="1" thickBot="1" x14ac:dyDescent="0.25">
      <c r="A2703" s="138">
        <f t="shared" ca="1" si="222"/>
        <v>2322</v>
      </c>
      <c r="C2703" s="184"/>
      <c r="H2703" s="151" t="s">
        <v>629</v>
      </c>
      <c r="I2703" s="203">
        <f>SUBTOTAL(9,I2694:I2702)</f>
        <v>-29805358.936666697</v>
      </c>
      <c r="J2703" s="203">
        <f>SUBTOTAL(9,J2694:J2702)</f>
        <v>-27396753.895826858</v>
      </c>
      <c r="K2703" s="203">
        <f>SUBTOTAL(9,K2694:K2702)</f>
        <v>-2408605.040839843</v>
      </c>
      <c r="L2703" s="203">
        <f>SUBTOTAL(9,L2694:L2702)</f>
        <v>0</v>
      </c>
      <c r="M2703" s="203">
        <f>SUBTOTAL(9,M2694:M2702)</f>
        <v>-2408605.040839843</v>
      </c>
      <c r="O2703" s="134"/>
      <c r="P2703" s="134"/>
      <c r="Q2703" s="134"/>
      <c r="R2703" s="134"/>
      <c r="S2703" s="134"/>
      <c r="T2703" s="134"/>
      <c r="U2703" s="134"/>
      <c r="V2703" s="134"/>
      <c r="W2703" s="134"/>
      <c r="X2703" s="134"/>
      <c r="Y2703" s="134"/>
      <c r="Z2703" s="134"/>
      <c r="AA2703" s="134"/>
    </row>
    <row r="2704" spans="1:27" ht="11.65" customHeight="1" thickTop="1" x14ac:dyDescent="0.2">
      <c r="A2704" s="138">
        <f t="shared" ca="1" si="222"/>
        <v>2323</v>
      </c>
      <c r="C2704" s="184"/>
      <c r="H2704" s="151"/>
      <c r="I2704" s="192"/>
      <c r="J2704" s="88"/>
      <c r="K2704" s="88"/>
      <c r="L2704" s="88"/>
      <c r="M2704" s="88"/>
      <c r="O2704" s="134"/>
      <c r="P2704" s="134"/>
      <c r="Q2704" s="134"/>
      <c r="R2704" s="134"/>
      <c r="S2704" s="134"/>
      <c r="T2704" s="134"/>
      <c r="U2704" s="134"/>
      <c r="V2704" s="134"/>
      <c r="W2704" s="134"/>
      <c r="X2704" s="134"/>
      <c r="Y2704" s="134"/>
      <c r="Z2704" s="134"/>
      <c r="AA2704" s="134"/>
    </row>
    <row r="2705" spans="1:27" ht="11.65" customHeight="1" x14ac:dyDescent="0.2">
      <c r="A2705" s="138">
        <f t="shared" ca="1" si="222"/>
        <v>2324</v>
      </c>
      <c r="C2705" s="184">
        <v>190</v>
      </c>
      <c r="D2705" s="84" t="s">
        <v>632</v>
      </c>
      <c r="H2705" s="151"/>
      <c r="I2705" s="88"/>
      <c r="J2705" s="88"/>
      <c r="K2705" s="88"/>
      <c r="L2705" s="88"/>
      <c r="M2705" s="88"/>
      <c r="O2705" s="134"/>
      <c r="P2705" s="134"/>
      <c r="Q2705" s="134"/>
      <c r="R2705" s="134"/>
      <c r="S2705" s="134"/>
      <c r="T2705" s="134"/>
      <c r="U2705" s="134"/>
      <c r="V2705" s="134"/>
      <c r="W2705" s="134"/>
      <c r="X2705" s="134"/>
      <c r="Y2705" s="134"/>
      <c r="Z2705" s="134"/>
      <c r="AA2705" s="134"/>
    </row>
    <row r="2706" spans="1:27" ht="11.65" customHeight="1" x14ac:dyDescent="0.2">
      <c r="A2706" s="138">
        <f t="shared" ca="1" si="222"/>
        <v>2325</v>
      </c>
      <c r="C2706" s="184"/>
      <c r="F2706" s="184" t="str">
        <f>+[1]Function!F2688</f>
        <v>P</v>
      </c>
      <c r="G2706" s="84" t="str">
        <f>[1]UTCR!H2706</f>
        <v>S</v>
      </c>
      <c r="H2706" s="151"/>
      <c r="I2706" s="88">
        <f>IF(VLOOKUP([1]Variables!$AN$3,[1]Variables!$AK$3:$AM$14,3)=2,[1]UTCR!J2706,[1]UTCR!AF2706)</f>
        <v>31687395.136666629</v>
      </c>
      <c r="J2706" s="88">
        <f t="shared" ref="J2706:J2720" si="223">I2706-K2706</f>
        <v>30805078.335833296</v>
      </c>
      <c r="K2706" s="185">
        <f>IF([1]Variables!$AN$3=12,IF(VLOOKUP([1]Variables!$AN$3,[1]Variables!$AK$3:$AM$14,3)=2,INDEX([1]UTCR!K2706:U2706,1,5)+INDEX([1]UTCR!K2706:U2706,1,8),INDEX([1]UTCR!AG2706:AQ2706,1,5)+INDEX([1]UTCR!AG2706:AQ2706,1,8)),IF(VLOOKUP([1]Variables!$AN$3,[1]Variables!$AK$3:$AM$14,3)=2,INDEX([1]UTCR!K2706:U2706,1,[1]Variables!$AN$3),INDEX([1]UTCR!AG2706:AQ2706,1,[1]Variables!$AN$3)))</f>
        <v>882316.80083333305</v>
      </c>
      <c r="L2706" s="88">
        <f t="shared" ref="L2706:L2720" si="224">M2706-K2706</f>
        <v>-881310.75075687037</v>
      </c>
      <c r="M2706" s="88">
        <f>IF([1]Variables!$AN$3=12,INDEX([1]NRO!J2706:T2706,1,5)+INDEX([1]NRO!J2706:T2706,1,8),INDEX([1]NRO!J2706:T2706,1,[1]Variables!$AN$3))</f>
        <v>1006.0500764626777</v>
      </c>
      <c r="O2706" s="134"/>
      <c r="P2706" s="134"/>
      <c r="Q2706" s="134"/>
      <c r="R2706" s="134"/>
      <c r="S2706" s="134"/>
      <c r="T2706" s="134"/>
      <c r="U2706" s="134"/>
      <c r="V2706" s="134"/>
      <c r="W2706" s="134"/>
      <c r="X2706" s="134"/>
      <c r="Y2706" s="134"/>
      <c r="Z2706" s="134"/>
      <c r="AA2706" s="134"/>
    </row>
    <row r="2707" spans="1:27" ht="11.65" customHeight="1" x14ac:dyDescent="0.2">
      <c r="A2707" s="138">
        <f t="shared" ca="1" si="222"/>
        <v>2326</v>
      </c>
      <c r="C2707" s="184"/>
      <c r="F2707" s="184" t="str">
        <f>+[1]Function!F2689</f>
        <v>CUST</v>
      </c>
      <c r="G2707" s="84" t="str">
        <f>[1]UTCR!H2707</f>
        <v>CN</v>
      </c>
      <c r="H2707" s="151"/>
      <c r="I2707" s="88">
        <f>IF(VLOOKUP([1]Variables!$AN$3,[1]Variables!$AK$3:$AM$14,3)=2,[1]UTCR!J2707,[1]UTCR!AF2707)</f>
        <v>0</v>
      </c>
      <c r="J2707" s="88">
        <f t="shared" si="223"/>
        <v>0</v>
      </c>
      <c r="K2707" s="185">
        <f>IF([1]Variables!$AN$3=12,IF(VLOOKUP([1]Variables!$AN$3,[1]Variables!$AK$3:$AM$14,3)=2,INDEX([1]UTCR!K2707:U2707,1,5)+INDEX([1]UTCR!K2707:U2707,1,8),INDEX([1]UTCR!AG2707:AQ2707,1,5)+INDEX([1]UTCR!AG2707:AQ2707,1,8)),IF(VLOOKUP([1]Variables!$AN$3,[1]Variables!$AK$3:$AM$14,3)=2,INDEX([1]UTCR!K2707:U2707,1,[1]Variables!$AN$3),INDEX([1]UTCR!AG2707:AQ2707,1,[1]Variables!$AN$3)))</f>
        <v>0</v>
      </c>
      <c r="L2707" s="88">
        <f t="shared" si="224"/>
        <v>0</v>
      </c>
      <c r="M2707" s="88">
        <f>IF([1]Variables!$AN$3=12,INDEX([1]NRO!J2707:T2707,1,5)+INDEX([1]NRO!J2707:T2707,1,8),INDEX([1]NRO!J2707:T2707,1,[1]Variables!$AN$3))</f>
        <v>0</v>
      </c>
      <c r="O2707" s="134"/>
      <c r="P2707" s="134"/>
      <c r="Q2707" s="134"/>
      <c r="R2707" s="134"/>
      <c r="S2707" s="134"/>
      <c r="T2707" s="134"/>
      <c r="U2707" s="134"/>
      <c r="V2707" s="134"/>
      <c r="W2707" s="134"/>
      <c r="X2707" s="134"/>
      <c r="Y2707" s="134"/>
      <c r="Z2707" s="134"/>
      <c r="AA2707" s="134"/>
    </row>
    <row r="2708" spans="1:27" ht="11.65" customHeight="1" x14ac:dyDescent="0.2">
      <c r="A2708" s="138">
        <f t="shared" ca="1" si="222"/>
        <v>2327</v>
      </c>
      <c r="C2708" s="184"/>
      <c r="F2708" s="184" t="str">
        <f>+[1]Function!F2690</f>
        <v>LABOR</v>
      </c>
      <c r="G2708" s="84" t="str">
        <f>[1]UTCR!H2708</f>
        <v>SO</v>
      </c>
      <c r="H2708" s="151"/>
      <c r="I2708" s="88">
        <f>IF(VLOOKUP([1]Variables!$AN$3,[1]Variables!$AK$3:$AM$14,3)=2,[1]UTCR!J2708,[1]UTCR!AF2708)</f>
        <v>31564480.8675</v>
      </c>
      <c r="J2708" s="88">
        <f t="shared" si="223"/>
        <v>29463926.321893558</v>
      </c>
      <c r="K2708" s="185">
        <f>IF([1]Variables!$AN$3=12,IF(VLOOKUP([1]Variables!$AN$3,[1]Variables!$AK$3:$AM$14,3)=2,INDEX([1]UTCR!K2708:U2708,1,5)+INDEX([1]UTCR!K2708:U2708,1,8),INDEX([1]UTCR!AG2708:AQ2708,1,5)+INDEX([1]UTCR!AG2708:AQ2708,1,8)),IF(VLOOKUP([1]Variables!$AN$3,[1]Variables!$AK$3:$AM$14,3)=2,INDEX([1]UTCR!K2708:U2708,1,[1]Variables!$AN$3),INDEX([1]UTCR!AG2708:AQ2708,1,[1]Variables!$AN$3)))</f>
        <v>2100554.5456064437</v>
      </c>
      <c r="L2708" s="88">
        <f t="shared" si="224"/>
        <v>-2100555.5335549423</v>
      </c>
      <c r="M2708" s="88">
        <f>IF([1]Variables!$AN$3=12,INDEX([1]NRO!J2708:T2708,1,5)+INDEX([1]NRO!J2708:T2708,1,8),INDEX([1]NRO!J2708:T2708,1,[1]Variables!$AN$3))</f>
        <v>-0.98794849868863821</v>
      </c>
      <c r="O2708" s="134"/>
      <c r="P2708" s="134"/>
      <c r="Q2708" s="134"/>
      <c r="R2708" s="134"/>
      <c r="S2708" s="134"/>
      <c r="T2708" s="134"/>
      <c r="U2708" s="134"/>
      <c r="V2708" s="134"/>
      <c r="W2708" s="134"/>
      <c r="X2708" s="134"/>
      <c r="Y2708" s="134"/>
      <c r="Z2708" s="134"/>
      <c r="AA2708" s="134"/>
    </row>
    <row r="2709" spans="1:27" ht="11.65" customHeight="1" x14ac:dyDescent="0.2">
      <c r="A2709" s="138">
        <f t="shared" ca="1" si="222"/>
        <v>2328</v>
      </c>
      <c r="C2709" s="184"/>
      <c r="F2709" s="184" t="str">
        <f>+[1]Function!F2691</f>
        <v>P</v>
      </c>
      <c r="G2709" s="84" t="str">
        <f>[1]UTCR!H2709</f>
        <v>IBT</v>
      </c>
      <c r="H2709" s="151"/>
      <c r="I2709" s="88">
        <f>IF(VLOOKUP([1]Variables!$AN$3,[1]Variables!$AK$3:$AM$14,3)=2,[1]UTCR!J2709,[1]UTCR!AF2709)</f>
        <v>0</v>
      </c>
      <c r="J2709" s="88">
        <f t="shared" si="223"/>
        <v>0</v>
      </c>
      <c r="K2709" s="185">
        <f>IF([1]Variables!$AN$3=12,IF(VLOOKUP([1]Variables!$AN$3,[1]Variables!$AK$3:$AM$14,3)=2,INDEX([1]UTCR!K2709:U2709,1,5)+INDEX([1]UTCR!K2709:U2709,1,8),INDEX([1]UTCR!AG2709:AQ2709,1,5)+INDEX([1]UTCR!AG2709:AQ2709,1,8)),IF(VLOOKUP([1]Variables!$AN$3,[1]Variables!$AK$3:$AM$14,3)=2,INDEX([1]UTCR!K2709:U2709,1,[1]Variables!$AN$3),INDEX([1]UTCR!AG2709:AQ2709,1,[1]Variables!$AN$3)))</f>
        <v>0</v>
      </c>
      <c r="L2709" s="88">
        <f t="shared" si="224"/>
        <v>0</v>
      </c>
      <c r="M2709" s="88">
        <f>IF([1]Variables!$AN$3=12,INDEX([1]NRO!J2709:T2709,1,5)+INDEX([1]NRO!J2709:T2709,1,8),INDEX([1]NRO!J2709:T2709,1,[1]Variables!$AN$3))</f>
        <v>0</v>
      </c>
      <c r="O2709" s="134"/>
      <c r="P2709" s="134"/>
      <c r="Q2709" s="134"/>
      <c r="R2709" s="134"/>
      <c r="S2709" s="134"/>
      <c r="T2709" s="134"/>
      <c r="U2709" s="134"/>
      <c r="V2709" s="134"/>
      <c r="W2709" s="134"/>
      <c r="X2709" s="134"/>
      <c r="Y2709" s="134"/>
      <c r="Z2709" s="134"/>
      <c r="AA2709" s="134"/>
    </row>
    <row r="2710" spans="1:27" ht="11.65" customHeight="1" x14ac:dyDescent="0.2">
      <c r="A2710" s="138">
        <f t="shared" ca="1" si="222"/>
        <v>2329</v>
      </c>
      <c r="C2710" s="184"/>
      <c r="F2710" s="184" t="str">
        <f>+[1]Function!F2692</f>
        <v>CUST</v>
      </c>
      <c r="G2710" s="84" t="str">
        <f>[1]UTCR!H2710</f>
        <v>BADDEBT</v>
      </c>
      <c r="H2710" s="151"/>
      <c r="I2710" s="88">
        <f>IF(VLOOKUP([1]Variables!$AN$3,[1]Variables!$AK$3:$AM$14,3)=2,[1]UTCR!J2710,[1]UTCR!AF2710)</f>
        <v>3287998.8312499998</v>
      </c>
      <c r="J2710" s="88">
        <f t="shared" si="223"/>
        <v>2823461.7443991732</v>
      </c>
      <c r="K2710" s="185">
        <f>IF([1]Variables!$AN$3=12,IF(VLOOKUP([1]Variables!$AN$3,[1]Variables!$AK$3:$AM$14,3)=2,INDEX([1]UTCR!K2710:U2710,1,5)+INDEX([1]UTCR!K2710:U2710,1,8),INDEX([1]UTCR!AG2710:AQ2710,1,5)+INDEX([1]UTCR!AG2710:AQ2710,1,8)),IF(VLOOKUP([1]Variables!$AN$3,[1]Variables!$AK$3:$AM$14,3)=2,INDEX([1]UTCR!K2710:U2710,1,[1]Variables!$AN$3),INDEX([1]UTCR!AG2710:AQ2710,1,[1]Variables!$AN$3)))</f>
        <v>464537.0868508264</v>
      </c>
      <c r="L2710" s="88">
        <f t="shared" si="224"/>
        <v>-464537.11069226841</v>
      </c>
      <c r="M2710" s="88">
        <f>IF([1]Variables!$AN$3=12,INDEX([1]NRO!J2710:T2710,1,5)+INDEX([1]NRO!J2710:T2710,1,8),INDEX([1]NRO!J2710:T2710,1,[1]Variables!$AN$3))</f>
        <v>-2.3841442016419023E-2</v>
      </c>
      <c r="O2710" s="134"/>
      <c r="P2710" s="134"/>
      <c r="Q2710" s="134"/>
      <c r="R2710" s="134"/>
      <c r="S2710" s="134"/>
      <c r="T2710" s="134"/>
      <c r="U2710" s="134"/>
      <c r="V2710" s="134"/>
      <c r="W2710" s="134"/>
      <c r="X2710" s="134"/>
      <c r="Y2710" s="134"/>
      <c r="Z2710" s="134"/>
      <c r="AA2710" s="134"/>
    </row>
    <row r="2711" spans="1:27" ht="11.65" customHeight="1" x14ac:dyDescent="0.2">
      <c r="A2711" s="138">
        <f t="shared" ca="1" si="222"/>
        <v>2330</v>
      </c>
      <c r="C2711" s="184"/>
      <c r="F2711" s="184" t="str">
        <f>+[1]Function!F2693</f>
        <v>P</v>
      </c>
      <c r="G2711" s="84" t="str">
        <f>[1]UTCR!H2711</f>
        <v>TROJD</v>
      </c>
      <c r="H2711" s="151"/>
      <c r="I2711" s="88">
        <f>IF(VLOOKUP([1]Variables!$AN$3,[1]Variables!$AK$3:$AM$14,3)=2,[1]UTCR!J2711,[1]UTCR!AF2711)</f>
        <v>2102925.9012500001</v>
      </c>
      <c r="J2711" s="88">
        <f t="shared" si="223"/>
        <v>1627288.4760022201</v>
      </c>
      <c r="K2711" s="185">
        <f>IF([1]Variables!$AN$3=12,IF(VLOOKUP([1]Variables!$AN$3,[1]Variables!$AK$3:$AM$14,3)=2,INDEX([1]UTCR!K2711:U2711,1,5)+INDEX([1]UTCR!K2711:U2711,1,8),INDEX([1]UTCR!AG2711:AQ2711,1,5)+INDEX([1]UTCR!AG2711:AQ2711,1,8)),IF(VLOOKUP([1]Variables!$AN$3,[1]Variables!$AK$3:$AM$14,3)=2,INDEX([1]UTCR!K2711:U2711,1,[1]Variables!$AN$3),INDEX([1]UTCR!AG2711:AQ2711,1,[1]Variables!$AN$3)))</f>
        <v>475637.42524778016</v>
      </c>
      <c r="L2711" s="88">
        <f t="shared" si="224"/>
        <v>-475637.44758294459</v>
      </c>
      <c r="M2711" s="88">
        <f>IF([1]Variables!$AN$3=12,INDEX([1]NRO!J2711:T2711,1,5)+INDEX([1]NRO!J2711:T2711,1,8),INDEX([1]NRO!J2711:T2711,1,[1]Variables!$AN$3))</f>
        <v>-2.2335164423566312E-2</v>
      </c>
      <c r="O2711" s="134"/>
      <c r="P2711" s="134"/>
      <c r="Q2711" s="134"/>
      <c r="R2711" s="134"/>
      <c r="S2711" s="134"/>
      <c r="T2711" s="134"/>
      <c r="U2711" s="134"/>
      <c r="V2711" s="134"/>
      <c r="W2711" s="134"/>
      <c r="X2711" s="134"/>
      <c r="Y2711" s="134"/>
      <c r="Z2711" s="134"/>
      <c r="AA2711" s="134"/>
    </row>
    <row r="2712" spans="1:27" ht="11.65" customHeight="1" x14ac:dyDescent="0.2">
      <c r="A2712" s="138">
        <f t="shared" ca="1" si="222"/>
        <v>2331</v>
      </c>
      <c r="C2712" s="184"/>
      <c r="F2712" s="184" t="str">
        <f>+[1]Function!F2694</f>
        <v>P</v>
      </c>
      <c r="G2712" s="84" t="str">
        <f>[1]UTCR!H2712</f>
        <v>SG</v>
      </c>
      <c r="H2712" s="151"/>
      <c r="I2712" s="88">
        <f>IF(VLOOKUP([1]Variables!$AN$3,[1]Variables!$AK$3:$AM$14,3)=2,[1]UTCR!J2712,[1]UTCR!AF2712)</f>
        <v>7942087.3795833299</v>
      </c>
      <c r="J2712" s="88">
        <f t="shared" si="223"/>
        <v>7288570.9169567209</v>
      </c>
      <c r="K2712" s="185">
        <f>IF([1]Variables!$AN$3=12,IF(VLOOKUP([1]Variables!$AN$3,[1]Variables!$AK$3:$AM$14,3)=2,INDEX([1]UTCR!K2712:U2712,1,5)+INDEX([1]UTCR!K2712:U2712,1,8),INDEX([1]UTCR!AG2712:AQ2712,1,5)+INDEX([1]UTCR!AG2712:AQ2712,1,8)),IF(VLOOKUP([1]Variables!$AN$3,[1]Variables!$AK$3:$AM$14,3)=2,INDEX([1]UTCR!K2712:U2712,1,[1]Variables!$AN$3),INDEX([1]UTCR!AG2712:AQ2712,1,[1]Variables!$AN$3)))</f>
        <v>653516.46262660914</v>
      </c>
      <c r="L2712" s="88">
        <f t="shared" si="224"/>
        <v>-653516.43139250868</v>
      </c>
      <c r="M2712" s="88">
        <f>IF([1]Variables!$AN$3=12,INDEX([1]NRO!J2712:T2712,1,5)+INDEX([1]NRO!J2712:T2712,1,8),INDEX([1]NRO!J2712:T2712,1,[1]Variables!$AN$3))</f>
        <v>3.1234100461006165E-2</v>
      </c>
      <c r="O2712" s="134"/>
      <c r="P2712" s="134"/>
      <c r="Q2712" s="134"/>
      <c r="R2712" s="134"/>
      <c r="S2712" s="134"/>
      <c r="T2712" s="134"/>
      <c r="U2712" s="134"/>
      <c r="V2712" s="134"/>
      <c r="W2712" s="134"/>
      <c r="X2712" s="134"/>
      <c r="Y2712" s="134"/>
      <c r="Z2712" s="134"/>
      <c r="AA2712" s="134"/>
    </row>
    <row r="2713" spans="1:27" ht="11.65" customHeight="1" x14ac:dyDescent="0.2">
      <c r="A2713" s="138">
        <f t="shared" ca="1" si="222"/>
        <v>2332</v>
      </c>
      <c r="C2713" s="184"/>
      <c r="F2713" s="184" t="str">
        <f>+[1]Function!F2695</f>
        <v>P</v>
      </c>
      <c r="G2713" s="84" t="str">
        <f>[1]UTCR!H2713</f>
        <v>SE</v>
      </c>
      <c r="H2713" s="151"/>
      <c r="I2713" s="88">
        <f>IF(VLOOKUP([1]Variables!$AN$3,[1]Variables!$AK$3:$AM$14,3)=2,[1]UTCR!J2713,[1]UTCR!AF2713)</f>
        <v>822355.16416666703</v>
      </c>
      <c r="J2713" s="88">
        <f t="shared" si="223"/>
        <v>759197.82773167256</v>
      </c>
      <c r="K2713" s="185">
        <f>IF([1]Variables!$AN$3=12,IF(VLOOKUP([1]Variables!$AN$3,[1]Variables!$AK$3:$AM$14,3)=2,INDEX([1]UTCR!K2713:U2713,1,5)+INDEX([1]UTCR!K2713:U2713,1,8),INDEX([1]UTCR!AG2713:AQ2713,1,5)+INDEX([1]UTCR!AG2713:AQ2713,1,8)),IF(VLOOKUP([1]Variables!$AN$3,[1]Variables!$AK$3:$AM$14,3)=2,INDEX([1]UTCR!K2713:U2713,1,[1]Variables!$AN$3),INDEX([1]UTCR!AG2713:AQ2713,1,[1]Variables!$AN$3)))</f>
        <v>63157.336434994475</v>
      </c>
      <c r="L2713" s="88">
        <f t="shared" si="224"/>
        <v>-63157.323826902648</v>
      </c>
      <c r="M2713" s="88">
        <f>IF([1]Variables!$AN$3=12,INDEX([1]NRO!J2713:T2713,1,5)+INDEX([1]NRO!J2713:T2713,1,8),INDEX([1]NRO!J2713:T2713,1,[1]Variables!$AN$3))</f>
        <v>1.2608091827132739E-2</v>
      </c>
      <c r="O2713" s="134"/>
      <c r="P2713" s="134"/>
      <c r="Q2713" s="134"/>
      <c r="R2713" s="134"/>
      <c r="S2713" s="134"/>
      <c r="T2713" s="134"/>
      <c r="U2713" s="134"/>
      <c r="V2713" s="134"/>
      <c r="W2713" s="134"/>
      <c r="X2713" s="134"/>
      <c r="Y2713" s="134"/>
      <c r="Z2713" s="134"/>
      <c r="AA2713" s="134"/>
    </row>
    <row r="2714" spans="1:27" ht="11.65" customHeight="1" x14ac:dyDescent="0.2">
      <c r="A2714" s="138">
        <f t="shared" ca="1" si="222"/>
        <v>2333</v>
      </c>
      <c r="C2714" s="184"/>
      <c r="F2714" s="184" t="str">
        <f>+[1]Function!F2696</f>
        <v>PTD</v>
      </c>
      <c r="G2714" s="84" t="str">
        <f>[1]UTCR!H2714</f>
        <v>SNP</v>
      </c>
      <c r="H2714" s="151"/>
      <c r="I2714" s="88">
        <f>IF(VLOOKUP([1]Variables!$AN$3,[1]Variables!$AK$3:$AM$14,3)=2,[1]UTCR!J2714,[1]UTCR!AF2714)</f>
        <v>0</v>
      </c>
      <c r="J2714" s="88">
        <f t="shared" si="223"/>
        <v>0</v>
      </c>
      <c r="K2714" s="185">
        <f>IF([1]Variables!$AN$3=12,IF(VLOOKUP([1]Variables!$AN$3,[1]Variables!$AK$3:$AM$14,3)=2,INDEX([1]UTCR!K2714:U2714,1,5)+INDEX([1]UTCR!K2714:U2714,1,8),INDEX([1]UTCR!AG2714:AQ2714,1,5)+INDEX([1]UTCR!AG2714:AQ2714,1,8)),IF(VLOOKUP([1]Variables!$AN$3,[1]Variables!$AK$3:$AM$14,3)=2,INDEX([1]UTCR!K2714:U2714,1,[1]Variables!$AN$3),INDEX([1]UTCR!AG2714:AQ2714,1,[1]Variables!$AN$3)))</f>
        <v>0</v>
      </c>
      <c r="L2714" s="88">
        <f t="shared" si="224"/>
        <v>0</v>
      </c>
      <c r="M2714" s="88">
        <f>IF([1]Variables!$AN$3=12,INDEX([1]NRO!J2714:T2714,1,5)+INDEX([1]NRO!J2714:T2714,1,8),INDEX([1]NRO!J2714:T2714,1,[1]Variables!$AN$3))</f>
        <v>0</v>
      </c>
      <c r="O2714" s="134"/>
      <c r="P2714" s="134"/>
      <c r="Q2714" s="134"/>
      <c r="R2714" s="134"/>
      <c r="S2714" s="134"/>
      <c r="T2714" s="134"/>
      <c r="U2714" s="134"/>
      <c r="V2714" s="134"/>
      <c r="W2714" s="134"/>
      <c r="X2714" s="134"/>
      <c r="Y2714" s="134"/>
      <c r="Z2714" s="134"/>
      <c r="AA2714" s="134"/>
    </row>
    <row r="2715" spans="1:27" ht="11.65" customHeight="1" x14ac:dyDescent="0.2">
      <c r="A2715" s="138">
        <f t="shared" ca="1" si="222"/>
        <v>2334</v>
      </c>
      <c r="C2715" s="184"/>
      <c r="F2715" s="184" t="str">
        <f>+[1]Function!F2697</f>
        <v>P</v>
      </c>
      <c r="G2715" s="84" t="str">
        <f>[1]UTCR!H2715</f>
        <v>CAGW</v>
      </c>
      <c r="H2715" s="151"/>
      <c r="I2715" s="88">
        <f>IF(VLOOKUP([1]Variables!$AN$3,[1]Variables!$AK$3:$AM$14,3)=2,[1]UTCR!J2715,[1]UTCR!AF2715)</f>
        <v>356990.23791666701</v>
      </c>
      <c r="J2715" s="88">
        <f t="shared" si="223"/>
        <v>276435.20367769117</v>
      </c>
      <c r="K2715" s="185">
        <f>IF([1]Variables!$AN$3=12,IF(VLOOKUP([1]Variables!$AN$3,[1]Variables!$AK$3:$AM$14,3)=2,INDEX([1]UTCR!K2715:U2715,1,5)+INDEX([1]UTCR!K2715:U2715,1,8),INDEX([1]UTCR!AG2715:AQ2715,1,5)+INDEX([1]UTCR!AG2715:AQ2715,1,8)),IF(VLOOKUP([1]Variables!$AN$3,[1]Variables!$AK$3:$AM$14,3)=2,INDEX([1]UTCR!K2715:U2715,1,[1]Variables!$AN$3),INDEX([1]UTCR!AG2715:AQ2715,1,[1]Variables!$AN$3)))</f>
        <v>80555.034238975859</v>
      </c>
      <c r="L2715" s="88">
        <f t="shared" si="224"/>
        <v>-80554.980552955283</v>
      </c>
      <c r="M2715" s="88">
        <f>IF([1]Variables!$AN$3=12,INDEX([1]NRO!J2715:T2715,1,5)+INDEX([1]NRO!J2715:T2715,1,8),INDEX([1]NRO!J2715:T2715,1,[1]Variables!$AN$3))</f>
        <v>5.3686020575696602E-2</v>
      </c>
      <c r="O2715" s="134"/>
      <c r="P2715" s="134"/>
      <c r="Q2715" s="134"/>
      <c r="R2715" s="134"/>
      <c r="S2715" s="134"/>
      <c r="T2715" s="134"/>
      <c r="U2715" s="134"/>
      <c r="V2715" s="134"/>
      <c r="W2715" s="134"/>
      <c r="X2715" s="134"/>
      <c r="Y2715" s="134"/>
      <c r="Z2715" s="134"/>
      <c r="AA2715" s="134"/>
    </row>
    <row r="2716" spans="1:27" ht="11.65" customHeight="1" x14ac:dyDescent="0.2">
      <c r="A2716" s="138">
        <f t="shared" ca="1" si="222"/>
        <v>2335</v>
      </c>
      <c r="C2716" s="184"/>
      <c r="F2716" s="184" t="str">
        <f>+[1]Function!F2698</f>
        <v>P</v>
      </c>
      <c r="G2716" s="84" t="str">
        <f>[1]UTCR!H2716</f>
        <v>CAGE</v>
      </c>
      <c r="H2716" s="151"/>
      <c r="I2716" s="88">
        <f>IF(VLOOKUP([1]Variables!$AN$3,[1]Variables!$AK$3:$AM$14,3)=2,[1]UTCR!J2716,[1]UTCR!AF2716)</f>
        <v>37890662.942500003</v>
      </c>
      <c r="J2716" s="88">
        <f t="shared" si="223"/>
        <v>37890662.942500003</v>
      </c>
      <c r="K2716" s="185">
        <f>IF([1]Variables!$AN$3=12,IF(VLOOKUP([1]Variables!$AN$3,[1]Variables!$AK$3:$AM$14,3)=2,INDEX([1]UTCR!K2716:U2716,1,5)+INDEX([1]UTCR!K2716:U2716,1,8),INDEX([1]UTCR!AG2716:AQ2716,1,5)+INDEX([1]UTCR!AG2716:AQ2716,1,8)),IF(VLOOKUP([1]Variables!$AN$3,[1]Variables!$AK$3:$AM$14,3)=2,INDEX([1]UTCR!K2716:U2716,1,[1]Variables!$AN$3),INDEX([1]UTCR!AG2716:AQ2716,1,[1]Variables!$AN$3)))</f>
        <v>0</v>
      </c>
      <c r="L2716" s="88">
        <f t="shared" si="224"/>
        <v>0</v>
      </c>
      <c r="M2716" s="88">
        <f>IF([1]Variables!$AN$3=12,INDEX([1]NRO!J2716:T2716,1,5)+INDEX([1]NRO!J2716:T2716,1,8),INDEX([1]NRO!J2716:T2716,1,[1]Variables!$AN$3))</f>
        <v>0</v>
      </c>
      <c r="O2716" s="134"/>
      <c r="P2716" s="134"/>
      <c r="Q2716" s="134"/>
      <c r="R2716" s="134"/>
      <c r="S2716" s="134"/>
      <c r="T2716" s="134"/>
      <c r="U2716" s="134"/>
      <c r="V2716" s="134"/>
      <c r="W2716" s="134"/>
      <c r="X2716" s="134"/>
      <c r="Y2716" s="134"/>
      <c r="Z2716" s="134"/>
      <c r="AA2716" s="134"/>
    </row>
    <row r="2717" spans="1:27" ht="11.65" customHeight="1" x14ac:dyDescent="0.2">
      <c r="A2717" s="138">
        <f t="shared" ca="1" si="222"/>
        <v>2336</v>
      </c>
      <c r="C2717" s="184"/>
      <c r="F2717" s="184" t="str">
        <f>+[1]Function!F2699</f>
        <v>P</v>
      </c>
      <c r="G2717" s="84" t="str">
        <f>[1]UTCR!H2717</f>
        <v>CAEW</v>
      </c>
      <c r="H2717" s="151"/>
      <c r="I2717" s="88">
        <f>IF(VLOOKUP([1]Variables!$AN$3,[1]Variables!$AK$3:$AM$14,3)=2,[1]UTCR!J2717,[1]UTCR!AF2717)</f>
        <v>0</v>
      </c>
      <c r="J2717" s="88">
        <f t="shared" si="223"/>
        <v>0</v>
      </c>
      <c r="K2717" s="185">
        <f>IF([1]Variables!$AN$3=12,IF(VLOOKUP([1]Variables!$AN$3,[1]Variables!$AK$3:$AM$14,3)=2,INDEX([1]UTCR!K2717:U2717,1,5)+INDEX([1]UTCR!K2717:U2717,1,8),INDEX([1]UTCR!AG2717:AQ2717,1,5)+INDEX([1]UTCR!AG2717:AQ2717,1,8)),IF(VLOOKUP([1]Variables!$AN$3,[1]Variables!$AK$3:$AM$14,3)=2,INDEX([1]UTCR!K2717:U2717,1,[1]Variables!$AN$3),INDEX([1]UTCR!AG2717:AQ2717,1,[1]Variables!$AN$3)))</f>
        <v>0</v>
      </c>
      <c r="L2717" s="88">
        <f t="shared" si="224"/>
        <v>0</v>
      </c>
      <c r="M2717" s="88">
        <f>IF([1]Variables!$AN$3=12,INDEX([1]NRO!J2717:T2717,1,5)+INDEX([1]NRO!J2717:T2717,1,8),INDEX([1]NRO!J2717:T2717,1,[1]Variables!$AN$3))</f>
        <v>0</v>
      </c>
      <c r="O2717" s="134"/>
      <c r="P2717" s="134"/>
      <c r="Q2717" s="134"/>
      <c r="R2717" s="134"/>
      <c r="S2717" s="134"/>
      <c r="T2717" s="134"/>
      <c r="U2717" s="134"/>
      <c r="V2717" s="134"/>
      <c r="W2717" s="134"/>
      <c r="X2717" s="134"/>
      <c r="Y2717" s="134"/>
      <c r="Z2717" s="134"/>
      <c r="AA2717" s="134"/>
    </row>
    <row r="2718" spans="1:27" ht="11.65" customHeight="1" x14ac:dyDescent="0.2">
      <c r="A2718" s="138">
        <f t="shared" ca="1" si="222"/>
        <v>2337</v>
      </c>
      <c r="C2718" s="184"/>
      <c r="F2718" s="184" t="str">
        <f>+[1]Function!F2700</f>
        <v>P</v>
      </c>
      <c r="G2718" s="84" t="str">
        <f>[1]UTCR!H2718</f>
        <v>CAEE</v>
      </c>
      <c r="H2718" s="151"/>
      <c r="I2718" s="88">
        <f>IF(VLOOKUP([1]Variables!$AN$3,[1]Variables!$AK$3:$AM$14,3)=2,[1]UTCR!J2718,[1]UTCR!AF2718)</f>
        <v>24199100.440000001</v>
      </c>
      <c r="J2718" s="88">
        <f t="shared" si="223"/>
        <v>24199100.440000001</v>
      </c>
      <c r="K2718" s="185">
        <f>IF([1]Variables!$AN$3=12,IF(VLOOKUP([1]Variables!$AN$3,[1]Variables!$AK$3:$AM$14,3)=2,INDEX([1]UTCR!K2718:U2718,1,5)+INDEX([1]UTCR!K2718:U2718,1,8),INDEX([1]UTCR!AG2718:AQ2718,1,5)+INDEX([1]UTCR!AG2718:AQ2718,1,8)),IF(VLOOKUP([1]Variables!$AN$3,[1]Variables!$AK$3:$AM$14,3)=2,INDEX([1]UTCR!K2718:U2718,1,[1]Variables!$AN$3),INDEX([1]UTCR!AG2718:AQ2718,1,[1]Variables!$AN$3)))</f>
        <v>0</v>
      </c>
      <c r="L2718" s="88">
        <f t="shared" si="224"/>
        <v>0</v>
      </c>
      <c r="M2718" s="88">
        <f>IF([1]Variables!$AN$3=12,INDEX([1]NRO!J2718:T2718,1,5)+INDEX([1]NRO!J2718:T2718,1,8),INDEX([1]NRO!J2718:T2718,1,[1]Variables!$AN$3))</f>
        <v>0</v>
      </c>
      <c r="O2718" s="134"/>
      <c r="P2718" s="134"/>
      <c r="Q2718" s="134"/>
      <c r="R2718" s="134"/>
      <c r="S2718" s="134"/>
      <c r="T2718" s="134"/>
      <c r="U2718" s="134"/>
      <c r="V2718" s="134"/>
      <c r="W2718" s="134"/>
      <c r="X2718" s="134"/>
      <c r="Y2718" s="134"/>
      <c r="Z2718" s="134"/>
      <c r="AA2718" s="134"/>
    </row>
    <row r="2719" spans="1:27" ht="11.65" customHeight="1" x14ac:dyDescent="0.2">
      <c r="A2719" s="138">
        <f t="shared" ca="1" si="222"/>
        <v>2338</v>
      </c>
      <c r="C2719" s="184"/>
      <c r="F2719" s="184" t="str">
        <f>+[1]Function!F2702</f>
        <v>DPW</v>
      </c>
      <c r="G2719" s="84" t="str">
        <f>[1]UTCR!H2719</f>
        <v>JBE</v>
      </c>
      <c r="H2719" s="151"/>
      <c r="I2719" s="88">
        <f>IF(VLOOKUP([1]Variables!$AN$3,[1]Variables!$AK$3:$AM$14,3)=2,[1]UTCR!J2719,[1]UTCR!AF2719)</f>
        <v>-19623131.51083333</v>
      </c>
      <c r="J2719" s="88">
        <f t="shared" si="223"/>
        <v>-15162611.018091749</v>
      </c>
      <c r="K2719" s="185">
        <f>IF([1]Variables!$AN$3=12,IF(VLOOKUP([1]Variables!$AN$3,[1]Variables!$AK$3:$AM$14,3)=2,INDEX([1]UTCR!K2719:U2719,1,5)+INDEX([1]UTCR!K2719:U2719,1,8),INDEX([1]UTCR!AG2719:AQ2719,1,5)+INDEX([1]UTCR!AG2719:AQ2719,1,8)),IF(VLOOKUP([1]Variables!$AN$3,[1]Variables!$AK$3:$AM$14,3)=2,INDEX([1]UTCR!K2719:U2719,1,[1]Variables!$AN$3),INDEX([1]UTCR!AG2719:AQ2719,1,[1]Variables!$AN$3)))</f>
        <v>-4460520.492741582</v>
      </c>
      <c r="L2719" s="88">
        <f t="shared" si="224"/>
        <v>-3481855.370174055</v>
      </c>
      <c r="M2719" s="88">
        <f>IF([1]Variables!$AN$3=12,INDEX([1]NRO!J2719:T2719,1,5)+INDEX([1]NRO!J2719:T2719,1,8),INDEX([1]NRO!J2719:T2719,1,[1]Variables!$AN$3))</f>
        <v>-7942375.862915637</v>
      </c>
      <c r="O2719" s="134"/>
      <c r="P2719" s="134"/>
      <c r="Q2719" s="134"/>
      <c r="R2719" s="134"/>
      <c r="S2719" s="134"/>
      <c r="T2719" s="134"/>
      <c r="U2719" s="134"/>
      <c r="V2719" s="134"/>
      <c r="W2719" s="134"/>
      <c r="X2719" s="134"/>
      <c r="Y2719" s="134"/>
      <c r="Z2719" s="134"/>
      <c r="AA2719" s="134"/>
    </row>
    <row r="2720" spans="1:27" ht="11.65" customHeight="1" x14ac:dyDescent="0.2">
      <c r="A2720" s="138">
        <f t="shared" ca="1" si="222"/>
        <v>2339</v>
      </c>
      <c r="C2720" s="184"/>
      <c r="F2720" s="184" t="str">
        <f>+[1]Function!F2702</f>
        <v>DPW</v>
      </c>
      <c r="G2720" s="84" t="str">
        <f>[1]UTCR!H2720</f>
        <v>SNPD</v>
      </c>
      <c r="H2720" s="151"/>
      <c r="I2720" s="88">
        <f>IF(VLOOKUP([1]Variables!$AN$3,[1]Variables!$AK$3:$AM$14,3)=2,[1]UTCR!J2720,[1]UTCR!AF2720)</f>
        <v>1037847.91833333</v>
      </c>
      <c r="J2720" s="88">
        <f t="shared" si="223"/>
        <v>972142.93671994621</v>
      </c>
      <c r="K2720" s="185">
        <f>IF([1]Variables!$AN$3=12,IF(VLOOKUP([1]Variables!$AN$3,[1]Variables!$AK$3:$AM$14,3)=2,INDEX([1]UTCR!K2720:U2720,1,5)+INDEX([1]UTCR!K2720:U2720,1,8),INDEX([1]UTCR!AG2720:AQ2720,1,5)+INDEX([1]UTCR!AG2720:AQ2720,1,8)),IF(VLOOKUP([1]Variables!$AN$3,[1]Variables!$AK$3:$AM$14,3)=2,INDEX([1]UTCR!K2720:U2720,1,[1]Variables!$AN$3),INDEX([1]UTCR!AG2720:AQ2720,1,[1]Variables!$AN$3)))</f>
        <v>65704.981613383716</v>
      </c>
      <c r="L2720" s="88">
        <f t="shared" si="224"/>
        <v>-65704.986783608518</v>
      </c>
      <c r="M2720" s="88">
        <f>IF([1]Variables!$AN$3=12,INDEX([1]NRO!J2720:T2720,1,5)+INDEX([1]NRO!J2720:T2720,1,8),INDEX([1]NRO!J2720:T2720,1,[1]Variables!$AN$3))</f>
        <v>-5.1702248019864783E-3</v>
      </c>
      <c r="O2720" s="134"/>
      <c r="P2720" s="134"/>
      <c r="Q2720" s="134"/>
      <c r="R2720" s="134"/>
      <c r="S2720" s="134"/>
      <c r="T2720" s="134"/>
      <c r="U2720" s="134"/>
      <c r="V2720" s="134"/>
      <c r="W2720" s="134"/>
      <c r="X2720" s="134"/>
      <c r="Y2720" s="134"/>
      <c r="Z2720" s="134"/>
      <c r="AA2720" s="134"/>
    </row>
    <row r="2721" spans="1:27" ht="11.65" customHeight="1" x14ac:dyDescent="0.2">
      <c r="A2721" s="138">
        <f t="shared" ca="1" si="222"/>
        <v>2340</v>
      </c>
      <c r="C2721" s="184"/>
      <c r="H2721" s="151"/>
      <c r="I2721" s="88"/>
      <c r="J2721" s="88"/>
      <c r="K2721" s="88"/>
      <c r="L2721" s="88"/>
      <c r="M2721" s="88"/>
      <c r="O2721" s="134"/>
      <c r="P2721" s="134"/>
      <c r="Q2721" s="134"/>
      <c r="R2721" s="134"/>
      <c r="S2721" s="134"/>
      <c r="T2721" s="134"/>
      <c r="U2721" s="134"/>
      <c r="V2721" s="134"/>
      <c r="W2721" s="134"/>
      <c r="X2721" s="134"/>
      <c r="Y2721" s="134"/>
      <c r="Z2721" s="134"/>
      <c r="AA2721" s="134"/>
    </row>
    <row r="2722" spans="1:27" ht="11.65" customHeight="1" x14ac:dyDescent="0.2">
      <c r="A2722" s="138">
        <f t="shared" ca="1" si="222"/>
        <v>2341</v>
      </c>
      <c r="C2722" s="189" t="s">
        <v>633</v>
      </c>
      <c r="H2722" s="151" t="s">
        <v>629</v>
      </c>
      <c r="I2722" s="187">
        <f>SUBTOTAL(9,I2706:I2721)</f>
        <v>121268713.30833332</v>
      </c>
      <c r="J2722" s="187">
        <f>SUBTOTAL(9,J2706:J2721)</f>
        <v>120943254.12762251</v>
      </c>
      <c r="K2722" s="187">
        <f>SUBTOTAL(9,K2706:K2721)</f>
        <v>325459.18071076472</v>
      </c>
      <c r="L2722" s="187">
        <f>SUBTOTAL(9,L2706:L2714)</f>
        <v>-4638714.5978064369</v>
      </c>
      <c r="M2722" s="187">
        <f>SUBTOTAL(9,M2706:M2721)</f>
        <v>-7941370.7546062917</v>
      </c>
      <c r="O2722" s="134"/>
      <c r="P2722" s="134"/>
      <c r="Q2722" s="134"/>
      <c r="R2722" s="134"/>
      <c r="S2722" s="134"/>
      <c r="T2722" s="134"/>
      <c r="U2722" s="134"/>
      <c r="V2722" s="134"/>
      <c r="W2722" s="134"/>
      <c r="X2722" s="134"/>
      <c r="Y2722" s="134"/>
      <c r="Z2722" s="134"/>
      <c r="AA2722" s="134"/>
    </row>
    <row r="2723" spans="1:27" ht="11.65" customHeight="1" x14ac:dyDescent="0.2">
      <c r="A2723" s="138">
        <f t="shared" ca="1" si="222"/>
        <v>2342</v>
      </c>
      <c r="C2723" s="184"/>
      <c r="H2723" s="151"/>
      <c r="I2723" s="134"/>
      <c r="J2723" s="88"/>
      <c r="K2723" s="88"/>
      <c r="L2723" s="88"/>
      <c r="M2723" s="88"/>
      <c r="O2723" s="134"/>
      <c r="P2723" s="134"/>
      <c r="Q2723" s="134"/>
      <c r="R2723" s="134"/>
      <c r="S2723" s="134"/>
      <c r="T2723" s="134"/>
      <c r="U2723" s="134"/>
      <c r="V2723" s="134"/>
      <c r="W2723" s="134"/>
      <c r="X2723" s="134"/>
      <c r="Y2723" s="134"/>
      <c r="Z2723" s="134"/>
      <c r="AA2723" s="134"/>
    </row>
    <row r="2724" spans="1:27" ht="11.65" customHeight="1" x14ac:dyDescent="0.2">
      <c r="A2724" s="138">
        <f t="shared" ca="1" si="222"/>
        <v>2343</v>
      </c>
      <c r="C2724" s="184">
        <v>281</v>
      </c>
      <c r="D2724" s="84" t="s">
        <v>632</v>
      </c>
      <c r="H2724" s="151"/>
      <c r="I2724" s="88"/>
      <c r="J2724" s="88"/>
      <c r="K2724" s="88"/>
      <c r="L2724" s="88"/>
      <c r="M2724" s="88"/>
      <c r="O2724" s="134"/>
      <c r="P2724" s="134"/>
      <c r="Q2724" s="134"/>
      <c r="R2724" s="134"/>
      <c r="S2724" s="134"/>
      <c r="T2724" s="134"/>
      <c r="U2724" s="134"/>
      <c r="V2724" s="134"/>
      <c r="W2724" s="134"/>
      <c r="X2724" s="134"/>
      <c r="Y2724" s="134"/>
      <c r="Z2724" s="134"/>
      <c r="AA2724" s="134"/>
    </row>
    <row r="2725" spans="1:27" ht="11.65" customHeight="1" x14ac:dyDescent="0.2">
      <c r="A2725" s="138">
        <f t="shared" ca="1" si="222"/>
        <v>2344</v>
      </c>
      <c r="C2725" s="184"/>
      <c r="F2725" s="184" t="str">
        <f>+[1]Function!F2707</f>
        <v>P</v>
      </c>
      <c r="G2725" s="84" t="s">
        <v>634</v>
      </c>
      <c r="H2725" s="151"/>
      <c r="I2725" s="88">
        <f>IF(VLOOKUP([1]Variables!$AN$3,[1]Variables!$AK$3:$AM$14,3)=2,[1]UTCR!J2725,[1]UTCR!AF2725)</f>
        <v>0</v>
      </c>
      <c r="J2725" s="88">
        <f>I2725-K2725</f>
        <v>0</v>
      </c>
      <c r="K2725" s="185">
        <f>IF([1]Variables!$AN$3=12,IF(VLOOKUP([1]Variables!$AN$3,[1]Variables!$AK$3:$AM$14,3)=2,INDEX([1]UTCR!K2725:U2725,1,5)+INDEX([1]UTCR!K2725:U2725,1,8),INDEX([1]UTCR!AG2725:AQ2725,1,5)+INDEX([1]UTCR!AG2725:AQ2725,1,8)),IF(VLOOKUP([1]Variables!$AN$3,[1]Variables!$AK$3:$AM$14,3)=2,INDEX([1]UTCR!K2725:U2725,1,[1]Variables!$AN$3),INDEX([1]UTCR!AG2725:AQ2725,1,[1]Variables!$AN$3)))</f>
        <v>0</v>
      </c>
      <c r="L2725" s="88">
        <f>M2725-K2725</f>
        <v>0</v>
      </c>
      <c r="M2725" s="88">
        <f>IF([1]Variables!$AN$3=12,INDEX([1]NRO!J2725:T2725,1,5)+INDEX([1]NRO!J2725:T2725,1,8),INDEX([1]NRO!J2725:T2725,1,[1]Variables!$AN$3))</f>
        <v>0</v>
      </c>
      <c r="O2725" s="134"/>
      <c r="P2725" s="134"/>
      <c r="Q2725" s="134"/>
      <c r="R2725" s="134"/>
      <c r="S2725" s="134"/>
      <c r="T2725" s="134"/>
      <c r="U2725" s="134"/>
      <c r="V2725" s="134"/>
      <c r="W2725" s="134"/>
      <c r="X2725" s="134"/>
      <c r="Y2725" s="134"/>
      <c r="Z2725" s="134"/>
      <c r="AA2725" s="134"/>
    </row>
    <row r="2726" spans="1:27" ht="11.65" customHeight="1" x14ac:dyDescent="0.2">
      <c r="A2726" s="138">
        <f t="shared" ca="1" si="222"/>
        <v>2345</v>
      </c>
      <c r="C2726" s="184"/>
      <c r="F2726" s="184" t="str">
        <f>+[1]Function!F2708</f>
        <v>PT</v>
      </c>
      <c r="G2726" s="84" t="str">
        <f>[1]UTCR!H2726</f>
        <v>SG</v>
      </c>
      <c r="H2726" s="151"/>
      <c r="I2726" s="88">
        <f>IF(VLOOKUP([1]Variables!$AN$3,[1]Variables!$AK$3:$AM$14,3)=2,[1]UTCR!J2726,[1]UTCR!AF2726)</f>
        <v>-248400800.215</v>
      </c>
      <c r="J2726" s="88">
        <f>I2726-K2726</f>
        <v>-227961083.9903414</v>
      </c>
      <c r="K2726" s="185">
        <f>IF([1]Variables!$AN$3=12,IF(VLOOKUP([1]Variables!$AN$3,[1]Variables!$AK$3:$AM$14,3)=2,INDEX([1]UTCR!K2726:U2726,1,5)+INDEX([1]UTCR!K2726:U2726,1,8),INDEX([1]UTCR!AG2726:AQ2726,1,5)+INDEX([1]UTCR!AG2726:AQ2726,1,8)),IF(VLOOKUP([1]Variables!$AN$3,[1]Variables!$AK$3:$AM$14,3)=2,INDEX([1]UTCR!K2726:U2726,1,[1]Variables!$AN$3),INDEX([1]UTCR!AG2726:AQ2726,1,[1]Variables!$AN$3)))</f>
        <v>-20439716.22465862</v>
      </c>
      <c r="L2726" s="88">
        <f>M2726-K2726</f>
        <v>20439716.206967294</v>
      </c>
      <c r="M2726" s="88">
        <f>IF([1]Variables!$AN$3=12,INDEX([1]NRO!J2726:T2726,1,5)+INDEX([1]NRO!J2726:T2726,1,8),INDEX([1]NRO!J2726:T2726,1,[1]Variables!$AN$3))</f>
        <v>-1.7691325396299362E-2</v>
      </c>
      <c r="O2726" s="134"/>
      <c r="P2726" s="134"/>
      <c r="Q2726" s="134"/>
      <c r="R2726" s="134"/>
      <c r="S2726" s="134"/>
      <c r="T2726" s="134"/>
      <c r="U2726" s="134"/>
      <c r="V2726" s="134"/>
      <c r="W2726" s="134"/>
      <c r="X2726" s="134"/>
      <c r="Y2726" s="134"/>
      <c r="Z2726" s="134"/>
      <c r="AA2726" s="134"/>
    </row>
    <row r="2727" spans="1:27" ht="11.65" customHeight="1" x14ac:dyDescent="0.2">
      <c r="A2727" s="138">
        <f t="shared" ca="1" si="222"/>
        <v>2346</v>
      </c>
      <c r="C2727" s="184"/>
      <c r="F2727" s="184" t="str">
        <f>+[1]Function!F2709</f>
        <v>PT</v>
      </c>
      <c r="G2727" s="84" t="str">
        <f>[1]UTCR!H2727</f>
        <v>CAGW</v>
      </c>
      <c r="H2727" s="151"/>
      <c r="I2727" s="88">
        <f>IF(VLOOKUP([1]Variables!$AN$3,[1]Variables!$AK$3:$AM$14,3)=2,[1]UTCR!J2727,[1]UTCR!AF2727)</f>
        <v>0</v>
      </c>
      <c r="J2727" s="88">
        <f>I2727-K2727</f>
        <v>0</v>
      </c>
      <c r="K2727" s="185">
        <f>IF([1]Variables!$AN$3=12,IF(VLOOKUP([1]Variables!$AN$3,[1]Variables!$AK$3:$AM$14,3)=2,INDEX([1]UTCR!K2727:U2727,1,5)+INDEX([1]UTCR!K2727:U2727,1,8),INDEX([1]UTCR!AG2727:AQ2727,1,5)+INDEX([1]UTCR!AG2727:AQ2727,1,8)),IF(VLOOKUP([1]Variables!$AN$3,[1]Variables!$AK$3:$AM$14,3)=2,INDEX([1]UTCR!K2727:U2727,1,[1]Variables!$AN$3),INDEX([1]UTCR!AG2727:AQ2727,1,[1]Variables!$AN$3)))</f>
        <v>0</v>
      </c>
      <c r="L2727" s="88">
        <f>M2727-K2727</f>
        <v>0</v>
      </c>
      <c r="M2727" s="88">
        <f>IF([1]Variables!$AN$3=12,INDEX([1]NRO!J2727:T2727,1,5)+INDEX([1]NRO!J2727:T2727,1,8),INDEX([1]NRO!J2727:T2727,1,[1]Variables!$AN$3))</f>
        <v>0</v>
      </c>
      <c r="O2727" s="134"/>
      <c r="P2727" s="134"/>
      <c r="Q2727" s="134"/>
      <c r="R2727" s="134"/>
      <c r="S2727" s="134"/>
      <c r="T2727" s="134"/>
      <c r="U2727" s="134"/>
      <c r="V2727" s="134"/>
      <c r="W2727" s="134"/>
      <c r="X2727" s="134"/>
      <c r="Y2727" s="134"/>
      <c r="Z2727" s="134"/>
      <c r="AA2727" s="134"/>
    </row>
    <row r="2728" spans="1:27" ht="11.65" customHeight="1" x14ac:dyDescent="0.2">
      <c r="A2728" s="138">
        <f t="shared" ca="1" si="222"/>
        <v>2347</v>
      </c>
      <c r="C2728" s="184"/>
      <c r="F2728" s="184" t="str">
        <f>+[1]Function!F2710</f>
        <v>PT</v>
      </c>
      <c r="G2728" s="84" t="str">
        <f>[1]UTCR!H2728</f>
        <v>CAGE</v>
      </c>
      <c r="H2728" s="151"/>
      <c r="I2728" s="88">
        <f>IF(VLOOKUP([1]Variables!$AN$3,[1]Variables!$AK$3:$AM$14,3)=2,[1]UTCR!J2728,[1]UTCR!AF2728)</f>
        <v>0</v>
      </c>
      <c r="J2728" s="88">
        <f>I2728-K2728</f>
        <v>0</v>
      </c>
      <c r="K2728" s="185">
        <f>IF([1]Variables!$AN$3=12,IF(VLOOKUP([1]Variables!$AN$3,[1]Variables!$AK$3:$AM$14,3)=2,INDEX([1]UTCR!K2728:U2728,1,5)+INDEX([1]UTCR!K2728:U2728,1,8),INDEX([1]UTCR!AG2728:AQ2728,1,5)+INDEX([1]UTCR!AG2728:AQ2728,1,8)),IF(VLOOKUP([1]Variables!$AN$3,[1]Variables!$AK$3:$AM$14,3)=2,INDEX([1]UTCR!K2728:U2728,1,[1]Variables!$AN$3),INDEX([1]UTCR!AG2728:AQ2728,1,[1]Variables!$AN$3)))</f>
        <v>0</v>
      </c>
      <c r="L2728" s="88">
        <f>M2728-K2728</f>
        <v>0</v>
      </c>
      <c r="M2728" s="88">
        <f>IF([1]Variables!$AN$3=12,INDEX([1]NRO!J2728:T2728,1,5)+INDEX([1]NRO!J2728:T2728,1,8),INDEX([1]NRO!J2728:T2728,1,[1]Variables!$AN$3))</f>
        <v>0</v>
      </c>
      <c r="O2728" s="134"/>
      <c r="P2728" s="134"/>
      <c r="Q2728" s="134"/>
      <c r="R2728" s="134"/>
      <c r="S2728" s="134"/>
      <c r="T2728" s="134"/>
      <c r="U2728" s="134"/>
      <c r="V2728" s="134"/>
      <c r="W2728" s="134"/>
      <c r="X2728" s="134"/>
      <c r="Y2728" s="134"/>
      <c r="Z2728" s="134"/>
      <c r="AA2728" s="134"/>
    </row>
    <row r="2729" spans="1:27" ht="11.65" customHeight="1" x14ac:dyDescent="0.2">
      <c r="A2729" s="138">
        <f t="shared" ca="1" si="222"/>
        <v>2348</v>
      </c>
      <c r="C2729" s="184"/>
      <c r="F2729" s="184" t="str">
        <f>+[1]Function!F2711</f>
        <v>T</v>
      </c>
      <c r="G2729" s="84" t="str">
        <f>[1]UTCR!H2729</f>
        <v>SNPT</v>
      </c>
      <c r="H2729" s="151"/>
      <c r="I2729" s="88">
        <f>IF(VLOOKUP([1]Variables!$AN$3,[1]Variables!$AK$3:$AM$14,3)=2,[1]UTCR!J2729,[1]UTCR!AF2729)</f>
        <v>0</v>
      </c>
      <c r="J2729" s="88">
        <f>I2729-K2729</f>
        <v>0</v>
      </c>
      <c r="K2729" s="185">
        <f>IF([1]Variables!$AN$3=12,IF(VLOOKUP([1]Variables!$AN$3,[1]Variables!$AK$3:$AM$14,3)=2,INDEX([1]UTCR!K2729:U2729,1,5)+INDEX([1]UTCR!K2729:U2729,1,8),INDEX([1]UTCR!AG2729:AQ2729,1,5)+INDEX([1]UTCR!AG2729:AQ2729,1,8)),IF(VLOOKUP([1]Variables!$AN$3,[1]Variables!$AK$3:$AM$14,3)=2,INDEX([1]UTCR!K2729:U2729,1,[1]Variables!$AN$3),INDEX([1]UTCR!AG2729:AQ2729,1,[1]Variables!$AN$3)))</f>
        <v>0</v>
      </c>
      <c r="L2729" s="88">
        <f>M2729-K2729</f>
        <v>0</v>
      </c>
      <c r="M2729" s="88">
        <f>IF([1]Variables!$AN$3=12,INDEX([1]NRO!J2729:T2729,1,5)+INDEX([1]NRO!J2729:T2729,1,8),INDEX([1]NRO!J2729:T2729,1,[1]Variables!$AN$3))</f>
        <v>0</v>
      </c>
      <c r="O2729" s="134"/>
      <c r="P2729" s="134"/>
      <c r="Q2729" s="134"/>
      <c r="R2729" s="134"/>
      <c r="S2729" s="134"/>
      <c r="T2729" s="134"/>
      <c r="U2729" s="134"/>
      <c r="V2729" s="134"/>
      <c r="W2729" s="134"/>
      <c r="X2729" s="134"/>
      <c r="Y2729" s="134"/>
      <c r="Z2729" s="134"/>
      <c r="AA2729" s="134"/>
    </row>
    <row r="2730" spans="1:27" ht="11.65" customHeight="1" x14ac:dyDescent="0.2">
      <c r="A2730" s="138">
        <f t="shared" ca="1" si="222"/>
        <v>2349</v>
      </c>
      <c r="C2730" s="184"/>
      <c r="H2730" s="151" t="s">
        <v>629</v>
      </c>
      <c r="I2730" s="187">
        <f>SUBTOTAL(9,I2725:I2729)</f>
        <v>-248400800.215</v>
      </c>
      <c r="J2730" s="187">
        <f>SUBTOTAL(9,J2725:J2729)</f>
        <v>-227961083.9903414</v>
      </c>
      <c r="K2730" s="187">
        <f>SUBTOTAL(9,K2725:K2729)</f>
        <v>-20439716.22465862</v>
      </c>
      <c r="L2730" s="187">
        <f>SUBTOTAL(9,L2725:L2729)</f>
        <v>20439716.206967294</v>
      </c>
      <c r="M2730" s="187">
        <f>SUBTOTAL(9,M2725:M2729)</f>
        <v>-1.7691325396299362E-2</v>
      </c>
      <c r="O2730" s="134"/>
      <c r="P2730" s="134"/>
      <c r="Q2730" s="134"/>
      <c r="R2730" s="134"/>
      <c r="S2730" s="134"/>
      <c r="T2730" s="134"/>
      <c r="U2730" s="134"/>
      <c r="V2730" s="134"/>
      <c r="W2730" s="134"/>
      <c r="X2730" s="134"/>
      <c r="Y2730" s="134"/>
      <c r="Z2730" s="134"/>
      <c r="AA2730" s="134"/>
    </row>
    <row r="2731" spans="1:27" ht="11.65" customHeight="1" x14ac:dyDescent="0.2">
      <c r="A2731" s="138">
        <f t="shared" ca="1" si="222"/>
        <v>2350</v>
      </c>
      <c r="C2731" s="184"/>
      <c r="H2731" s="151"/>
      <c r="I2731" s="88"/>
      <c r="J2731" s="88"/>
      <c r="K2731" s="88"/>
      <c r="L2731" s="88"/>
      <c r="M2731" s="88"/>
      <c r="O2731" s="134"/>
      <c r="P2731" s="134"/>
      <c r="Q2731" s="134"/>
      <c r="R2731" s="134"/>
      <c r="S2731" s="134"/>
      <c r="T2731" s="134"/>
      <c r="U2731" s="134"/>
      <c r="V2731" s="134"/>
      <c r="W2731" s="134"/>
      <c r="X2731" s="134"/>
      <c r="Y2731" s="134"/>
      <c r="Z2731" s="134"/>
      <c r="AA2731" s="134"/>
    </row>
    <row r="2732" spans="1:27" ht="11.65" customHeight="1" x14ac:dyDescent="0.2">
      <c r="A2732" s="138">
        <f t="shared" ca="1" si="222"/>
        <v>2351</v>
      </c>
      <c r="C2732" s="184">
        <v>282</v>
      </c>
      <c r="D2732" s="84" t="s">
        <v>635</v>
      </c>
      <c r="H2732" s="151"/>
      <c r="I2732" s="88"/>
      <c r="J2732" s="88"/>
      <c r="K2732" s="88"/>
      <c r="L2732" s="88"/>
      <c r="M2732" s="88"/>
      <c r="O2732" s="134"/>
      <c r="P2732" s="134"/>
      <c r="Q2732" s="134"/>
      <c r="R2732" s="134"/>
      <c r="S2732" s="134"/>
      <c r="T2732" s="134"/>
      <c r="U2732" s="134"/>
      <c r="V2732" s="134"/>
      <c r="W2732" s="134"/>
      <c r="X2732" s="134"/>
      <c r="Y2732" s="134"/>
      <c r="Z2732" s="134"/>
      <c r="AA2732" s="134"/>
    </row>
    <row r="2733" spans="1:27" ht="11.65" customHeight="1" x14ac:dyDescent="0.2">
      <c r="A2733" s="138">
        <f t="shared" ca="1" si="222"/>
        <v>2352</v>
      </c>
      <c r="C2733" s="184"/>
      <c r="F2733" s="184" t="str">
        <f>+[1]Function!F2715</f>
        <v>GP</v>
      </c>
      <c r="G2733" s="84" t="str">
        <f>[1]UTCR!H2733</f>
        <v>S</v>
      </c>
      <c r="H2733" s="151"/>
      <c r="I2733" s="88">
        <f>IF(VLOOKUP([1]Variables!$AN$3,[1]Variables!$AK$3:$AM$14,3)=2,[1]UTCR!J2733,[1]UTCR!AF2733)</f>
        <v>1459489.9420833369</v>
      </c>
      <c r="J2733" s="88">
        <f t="shared" ref="J2733:J2746" si="225">I2733-K2733</f>
        <v>1459489.9420833369</v>
      </c>
      <c r="K2733" s="185">
        <f>IF([1]Variables!$AN$3=12,IF(VLOOKUP([1]Variables!$AN$3,[1]Variables!$AK$3:$AM$14,3)=2,INDEX([1]UTCR!K2733:U2733,1,5)+INDEX([1]UTCR!K2733:U2733,1,8),INDEX([1]UTCR!AG2733:AQ2733,1,5)+INDEX([1]UTCR!AG2733:AQ2733,1,8)),IF(VLOOKUP([1]Variables!$AN$3,[1]Variables!$AK$3:$AM$14,3)=2,INDEX([1]UTCR!K2733:U2733,1,[1]Variables!$AN$3),INDEX([1]UTCR!AG2733:AQ2733,1,[1]Variables!$AN$3)))</f>
        <v>0</v>
      </c>
      <c r="L2733" s="88">
        <f t="shared" ref="L2733:L2746" si="226">M2733-K2733</f>
        <v>-238017410</v>
      </c>
      <c r="M2733" s="88">
        <f>IF([1]Variables!$AN$3=12,INDEX([1]NRO!J2733:T2733,1,5)+INDEX([1]NRO!J2733:T2733,1,8),INDEX([1]NRO!J2733:T2733,1,[1]Variables!$AN$3))</f>
        <v>-238017410</v>
      </c>
      <c r="O2733" s="134"/>
      <c r="P2733" s="134"/>
      <c r="Q2733" s="134"/>
      <c r="R2733" s="134"/>
      <c r="S2733" s="134"/>
      <c r="T2733" s="134"/>
      <c r="U2733" s="134"/>
      <c r="V2733" s="134"/>
      <c r="W2733" s="134"/>
      <c r="X2733" s="134"/>
      <c r="Y2733" s="134"/>
      <c r="Z2733" s="134"/>
      <c r="AA2733" s="134"/>
    </row>
    <row r="2734" spans="1:27" ht="11.65" customHeight="1" x14ac:dyDescent="0.2">
      <c r="A2734" s="138">
        <f t="shared" ca="1" si="222"/>
        <v>2353</v>
      </c>
      <c r="C2734" s="184"/>
      <c r="F2734" s="184" t="str">
        <f>+[1]Function!F2716</f>
        <v>ACCMDIT</v>
      </c>
      <c r="G2734" s="84" t="str">
        <f>[1]UTCR!H2734</f>
        <v>CIAC</v>
      </c>
      <c r="H2734" s="151"/>
      <c r="I2734" s="88">
        <f>IF(VLOOKUP([1]Variables!$AN$3,[1]Variables!$AK$3:$AM$14,3)=2,[1]UTCR!J2734,[1]UTCR!AF2734)</f>
        <v>0</v>
      </c>
      <c r="J2734" s="88">
        <f>I2734-K2734</f>
        <v>0</v>
      </c>
      <c r="K2734" s="185">
        <f>IF([1]Variables!$AN$3=12,IF(VLOOKUP([1]Variables!$AN$3,[1]Variables!$AK$3:$AM$14,3)=2,INDEX([1]UTCR!K2734:U2734,1,5)+INDEX([1]UTCR!K2734:U2734,1,8),INDEX([1]UTCR!AG2734:AQ2734,1,5)+INDEX([1]UTCR!AG2734:AQ2734,1,8)),IF(VLOOKUP([1]Variables!$AN$3,[1]Variables!$AK$3:$AM$14,3)=2,INDEX([1]UTCR!K2734:U2734,1,[1]Variables!$AN$3),INDEX([1]UTCR!AG2734:AQ2734,1,[1]Variables!$AN$3)))</f>
        <v>0</v>
      </c>
      <c r="L2734" s="88">
        <f>M2734-K2734</f>
        <v>4970.9493656702698</v>
      </c>
      <c r="M2734" s="88">
        <f>IF([1]Variables!$AN$3=12,INDEX([1]NRO!J2734:T2734,1,5)+INDEX([1]NRO!J2734:T2734,1,8),INDEX([1]NRO!J2734:T2734,1,[1]Variables!$AN$3))</f>
        <v>4970.9493656702698</v>
      </c>
      <c r="O2734" s="134"/>
      <c r="P2734" s="134"/>
      <c r="Q2734" s="134"/>
      <c r="R2734" s="134"/>
      <c r="S2734" s="134"/>
      <c r="T2734" s="134"/>
      <c r="U2734" s="134"/>
      <c r="V2734" s="134"/>
      <c r="W2734" s="134"/>
      <c r="X2734" s="134"/>
      <c r="Y2734" s="134"/>
      <c r="Z2734" s="134"/>
      <c r="AA2734" s="134"/>
    </row>
    <row r="2735" spans="1:27" ht="11.65" customHeight="1" x14ac:dyDescent="0.2">
      <c r="A2735" s="138">
        <f t="shared" ca="1" si="222"/>
        <v>2354</v>
      </c>
      <c r="C2735" s="184"/>
      <c r="F2735" s="184" t="str">
        <f>+[1]Function!F2716</f>
        <v>ACCMDIT</v>
      </c>
      <c r="G2735" s="84" t="str">
        <f>[1]UTCR!H2735</f>
        <v>DITBAL</v>
      </c>
      <c r="H2735" s="151"/>
      <c r="I2735" s="88">
        <f>IF(VLOOKUP([1]Variables!$AN$3,[1]Variables!$AK$3:$AM$14,3)=2,[1]UTCR!J2735,[1]UTCR!AF2735)</f>
        <v>-3853789452.0275002</v>
      </c>
      <c r="J2735" s="88">
        <f t="shared" si="225"/>
        <v>-3626236491.1440063</v>
      </c>
      <c r="K2735" s="185">
        <f>IF([1]Variables!$AN$3=12,IF(VLOOKUP([1]Variables!$AN$3,[1]Variables!$AK$3:$AM$14,3)=2,INDEX([1]UTCR!K2735:U2735,1,5)+INDEX([1]UTCR!K2735:U2735,1,8),INDEX([1]UTCR!AG2735:AQ2735,1,5)+INDEX([1]UTCR!AG2735:AQ2735,1,8)),IF(VLOOKUP([1]Variables!$AN$3,[1]Variables!$AK$3:$AM$14,3)=2,INDEX([1]UTCR!K2735:U2735,1,[1]Variables!$AN$3),INDEX([1]UTCR!AG2735:AQ2735,1,[1]Variables!$AN$3)))</f>
        <v>-227552960.88349402</v>
      </c>
      <c r="L2735" s="88">
        <f t="shared" si="226"/>
        <v>227552960.88187024</v>
      </c>
      <c r="M2735" s="88">
        <f>IF([1]Variables!$AN$3=12,INDEX([1]NRO!J2735:T2735,1,5)+INDEX([1]NRO!J2735:T2735,1,8),INDEX([1]NRO!J2735:T2735,1,[1]Variables!$AN$3))</f>
        <v>-1.6237795352935791E-3</v>
      </c>
      <c r="O2735" s="134"/>
      <c r="P2735" s="134"/>
      <c r="Q2735" s="134"/>
      <c r="R2735" s="134"/>
      <c r="S2735" s="134"/>
      <c r="T2735" s="134"/>
      <c r="U2735" s="134"/>
      <c r="V2735" s="134"/>
      <c r="W2735" s="134"/>
      <c r="X2735" s="134"/>
      <c r="Y2735" s="134"/>
      <c r="Z2735" s="134"/>
      <c r="AA2735" s="134"/>
    </row>
    <row r="2736" spans="1:27" ht="11.65" customHeight="1" x14ac:dyDescent="0.2">
      <c r="A2736" s="138">
        <f t="shared" ca="1" si="222"/>
        <v>2355</v>
      </c>
      <c r="C2736" s="184"/>
      <c r="F2736" s="184" t="str">
        <f>+[1]Function!F2717</f>
        <v>GP</v>
      </c>
      <c r="G2736" s="84" t="str">
        <f>[1]UTCR!H2736</f>
        <v>JBE</v>
      </c>
      <c r="H2736" s="151"/>
      <c r="I2736" s="88">
        <f>IF(VLOOKUP([1]Variables!$AN$3,[1]Variables!$AK$3:$AM$14,3)=2,[1]UTCR!J2736,[1]UTCR!AF2736)</f>
        <v>0</v>
      </c>
      <c r="J2736" s="88">
        <f t="shared" si="225"/>
        <v>0</v>
      </c>
      <c r="K2736" s="185">
        <f>IF([1]Variables!$AN$3=12,IF(VLOOKUP([1]Variables!$AN$3,[1]Variables!$AK$3:$AM$14,3)=2,INDEX([1]UTCR!K2736:U2736,1,5)+INDEX([1]UTCR!K2736:U2736,1,8),INDEX([1]UTCR!AG2736:AQ2736,1,5)+INDEX([1]UTCR!AG2736:AQ2736,1,8)),IF(VLOOKUP([1]Variables!$AN$3,[1]Variables!$AK$3:$AM$14,3)=2,INDEX([1]UTCR!K2736:U2736,1,[1]Variables!$AN$3),INDEX([1]UTCR!AG2736:AQ2736,1,[1]Variables!$AN$3)))</f>
        <v>0</v>
      </c>
      <c r="L2736" s="88">
        <f t="shared" si="226"/>
        <v>0</v>
      </c>
      <c r="M2736" s="88">
        <f>IF([1]Variables!$AN$3=12,INDEX([1]NRO!J2736:T2736,1,5)+INDEX([1]NRO!J2736:T2736,1,8),INDEX([1]NRO!J2736:T2736,1,[1]Variables!$AN$3))</f>
        <v>0</v>
      </c>
      <c r="O2736" s="134"/>
      <c r="P2736" s="134"/>
      <c r="Q2736" s="134"/>
      <c r="R2736" s="134"/>
      <c r="S2736" s="134"/>
      <c r="T2736" s="134"/>
      <c r="U2736" s="134"/>
      <c r="V2736" s="134"/>
      <c r="W2736" s="134"/>
      <c r="X2736" s="134"/>
      <c r="Y2736" s="134"/>
      <c r="Z2736" s="134"/>
      <c r="AA2736" s="134"/>
    </row>
    <row r="2737" spans="1:27" ht="11.65" customHeight="1" x14ac:dyDescent="0.2">
      <c r="A2737" s="138">
        <f t="shared" ca="1" si="222"/>
        <v>2356</v>
      </c>
      <c r="C2737" s="184"/>
      <c r="F2737" s="184" t="str">
        <f>+[1]Function!F2718</f>
        <v>LABOR</v>
      </c>
      <c r="G2737" s="84" t="str">
        <f>[1]UTCR!H2737</f>
        <v>SO</v>
      </c>
      <c r="H2737" s="151"/>
      <c r="I2737" s="88">
        <f>IF(VLOOKUP([1]Variables!$AN$3,[1]Variables!$AK$3:$AM$14,3)=2,[1]UTCR!J2737,[1]UTCR!AF2737)</f>
        <v>-1134416.4229166701</v>
      </c>
      <c r="J2737" s="88">
        <f t="shared" si="225"/>
        <v>-1058923.2258711979</v>
      </c>
      <c r="K2737" s="185">
        <f>IF([1]Variables!$AN$3=12,IF(VLOOKUP([1]Variables!$AN$3,[1]Variables!$AK$3:$AM$14,3)=2,INDEX([1]UTCR!K2737:U2737,1,5)+INDEX([1]UTCR!K2737:U2737,1,8),INDEX([1]UTCR!AG2737:AQ2737,1,5)+INDEX([1]UTCR!AG2737:AQ2737,1,8)),IF(VLOOKUP([1]Variables!$AN$3,[1]Variables!$AK$3:$AM$14,3)=2,INDEX([1]UTCR!K2737:U2737,1,[1]Variables!$AN$3),INDEX([1]UTCR!AG2737:AQ2737,1,[1]Variables!$AN$3)))</f>
        <v>-75493.19704547216</v>
      </c>
      <c r="L2737" s="88">
        <f t="shared" si="226"/>
        <v>130541.70740061838</v>
      </c>
      <c r="M2737" s="88">
        <f>IF([1]Variables!$AN$3=12,INDEX([1]NRO!J2737:T2737,1,5)+INDEX([1]NRO!J2737:T2737,1,8),INDEX([1]NRO!J2737:T2737,1,[1]Variables!$AN$3))</f>
        <v>55048.510355146223</v>
      </c>
      <c r="O2737" s="134"/>
      <c r="P2737" s="134"/>
      <c r="Q2737" s="134"/>
      <c r="R2737" s="134"/>
      <c r="S2737" s="134"/>
      <c r="T2737" s="134"/>
      <c r="U2737" s="134"/>
      <c r="V2737" s="134"/>
      <c r="W2737" s="134"/>
      <c r="X2737" s="134"/>
      <c r="Y2737" s="134"/>
      <c r="Z2737" s="134"/>
      <c r="AA2737" s="134"/>
    </row>
    <row r="2738" spans="1:27" ht="11.65" customHeight="1" x14ac:dyDescent="0.2">
      <c r="A2738" s="138">
        <f t="shared" ca="1" si="222"/>
        <v>2357</v>
      </c>
      <c r="C2738" s="184"/>
      <c r="F2738" s="184" t="str">
        <f>+[1]Function!F2719</f>
        <v>PTD</v>
      </c>
      <c r="G2738" s="84" t="str">
        <f>[1]UTCR!H2738</f>
        <v>SNPD</v>
      </c>
      <c r="H2738" s="151"/>
      <c r="I2738" s="88">
        <f>IF(VLOOKUP([1]Variables!$AN$3,[1]Variables!$AK$3:$AM$14,3)=2,[1]UTCR!J2738,[1]UTCR!AF2738)</f>
        <v>0</v>
      </c>
      <c r="J2738" s="88">
        <f t="shared" si="225"/>
        <v>0</v>
      </c>
      <c r="K2738" s="185">
        <f>IF([1]Variables!$AN$3=12,IF(VLOOKUP([1]Variables!$AN$3,[1]Variables!$AK$3:$AM$14,3)=2,INDEX([1]UTCR!K2738:U2738,1,5)+INDEX([1]UTCR!K2738:U2738,1,8),INDEX([1]UTCR!AG2738:AQ2738,1,5)+INDEX([1]UTCR!AG2738:AQ2738,1,8)),IF(VLOOKUP([1]Variables!$AN$3,[1]Variables!$AK$3:$AM$14,3)=2,INDEX([1]UTCR!K2738:U2738,1,[1]Variables!$AN$3),INDEX([1]UTCR!AG2738:AQ2738,1,[1]Variables!$AN$3)))</f>
        <v>0</v>
      </c>
      <c r="L2738" s="88">
        <f t="shared" si="226"/>
        <v>1099.0420278917952</v>
      </c>
      <c r="M2738" s="88">
        <f>IF([1]Variables!$AN$3=12,INDEX([1]NRO!J2738:T2738,1,5)+INDEX([1]NRO!J2738:T2738,1,8),INDEX([1]NRO!J2738:T2738,1,[1]Variables!$AN$3))</f>
        <v>1099.0420278917952</v>
      </c>
      <c r="O2738" s="134"/>
      <c r="P2738" s="134"/>
      <c r="Q2738" s="134"/>
      <c r="R2738" s="134"/>
      <c r="S2738" s="134"/>
      <c r="T2738" s="134"/>
      <c r="U2738" s="134"/>
      <c r="V2738" s="134"/>
      <c r="W2738" s="134"/>
      <c r="X2738" s="134"/>
      <c r="Y2738" s="134"/>
      <c r="Z2738" s="134"/>
      <c r="AA2738" s="134"/>
    </row>
    <row r="2739" spans="1:27" ht="11.65" customHeight="1" x14ac:dyDescent="0.2">
      <c r="A2739" s="138">
        <f t="shared" ca="1" si="222"/>
        <v>2358</v>
      </c>
      <c r="C2739" s="184"/>
      <c r="F2739" s="184" t="str">
        <f>+[1]Function!F2720</f>
        <v>P</v>
      </c>
      <c r="G2739" s="84" t="str">
        <f>[1]UTCR!H2739</f>
        <v>SNP</v>
      </c>
      <c r="H2739" s="151"/>
      <c r="I2739" s="88">
        <f>IF(VLOOKUP([1]Variables!$AN$3,[1]Variables!$AK$3:$AM$14,3)=2,[1]UTCR!J2739,[1]UTCR!AF2739)</f>
        <v>0</v>
      </c>
      <c r="J2739" s="88">
        <f>I2739-K2739</f>
        <v>0</v>
      </c>
      <c r="K2739" s="185">
        <f>IF([1]Variables!$AN$3=12,IF(VLOOKUP([1]Variables!$AN$3,[1]Variables!$AK$3:$AM$14,3)=2,INDEX([1]UTCR!K2739:U2739,1,5)+INDEX([1]UTCR!K2739:U2739,1,8),INDEX([1]UTCR!AG2739:AQ2739,1,5)+INDEX([1]UTCR!AG2739:AQ2739,1,8)),IF(VLOOKUP([1]Variables!$AN$3,[1]Variables!$AK$3:$AM$14,3)=2,INDEX([1]UTCR!K2739:U2739,1,[1]Variables!$AN$3),INDEX([1]UTCR!AG2739:AQ2739,1,[1]Variables!$AN$3)))</f>
        <v>0</v>
      </c>
      <c r="L2739" s="88">
        <f>M2739-K2739</f>
        <v>241948.58124937955</v>
      </c>
      <c r="M2739" s="88">
        <f>IF([1]Variables!$AN$3=12,INDEX([1]NRO!J2739:T2739,1,5)+INDEX([1]NRO!J2739:T2739,1,8),INDEX([1]NRO!J2739:T2739,1,[1]Variables!$AN$3))</f>
        <v>241948.58124937955</v>
      </c>
      <c r="O2739" s="134"/>
      <c r="P2739" s="134"/>
      <c r="Q2739" s="134"/>
      <c r="R2739" s="134"/>
      <c r="S2739" s="134"/>
      <c r="T2739" s="134"/>
      <c r="U2739" s="134"/>
      <c r="V2739" s="134"/>
      <c r="W2739" s="134"/>
      <c r="X2739" s="134"/>
      <c r="Y2739" s="134"/>
      <c r="Z2739" s="134"/>
      <c r="AA2739" s="134"/>
    </row>
    <row r="2740" spans="1:27" ht="11.65" customHeight="1" x14ac:dyDescent="0.2">
      <c r="A2740" s="138">
        <f t="shared" ca="1" si="222"/>
        <v>2359</v>
      </c>
      <c r="C2740" s="184"/>
      <c r="F2740" s="184" t="str">
        <f>+[1]Function!F2720</f>
        <v>P</v>
      </c>
      <c r="G2740" s="84" t="str">
        <f>[1]UTCR!H2740</f>
        <v>CAGW</v>
      </c>
      <c r="H2740" s="151"/>
      <c r="I2740" s="88">
        <f>IF(VLOOKUP([1]Variables!$AN$3,[1]Variables!$AK$3:$AM$14,3)=2,[1]UTCR!J2740,[1]UTCR!AF2740)</f>
        <v>0</v>
      </c>
      <c r="J2740" s="88">
        <f>I2740-K2740</f>
        <v>0</v>
      </c>
      <c r="K2740" s="185">
        <f>IF([1]Variables!$AN$3=12,IF(VLOOKUP([1]Variables!$AN$3,[1]Variables!$AK$3:$AM$14,3)=2,INDEX([1]UTCR!K2740:U2740,1,5)+INDEX([1]UTCR!K2740:U2740,1,8),INDEX([1]UTCR!AG2740:AQ2740,1,5)+INDEX([1]UTCR!AG2740:AQ2740,1,8)),IF(VLOOKUP([1]Variables!$AN$3,[1]Variables!$AK$3:$AM$14,3)=2,INDEX([1]UTCR!K2740:U2740,1,[1]Variables!$AN$3),INDEX([1]UTCR!AG2740:AQ2740,1,[1]Variables!$AN$3)))</f>
        <v>0</v>
      </c>
      <c r="L2740" s="88">
        <f>M2740-K2740</f>
        <v>1602932.8135458017</v>
      </c>
      <c r="M2740" s="88">
        <f>IF([1]Variables!$AN$3=12,INDEX([1]NRO!J2740:T2740,1,5)+INDEX([1]NRO!J2740:T2740,1,8),INDEX([1]NRO!J2740:T2740,1,[1]Variables!$AN$3))</f>
        <v>1602932.8135458017</v>
      </c>
      <c r="O2740" s="134"/>
      <c r="P2740" s="134"/>
      <c r="Q2740" s="134"/>
      <c r="R2740" s="134"/>
      <c r="S2740" s="134"/>
      <c r="T2740" s="134"/>
      <c r="U2740" s="134"/>
      <c r="V2740" s="134"/>
      <c r="W2740" s="134"/>
      <c r="X2740" s="134"/>
      <c r="Y2740" s="134"/>
      <c r="Z2740" s="134"/>
      <c r="AA2740" s="134"/>
    </row>
    <row r="2741" spans="1:27" ht="11.65" customHeight="1" x14ac:dyDescent="0.2">
      <c r="A2741" s="138">
        <f t="shared" ca="1" si="222"/>
        <v>2360</v>
      </c>
      <c r="C2741" s="184"/>
      <c r="F2741" s="184" t="str">
        <f>+[1]Function!F2721</f>
        <v>P</v>
      </c>
      <c r="G2741" s="84" t="str">
        <f>[1]UTCR!H2741</f>
        <v>CAGE</v>
      </c>
      <c r="H2741" s="151"/>
      <c r="I2741" s="88">
        <f>IF(VLOOKUP([1]Variables!$AN$3,[1]Variables!$AK$3:$AM$14,3)=2,[1]UTCR!J2741,[1]UTCR!AF2741)</f>
        <v>-3246161.8179166699</v>
      </c>
      <c r="J2741" s="88">
        <f>I2741-K2741</f>
        <v>-3246161.8179166699</v>
      </c>
      <c r="K2741" s="185">
        <f>IF([1]Variables!$AN$3=12,IF(VLOOKUP([1]Variables!$AN$3,[1]Variables!$AK$3:$AM$14,3)=2,INDEX([1]UTCR!K2741:U2741,1,5)+INDEX([1]UTCR!K2741:U2741,1,8),INDEX([1]UTCR!AG2741:AQ2741,1,5)+INDEX([1]UTCR!AG2741:AQ2741,1,8)),IF(VLOOKUP([1]Variables!$AN$3,[1]Variables!$AK$3:$AM$14,3)=2,INDEX([1]UTCR!K2741:U2741,1,[1]Variables!$AN$3),INDEX([1]UTCR!AG2741:AQ2741,1,[1]Variables!$AN$3)))</f>
        <v>0</v>
      </c>
      <c r="L2741" s="88">
        <f>M2741-K2741</f>
        <v>0</v>
      </c>
      <c r="M2741" s="88">
        <f>IF([1]Variables!$AN$3=12,INDEX([1]NRO!J2741:T2741,1,5)+INDEX([1]NRO!J2741:T2741,1,8),INDEX([1]NRO!J2741:T2741,1,[1]Variables!$AN$3))</f>
        <v>0</v>
      </c>
      <c r="O2741" s="134"/>
      <c r="P2741" s="134"/>
      <c r="Q2741" s="134"/>
      <c r="R2741" s="134"/>
      <c r="S2741" s="134"/>
      <c r="T2741" s="134"/>
      <c r="U2741" s="134"/>
      <c r="V2741" s="134"/>
      <c r="W2741" s="134"/>
      <c r="X2741" s="134"/>
      <c r="Y2741" s="134"/>
      <c r="Z2741" s="134"/>
      <c r="AA2741" s="134"/>
    </row>
    <row r="2742" spans="1:27" ht="11.65" customHeight="1" x14ac:dyDescent="0.2">
      <c r="A2742" s="138">
        <f t="shared" ca="1" si="222"/>
        <v>2361</v>
      </c>
      <c r="C2742" s="184"/>
      <c r="F2742" s="184" t="str">
        <f>+[1]Function!F2722</f>
        <v>P</v>
      </c>
      <c r="G2742" s="84" t="str">
        <f>[1]UTCR!H2742</f>
        <v>SE</v>
      </c>
      <c r="H2742" s="151"/>
      <c r="I2742" s="88">
        <f>IF(VLOOKUP([1]Variables!$AN$3,[1]Variables!$AK$3:$AM$14,3)=2,[1]UTCR!J2742,[1]UTCR!AF2742)</f>
        <v>0</v>
      </c>
      <c r="J2742" s="88">
        <f>I2742-K2742</f>
        <v>0</v>
      </c>
      <c r="K2742" s="185">
        <f>IF([1]Variables!$AN$3=12,IF(VLOOKUP([1]Variables!$AN$3,[1]Variables!$AK$3:$AM$14,3)=2,INDEX([1]UTCR!K2742:U2742,1,5)+INDEX([1]UTCR!K2742:U2742,1,8),INDEX([1]UTCR!AG2742:AQ2742,1,5)+INDEX([1]UTCR!AG2742:AQ2742,1,8)),IF(VLOOKUP([1]Variables!$AN$3,[1]Variables!$AK$3:$AM$14,3)=2,INDEX([1]UTCR!K2742:U2742,1,[1]Variables!$AN$3),INDEX([1]UTCR!AG2742:AQ2742,1,[1]Variables!$AN$3)))</f>
        <v>0</v>
      </c>
      <c r="L2742" s="88">
        <f>M2742-K2742</f>
        <v>0</v>
      </c>
      <c r="M2742" s="88">
        <f>IF([1]Variables!$AN$3=12,INDEX([1]NRO!J2742:T2742,1,5)+INDEX([1]NRO!J2742:T2742,1,8),INDEX([1]NRO!J2742:T2742,1,[1]Variables!$AN$3))</f>
        <v>0</v>
      </c>
      <c r="O2742" s="134"/>
      <c r="P2742" s="134"/>
      <c r="Q2742" s="134"/>
      <c r="R2742" s="134"/>
      <c r="S2742" s="134"/>
      <c r="T2742" s="134"/>
      <c r="U2742" s="134"/>
      <c r="V2742" s="134"/>
      <c r="W2742" s="134"/>
      <c r="X2742" s="134"/>
      <c r="Y2742" s="134"/>
      <c r="Z2742" s="134"/>
      <c r="AA2742" s="134"/>
    </row>
    <row r="2743" spans="1:27" ht="11.65" customHeight="1" x14ac:dyDescent="0.2">
      <c r="A2743" s="138">
        <f t="shared" ca="1" si="222"/>
        <v>2362</v>
      </c>
      <c r="C2743" s="184"/>
      <c r="F2743" s="184" t="str">
        <f>+[1]Function!F2723</f>
        <v>P</v>
      </c>
      <c r="G2743" s="84" t="str">
        <f>[1]UTCR!H2743</f>
        <v>CAEE</v>
      </c>
      <c r="H2743" s="151"/>
      <c r="I2743" s="88">
        <f>IF(VLOOKUP([1]Variables!$AN$3,[1]Variables!$AK$3:$AM$14,3)=2,[1]UTCR!J2743,[1]UTCR!AF2743)</f>
        <v>-4969392.2445833301</v>
      </c>
      <c r="J2743" s="88">
        <f>I2743-K2743</f>
        <v>-4969392.2445833301</v>
      </c>
      <c r="K2743" s="185">
        <f>IF([1]Variables!$AN$3=12,IF(VLOOKUP([1]Variables!$AN$3,[1]Variables!$AK$3:$AM$14,3)=2,INDEX([1]UTCR!K2743:U2743,1,5)+INDEX([1]UTCR!K2743:U2743,1,8),INDEX([1]UTCR!AG2743:AQ2743,1,5)+INDEX([1]UTCR!AG2743:AQ2743,1,8)),IF(VLOOKUP([1]Variables!$AN$3,[1]Variables!$AK$3:$AM$14,3)=2,INDEX([1]UTCR!K2743:U2743,1,[1]Variables!$AN$3),INDEX([1]UTCR!AG2743:AQ2743,1,[1]Variables!$AN$3)))</f>
        <v>0</v>
      </c>
      <c r="L2743" s="88">
        <f>M2743-K2743</f>
        <v>0</v>
      </c>
      <c r="M2743" s="88">
        <f>IF([1]Variables!$AN$3=12,INDEX([1]NRO!J2743:T2743,1,5)+INDEX([1]NRO!J2743:T2743,1,8),INDEX([1]NRO!J2743:T2743,1,[1]Variables!$AN$3))</f>
        <v>0</v>
      </c>
      <c r="O2743" s="134"/>
      <c r="P2743" s="134"/>
      <c r="Q2743" s="134"/>
      <c r="R2743" s="134"/>
      <c r="S2743" s="134"/>
      <c r="T2743" s="134"/>
      <c r="U2743" s="134"/>
      <c r="V2743" s="134"/>
      <c r="W2743" s="134"/>
      <c r="X2743" s="134"/>
      <c r="Y2743" s="134"/>
      <c r="Z2743" s="134"/>
      <c r="AA2743" s="134"/>
    </row>
    <row r="2744" spans="1:27" ht="11.65" customHeight="1" x14ac:dyDescent="0.2">
      <c r="A2744" s="138">
        <f t="shared" ca="1" si="222"/>
        <v>2363</v>
      </c>
      <c r="C2744" s="184"/>
      <c r="F2744" s="184" t="str">
        <f>+[1]Function!F2724</f>
        <v>P</v>
      </c>
      <c r="G2744" s="84" t="str">
        <f>[1]UTCR!H2744</f>
        <v>CN</v>
      </c>
      <c r="H2744" s="151"/>
      <c r="I2744" s="88">
        <f>IF(VLOOKUP([1]Variables!$AN$3,[1]Variables!$AK$3:$AM$14,3)=2,[1]UTCR!J2744,[1]UTCR!AF2744)</f>
        <v>0</v>
      </c>
      <c r="J2744" s="88">
        <f t="shared" si="225"/>
        <v>0</v>
      </c>
      <c r="K2744" s="185">
        <f>IF([1]Variables!$AN$3=12,IF(VLOOKUP([1]Variables!$AN$3,[1]Variables!$AK$3:$AM$14,3)=2,INDEX([1]UTCR!K2744:U2744,1,5)+INDEX([1]UTCR!K2744:U2744,1,8),INDEX([1]UTCR!AG2744:AQ2744,1,5)+INDEX([1]UTCR!AG2744:AQ2744,1,8)),IF(VLOOKUP([1]Variables!$AN$3,[1]Variables!$AK$3:$AM$14,3)=2,INDEX([1]UTCR!K2744:U2744,1,[1]Variables!$AN$3),INDEX([1]UTCR!AG2744:AQ2744,1,[1]Variables!$AN$3)))</f>
        <v>0</v>
      </c>
      <c r="L2744" s="88">
        <f t="shared" si="226"/>
        <v>37204.745817073708</v>
      </c>
      <c r="M2744" s="88">
        <f>IF([1]Variables!$AN$3=12,INDEX([1]NRO!J2744:T2744,1,5)+INDEX([1]NRO!J2744:T2744,1,8),INDEX([1]NRO!J2744:T2744,1,[1]Variables!$AN$3))</f>
        <v>37204.745817073708</v>
      </c>
      <c r="O2744" s="134"/>
      <c r="P2744" s="134"/>
      <c r="Q2744" s="134"/>
      <c r="R2744" s="134"/>
      <c r="S2744" s="134"/>
      <c r="T2744" s="134"/>
      <c r="U2744" s="134"/>
      <c r="V2744" s="134"/>
      <c r="W2744" s="134"/>
      <c r="X2744" s="134"/>
      <c r="Y2744" s="134"/>
      <c r="Z2744" s="134"/>
      <c r="AA2744" s="134"/>
    </row>
    <row r="2745" spans="1:27" ht="11.65" customHeight="1" x14ac:dyDescent="0.2">
      <c r="A2745" s="138">
        <f t="shared" ca="1" si="222"/>
        <v>2364</v>
      </c>
      <c r="C2745" s="184"/>
      <c r="F2745" s="184" t="str">
        <f>+[1]Function!F2726</f>
        <v>P</v>
      </c>
      <c r="G2745" s="84" t="str">
        <f>[1]UTCR!H2745</f>
        <v>JBG</v>
      </c>
      <c r="H2745" s="151"/>
      <c r="I2745" s="88">
        <f>IF(VLOOKUP([1]Variables!$AN$3,[1]Variables!$AK$3:$AM$14,3)=2,[1]UTCR!J2745,[1]UTCR!AF2745)</f>
        <v>0</v>
      </c>
      <c r="J2745" s="88">
        <f>I2745-K2745</f>
        <v>0</v>
      </c>
      <c r="K2745" s="185">
        <f>IF([1]Variables!$AN$3=12,IF(VLOOKUP([1]Variables!$AN$3,[1]Variables!$AK$3:$AM$14,3)=2,INDEX([1]UTCR!K2745:U2745,1,5)+INDEX([1]UTCR!K2745:U2745,1,8),INDEX([1]UTCR!AG2745:AQ2745,1,5)+INDEX([1]UTCR!AG2745:AQ2745,1,8)),IF(VLOOKUP([1]Variables!$AN$3,[1]Variables!$AK$3:$AM$14,3)=2,INDEX([1]UTCR!K2745:U2745,1,[1]Variables!$AN$3),INDEX([1]UTCR!AG2745:AQ2745,1,[1]Variables!$AN$3)))</f>
        <v>0</v>
      </c>
      <c r="L2745" s="88">
        <f>M2745-K2745</f>
        <v>-3704287.752051448</v>
      </c>
      <c r="M2745" s="88">
        <f>IF([1]Variables!$AN$3=12,INDEX([1]NRO!J2745:T2745,1,5)+INDEX([1]NRO!J2745:T2745,1,8),INDEX([1]NRO!J2745:T2745,1,[1]Variables!$AN$3))</f>
        <v>-3704287.752051448</v>
      </c>
      <c r="O2745" s="134"/>
      <c r="P2745" s="134"/>
      <c r="Q2745" s="134"/>
      <c r="R2745" s="134"/>
      <c r="S2745" s="134"/>
      <c r="T2745" s="134"/>
      <c r="U2745" s="134"/>
      <c r="V2745" s="134"/>
      <c r="W2745" s="134"/>
      <c r="X2745" s="134"/>
      <c r="Y2745" s="134"/>
      <c r="Z2745" s="134"/>
      <c r="AA2745" s="134"/>
    </row>
    <row r="2746" spans="1:27" ht="11.65" customHeight="1" x14ac:dyDescent="0.2">
      <c r="A2746" s="138">
        <f t="shared" ca="1" si="222"/>
        <v>2365</v>
      </c>
      <c r="C2746" s="184"/>
      <c r="F2746" s="184" t="str">
        <f>+[1]Function!F2726</f>
        <v>P</v>
      </c>
      <c r="G2746" s="84" t="str">
        <f>[1]UTCR!H2746</f>
        <v>SG</v>
      </c>
      <c r="H2746" s="151"/>
      <c r="I2746" s="88">
        <f>IF(VLOOKUP([1]Variables!$AN$3,[1]Variables!$AK$3:$AM$14,3)=2,[1]UTCR!J2746,[1]UTCR!AF2746)</f>
        <v>0</v>
      </c>
      <c r="J2746" s="88">
        <f t="shared" si="225"/>
        <v>0</v>
      </c>
      <c r="K2746" s="185">
        <f>IF([1]Variables!$AN$3=12,IF(VLOOKUP([1]Variables!$AN$3,[1]Variables!$AK$3:$AM$14,3)=2,INDEX([1]UTCR!K2746:U2746,1,5)+INDEX([1]UTCR!K2746:U2746,1,8),INDEX([1]UTCR!AG2746:AQ2746,1,5)+INDEX([1]UTCR!AG2746:AQ2746,1,8)),IF(VLOOKUP([1]Variables!$AN$3,[1]Variables!$AK$3:$AM$14,3)=2,INDEX([1]UTCR!K2746:U2746,1,[1]Variables!$AN$3),INDEX([1]UTCR!AG2746:AQ2746,1,[1]Variables!$AN$3)))</f>
        <v>0</v>
      </c>
      <c r="L2746" s="88">
        <f t="shared" si="226"/>
        <v>1013275.1083462882</v>
      </c>
      <c r="M2746" s="88">
        <f>IF([1]Variables!$AN$3=12,INDEX([1]NRO!J2746:T2746,1,5)+INDEX([1]NRO!J2746:T2746,1,8),INDEX([1]NRO!J2746:T2746,1,[1]Variables!$AN$3))</f>
        <v>1013275.1083462882</v>
      </c>
      <c r="O2746" s="134"/>
      <c r="P2746" s="134"/>
      <c r="Q2746" s="134"/>
      <c r="R2746" s="134"/>
      <c r="S2746" s="134"/>
      <c r="T2746" s="134"/>
      <c r="U2746" s="134"/>
      <c r="V2746" s="134"/>
      <c r="W2746" s="134"/>
      <c r="X2746" s="134"/>
      <c r="Y2746" s="134"/>
      <c r="Z2746" s="134"/>
      <c r="AA2746" s="134"/>
    </row>
    <row r="2747" spans="1:27" ht="11.65" customHeight="1" x14ac:dyDescent="0.2">
      <c r="A2747" s="138">
        <f t="shared" ca="1" si="222"/>
        <v>2366</v>
      </c>
      <c r="C2747" s="184"/>
      <c r="H2747" s="151" t="s">
        <v>629</v>
      </c>
      <c r="I2747" s="187">
        <f>SUBTOTAL(9,I2733:I2746)</f>
        <v>-3861679932.5708337</v>
      </c>
      <c r="J2747" s="187">
        <f>SUBTOTAL(9,J2733:J2746)</f>
        <v>-3634051478.490294</v>
      </c>
      <c r="K2747" s="187">
        <f>SUBTOTAL(9,K2733:K2746)</f>
        <v>-227628454.08053949</v>
      </c>
      <c r="L2747" s="187">
        <f>SUBTOTAL(9,L2733:L2746)</f>
        <v>-11136763.922428479</v>
      </c>
      <c r="M2747" s="187">
        <f>SUBTOTAL(9,M2733:M2746)</f>
        <v>-238765218.00296798</v>
      </c>
      <c r="O2747" s="134"/>
      <c r="P2747" s="134"/>
      <c r="Q2747" s="134"/>
      <c r="R2747" s="134"/>
      <c r="S2747" s="134"/>
      <c r="T2747" s="134"/>
      <c r="U2747" s="134"/>
      <c r="V2747" s="134"/>
      <c r="W2747" s="134"/>
      <c r="X2747" s="134"/>
      <c r="Y2747" s="134"/>
      <c r="Z2747" s="134"/>
      <c r="AA2747" s="134"/>
    </row>
    <row r="2748" spans="1:27" ht="11.65" customHeight="1" x14ac:dyDescent="0.2">
      <c r="A2748" s="138">
        <f t="shared" ca="1" si="222"/>
        <v>2367</v>
      </c>
      <c r="C2748" s="184"/>
      <c r="H2748" s="151"/>
      <c r="I2748" s="88"/>
      <c r="J2748" s="88"/>
      <c r="K2748" s="88"/>
      <c r="L2748" s="88"/>
      <c r="M2748" s="88"/>
      <c r="O2748" s="134"/>
      <c r="P2748" s="134"/>
      <c r="Q2748" s="134"/>
      <c r="R2748" s="134"/>
      <c r="S2748" s="134"/>
      <c r="T2748" s="134"/>
      <c r="U2748" s="134"/>
      <c r="V2748" s="134"/>
      <c r="W2748" s="134"/>
      <c r="X2748" s="134"/>
      <c r="Y2748" s="134"/>
      <c r="Z2748" s="134"/>
      <c r="AA2748" s="134"/>
    </row>
    <row r="2749" spans="1:27" ht="11.65" customHeight="1" x14ac:dyDescent="0.2">
      <c r="A2749" s="138">
        <f t="shared" ca="1" si="222"/>
        <v>2368</v>
      </c>
      <c r="C2749" s="184">
        <v>283</v>
      </c>
      <c r="D2749" s="84" t="s">
        <v>635</v>
      </c>
      <c r="H2749" s="151"/>
      <c r="I2749" s="88"/>
      <c r="J2749" s="88"/>
      <c r="K2749" s="88"/>
      <c r="L2749" s="88"/>
      <c r="M2749" s="88"/>
      <c r="O2749" s="134"/>
      <c r="P2749" s="134"/>
      <c r="Q2749" s="134"/>
      <c r="R2749" s="134"/>
      <c r="S2749" s="134"/>
      <c r="T2749" s="134"/>
      <c r="U2749" s="134"/>
      <c r="V2749" s="134"/>
      <c r="W2749" s="134"/>
      <c r="X2749" s="134"/>
      <c r="Y2749" s="134"/>
      <c r="Z2749" s="134"/>
      <c r="AA2749" s="134"/>
    </row>
    <row r="2750" spans="1:27" ht="11.65" customHeight="1" x14ac:dyDescent="0.2">
      <c r="A2750" s="138">
        <f t="shared" ca="1" si="222"/>
        <v>2369</v>
      </c>
      <c r="C2750" s="184"/>
      <c r="F2750" s="184" t="str">
        <f>+[1]Function!F2730</f>
        <v>GP</v>
      </c>
      <c r="G2750" s="84" t="str">
        <f>[1]UTCR!H2750</f>
        <v>S</v>
      </c>
      <c r="H2750" s="151"/>
      <c r="I2750" s="88">
        <f>IF(VLOOKUP([1]Variables!$AN$3,[1]Variables!$AK$3:$AM$14,3)=2,[1]UTCR!J2750,[1]UTCR!AF2750)</f>
        <v>-93820464.015000045</v>
      </c>
      <c r="J2750" s="88">
        <f>I2750-K2750</f>
        <v>-93031598.107500046</v>
      </c>
      <c r="K2750" s="185">
        <f>IF([1]Variables!$AN$3=12,IF(VLOOKUP([1]Variables!$AN$3,[1]Variables!$AK$3:$AM$14,3)=2,INDEX([1]UTCR!K2750:U2750,1,5)+INDEX([1]UTCR!K2750:U2750,1,8),INDEX([1]UTCR!AG2750:AQ2750,1,5)+INDEX([1]UTCR!AG2750:AQ2750,1,8)),IF(VLOOKUP([1]Variables!$AN$3,[1]Variables!$AK$3:$AM$14,3)=2,INDEX([1]UTCR!K2750:U2750,1,[1]Variables!$AN$3),INDEX([1]UTCR!AG2750:AQ2750,1,[1]Variables!$AN$3)))</f>
        <v>-788865.90749999997</v>
      </c>
      <c r="L2750" s="88">
        <f>M2750-K2750</f>
        <v>788787.70833333326</v>
      </c>
      <c r="M2750" s="88">
        <f>IF([1]Variables!$AN$3=12,INDEX([1]NRO!J2750:T2750,1,5)+INDEX([1]NRO!J2750:T2750,1,8),INDEX([1]NRO!J2750:T2750,1,[1]Variables!$AN$3))</f>
        <v>-78.199166666716337</v>
      </c>
      <c r="O2750" s="134"/>
      <c r="P2750" s="134"/>
      <c r="Q2750" s="134"/>
      <c r="R2750" s="134"/>
      <c r="S2750" s="134"/>
      <c r="T2750" s="134"/>
      <c r="U2750" s="134"/>
      <c r="V2750" s="134"/>
      <c r="W2750" s="134"/>
      <c r="X2750" s="134"/>
      <c r="Y2750" s="134"/>
      <c r="Z2750" s="134"/>
      <c r="AA2750" s="134"/>
    </row>
    <row r="2751" spans="1:27" ht="11.65" customHeight="1" x14ac:dyDescent="0.2">
      <c r="A2751" s="138">
        <f t="shared" ca="1" si="222"/>
        <v>2370</v>
      </c>
      <c r="C2751" s="184"/>
      <c r="F2751" s="184" t="str">
        <f>+[1]Function!F2731</f>
        <v>P</v>
      </c>
      <c r="G2751" s="84" t="str">
        <f>[1]UTCR!H2751</f>
        <v>SG</v>
      </c>
      <c r="H2751" s="151"/>
      <c r="I2751" s="88">
        <f>IF(VLOOKUP([1]Variables!$AN$3,[1]Variables!$AK$3:$AM$14,3)=2,[1]UTCR!J2751,[1]UTCR!AF2751)</f>
        <v>-257104.593333333</v>
      </c>
      <c r="J2751" s="88">
        <f t="shared" ref="J2751:J2763" si="227">I2751-K2751</f>
        <v>-235948.68351645215</v>
      </c>
      <c r="K2751" s="185">
        <f>IF([1]Variables!$AN$3=12,IF(VLOOKUP([1]Variables!$AN$3,[1]Variables!$AK$3:$AM$14,3)=2,INDEX([1]UTCR!K2751:U2751,1,5)+INDEX([1]UTCR!K2751:U2751,1,8),INDEX([1]UTCR!AG2751:AQ2751,1,5)+INDEX([1]UTCR!AG2751:AQ2751,1,8)),IF(VLOOKUP([1]Variables!$AN$3,[1]Variables!$AK$3:$AM$14,3)=2,INDEX([1]UTCR!K2751:U2751,1,[1]Variables!$AN$3),INDEX([1]UTCR!AG2751:AQ2751,1,[1]Variables!$AN$3)))</f>
        <v>-21155.90981688087</v>
      </c>
      <c r="L2751" s="88">
        <f t="shared" ref="L2751:L2763" si="228">M2751-K2751</f>
        <v>21155.943279539864</v>
      </c>
      <c r="M2751" s="88">
        <f>IF([1]Variables!$AN$3=12,INDEX([1]NRO!J2751:T2751,1,5)+INDEX([1]NRO!J2751:T2751,1,8),INDEX([1]NRO!J2751:T2751,1,[1]Variables!$AN$3))</f>
        <v>3.3462658993812511E-2</v>
      </c>
      <c r="O2751" s="134"/>
      <c r="P2751" s="134"/>
      <c r="Q2751" s="134"/>
      <c r="R2751" s="134"/>
      <c r="S2751" s="134"/>
      <c r="T2751" s="134"/>
      <c r="U2751" s="134"/>
      <c r="V2751" s="134"/>
      <c r="W2751" s="134"/>
      <c r="X2751" s="134"/>
      <c r="Y2751" s="134"/>
      <c r="Z2751" s="134"/>
      <c r="AA2751" s="134"/>
    </row>
    <row r="2752" spans="1:27" ht="11.65" customHeight="1" x14ac:dyDescent="0.2">
      <c r="A2752" s="138">
        <f t="shared" ca="1" si="222"/>
        <v>2371</v>
      </c>
      <c r="C2752" s="184"/>
      <c r="F2752" s="184" t="str">
        <f>+[1]Function!F2732</f>
        <v>P</v>
      </c>
      <c r="G2752" s="84" t="str">
        <f>[1]UTCR!H2752</f>
        <v>SE</v>
      </c>
      <c r="H2752" s="151"/>
      <c r="I2752" s="88">
        <f>IF(VLOOKUP([1]Variables!$AN$3,[1]Variables!$AK$3:$AM$14,3)=2,[1]UTCR!J2752,[1]UTCR!AF2752)</f>
        <v>-269.58375000000001</v>
      </c>
      <c r="J2752" s="88">
        <f t="shared" si="227"/>
        <v>-248.87956725991722</v>
      </c>
      <c r="K2752" s="185">
        <f>IF([1]Variables!$AN$3=12,IF(VLOOKUP([1]Variables!$AN$3,[1]Variables!$AK$3:$AM$14,3)=2,INDEX([1]UTCR!K2752:U2752,1,5)+INDEX([1]UTCR!K2752:U2752,1,8),INDEX([1]UTCR!AG2752:AQ2752,1,5)+INDEX([1]UTCR!AG2752:AQ2752,1,8)),IF(VLOOKUP([1]Variables!$AN$3,[1]Variables!$AK$3:$AM$14,3)=2,INDEX([1]UTCR!K2752:U2752,1,[1]Variables!$AN$3),INDEX([1]UTCR!AG2752:AQ2752,1,[1]Variables!$AN$3)))</f>
        <v>-20.704182740082771</v>
      </c>
      <c r="L2752" s="88">
        <f t="shared" si="228"/>
        <v>20.736150972832554</v>
      </c>
      <c r="M2752" s="88">
        <f>IF([1]Variables!$AN$3=12,INDEX([1]NRO!J2752:T2752,1,5)+INDEX([1]NRO!J2752:T2752,1,8),INDEX([1]NRO!J2752:T2752,1,[1]Variables!$AN$3))</f>
        <v>3.1968232749782999E-2</v>
      </c>
      <c r="O2752" s="134"/>
      <c r="P2752" s="134"/>
      <c r="Q2752" s="134"/>
      <c r="R2752" s="134"/>
      <c r="S2752" s="134"/>
      <c r="T2752" s="134"/>
      <c r="U2752" s="134"/>
      <c r="V2752" s="134"/>
      <c r="W2752" s="134"/>
      <c r="X2752" s="134"/>
      <c r="Y2752" s="134"/>
      <c r="Z2752" s="134"/>
      <c r="AA2752" s="134"/>
    </row>
    <row r="2753" spans="1:27" ht="11.65" customHeight="1" x14ac:dyDescent="0.2">
      <c r="A2753" s="138">
        <f t="shared" ca="1" si="222"/>
        <v>2372</v>
      </c>
      <c r="C2753" s="184"/>
      <c r="F2753" s="184" t="str">
        <f>+[1]Function!F2733</f>
        <v>LABOR</v>
      </c>
      <c r="G2753" s="84" t="str">
        <f>[1]UTCR!H2753</f>
        <v>SO</v>
      </c>
      <c r="H2753" s="151"/>
      <c r="I2753" s="88">
        <f>IF(VLOOKUP([1]Variables!$AN$3,[1]Variables!$AK$3:$AM$14,3)=2,[1]UTCR!J2753,[1]UTCR!AF2753)</f>
        <v>-23427964.946666636</v>
      </c>
      <c r="J2753" s="88">
        <f t="shared" si="227"/>
        <v>-21868879.642219279</v>
      </c>
      <c r="K2753" s="185">
        <f>IF([1]Variables!$AN$3=12,IF(VLOOKUP([1]Variables!$AN$3,[1]Variables!$AK$3:$AM$14,3)=2,INDEX([1]UTCR!K2753:U2753,1,5)+INDEX([1]UTCR!K2753:U2753,1,8),INDEX([1]UTCR!AG2753:AQ2753,1,5)+INDEX([1]UTCR!AG2753:AQ2753,1,8)),IF(VLOOKUP([1]Variables!$AN$3,[1]Variables!$AK$3:$AM$14,3)=2,INDEX([1]UTCR!K2753:U2753,1,[1]Variables!$AN$3),INDEX([1]UTCR!AG2753:AQ2753,1,[1]Variables!$AN$3)))</f>
        <v>-1559085.3044473575</v>
      </c>
      <c r="L2753" s="88">
        <f t="shared" si="228"/>
        <v>1559086.1012806466</v>
      </c>
      <c r="M2753" s="88">
        <f>IF([1]Variables!$AN$3=12,INDEX([1]NRO!J2753:T2753,1,5)+INDEX([1]NRO!J2753:T2753,1,8),INDEX([1]NRO!J2753:T2753,1,[1]Variables!$AN$3))</f>
        <v>0.79683328908868134</v>
      </c>
      <c r="O2753" s="134"/>
      <c r="P2753" s="134"/>
      <c r="Q2753" s="134"/>
      <c r="R2753" s="134"/>
      <c r="S2753" s="134"/>
      <c r="T2753" s="134"/>
      <c r="U2753" s="134"/>
      <c r="V2753" s="134"/>
      <c r="W2753" s="134"/>
      <c r="X2753" s="134"/>
      <c r="Y2753" s="134"/>
      <c r="Z2753" s="134"/>
      <c r="AA2753" s="134"/>
    </row>
    <row r="2754" spans="1:27" ht="11.65" customHeight="1" x14ac:dyDescent="0.2">
      <c r="A2754" s="138">
        <f t="shared" ca="1" si="222"/>
        <v>2373</v>
      </c>
      <c r="C2754" s="184"/>
      <c r="F2754" s="184" t="str">
        <f>+[1]Function!F2734</f>
        <v>GP</v>
      </c>
      <c r="G2754" s="84" t="str">
        <f>[1]UTCR!H2754</f>
        <v>GPS</v>
      </c>
      <c r="H2754" s="151"/>
      <c r="I2754" s="88">
        <f>IF(VLOOKUP([1]Variables!$AN$3,[1]Variables!$AK$3:$AM$14,3)=2,[1]UTCR!J2754,[1]UTCR!AF2754)</f>
        <v>-8350443.7091666702</v>
      </c>
      <c r="J2754" s="88">
        <f t="shared" si="227"/>
        <v>-7794737.9915674552</v>
      </c>
      <c r="K2754" s="185">
        <f>IF([1]Variables!$AN$3=12,IF(VLOOKUP([1]Variables!$AN$3,[1]Variables!$AK$3:$AM$14,3)=2,INDEX([1]UTCR!K2754:U2754,1,5)+INDEX([1]UTCR!K2754:U2754,1,8),INDEX([1]UTCR!AG2754:AQ2754,1,5)+INDEX([1]UTCR!AG2754:AQ2754,1,8)),IF(VLOOKUP([1]Variables!$AN$3,[1]Variables!$AK$3:$AM$14,3)=2,INDEX([1]UTCR!K2754:U2754,1,[1]Variables!$AN$3),INDEX([1]UTCR!AG2754:AQ2754,1,[1]Variables!$AN$3)))</f>
        <v>-555705.7175992151</v>
      </c>
      <c r="L2754" s="88">
        <f t="shared" si="228"/>
        <v>555705.98958937544</v>
      </c>
      <c r="M2754" s="88">
        <f>IF([1]Variables!$AN$3=12,INDEX([1]NRO!J2754:T2754,1,5)+INDEX([1]NRO!J2754:T2754,1,8),INDEX([1]NRO!J2754:T2754,1,[1]Variables!$AN$3))</f>
        <v>0.27199016034137458</v>
      </c>
      <c r="O2754" s="134"/>
      <c r="P2754" s="134"/>
      <c r="Q2754" s="134"/>
      <c r="R2754" s="134"/>
      <c r="S2754" s="134"/>
      <c r="T2754" s="134"/>
      <c r="U2754" s="134"/>
      <c r="V2754" s="134"/>
      <c r="W2754" s="134"/>
      <c r="X2754" s="134"/>
      <c r="Y2754" s="134"/>
      <c r="Z2754" s="134"/>
      <c r="AA2754" s="134"/>
    </row>
    <row r="2755" spans="1:27" ht="11.65" customHeight="1" x14ac:dyDescent="0.2">
      <c r="A2755" s="138">
        <f t="shared" ca="1" si="222"/>
        <v>2374</v>
      </c>
      <c r="C2755" s="184"/>
      <c r="F2755" s="184" t="str">
        <f>+[1]Function!F2735</f>
        <v>PTD</v>
      </c>
      <c r="G2755" s="84" t="str">
        <f>[1]UTCR!H2755</f>
        <v>SNP</v>
      </c>
      <c r="H2755" s="151"/>
      <c r="I2755" s="88">
        <f>IF(VLOOKUP([1]Variables!$AN$3,[1]Variables!$AK$3:$AM$14,3)=2,[1]UTCR!J2755,[1]UTCR!AF2755)</f>
        <v>-2726402.3083333299</v>
      </c>
      <c r="J2755" s="88">
        <f t="shared" si="227"/>
        <v>-2563129.0039753453</v>
      </c>
      <c r="K2755" s="185">
        <f>IF([1]Variables!$AN$3=12,IF(VLOOKUP([1]Variables!$AN$3,[1]Variables!$AK$3:$AM$14,3)=2,INDEX([1]UTCR!K2755:U2755,1,5)+INDEX([1]UTCR!K2755:U2755,1,8),INDEX([1]UTCR!AG2755:AQ2755,1,5)+INDEX([1]UTCR!AG2755:AQ2755,1,8)),IF(VLOOKUP([1]Variables!$AN$3,[1]Variables!$AK$3:$AM$14,3)=2,INDEX([1]UTCR!K2755:U2755,1,[1]Variables!$AN$3),INDEX([1]UTCR!AG2755:AQ2755,1,[1]Variables!$AN$3)))</f>
        <v>-163273.30435798466</v>
      </c>
      <c r="L2755" s="88">
        <f t="shared" si="228"/>
        <v>163273.41703042484</v>
      </c>
      <c r="M2755" s="88">
        <f>IF([1]Variables!$AN$3=12,INDEX([1]NRO!J2755:T2755,1,5)+INDEX([1]NRO!J2755:T2755,1,8),INDEX([1]NRO!J2755:T2755,1,[1]Variables!$AN$3))</f>
        <v>0.11267244018381462</v>
      </c>
      <c r="O2755" s="134"/>
      <c r="P2755" s="134"/>
      <c r="Q2755" s="134"/>
      <c r="R2755" s="134"/>
      <c r="S2755" s="134"/>
      <c r="T2755" s="134"/>
      <c r="U2755" s="134"/>
      <c r="V2755" s="134"/>
      <c r="W2755" s="134"/>
      <c r="X2755" s="134"/>
      <c r="Y2755" s="134"/>
      <c r="Z2755" s="134"/>
      <c r="AA2755" s="134"/>
    </row>
    <row r="2756" spans="1:27" ht="11.65" customHeight="1" x14ac:dyDescent="0.2">
      <c r="A2756" s="138">
        <f t="shared" ca="1" si="222"/>
        <v>2375</v>
      </c>
      <c r="C2756" s="184"/>
      <c r="F2756" s="184" t="str">
        <f>+[1]Function!F2736</f>
        <v>P</v>
      </c>
      <c r="G2756" s="84" t="str">
        <f>[1]UTCR!H2756</f>
        <v>TROJD</v>
      </c>
      <c r="H2756" s="151"/>
      <c r="I2756" s="88">
        <f>IF(VLOOKUP([1]Variables!$AN$3,[1]Variables!$AK$3:$AM$14,3)=2,[1]UTCR!J2756,[1]UTCR!AF2756)</f>
        <v>0</v>
      </c>
      <c r="J2756" s="88">
        <f t="shared" si="227"/>
        <v>0</v>
      </c>
      <c r="K2756" s="185">
        <f>IF([1]Variables!$AN$3=12,IF(VLOOKUP([1]Variables!$AN$3,[1]Variables!$AK$3:$AM$14,3)=2,INDEX([1]UTCR!K2756:U2756,1,5)+INDEX([1]UTCR!K2756:U2756,1,8),INDEX([1]UTCR!AG2756:AQ2756,1,5)+INDEX([1]UTCR!AG2756:AQ2756,1,8)),IF(VLOOKUP([1]Variables!$AN$3,[1]Variables!$AK$3:$AM$14,3)=2,INDEX([1]UTCR!K2756:U2756,1,[1]Variables!$AN$3),INDEX([1]UTCR!AG2756:AQ2756,1,[1]Variables!$AN$3)))</f>
        <v>0</v>
      </c>
      <c r="L2756" s="88">
        <f t="shared" si="228"/>
        <v>0</v>
      </c>
      <c r="M2756" s="88">
        <f>IF([1]Variables!$AN$3=12,INDEX([1]NRO!J2756:T2756,1,5)+INDEX([1]NRO!J2756:T2756,1,8),INDEX([1]NRO!J2756:T2756,1,[1]Variables!$AN$3))</f>
        <v>0</v>
      </c>
      <c r="O2756" s="134"/>
      <c r="P2756" s="134"/>
      <c r="Q2756" s="134"/>
      <c r="R2756" s="134"/>
      <c r="S2756" s="134"/>
      <c r="T2756" s="134"/>
      <c r="U2756" s="134"/>
      <c r="V2756" s="134"/>
      <c r="W2756" s="134"/>
      <c r="X2756" s="134"/>
      <c r="Y2756" s="134"/>
      <c r="Z2756" s="134"/>
      <c r="AA2756" s="134"/>
    </row>
    <row r="2757" spans="1:27" ht="11.65" customHeight="1" x14ac:dyDescent="0.2">
      <c r="A2757" s="138">
        <f t="shared" ca="1" si="222"/>
        <v>2376</v>
      </c>
      <c r="C2757" s="184"/>
      <c r="F2757" s="184" t="str">
        <f>+[1]Function!F2737</f>
        <v>PTD</v>
      </c>
      <c r="G2757" s="84" t="str">
        <f>[1]UTCR!H2757</f>
        <v>SGCT</v>
      </c>
      <c r="H2757" s="151"/>
      <c r="I2757" s="88">
        <f>IF(VLOOKUP([1]Variables!$AN$3,[1]Variables!$AK$3:$AM$14,3)=2,[1]UTCR!J2757,[1]UTCR!AF2757)</f>
        <v>0</v>
      </c>
      <c r="J2757" s="88">
        <f t="shared" si="227"/>
        <v>0</v>
      </c>
      <c r="K2757" s="185">
        <f>IF([1]Variables!$AN$3=12,IF(VLOOKUP([1]Variables!$AN$3,[1]Variables!$AK$3:$AM$14,3)=2,INDEX([1]UTCR!K2757:U2757,1,5)+INDEX([1]UTCR!K2757:U2757,1,8),INDEX([1]UTCR!AG2757:AQ2757,1,5)+INDEX([1]UTCR!AG2757:AQ2757,1,8)),IF(VLOOKUP([1]Variables!$AN$3,[1]Variables!$AK$3:$AM$14,3)=2,INDEX([1]UTCR!K2757:U2757,1,[1]Variables!$AN$3),INDEX([1]UTCR!AG2757:AQ2757,1,[1]Variables!$AN$3)))</f>
        <v>0</v>
      </c>
      <c r="L2757" s="88">
        <f t="shared" si="228"/>
        <v>0</v>
      </c>
      <c r="M2757" s="88">
        <f>IF([1]Variables!$AN$3=12,INDEX([1]NRO!J2757:T2757,1,5)+INDEX([1]NRO!J2757:T2757,1,8),INDEX([1]NRO!J2757:T2757,1,[1]Variables!$AN$3))</f>
        <v>0</v>
      </c>
      <c r="O2757" s="134"/>
      <c r="P2757" s="134"/>
      <c r="Q2757" s="134"/>
      <c r="R2757" s="134"/>
      <c r="S2757" s="134"/>
      <c r="T2757" s="134"/>
      <c r="U2757" s="134"/>
      <c r="V2757" s="134"/>
      <c r="W2757" s="134"/>
      <c r="X2757" s="134"/>
      <c r="Y2757" s="134"/>
      <c r="Z2757" s="134"/>
      <c r="AA2757" s="134"/>
    </row>
    <row r="2758" spans="1:27" ht="11.65" customHeight="1" x14ac:dyDescent="0.2">
      <c r="A2758" s="138">
        <f t="shared" ca="1" si="222"/>
        <v>2377</v>
      </c>
      <c r="C2758" s="184"/>
      <c r="F2758" s="184" t="str">
        <f>+[1]Function!F2738</f>
        <v>P</v>
      </c>
      <c r="G2758" s="84" t="str">
        <f>[1]UTCR!H2758</f>
        <v>CAGW</v>
      </c>
      <c r="H2758" s="151"/>
      <c r="I2758" s="88">
        <f>IF(VLOOKUP([1]Variables!$AN$3,[1]Variables!$AK$3:$AM$14,3)=2,[1]UTCR!J2758,[1]UTCR!AF2758)</f>
        <v>-2501612.4937499999</v>
      </c>
      <c r="J2758" s="88">
        <f t="shared" si="227"/>
        <v>-1937122.3237590725</v>
      </c>
      <c r="K2758" s="185">
        <f>IF([1]Variables!$AN$3=12,IF(VLOOKUP([1]Variables!$AN$3,[1]Variables!$AK$3:$AM$14,3)=2,INDEX([1]UTCR!K2758:U2758,1,5)+INDEX([1]UTCR!K2758:U2758,1,8),INDEX([1]UTCR!AG2758:AQ2758,1,5)+INDEX([1]UTCR!AG2758:AQ2758,1,8)),IF(VLOOKUP([1]Variables!$AN$3,[1]Variables!$AK$3:$AM$14,3)=2,INDEX([1]UTCR!K2758:U2758,1,[1]Variables!$AN$3),INDEX([1]UTCR!AG2758:AQ2758,1,[1]Variables!$AN$3)))</f>
        <v>-564490.16999092756</v>
      </c>
      <c r="L2758" s="88">
        <f t="shared" si="228"/>
        <v>564490.0585759813</v>
      </c>
      <c r="M2758" s="88">
        <f>IF([1]Variables!$AN$3=12,INDEX([1]NRO!J2758:T2758,1,5)+INDEX([1]NRO!J2758:T2758,1,8),INDEX([1]NRO!J2758:T2758,1,[1]Variables!$AN$3))</f>
        <v>-0.11141494626644999</v>
      </c>
      <c r="O2758" s="134"/>
      <c r="P2758" s="134"/>
      <c r="Q2758" s="134"/>
      <c r="R2758" s="134"/>
      <c r="S2758" s="134"/>
      <c r="T2758" s="134"/>
      <c r="U2758" s="134"/>
      <c r="V2758" s="134"/>
      <c r="W2758" s="134"/>
      <c r="X2758" s="134"/>
      <c r="Y2758" s="134"/>
      <c r="Z2758" s="134"/>
      <c r="AA2758" s="134"/>
    </row>
    <row r="2759" spans="1:27" ht="11.65" customHeight="1" x14ac:dyDescent="0.2">
      <c r="A2759" s="138">
        <f t="shared" ca="1" si="222"/>
        <v>2378</v>
      </c>
      <c r="C2759" s="184"/>
      <c r="F2759" s="184" t="str">
        <f>+[1]Function!F2739</f>
        <v>P</v>
      </c>
      <c r="G2759" s="84" t="str">
        <f>[1]UTCR!H2759</f>
        <v>CAGE</v>
      </c>
      <c r="H2759" s="151"/>
      <c r="I2759" s="88">
        <f>IF(VLOOKUP([1]Variables!$AN$3,[1]Variables!$AK$3:$AM$14,3)=2,[1]UTCR!J2759,[1]UTCR!AF2759)</f>
        <v>-1130278.3049999999</v>
      </c>
      <c r="J2759" s="88">
        <f t="shared" si="227"/>
        <v>-1130278.3049999999</v>
      </c>
      <c r="K2759" s="185">
        <f>IF([1]Variables!$AN$3=12,IF(VLOOKUP([1]Variables!$AN$3,[1]Variables!$AK$3:$AM$14,3)=2,INDEX([1]UTCR!K2759:U2759,1,5)+INDEX([1]UTCR!K2759:U2759,1,8),INDEX([1]UTCR!AG2759:AQ2759,1,5)+INDEX([1]UTCR!AG2759:AQ2759,1,8)),IF(VLOOKUP([1]Variables!$AN$3,[1]Variables!$AK$3:$AM$14,3)=2,INDEX([1]UTCR!K2759:U2759,1,[1]Variables!$AN$3),INDEX([1]UTCR!AG2759:AQ2759,1,[1]Variables!$AN$3)))</f>
        <v>0</v>
      </c>
      <c r="L2759" s="88">
        <f t="shared" si="228"/>
        <v>0</v>
      </c>
      <c r="M2759" s="88">
        <f>IF([1]Variables!$AN$3=12,INDEX([1]NRO!J2759:T2759,1,5)+INDEX([1]NRO!J2759:T2759,1,8),INDEX([1]NRO!J2759:T2759,1,[1]Variables!$AN$3))</f>
        <v>0</v>
      </c>
      <c r="O2759" s="134"/>
      <c r="P2759" s="134"/>
      <c r="Q2759" s="134"/>
      <c r="R2759" s="134"/>
      <c r="S2759" s="134"/>
      <c r="T2759" s="134"/>
      <c r="U2759" s="134"/>
      <c r="V2759" s="134"/>
      <c r="W2759" s="134"/>
      <c r="X2759" s="134"/>
      <c r="Y2759" s="134"/>
      <c r="Z2759" s="134"/>
      <c r="AA2759" s="134"/>
    </row>
    <row r="2760" spans="1:27" ht="11.65" customHeight="1" x14ac:dyDescent="0.2">
      <c r="A2760" s="138">
        <f t="shared" ca="1" si="222"/>
        <v>2379</v>
      </c>
      <c r="C2760" s="184"/>
      <c r="F2760" s="184" t="str">
        <f>+[1]Function!F2740</f>
        <v>P</v>
      </c>
      <c r="G2760" s="84" t="str">
        <f>[1]UTCR!H2760</f>
        <v>CAEW</v>
      </c>
      <c r="H2760" s="151"/>
      <c r="I2760" s="88">
        <f>IF(VLOOKUP([1]Variables!$AN$3,[1]Variables!$AK$3:$AM$14,3)=2,[1]UTCR!J2760,[1]UTCR!AF2760)</f>
        <v>0</v>
      </c>
      <c r="J2760" s="88">
        <f t="shared" si="227"/>
        <v>0</v>
      </c>
      <c r="K2760" s="185">
        <f>IF([1]Variables!$AN$3=12,IF(VLOOKUP([1]Variables!$AN$3,[1]Variables!$AK$3:$AM$14,3)=2,INDEX([1]UTCR!K2760:U2760,1,5)+INDEX([1]UTCR!K2760:U2760,1,8),INDEX([1]UTCR!AG2760:AQ2760,1,5)+INDEX([1]UTCR!AG2760:AQ2760,1,8)),IF(VLOOKUP([1]Variables!$AN$3,[1]Variables!$AK$3:$AM$14,3)=2,INDEX([1]UTCR!K2760:U2760,1,[1]Variables!$AN$3),INDEX([1]UTCR!AG2760:AQ2760,1,[1]Variables!$AN$3)))</f>
        <v>0</v>
      </c>
      <c r="L2760" s="88">
        <f t="shared" si="228"/>
        <v>0</v>
      </c>
      <c r="M2760" s="88">
        <f>IF([1]Variables!$AN$3=12,INDEX([1]NRO!J2760:T2760,1,5)+INDEX([1]NRO!J2760:T2760,1,8),INDEX([1]NRO!J2760:T2760,1,[1]Variables!$AN$3))</f>
        <v>0</v>
      </c>
      <c r="O2760" s="134"/>
      <c r="P2760" s="134"/>
      <c r="Q2760" s="134"/>
      <c r="R2760" s="134"/>
      <c r="S2760" s="134"/>
      <c r="T2760" s="134"/>
      <c r="U2760" s="134"/>
      <c r="V2760" s="134"/>
      <c r="W2760" s="134"/>
      <c r="X2760" s="134"/>
      <c r="Y2760" s="134"/>
      <c r="Z2760" s="134"/>
      <c r="AA2760" s="134"/>
    </row>
    <row r="2761" spans="1:27" ht="11.65" customHeight="1" x14ac:dyDescent="0.2">
      <c r="A2761" s="138">
        <f t="shared" ca="1" si="222"/>
        <v>2380</v>
      </c>
      <c r="C2761" s="184"/>
      <c r="F2761" s="184" t="str">
        <f>+[1]Function!F2741</f>
        <v>P</v>
      </c>
      <c r="G2761" s="84" t="str">
        <f>[1]UTCR!H2761</f>
        <v>CAEE</v>
      </c>
      <c r="H2761" s="151"/>
      <c r="I2761" s="88">
        <f>IF(VLOOKUP([1]Variables!$AN$3,[1]Variables!$AK$3:$AM$14,3)=2,[1]UTCR!J2761,[1]UTCR!AF2761)</f>
        <v>-26268894.1216667</v>
      </c>
      <c r="J2761" s="88">
        <f t="shared" si="227"/>
        <v>-26268894.1216667</v>
      </c>
      <c r="K2761" s="185">
        <f>IF([1]Variables!$AN$3=12,IF(VLOOKUP([1]Variables!$AN$3,[1]Variables!$AK$3:$AM$14,3)=2,INDEX([1]UTCR!K2761:U2761,1,5)+INDEX([1]UTCR!K2761:U2761,1,8),INDEX([1]UTCR!AG2761:AQ2761,1,5)+INDEX([1]UTCR!AG2761:AQ2761,1,8)),IF(VLOOKUP([1]Variables!$AN$3,[1]Variables!$AK$3:$AM$14,3)=2,INDEX([1]UTCR!K2761:U2761,1,[1]Variables!$AN$3),INDEX([1]UTCR!AG2761:AQ2761,1,[1]Variables!$AN$3)))</f>
        <v>0</v>
      </c>
      <c r="L2761" s="88">
        <f t="shared" si="228"/>
        <v>0</v>
      </c>
      <c r="M2761" s="88">
        <f>IF([1]Variables!$AN$3=12,INDEX([1]NRO!J2761:T2761,1,5)+INDEX([1]NRO!J2761:T2761,1,8),INDEX([1]NRO!J2761:T2761,1,[1]Variables!$AN$3))</f>
        <v>0</v>
      </c>
      <c r="O2761" s="134"/>
      <c r="P2761" s="134"/>
      <c r="Q2761" s="134"/>
      <c r="R2761" s="134"/>
      <c r="S2761" s="134"/>
      <c r="T2761" s="134"/>
      <c r="U2761" s="134"/>
      <c r="V2761" s="134"/>
      <c r="W2761" s="134"/>
      <c r="X2761" s="134"/>
      <c r="Y2761" s="134"/>
      <c r="Z2761" s="134"/>
      <c r="AA2761" s="134"/>
    </row>
    <row r="2762" spans="1:27" ht="11.65" customHeight="1" x14ac:dyDescent="0.2">
      <c r="A2762" s="138">
        <f t="shared" ca="1" si="222"/>
        <v>2381</v>
      </c>
      <c r="C2762" s="184"/>
      <c r="F2762" s="184" t="str">
        <f>+[1]Function!F2743</f>
        <v>P</v>
      </c>
      <c r="G2762" s="84" t="str">
        <f>[1]UTCR!H2762</f>
        <v>JBE</v>
      </c>
      <c r="H2762" s="151"/>
      <c r="I2762" s="88">
        <f>IF(VLOOKUP([1]Variables!$AN$3,[1]Variables!$AK$3:$AM$14,3)=2,[1]UTCR!J2762,[1]UTCR!AF2762)</f>
        <v>-13951148.42375</v>
      </c>
      <c r="J2762" s="88">
        <f>I2762-K2762</f>
        <v>-10779922.495459128</v>
      </c>
      <c r="K2762" s="185">
        <f>IF([1]Variables!$AN$3=12,IF(VLOOKUP([1]Variables!$AN$3,[1]Variables!$AK$3:$AM$14,3)=2,INDEX([1]UTCR!K2762:U2762,1,5)+INDEX([1]UTCR!K2762:U2762,1,8),INDEX([1]UTCR!AG2762:AQ2762,1,5)+INDEX([1]UTCR!AG2762:AQ2762,1,8)),IF(VLOOKUP([1]Variables!$AN$3,[1]Variables!$AK$3:$AM$14,3)=2,INDEX([1]UTCR!K2762:U2762,1,[1]Variables!$AN$3),INDEX([1]UTCR!AG2762:AQ2762,1,[1]Variables!$AN$3)))</f>
        <v>-3171225.9282908724</v>
      </c>
      <c r="L2762" s="88">
        <f>M2762-K2762</f>
        <v>3171225.8319685524</v>
      </c>
      <c r="M2762" s="88">
        <f>IF([1]Variables!$AN$3=12,INDEX([1]NRO!J2762:T2762,1,5)+INDEX([1]NRO!J2762:T2762,1,8),INDEX([1]NRO!J2762:T2762,1,[1]Variables!$AN$3))</f>
        <v>-9.6322319936007261E-2</v>
      </c>
      <c r="O2762" s="134"/>
      <c r="P2762" s="134"/>
      <c r="Q2762" s="134"/>
      <c r="R2762" s="134"/>
      <c r="S2762" s="134"/>
      <c r="T2762" s="134"/>
      <c r="U2762" s="134"/>
      <c r="V2762" s="134"/>
      <c r="W2762" s="134"/>
      <c r="X2762" s="134"/>
      <c r="Y2762" s="134"/>
      <c r="Z2762" s="134"/>
      <c r="AA2762" s="134"/>
    </row>
    <row r="2763" spans="1:27" ht="11.65" customHeight="1" x14ac:dyDescent="0.2">
      <c r="A2763" s="138">
        <f t="shared" ca="1" si="222"/>
        <v>2382</v>
      </c>
      <c r="C2763" s="184"/>
      <c r="F2763" s="184" t="str">
        <f>+[1]Function!F2743</f>
        <v>P</v>
      </c>
      <c r="G2763" s="84" t="str">
        <f>[1]UTCR!H2763</f>
        <v>SGCT</v>
      </c>
      <c r="H2763" s="151"/>
      <c r="I2763" s="88">
        <f>IF(VLOOKUP([1]Variables!$AN$3,[1]Variables!$AK$3:$AM$14,3)=2,[1]UTCR!J2763,[1]UTCR!AF2763)</f>
        <v>0</v>
      </c>
      <c r="J2763" s="88">
        <f t="shared" si="227"/>
        <v>0</v>
      </c>
      <c r="K2763" s="185">
        <f>IF([1]Variables!$AN$3=12,IF(VLOOKUP([1]Variables!$AN$3,[1]Variables!$AK$3:$AM$14,3)=2,INDEX([1]UTCR!K2763:U2763,1,5)+INDEX([1]UTCR!K2763:U2763,1,8),INDEX([1]UTCR!AG2763:AQ2763,1,5)+INDEX([1]UTCR!AG2763:AQ2763,1,8)),IF(VLOOKUP([1]Variables!$AN$3,[1]Variables!$AK$3:$AM$14,3)=2,INDEX([1]UTCR!K2763:U2763,1,[1]Variables!$AN$3),INDEX([1]UTCR!AG2763:AQ2763,1,[1]Variables!$AN$3)))</f>
        <v>0</v>
      </c>
      <c r="L2763" s="88">
        <f t="shared" si="228"/>
        <v>0</v>
      </c>
      <c r="M2763" s="88">
        <f>IF([1]Variables!$AN$3=12,INDEX([1]NRO!J2763:T2763,1,5)+INDEX([1]NRO!J2763:T2763,1,8),INDEX([1]NRO!J2763:T2763,1,[1]Variables!$AN$3))</f>
        <v>0</v>
      </c>
      <c r="O2763" s="134"/>
      <c r="P2763" s="134"/>
      <c r="Q2763" s="134"/>
      <c r="R2763" s="134"/>
      <c r="S2763" s="134"/>
      <c r="T2763" s="134"/>
      <c r="U2763" s="134"/>
      <c r="V2763" s="134"/>
      <c r="W2763" s="134"/>
      <c r="X2763" s="134"/>
      <c r="Y2763" s="134"/>
      <c r="Z2763" s="134"/>
      <c r="AA2763" s="134"/>
    </row>
    <row r="2764" spans="1:27" ht="11.65" customHeight="1" x14ac:dyDescent="0.2">
      <c r="A2764" s="138">
        <f t="shared" ref="A2764:A2827" ca="1" si="229">OFFSET(A2764,-1,)+1</f>
        <v>2383</v>
      </c>
      <c r="C2764" s="184"/>
      <c r="H2764" s="151"/>
      <c r="I2764" s="88"/>
      <c r="J2764" s="88"/>
      <c r="K2764" s="88"/>
      <c r="L2764" s="88"/>
      <c r="M2764" s="88"/>
      <c r="O2764" s="134"/>
      <c r="P2764" s="134"/>
      <c r="Q2764" s="134"/>
      <c r="R2764" s="134"/>
      <c r="S2764" s="134"/>
      <c r="T2764" s="134"/>
      <c r="U2764" s="134"/>
      <c r="V2764" s="134"/>
      <c r="W2764" s="134"/>
      <c r="X2764" s="134"/>
      <c r="Y2764" s="134"/>
      <c r="Z2764" s="134"/>
      <c r="AA2764" s="134"/>
    </row>
    <row r="2765" spans="1:27" ht="11.65" customHeight="1" x14ac:dyDescent="0.2">
      <c r="A2765" s="138">
        <f t="shared" ca="1" si="229"/>
        <v>2384</v>
      </c>
      <c r="C2765" s="184"/>
      <c r="H2765" s="151" t="s">
        <v>629</v>
      </c>
      <c r="I2765" s="187">
        <f>SUBTOTAL(9,I2750:I2764)</f>
        <v>-172434582.50041676</v>
      </c>
      <c r="J2765" s="187">
        <f>SUBTOTAL(9,J2750:J2764)</f>
        <v>-165610759.55423075</v>
      </c>
      <c r="K2765" s="187">
        <f>SUBTOTAL(9,K2750:K2764)</f>
        <v>-6823822.9461859781</v>
      </c>
      <c r="L2765" s="187">
        <f>SUBTOTAL(9,L2750:L2764)</f>
        <v>6823745.786208827</v>
      </c>
      <c r="M2765" s="187">
        <f>SUBTOTAL(9,M2750:M2764)</f>
        <v>-77.159977151561321</v>
      </c>
      <c r="O2765" s="134"/>
      <c r="P2765" s="134"/>
      <c r="Q2765" s="134"/>
      <c r="R2765" s="134"/>
      <c r="S2765" s="134"/>
      <c r="T2765" s="134"/>
      <c r="U2765" s="134"/>
      <c r="V2765" s="134"/>
      <c r="W2765" s="134"/>
      <c r="X2765" s="134"/>
      <c r="Y2765" s="134"/>
      <c r="Z2765" s="134"/>
      <c r="AA2765" s="134"/>
    </row>
    <row r="2766" spans="1:27" ht="11.65" customHeight="1" x14ac:dyDescent="0.2">
      <c r="A2766" s="138">
        <f t="shared" ca="1" si="229"/>
        <v>2385</v>
      </c>
      <c r="C2766" s="184"/>
      <c r="H2766" s="151"/>
      <c r="I2766" s="88"/>
      <c r="J2766" s="88"/>
      <c r="K2766" s="88"/>
      <c r="L2766" s="88"/>
      <c r="M2766" s="88"/>
      <c r="O2766" s="134"/>
      <c r="P2766" s="134"/>
      <c r="Q2766" s="134"/>
      <c r="R2766" s="134"/>
      <c r="S2766" s="134"/>
      <c r="T2766" s="134"/>
      <c r="U2766" s="134"/>
      <c r="V2766" s="134"/>
      <c r="W2766" s="134"/>
      <c r="X2766" s="134"/>
      <c r="Y2766" s="134"/>
      <c r="Z2766" s="134"/>
      <c r="AA2766" s="134"/>
    </row>
    <row r="2767" spans="1:27" ht="11.65" customHeight="1" thickBot="1" x14ac:dyDescent="0.25">
      <c r="A2767" s="138">
        <f t="shared" ca="1" si="229"/>
        <v>2386</v>
      </c>
      <c r="C2767" s="189" t="s">
        <v>636</v>
      </c>
      <c r="H2767" s="151" t="s">
        <v>629</v>
      </c>
      <c r="I2767" s="223">
        <f>SUBTOTAL(9,I2706:I2765)</f>
        <v>-4161246601.9779167</v>
      </c>
      <c r="J2767" s="223">
        <f>SUBTOTAL(9,J2706:J2765)</f>
        <v>-3906680067.9072437</v>
      </c>
      <c r="K2767" s="223">
        <f>SUBTOTAL(9,K2706:K2765)</f>
        <v>-254566534.07067332</v>
      </c>
      <c r="L2767" s="223">
        <f>SUBTOTAL(9,L2706:L2765)</f>
        <v>7859868.1354305726</v>
      </c>
      <c r="M2767" s="223">
        <f>SUBTOTAL(9,M2706:M2765)</f>
        <v>-246706665.93524274</v>
      </c>
      <c r="O2767" s="134"/>
      <c r="P2767" s="134"/>
      <c r="Q2767" s="134"/>
      <c r="R2767" s="134"/>
      <c r="S2767" s="134"/>
      <c r="T2767" s="134"/>
      <c r="U2767" s="134"/>
      <c r="V2767" s="134"/>
      <c r="W2767" s="134"/>
      <c r="X2767" s="134"/>
      <c r="Y2767" s="134"/>
      <c r="Z2767" s="134"/>
      <c r="AA2767" s="134"/>
    </row>
    <row r="2768" spans="1:27" ht="11.65" customHeight="1" thickTop="1" x14ac:dyDescent="0.2">
      <c r="A2768" s="138">
        <f t="shared" ca="1" si="229"/>
        <v>2387</v>
      </c>
      <c r="C2768" s="184">
        <v>255</v>
      </c>
      <c r="D2768" s="84" t="s">
        <v>637</v>
      </c>
      <c r="H2768" s="151"/>
      <c r="I2768" s="88"/>
      <c r="J2768" s="88"/>
      <c r="K2768" s="88"/>
      <c r="L2768" s="88"/>
      <c r="M2768" s="88"/>
      <c r="O2768" s="134"/>
      <c r="P2768" s="134"/>
      <c r="Q2768" s="134"/>
      <c r="R2768" s="134"/>
      <c r="S2768" s="134"/>
      <c r="T2768" s="134"/>
      <c r="U2768" s="134"/>
      <c r="V2768" s="134"/>
      <c r="W2768" s="134"/>
      <c r="X2768" s="134"/>
      <c r="Y2768" s="134"/>
      <c r="Z2768" s="134"/>
      <c r="AA2768" s="134"/>
    </row>
    <row r="2769" spans="1:27" ht="11.65" customHeight="1" x14ac:dyDescent="0.2">
      <c r="A2769" s="138">
        <f t="shared" ca="1" si="229"/>
        <v>2388</v>
      </c>
      <c r="C2769" s="184"/>
      <c r="F2769" s="184" t="str">
        <f>+[1]Function!F2749</f>
        <v>PTD</v>
      </c>
      <c r="G2769" s="84" t="str">
        <f>[1]UTCR!H2769</f>
        <v>S</v>
      </c>
      <c r="H2769" s="151"/>
      <c r="I2769" s="88">
        <f>IF(VLOOKUP([1]Variables!$AN$3,[1]Variables!$AK$3:$AM$14,3)=2,[1]UTCR!J2769,[1]UTCR!AF2769)</f>
        <v>0</v>
      </c>
      <c r="J2769" s="88">
        <f t="shared" ref="J2769:J2776" si="230">I2769-K2769</f>
        <v>0</v>
      </c>
      <c r="K2769" s="185">
        <f>IF([1]Variables!$AN$3=12,IF(VLOOKUP([1]Variables!$AN$3,[1]Variables!$AK$3:$AM$14,3)=2,INDEX([1]UTCR!K2769:U2769,1,5)+INDEX([1]UTCR!K2769:U2769,1,8),INDEX([1]UTCR!AG2769:AQ2769,1,5)+INDEX([1]UTCR!AG2769:AQ2769,1,8)),IF(VLOOKUP([1]Variables!$AN$3,[1]Variables!$AK$3:$AM$14,3)=2,INDEX([1]UTCR!K2769:U2769,1,[1]Variables!$AN$3),INDEX([1]UTCR!AG2769:AQ2769,1,[1]Variables!$AN$3)))</f>
        <v>0</v>
      </c>
      <c r="L2769" s="88">
        <f t="shared" ref="L2769:L2776" si="231">M2769-K2769</f>
        <v>0</v>
      </c>
      <c r="M2769" s="88">
        <f>IF([1]Variables!$AN$3=12,INDEX([1]NRO!J2769:T2769,1,5)+INDEX([1]NRO!J2769:T2769,1,8),INDEX([1]NRO!J2769:T2769,1,[1]Variables!$AN$3))</f>
        <v>0</v>
      </c>
      <c r="O2769" s="134"/>
      <c r="P2769" s="134"/>
      <c r="Q2769" s="134"/>
      <c r="R2769" s="134"/>
      <c r="S2769" s="134"/>
      <c r="T2769" s="134"/>
      <c r="U2769" s="134"/>
      <c r="V2769" s="134"/>
      <c r="W2769" s="134"/>
      <c r="X2769" s="134"/>
      <c r="Y2769" s="134"/>
      <c r="Z2769" s="134"/>
      <c r="AA2769" s="134"/>
    </row>
    <row r="2770" spans="1:27" ht="11.65" customHeight="1" x14ac:dyDescent="0.2">
      <c r="A2770" s="138">
        <f t="shared" ca="1" si="229"/>
        <v>2389</v>
      </c>
      <c r="C2770" s="184"/>
      <c r="F2770" s="184" t="str">
        <f>+[1]Function!F2750</f>
        <v>PTD</v>
      </c>
      <c r="G2770" s="84" t="str">
        <f>[1]UTCR!H2770</f>
        <v>ITC84</v>
      </c>
      <c r="H2770" s="151"/>
      <c r="I2770" s="88">
        <f>IF(VLOOKUP([1]Variables!$AN$3,[1]Variables!$AK$3:$AM$14,3)=2,[1]UTCR!J2770,[1]UTCR!AF2770)</f>
        <v>0</v>
      </c>
      <c r="J2770" s="88">
        <f t="shared" si="230"/>
        <v>0</v>
      </c>
      <c r="K2770" s="185">
        <f>IF([1]Variables!$AN$3=12,IF(VLOOKUP([1]Variables!$AN$3,[1]Variables!$AK$3:$AM$14,3)=2,INDEX([1]UTCR!K2770:U2770,1,5)+INDEX([1]UTCR!K2770:U2770,1,8),INDEX([1]UTCR!AG2770:AQ2770,1,5)+INDEX([1]UTCR!AG2770:AQ2770,1,8)),IF(VLOOKUP([1]Variables!$AN$3,[1]Variables!$AK$3:$AM$14,3)=2,INDEX([1]UTCR!K2770:U2770,1,[1]Variables!$AN$3),INDEX([1]UTCR!AG2770:AQ2770,1,[1]Variables!$AN$3)))</f>
        <v>0</v>
      </c>
      <c r="L2770" s="88">
        <f t="shared" si="231"/>
        <v>0</v>
      </c>
      <c r="M2770" s="88">
        <f>IF([1]Variables!$AN$3=12,INDEX([1]NRO!J2770:T2770,1,5)+INDEX([1]NRO!J2770:T2770,1,8),INDEX([1]NRO!J2770:T2770,1,[1]Variables!$AN$3))</f>
        <v>0</v>
      </c>
      <c r="O2770" s="134"/>
      <c r="P2770" s="134"/>
      <c r="Q2770" s="134"/>
      <c r="R2770" s="134"/>
      <c r="S2770" s="134"/>
      <c r="T2770" s="134"/>
      <c r="U2770" s="134"/>
      <c r="V2770" s="134"/>
      <c r="W2770" s="134"/>
      <c r="X2770" s="134"/>
      <c r="Y2770" s="134"/>
      <c r="Z2770" s="134"/>
      <c r="AA2770" s="134"/>
    </row>
    <row r="2771" spans="1:27" ht="11.65" customHeight="1" x14ac:dyDescent="0.2">
      <c r="A2771" s="138">
        <f t="shared" ca="1" si="229"/>
        <v>2390</v>
      </c>
      <c r="C2771" s="184"/>
      <c r="F2771" s="184" t="str">
        <f>+[1]Function!F2751</f>
        <v>PTD</v>
      </c>
      <c r="G2771" s="84" t="str">
        <f>[1]UTCR!H2771</f>
        <v>ITC85</v>
      </c>
      <c r="H2771" s="151"/>
      <c r="I2771" s="88">
        <f>IF(VLOOKUP([1]Variables!$AN$3,[1]Variables!$AK$3:$AM$14,3)=2,[1]UTCR!J2771,[1]UTCR!AF2771)</f>
        <v>-41173.166666666701</v>
      </c>
      <c r="J2771" s="88">
        <f t="shared" si="230"/>
        <v>-35672.431600000033</v>
      </c>
      <c r="K2771" s="185">
        <f>IF([1]Variables!$AN$3=12,IF(VLOOKUP([1]Variables!$AN$3,[1]Variables!$AK$3:$AM$14,3)=2,INDEX([1]UTCR!K2771:U2771,1,5)+INDEX([1]UTCR!K2771:U2771,1,8),INDEX([1]UTCR!AG2771:AQ2771,1,5)+INDEX([1]UTCR!AG2771:AQ2771,1,8)),IF(VLOOKUP([1]Variables!$AN$3,[1]Variables!$AK$3:$AM$14,3)=2,INDEX([1]UTCR!K2771:U2771,1,[1]Variables!$AN$3),INDEX([1]UTCR!AG2771:AQ2771,1,[1]Variables!$AN$3)))</f>
        <v>-5500.7350666666707</v>
      </c>
      <c r="L2771" s="88">
        <f t="shared" si="231"/>
        <v>411.42119999999977</v>
      </c>
      <c r="M2771" s="88">
        <f>IF([1]Variables!$AN$3=12,INDEX([1]NRO!J2771:T2771,1,5)+INDEX([1]NRO!J2771:T2771,1,8),INDEX([1]NRO!J2771:T2771,1,[1]Variables!$AN$3))</f>
        <v>-5089.3138666666709</v>
      </c>
      <c r="O2771" s="134"/>
      <c r="P2771" s="134"/>
      <c r="Q2771" s="134"/>
      <c r="R2771" s="134"/>
      <c r="S2771" s="134"/>
      <c r="T2771" s="134"/>
      <c r="U2771" s="134"/>
      <c r="V2771" s="134"/>
      <c r="W2771" s="134"/>
      <c r="X2771" s="134"/>
      <c r="Y2771" s="134"/>
      <c r="Z2771" s="134"/>
      <c r="AA2771" s="134"/>
    </row>
    <row r="2772" spans="1:27" ht="11.65" customHeight="1" x14ac:dyDescent="0.2">
      <c r="A2772" s="138">
        <f t="shared" ca="1" si="229"/>
        <v>2391</v>
      </c>
      <c r="C2772" s="184"/>
      <c r="F2772" s="184" t="str">
        <f>+[1]Function!F2752</f>
        <v>PTD</v>
      </c>
      <c r="G2772" s="84" t="str">
        <f>[1]UTCR!H2772</f>
        <v>ITC86</v>
      </c>
      <c r="H2772" s="151"/>
      <c r="I2772" s="88">
        <f>IF(VLOOKUP([1]Variables!$AN$3,[1]Variables!$AK$3:$AM$14,3)=2,[1]UTCR!J2772,[1]UTCR!AF2772)</f>
        <v>-246639</v>
      </c>
      <c r="J2772" s="88">
        <f t="shared" si="230"/>
        <v>-214265.16486000002</v>
      </c>
      <c r="K2772" s="185">
        <f>IF([1]Variables!$AN$3=12,IF(VLOOKUP([1]Variables!$AN$3,[1]Variables!$AK$3:$AM$14,3)=2,INDEX([1]UTCR!K2772:U2772,1,5)+INDEX([1]UTCR!K2772:U2772,1,8),INDEX([1]UTCR!AG2772:AQ2772,1,5)+INDEX([1]UTCR!AG2772:AQ2772,1,8)),IF(VLOOKUP([1]Variables!$AN$3,[1]Variables!$AK$3:$AM$14,3)=2,INDEX([1]UTCR!K2772:U2772,1,[1]Variables!$AN$3),INDEX([1]UTCR!AG2772:AQ2772,1,[1]Variables!$AN$3)))</f>
        <v>-32373.835139999996</v>
      </c>
      <c r="L2772" s="88">
        <f t="shared" si="231"/>
        <v>0</v>
      </c>
      <c r="M2772" s="88">
        <f>IF([1]Variables!$AN$3=12,INDEX([1]NRO!J2772:T2772,1,5)+INDEX([1]NRO!J2772:T2772,1,8),INDEX([1]NRO!J2772:T2772,1,[1]Variables!$AN$3))</f>
        <v>-32373.835139999996</v>
      </c>
      <c r="O2772" s="134"/>
      <c r="P2772" s="134"/>
      <c r="Q2772" s="134"/>
      <c r="R2772" s="134"/>
      <c r="S2772" s="134"/>
      <c r="T2772" s="134"/>
      <c r="U2772" s="134"/>
      <c r="V2772" s="134"/>
      <c r="W2772" s="134"/>
      <c r="X2772" s="134"/>
      <c r="Y2772" s="134"/>
      <c r="Z2772" s="134"/>
      <c r="AA2772" s="134"/>
    </row>
    <row r="2773" spans="1:27" ht="11.65" customHeight="1" x14ac:dyDescent="0.2">
      <c r="A2773" s="138">
        <f t="shared" ca="1" si="229"/>
        <v>2392</v>
      </c>
      <c r="C2773" s="184"/>
      <c r="F2773" s="184" t="str">
        <f>+[1]Function!F2753</f>
        <v>PTD</v>
      </c>
      <c r="G2773" s="84" t="str">
        <f>[1]UTCR!H2773</f>
        <v>ITC88</v>
      </c>
      <c r="H2773" s="151"/>
      <c r="I2773" s="88">
        <f>IF(VLOOKUP([1]Variables!$AN$3,[1]Variables!$AK$3:$AM$14,3)=2,[1]UTCR!J2773,[1]UTCR!AF2773)</f>
        <v>-74106</v>
      </c>
      <c r="J2773" s="88">
        <f t="shared" si="230"/>
        <v>-63019.742400000003</v>
      </c>
      <c r="K2773" s="185">
        <f>IF([1]Variables!$AN$3=12,IF(VLOOKUP([1]Variables!$AN$3,[1]Variables!$AK$3:$AM$14,3)=2,INDEX([1]UTCR!K2773:U2773,1,5)+INDEX([1]UTCR!K2773:U2773,1,8),INDEX([1]UTCR!AG2773:AQ2773,1,5)+INDEX([1]UTCR!AG2773:AQ2773,1,8)),IF(VLOOKUP([1]Variables!$AN$3,[1]Variables!$AK$3:$AM$14,3)=2,INDEX([1]UTCR!K2773:U2773,1,[1]Variables!$AN$3),INDEX([1]UTCR!AG2773:AQ2773,1,[1]Variables!$AN$3)))</f>
        <v>-11086.257600000001</v>
      </c>
      <c r="L2773" s="88">
        <f t="shared" si="231"/>
        <v>0</v>
      </c>
      <c r="M2773" s="88">
        <f>IF([1]Variables!$AN$3=12,INDEX([1]NRO!J2773:T2773,1,5)+INDEX([1]NRO!J2773:T2773,1,8),INDEX([1]NRO!J2773:T2773,1,[1]Variables!$AN$3))</f>
        <v>-11086.257600000001</v>
      </c>
      <c r="O2773" s="134"/>
      <c r="P2773" s="134"/>
      <c r="Q2773" s="134"/>
      <c r="R2773" s="134"/>
      <c r="S2773" s="134"/>
      <c r="T2773" s="134"/>
      <c r="U2773" s="134"/>
      <c r="V2773" s="134"/>
      <c r="W2773" s="134"/>
      <c r="X2773" s="134"/>
      <c r="Y2773" s="134"/>
      <c r="Z2773" s="134"/>
      <c r="AA2773" s="134"/>
    </row>
    <row r="2774" spans="1:27" ht="11.65" customHeight="1" x14ac:dyDescent="0.2">
      <c r="A2774" s="138">
        <f t="shared" ca="1" si="229"/>
        <v>2393</v>
      </c>
      <c r="C2774" s="184"/>
      <c r="F2774" s="184" t="str">
        <f>+[1]Function!F2754</f>
        <v>PTD</v>
      </c>
      <c r="G2774" s="84" t="str">
        <f>[1]UTCR!H2774</f>
        <v>ITC89</v>
      </c>
      <c r="H2774" s="151"/>
      <c r="I2774" s="88">
        <f>IF(VLOOKUP([1]Variables!$AN$3,[1]Variables!$AK$3:$AM$14,3)=2,[1]UTCR!J2774,[1]UTCR!AF2774)</f>
        <v>-192232</v>
      </c>
      <c r="J2774" s="88">
        <f t="shared" si="230"/>
        <v>-162880.48038399999</v>
      </c>
      <c r="K2774" s="185">
        <f>IF([1]Variables!$AN$3=12,IF(VLOOKUP([1]Variables!$AN$3,[1]Variables!$AK$3:$AM$14,3)=2,INDEX([1]UTCR!K2774:U2774,1,5)+INDEX([1]UTCR!K2774:U2774,1,8),INDEX([1]UTCR!AG2774:AQ2774,1,5)+INDEX([1]UTCR!AG2774:AQ2774,1,8)),IF(VLOOKUP([1]Variables!$AN$3,[1]Variables!$AK$3:$AM$14,3)=2,INDEX([1]UTCR!K2774:U2774,1,[1]Variables!$AN$3),INDEX([1]UTCR!AG2774:AQ2774,1,[1]Variables!$AN$3)))</f>
        <v>-29351.519615999998</v>
      </c>
      <c r="L2774" s="88">
        <f t="shared" si="231"/>
        <v>0</v>
      </c>
      <c r="M2774" s="88">
        <f>IF([1]Variables!$AN$3=12,INDEX([1]NRO!J2774:T2774,1,5)+INDEX([1]NRO!J2774:T2774,1,8),INDEX([1]NRO!J2774:T2774,1,[1]Variables!$AN$3))</f>
        <v>-29351.519615999998</v>
      </c>
      <c r="O2774" s="134"/>
      <c r="P2774" s="134"/>
      <c r="Q2774" s="134"/>
      <c r="R2774" s="134"/>
      <c r="S2774" s="134"/>
      <c r="T2774" s="134"/>
      <c r="U2774" s="134"/>
      <c r="V2774" s="134"/>
      <c r="W2774" s="134"/>
      <c r="X2774" s="134"/>
      <c r="Y2774" s="134"/>
      <c r="Z2774" s="134"/>
      <c r="AA2774" s="134"/>
    </row>
    <row r="2775" spans="1:27" ht="11.65" customHeight="1" x14ac:dyDescent="0.2">
      <c r="A2775" s="138">
        <f t="shared" ca="1" si="229"/>
        <v>2394</v>
      </c>
      <c r="C2775" s="184"/>
      <c r="F2775" s="184" t="str">
        <f>+[1]Function!F2755</f>
        <v>PTD</v>
      </c>
      <c r="G2775" s="84" t="str">
        <f>[1]UTCR!H2775</f>
        <v>ITC90</v>
      </c>
      <c r="H2775" s="151"/>
      <c r="I2775" s="88">
        <f>IF(VLOOKUP([1]Variables!$AN$3,[1]Variables!$AK$3:$AM$14,3)=2,[1]UTCR!J2775,[1]UTCR!AF2775)</f>
        <v>-172026</v>
      </c>
      <c r="J2775" s="88">
        <f t="shared" si="230"/>
        <v>-165294.27856800001</v>
      </c>
      <c r="K2775" s="185">
        <f>IF([1]Variables!$AN$3=12,IF(VLOOKUP([1]Variables!$AN$3,[1]Variables!$AK$3:$AM$14,3)=2,INDEX([1]UTCR!K2775:U2775,1,5)+INDEX([1]UTCR!K2775:U2775,1,8),INDEX([1]UTCR!AG2775:AQ2775,1,5)+INDEX([1]UTCR!AG2775:AQ2775,1,8)),IF(VLOOKUP([1]Variables!$AN$3,[1]Variables!$AK$3:$AM$14,3)=2,INDEX([1]UTCR!K2775:U2775,1,[1]Variables!$AN$3),INDEX([1]UTCR!AG2775:AQ2775,1,[1]Variables!$AN$3)))</f>
        <v>-6731.7214320000003</v>
      </c>
      <c r="L2775" s="88">
        <f t="shared" si="231"/>
        <v>0</v>
      </c>
      <c r="M2775" s="88">
        <f>IF([1]Variables!$AN$3=12,INDEX([1]NRO!J2775:T2775,1,5)+INDEX([1]NRO!J2775:T2775,1,8),INDEX([1]NRO!J2775:T2775,1,[1]Variables!$AN$3))</f>
        <v>-6731.7214320000003</v>
      </c>
      <c r="O2775" s="134"/>
      <c r="P2775" s="134"/>
      <c r="Q2775" s="134"/>
      <c r="R2775" s="134"/>
      <c r="S2775" s="134"/>
      <c r="T2775" s="134"/>
      <c r="U2775" s="134"/>
      <c r="V2775" s="134"/>
      <c r="W2775" s="134"/>
      <c r="X2775" s="134"/>
      <c r="Y2775" s="134"/>
      <c r="Z2775" s="134"/>
      <c r="AA2775" s="134"/>
    </row>
    <row r="2776" spans="1:27" ht="11.65" customHeight="1" x14ac:dyDescent="0.2">
      <c r="A2776" s="138">
        <f t="shared" ca="1" si="229"/>
        <v>2395</v>
      </c>
      <c r="C2776" s="184"/>
      <c r="F2776" s="184" t="str">
        <f>+[1]Function!F2756</f>
        <v>PTD</v>
      </c>
      <c r="G2776" s="84" t="str">
        <f>[1]UTCR!H2776</f>
        <v>SG</v>
      </c>
      <c r="H2776" s="151"/>
      <c r="I2776" s="88">
        <f>IF(VLOOKUP([1]Variables!$AN$3,[1]Variables!$AK$3:$AM$14,3)=2,[1]UTCR!J2776,[1]UTCR!AF2776)</f>
        <v>-269158.27416666702</v>
      </c>
      <c r="J2776" s="88">
        <f t="shared" si="230"/>
        <v>-247010.52448661861</v>
      </c>
      <c r="K2776" s="185">
        <f>IF([1]Variables!$AN$3=12,IF(VLOOKUP([1]Variables!$AN$3,[1]Variables!$AK$3:$AM$14,3)=2,INDEX([1]UTCR!K2776:U2776,1,5)+INDEX([1]UTCR!K2776:U2776,1,8),INDEX([1]UTCR!AG2776:AQ2776,1,5)+INDEX([1]UTCR!AG2776:AQ2776,1,8)),IF(VLOOKUP([1]Variables!$AN$3,[1]Variables!$AK$3:$AM$14,3)=2,INDEX([1]UTCR!K2776:U2776,1,[1]Variables!$AN$3),INDEX([1]UTCR!AG2776:AQ2776,1,[1]Variables!$AN$3)))</f>
        <v>-22147.749680048415</v>
      </c>
      <c r="L2776" s="88">
        <f t="shared" si="231"/>
        <v>0</v>
      </c>
      <c r="M2776" s="88">
        <f>IF([1]Variables!$AN$3=12,INDEX([1]NRO!J2776:T2776,1,5)+INDEX([1]NRO!J2776:T2776,1,8),INDEX([1]NRO!J2776:T2776,1,[1]Variables!$AN$3))</f>
        <v>-22147.749680048415</v>
      </c>
      <c r="O2776" s="134"/>
      <c r="P2776" s="134"/>
      <c r="Q2776" s="134"/>
      <c r="R2776" s="134"/>
      <c r="S2776" s="134"/>
      <c r="T2776" s="134"/>
      <c r="U2776" s="134"/>
      <c r="V2776" s="134"/>
      <c r="W2776" s="134"/>
      <c r="X2776" s="134"/>
      <c r="Y2776" s="134"/>
      <c r="Z2776" s="134"/>
      <c r="AA2776" s="134"/>
    </row>
    <row r="2777" spans="1:27" ht="11.65" customHeight="1" thickBot="1" x14ac:dyDescent="0.25">
      <c r="A2777" s="138">
        <f t="shared" ca="1" si="229"/>
        <v>2396</v>
      </c>
      <c r="C2777" s="189" t="s">
        <v>638</v>
      </c>
      <c r="H2777" s="151" t="s">
        <v>629</v>
      </c>
      <c r="I2777" s="203">
        <f>SUBTOTAL(9,I2769:I2776)</f>
        <v>-995334.44083333376</v>
      </c>
      <c r="J2777" s="203">
        <f>SUBTOTAL(9,J2769:J2776)</f>
        <v>-888142.62229861866</v>
      </c>
      <c r="K2777" s="203">
        <f>SUBTOTAL(9,K2769:K2776)</f>
        <v>-107191.8185347151</v>
      </c>
      <c r="L2777" s="203">
        <f>SUBTOTAL(9,L2769:L2776)</f>
        <v>411.42119999999977</v>
      </c>
      <c r="M2777" s="203">
        <f>SUBTOTAL(9,M2769:M2776)</f>
        <v>-106780.39733471509</v>
      </c>
      <c r="O2777" s="134"/>
      <c r="P2777" s="134"/>
      <c r="Q2777" s="134"/>
      <c r="R2777" s="134"/>
      <c r="S2777" s="134"/>
      <c r="T2777" s="134"/>
      <c r="U2777" s="134"/>
      <c r="V2777" s="134"/>
      <c r="W2777" s="134"/>
      <c r="X2777" s="134"/>
      <c r="Y2777" s="134"/>
      <c r="Z2777" s="134"/>
      <c r="AA2777" s="134"/>
    </row>
    <row r="2778" spans="1:27" ht="11.65" customHeight="1" thickTop="1" x14ac:dyDescent="0.2">
      <c r="A2778" s="138">
        <f t="shared" ca="1" si="229"/>
        <v>2397</v>
      </c>
      <c r="C2778" s="184"/>
      <c r="H2778" s="151"/>
      <c r="I2778" s="88"/>
      <c r="J2778" s="88"/>
      <c r="K2778" s="88"/>
      <c r="L2778" s="88"/>
      <c r="M2778" s="88"/>
      <c r="O2778" s="134"/>
      <c r="P2778" s="134"/>
      <c r="Q2778" s="134"/>
      <c r="R2778" s="134"/>
      <c r="S2778" s="134"/>
      <c r="T2778" s="134"/>
      <c r="U2778" s="134"/>
      <c r="V2778" s="134"/>
      <c r="W2778" s="134"/>
      <c r="X2778" s="134"/>
      <c r="Y2778" s="134"/>
      <c r="Z2778" s="134"/>
      <c r="AA2778" s="134"/>
    </row>
    <row r="2779" spans="1:27" ht="11.65" customHeight="1" thickBot="1" x14ac:dyDescent="0.25">
      <c r="A2779" s="138">
        <f t="shared" ca="1" si="229"/>
        <v>2398</v>
      </c>
      <c r="C2779" s="189" t="s">
        <v>639</v>
      </c>
      <c r="H2779" s="190"/>
      <c r="I2779" s="191">
        <f>I2777+I2767+I2691+I2703+I2687+I2679+I2671+I2666+I2659</f>
        <v>-4334290836.0737495</v>
      </c>
      <c r="J2779" s="191">
        <f>J2777+J2767+J2691+J2703+J2687+J2679+J2671+J2666+J2659</f>
        <v>-4075388752.2985225</v>
      </c>
      <c r="K2779" s="191">
        <f>K2777+K2767+K2691+K2703+K2687+K2679+K2671+K2666+K2659</f>
        <v>-258902083.77522829</v>
      </c>
      <c r="L2779" s="191">
        <f>L2777+L2767+L2691+L2703+L2687+L2679+L2671+L2666+L2659</f>
        <v>4491729.6961952159</v>
      </c>
      <c r="M2779" s="191">
        <f>M2777+M2767+M2691+M2703+M2687+M2679+M2671+M2666+M2659</f>
        <v>-254410354.07903308</v>
      </c>
      <c r="O2779" s="186"/>
      <c r="P2779" s="186"/>
      <c r="Q2779" s="186"/>
      <c r="R2779" s="186"/>
      <c r="S2779" s="186"/>
      <c r="T2779" s="186"/>
      <c r="U2779" s="134"/>
      <c r="V2779" s="186"/>
      <c r="W2779" s="186"/>
      <c r="X2779" s="186"/>
      <c r="Y2779" s="186"/>
      <c r="Z2779" s="186"/>
      <c r="AA2779" s="186"/>
    </row>
    <row r="2780" spans="1:27" ht="11.65" customHeight="1" thickTop="1" x14ac:dyDescent="0.2">
      <c r="A2780" s="138">
        <f t="shared" ca="1" si="229"/>
        <v>2399</v>
      </c>
      <c r="C2780" s="184"/>
      <c r="H2780" s="151"/>
      <c r="I2780" s="192"/>
      <c r="J2780" s="88"/>
      <c r="K2780" s="88"/>
      <c r="L2780" s="88"/>
      <c r="M2780" s="88"/>
      <c r="O2780" s="134"/>
      <c r="P2780" s="134"/>
      <c r="Q2780" s="134"/>
      <c r="R2780" s="134"/>
      <c r="S2780" s="134"/>
      <c r="T2780" s="134"/>
      <c r="U2780" s="134"/>
      <c r="V2780" s="134"/>
      <c r="W2780" s="134"/>
      <c r="X2780" s="134"/>
      <c r="Y2780" s="134"/>
      <c r="Z2780" s="134"/>
      <c r="AA2780" s="134"/>
    </row>
    <row r="2781" spans="1:27" ht="15" customHeight="1" x14ac:dyDescent="0.2">
      <c r="A2781" s="138">
        <f t="shared" ca="1" si="229"/>
        <v>2400</v>
      </c>
      <c r="C2781" s="184"/>
      <c r="H2781" s="151"/>
      <c r="I2781" s="192"/>
      <c r="J2781" s="88"/>
      <c r="K2781" s="88"/>
      <c r="L2781" s="88"/>
      <c r="M2781" s="88"/>
      <c r="O2781" s="134"/>
      <c r="P2781" s="134"/>
      <c r="Q2781" s="134"/>
      <c r="R2781" s="134"/>
      <c r="S2781" s="134"/>
      <c r="T2781" s="134"/>
      <c r="U2781" s="134"/>
      <c r="V2781" s="134"/>
      <c r="W2781" s="134"/>
      <c r="X2781" s="134"/>
      <c r="Y2781" s="134"/>
      <c r="Z2781" s="134"/>
      <c r="AA2781" s="134"/>
    </row>
    <row r="2782" spans="1:27" ht="15" customHeight="1" x14ac:dyDescent="0.2">
      <c r="A2782" s="138">
        <f t="shared" ca="1" si="229"/>
        <v>2401</v>
      </c>
      <c r="C2782" s="184"/>
      <c r="H2782" s="151"/>
      <c r="I2782" s="192"/>
      <c r="J2782" s="88"/>
      <c r="K2782" s="88"/>
      <c r="L2782" s="88"/>
      <c r="M2782" s="88"/>
      <c r="O2782" s="134"/>
      <c r="P2782" s="134"/>
      <c r="Q2782" s="134"/>
      <c r="R2782" s="134"/>
      <c r="S2782" s="134"/>
      <c r="T2782" s="134"/>
      <c r="U2782" s="134"/>
      <c r="V2782" s="134"/>
      <c r="W2782" s="134"/>
      <c r="X2782" s="134"/>
      <c r="Y2782" s="134"/>
      <c r="Z2782" s="134"/>
      <c r="AA2782" s="134"/>
    </row>
    <row r="2783" spans="1:27" ht="11.65" customHeight="1" x14ac:dyDescent="0.2">
      <c r="A2783" s="138">
        <f t="shared" ca="1" si="229"/>
        <v>2402</v>
      </c>
      <c r="C2783" s="184" t="s">
        <v>640</v>
      </c>
      <c r="D2783" s="84" t="s">
        <v>641</v>
      </c>
      <c r="H2783" s="151"/>
      <c r="I2783" s="88"/>
      <c r="J2783" s="88"/>
      <c r="K2783" s="88"/>
      <c r="L2783" s="88"/>
      <c r="M2783" s="88"/>
      <c r="O2783" s="134"/>
      <c r="P2783" s="134"/>
      <c r="Q2783" s="134"/>
      <c r="R2783" s="134"/>
      <c r="S2783" s="134"/>
      <c r="T2783" s="134"/>
      <c r="U2783" s="134"/>
      <c r="V2783" s="134"/>
      <c r="W2783" s="134"/>
      <c r="X2783" s="134"/>
      <c r="Y2783" s="134"/>
      <c r="Z2783" s="134"/>
      <c r="AA2783" s="134"/>
    </row>
    <row r="2784" spans="1:27" ht="11.65" customHeight="1" x14ac:dyDescent="0.2">
      <c r="A2784" s="138">
        <f t="shared" ca="1" si="229"/>
        <v>2403</v>
      </c>
      <c r="C2784" s="184"/>
      <c r="F2784" s="184" t="str">
        <f>+[1]Function!F2764</f>
        <v>P</v>
      </c>
      <c r="G2784" s="84" t="str">
        <f>[1]UTCR!H2784</f>
        <v>S</v>
      </c>
      <c r="H2784" s="151"/>
      <c r="I2784" s="88">
        <f>IF(VLOOKUP([1]Variables!$AN$3,[1]Variables!$AK$3:$AM$14,3)=2,[1]UTCR!J2784,[1]UTCR!AF2784)</f>
        <v>9737647.3604166601</v>
      </c>
      <c r="J2784" s="88">
        <f t="shared" ref="J2784:J2791" si="232">I2784-K2784</f>
        <v>9737647.3604166601</v>
      </c>
      <c r="K2784" s="185">
        <f>IF([1]Variables!$AN$3=12,IF(VLOOKUP([1]Variables!$AN$3,[1]Variables!$AK$3:$AM$14,3)=2,INDEX([1]UTCR!K2784:U2784,1,5)+INDEX([1]UTCR!K2784:U2784,1,8),INDEX([1]UTCR!AG2784:AQ2784,1,5)+INDEX([1]UTCR!AG2784:AQ2784,1,8)),IF(VLOOKUP([1]Variables!$AN$3,[1]Variables!$AK$3:$AM$14,3)=2,INDEX([1]UTCR!K2784:U2784,1,[1]Variables!$AN$3),INDEX([1]UTCR!AG2784:AQ2784,1,[1]Variables!$AN$3)))</f>
        <v>0</v>
      </c>
      <c r="L2784" s="88">
        <f t="shared" ref="L2784:L2791" si="233">M2784-K2784</f>
        <v>0</v>
      </c>
      <c r="M2784" s="88">
        <f>IF([1]Variables!$AN$3=12,INDEX([1]NRO!J2784:T2784,1,5)+INDEX([1]NRO!J2784:T2784,1,8),INDEX([1]NRO!J2784:T2784,1,[1]Variables!$AN$3))</f>
        <v>0</v>
      </c>
      <c r="O2784" s="134"/>
      <c r="P2784" s="134"/>
      <c r="Q2784" s="134"/>
      <c r="R2784" s="134"/>
      <c r="S2784" s="134"/>
      <c r="T2784" s="134"/>
      <c r="U2784" s="134"/>
      <c r="V2784" s="134"/>
      <c r="W2784" s="134"/>
      <c r="X2784" s="134"/>
      <c r="Y2784" s="134"/>
      <c r="Z2784" s="134"/>
      <c r="AA2784" s="134"/>
    </row>
    <row r="2785" spans="1:27" ht="11.65" customHeight="1" x14ac:dyDescent="0.2">
      <c r="A2785" s="138">
        <f t="shared" ca="1" si="229"/>
        <v>2404</v>
      </c>
      <c r="C2785" s="184"/>
      <c r="F2785" s="184" t="str">
        <f>+[1]Function!F2765</f>
        <v>P</v>
      </c>
      <c r="G2785" s="84" t="str">
        <f>[1]UTCR!H2785</f>
        <v>DGP</v>
      </c>
      <c r="H2785" s="151"/>
      <c r="I2785" s="88">
        <f>IF(VLOOKUP([1]Variables!$AN$3,[1]Variables!$AK$3:$AM$14,3)=2,[1]UTCR!J2785,[1]UTCR!AF2785)</f>
        <v>0</v>
      </c>
      <c r="J2785" s="88">
        <f t="shared" si="232"/>
        <v>0</v>
      </c>
      <c r="K2785" s="185">
        <f>IF([1]Variables!$AN$3=12,IF(VLOOKUP([1]Variables!$AN$3,[1]Variables!$AK$3:$AM$14,3)=2,INDEX([1]UTCR!K2785:U2785,1,5)+INDEX([1]UTCR!K2785:U2785,1,8),INDEX([1]UTCR!AG2785:AQ2785,1,5)+INDEX([1]UTCR!AG2785:AQ2785,1,8)),IF(VLOOKUP([1]Variables!$AN$3,[1]Variables!$AK$3:$AM$14,3)=2,INDEX([1]UTCR!K2785:U2785,1,[1]Variables!$AN$3),INDEX([1]UTCR!AG2785:AQ2785,1,[1]Variables!$AN$3)))</f>
        <v>0</v>
      </c>
      <c r="L2785" s="88">
        <f t="shared" si="233"/>
        <v>0</v>
      </c>
      <c r="M2785" s="88">
        <f>IF([1]Variables!$AN$3=12,INDEX([1]NRO!J2785:T2785,1,5)+INDEX([1]NRO!J2785:T2785,1,8),INDEX([1]NRO!J2785:T2785,1,[1]Variables!$AN$3))</f>
        <v>0</v>
      </c>
      <c r="O2785" s="134"/>
      <c r="P2785" s="134"/>
      <c r="Q2785" s="134"/>
      <c r="R2785" s="134"/>
      <c r="S2785" s="134"/>
      <c r="T2785" s="134"/>
      <c r="U2785" s="134"/>
      <c r="V2785" s="134"/>
      <c r="W2785" s="134"/>
      <c r="X2785" s="134"/>
      <c r="Y2785" s="134"/>
      <c r="Z2785" s="134"/>
      <c r="AA2785" s="134"/>
    </row>
    <row r="2786" spans="1:27" ht="11.65" customHeight="1" x14ac:dyDescent="0.2">
      <c r="A2786" s="138">
        <f t="shared" ca="1" si="229"/>
        <v>2405</v>
      </c>
      <c r="C2786" s="184"/>
      <c r="F2786" s="184" t="str">
        <f>+[1]Function!F2766</f>
        <v>P</v>
      </c>
      <c r="G2786" s="84" t="str">
        <f>[1]UTCR!H2786</f>
        <v>DGU</v>
      </c>
      <c r="H2786" s="151"/>
      <c r="I2786" s="88">
        <f>IF(VLOOKUP([1]Variables!$AN$3,[1]Variables!$AK$3:$AM$14,3)=2,[1]UTCR!J2786,[1]UTCR!AF2786)</f>
        <v>0</v>
      </c>
      <c r="J2786" s="88">
        <f t="shared" si="232"/>
        <v>0</v>
      </c>
      <c r="K2786" s="185">
        <f>IF([1]Variables!$AN$3=12,IF(VLOOKUP([1]Variables!$AN$3,[1]Variables!$AK$3:$AM$14,3)=2,INDEX([1]UTCR!K2786:U2786,1,5)+INDEX([1]UTCR!K2786:U2786,1,8),INDEX([1]UTCR!AG2786:AQ2786,1,5)+INDEX([1]UTCR!AG2786:AQ2786,1,8)),IF(VLOOKUP([1]Variables!$AN$3,[1]Variables!$AK$3:$AM$14,3)=2,INDEX([1]UTCR!K2786:U2786,1,[1]Variables!$AN$3),INDEX([1]UTCR!AG2786:AQ2786,1,[1]Variables!$AN$3)))</f>
        <v>0</v>
      </c>
      <c r="L2786" s="88">
        <f t="shared" si="233"/>
        <v>0</v>
      </c>
      <c r="M2786" s="88">
        <f>IF([1]Variables!$AN$3=12,INDEX([1]NRO!J2786:T2786,1,5)+INDEX([1]NRO!J2786:T2786,1,8),INDEX([1]NRO!J2786:T2786,1,[1]Variables!$AN$3))</f>
        <v>0</v>
      </c>
      <c r="O2786" s="134"/>
      <c r="P2786" s="134"/>
      <c r="Q2786" s="134"/>
      <c r="R2786" s="134"/>
      <c r="S2786" s="134"/>
      <c r="T2786" s="134"/>
      <c r="U2786" s="134"/>
      <c r="V2786" s="134"/>
      <c r="W2786" s="134"/>
      <c r="X2786" s="134"/>
      <c r="Y2786" s="134"/>
      <c r="Z2786" s="134"/>
      <c r="AA2786" s="134"/>
    </row>
    <row r="2787" spans="1:27" ht="11.65" customHeight="1" x14ac:dyDescent="0.2">
      <c r="A2787" s="138">
        <f t="shared" ca="1" si="229"/>
        <v>2406</v>
      </c>
      <c r="C2787" s="184"/>
      <c r="F2787" s="184" t="str">
        <f>+[1]Function!F2767</f>
        <v>P</v>
      </c>
      <c r="G2787" s="84" t="str">
        <f>[1]UTCR!H2787</f>
        <v>SG</v>
      </c>
      <c r="H2787" s="151"/>
      <c r="I2787" s="88">
        <f>IF(VLOOKUP([1]Variables!$AN$3,[1]Variables!$AK$3:$AM$14,3)=2,[1]UTCR!J2787,[1]UTCR!AF2787)</f>
        <v>0</v>
      </c>
      <c r="J2787" s="88">
        <f t="shared" si="232"/>
        <v>0</v>
      </c>
      <c r="K2787" s="185">
        <f>IF([1]Variables!$AN$3=12,IF(VLOOKUP([1]Variables!$AN$3,[1]Variables!$AK$3:$AM$14,3)=2,INDEX([1]UTCR!K2787:U2787,1,5)+INDEX([1]UTCR!K2787:U2787,1,8),INDEX([1]UTCR!AG2787:AQ2787,1,5)+INDEX([1]UTCR!AG2787:AQ2787,1,8)),IF(VLOOKUP([1]Variables!$AN$3,[1]Variables!$AK$3:$AM$14,3)=2,INDEX([1]UTCR!K2787:U2787,1,[1]Variables!$AN$3),INDEX([1]UTCR!AG2787:AQ2787,1,[1]Variables!$AN$3)))</f>
        <v>0</v>
      </c>
      <c r="L2787" s="88">
        <f t="shared" si="233"/>
        <v>0</v>
      </c>
      <c r="M2787" s="88">
        <f>IF([1]Variables!$AN$3=12,INDEX([1]NRO!J2787:T2787,1,5)+INDEX([1]NRO!J2787:T2787,1,8),INDEX([1]NRO!J2787:T2787,1,[1]Variables!$AN$3))</f>
        <v>0</v>
      </c>
      <c r="O2787" s="134"/>
      <c r="P2787" s="134"/>
      <c r="Q2787" s="134"/>
      <c r="R2787" s="134"/>
      <c r="S2787" s="134"/>
      <c r="T2787" s="134"/>
      <c r="U2787" s="134"/>
      <c r="V2787" s="134"/>
      <c r="W2787" s="134"/>
      <c r="X2787" s="134"/>
      <c r="Y2787" s="134"/>
      <c r="Z2787" s="134"/>
      <c r="AA2787" s="134"/>
    </row>
    <row r="2788" spans="1:27" ht="11.65" customHeight="1" x14ac:dyDescent="0.2">
      <c r="A2788" s="138">
        <f t="shared" ca="1" si="229"/>
        <v>2407</v>
      </c>
      <c r="C2788" s="184"/>
      <c r="F2788" s="184" t="str">
        <f>+[1]Function!F2768</f>
        <v>P</v>
      </c>
      <c r="G2788" s="84" t="str">
        <f>[1]UTCR!H2788</f>
        <v>CAGW</v>
      </c>
      <c r="H2788" s="151"/>
      <c r="I2788" s="88">
        <f>IF(VLOOKUP([1]Variables!$AN$3,[1]Variables!$AK$3:$AM$14,3)=2,[1]UTCR!J2788,[1]UTCR!AF2788)</f>
        <v>-155075454.95041701</v>
      </c>
      <c r="J2788" s="88">
        <f t="shared" si="232"/>
        <v>-120082597.28557616</v>
      </c>
      <c r="K2788" s="185">
        <f>IF([1]Variables!$AN$3=12,IF(VLOOKUP([1]Variables!$AN$3,[1]Variables!$AK$3:$AM$14,3)=2,INDEX([1]UTCR!K2788:U2788,1,5)+INDEX([1]UTCR!K2788:U2788,1,8),INDEX([1]UTCR!AG2788:AQ2788,1,5)+INDEX([1]UTCR!AG2788:AQ2788,1,8)),IF(VLOOKUP([1]Variables!$AN$3,[1]Variables!$AK$3:$AM$14,3)=2,INDEX([1]UTCR!K2788:U2788,1,[1]Variables!$AN$3),INDEX([1]UTCR!AG2788:AQ2788,1,[1]Variables!$AN$3)))</f>
        <v>-34992857.664840855</v>
      </c>
      <c r="L2788" s="88">
        <f t="shared" si="233"/>
        <v>18494229.864265621</v>
      </c>
      <c r="M2788" s="88">
        <f>IF([1]Variables!$AN$3=12,INDEX([1]NRO!J2788:T2788,1,5)+INDEX([1]NRO!J2788:T2788,1,8),INDEX([1]NRO!J2788:T2788,1,[1]Variables!$AN$3))</f>
        <v>-16498627.800575234</v>
      </c>
      <c r="O2788" s="134"/>
      <c r="P2788" s="134"/>
      <c r="Q2788" s="134"/>
      <c r="R2788" s="134"/>
      <c r="S2788" s="134"/>
      <c r="T2788" s="134"/>
      <c r="U2788" s="134"/>
      <c r="V2788" s="134"/>
      <c r="W2788" s="134"/>
      <c r="X2788" s="134"/>
      <c r="Y2788" s="134"/>
      <c r="Z2788" s="134"/>
      <c r="AA2788" s="134"/>
    </row>
    <row r="2789" spans="1:27" ht="11.65" customHeight="1" x14ac:dyDescent="0.2">
      <c r="A2789" s="138">
        <f t="shared" ca="1" si="229"/>
        <v>2408</v>
      </c>
      <c r="C2789" s="184"/>
      <c r="F2789" s="184" t="str">
        <f>+[1]Function!F2769</f>
        <v>P</v>
      </c>
      <c r="G2789" s="84" t="str">
        <f>[1]UTCR!H2789</f>
        <v>CAGE</v>
      </c>
      <c r="H2789" s="151"/>
      <c r="I2789" s="88">
        <f>IF(VLOOKUP([1]Variables!$AN$3,[1]Variables!$AK$3:$AM$14,3)=2,[1]UTCR!J2789,[1]UTCR!AF2789)</f>
        <v>-2076964526.6300001</v>
      </c>
      <c r="J2789" s="88">
        <f t="shared" si="232"/>
        <v>-2076964526.6300001</v>
      </c>
      <c r="K2789" s="185">
        <f>IF([1]Variables!$AN$3=12,IF(VLOOKUP([1]Variables!$AN$3,[1]Variables!$AK$3:$AM$14,3)=2,INDEX([1]UTCR!K2789:U2789,1,5)+INDEX([1]UTCR!K2789:U2789,1,8),INDEX([1]UTCR!AG2789:AQ2789,1,5)+INDEX([1]UTCR!AG2789:AQ2789,1,8)),IF(VLOOKUP([1]Variables!$AN$3,[1]Variables!$AK$3:$AM$14,3)=2,INDEX([1]UTCR!K2789:U2789,1,[1]Variables!$AN$3),INDEX([1]UTCR!AG2789:AQ2789,1,[1]Variables!$AN$3)))</f>
        <v>0</v>
      </c>
      <c r="L2789" s="88">
        <f t="shared" si="233"/>
        <v>0</v>
      </c>
      <c r="M2789" s="88">
        <f>IF([1]Variables!$AN$3=12,INDEX([1]NRO!J2789:T2789,1,5)+INDEX([1]NRO!J2789:T2789,1,8),INDEX([1]NRO!J2789:T2789,1,[1]Variables!$AN$3))</f>
        <v>0</v>
      </c>
      <c r="O2789" s="134"/>
      <c r="P2789" s="134"/>
      <c r="Q2789" s="134"/>
      <c r="R2789" s="134"/>
      <c r="S2789" s="134"/>
      <c r="T2789" s="134"/>
      <c r="U2789" s="134"/>
      <c r="V2789" s="134"/>
      <c r="W2789" s="134"/>
      <c r="X2789" s="134"/>
      <c r="Y2789" s="134"/>
      <c r="Z2789" s="134"/>
      <c r="AA2789" s="134"/>
    </row>
    <row r="2790" spans="1:27" ht="11.65" customHeight="1" x14ac:dyDescent="0.2">
      <c r="A2790" s="138">
        <f t="shared" ca="1" si="229"/>
        <v>2409</v>
      </c>
      <c r="C2790" s="184"/>
      <c r="F2790" s="184" t="str">
        <f>+[1]Function!F2771</f>
        <v>P</v>
      </c>
      <c r="G2790" s="84" t="str">
        <f>[1]UTCR!H2790</f>
        <v>JBG</v>
      </c>
      <c r="H2790" s="151"/>
      <c r="I2790" s="88">
        <f>IF(VLOOKUP([1]Variables!$AN$3,[1]Variables!$AK$3:$AM$14,3)=2,[1]UTCR!J2790,[1]UTCR!AF2790)</f>
        <v>-517782348.86083299</v>
      </c>
      <c r="J2790" s="88">
        <f>I2790-K2790</f>
        <v>-401607501.66438484</v>
      </c>
      <c r="K2790" s="185">
        <f>IF([1]Variables!$AN$3=12,IF(VLOOKUP([1]Variables!$AN$3,[1]Variables!$AK$3:$AM$14,3)=2,INDEX([1]UTCR!K2790:U2790,1,5)+INDEX([1]UTCR!K2790:U2790,1,8),INDEX([1]UTCR!AG2790:AQ2790,1,5)+INDEX([1]UTCR!AG2790:AQ2790,1,8)),IF(VLOOKUP([1]Variables!$AN$3,[1]Variables!$AK$3:$AM$14,3)=2,INDEX([1]UTCR!K2790:U2790,1,[1]Variables!$AN$3),INDEX([1]UTCR!AG2790:AQ2790,1,[1]Variables!$AN$3)))</f>
        <v>-116174847.19644812</v>
      </c>
      <c r="L2790" s="88">
        <f>M2790-K2790</f>
        <v>-14024098.982816234</v>
      </c>
      <c r="M2790" s="88">
        <f>IF([1]Variables!$AN$3=12,INDEX([1]NRO!J2790:T2790,1,5)+INDEX([1]NRO!J2790:T2790,1,8),INDEX([1]NRO!J2790:T2790,1,[1]Variables!$AN$3))</f>
        <v>-130198946.17926435</v>
      </c>
      <c r="O2790" s="134"/>
      <c r="P2790" s="134"/>
      <c r="Q2790" s="134"/>
      <c r="R2790" s="134"/>
      <c r="S2790" s="134"/>
      <c r="T2790" s="134"/>
      <c r="U2790" s="134"/>
      <c r="V2790" s="134"/>
      <c r="W2790" s="134"/>
      <c r="X2790" s="134"/>
      <c r="Y2790" s="134"/>
      <c r="Z2790" s="134"/>
      <c r="AA2790" s="134"/>
    </row>
    <row r="2791" spans="1:27" ht="11.65" customHeight="1" x14ac:dyDescent="0.2">
      <c r="A2791" s="138">
        <f t="shared" ca="1" si="229"/>
        <v>2410</v>
      </c>
      <c r="C2791" s="184"/>
      <c r="F2791" s="184" t="str">
        <f>+[1]Function!F2771</f>
        <v>P</v>
      </c>
      <c r="G2791" s="84" t="str">
        <f>[1]UTCR!H2791</f>
        <v>CAGE</v>
      </c>
      <c r="H2791" s="151"/>
      <c r="I2791" s="88">
        <f>IF(VLOOKUP([1]Variables!$AN$3,[1]Variables!$AK$3:$AM$14,3)=2,[1]UTCR!J2791,[1]UTCR!AF2791)</f>
        <v>0</v>
      </c>
      <c r="J2791" s="88">
        <f t="shared" si="232"/>
        <v>0</v>
      </c>
      <c r="K2791" s="185">
        <f>IF([1]Variables!$AN$3=12,IF(VLOOKUP([1]Variables!$AN$3,[1]Variables!$AK$3:$AM$14,3)=2,INDEX([1]UTCR!K2791:U2791,1,5)+INDEX([1]UTCR!K2791:U2791,1,8),INDEX([1]UTCR!AG2791:AQ2791,1,5)+INDEX([1]UTCR!AG2791:AQ2791,1,8)),IF(VLOOKUP([1]Variables!$AN$3,[1]Variables!$AK$3:$AM$14,3)=2,INDEX([1]UTCR!K2791:U2791,1,[1]Variables!$AN$3),INDEX([1]UTCR!AG2791:AQ2791,1,[1]Variables!$AN$3)))</f>
        <v>0</v>
      </c>
      <c r="L2791" s="88">
        <f t="shared" si="233"/>
        <v>0</v>
      </c>
      <c r="M2791" s="88">
        <f>IF([1]Variables!$AN$3=12,INDEX([1]NRO!J2791:T2791,1,5)+INDEX([1]NRO!J2791:T2791,1,8),INDEX([1]NRO!J2791:T2791,1,[1]Variables!$AN$3))</f>
        <v>0</v>
      </c>
      <c r="O2791" s="134"/>
      <c r="P2791" s="134"/>
      <c r="Q2791" s="134"/>
      <c r="R2791" s="134"/>
      <c r="S2791" s="134"/>
      <c r="T2791" s="134"/>
      <c r="U2791" s="134"/>
      <c r="V2791" s="134"/>
      <c r="W2791" s="134"/>
      <c r="X2791" s="134"/>
      <c r="Y2791" s="134"/>
      <c r="Z2791" s="134"/>
      <c r="AA2791" s="134"/>
    </row>
    <row r="2792" spans="1:27" ht="11.65" customHeight="1" x14ac:dyDescent="0.2">
      <c r="A2792" s="138">
        <f t="shared" ca="1" si="229"/>
        <v>2411</v>
      </c>
      <c r="C2792" s="184"/>
      <c r="H2792" s="151" t="s">
        <v>642</v>
      </c>
      <c r="I2792" s="187">
        <f>SUBTOTAL(9,I2784:I2791)</f>
        <v>-2740084683.0808334</v>
      </c>
      <c r="J2792" s="187">
        <f>SUBTOTAL(9,J2784:J2791)</f>
        <v>-2588916978.2195444</v>
      </c>
      <c r="K2792" s="187">
        <f>SUBTOTAL(9,K2784:K2791)</f>
        <v>-151167704.86128896</v>
      </c>
      <c r="L2792" s="187">
        <f>SUBTOTAL(9,L2784:L2791)</f>
        <v>4470130.8814493865</v>
      </c>
      <c r="M2792" s="187">
        <f>SUBTOTAL(9,M2784:M2791)</f>
        <v>-146697573.97983959</v>
      </c>
      <c r="O2792" s="134"/>
      <c r="P2792" s="134"/>
      <c r="Q2792" s="134"/>
      <c r="R2792" s="134"/>
      <c r="S2792" s="134"/>
      <c r="T2792" s="134"/>
      <c r="U2792" s="134"/>
      <c r="V2792" s="134"/>
      <c r="W2792" s="134"/>
      <c r="X2792" s="134"/>
      <c r="Y2792" s="134"/>
      <c r="Z2792" s="134"/>
      <c r="AA2792" s="134"/>
    </row>
    <row r="2793" spans="1:27" ht="11.65" customHeight="1" x14ac:dyDescent="0.2">
      <c r="A2793" s="138">
        <f t="shared" ca="1" si="229"/>
        <v>2412</v>
      </c>
      <c r="C2793" s="184"/>
      <c r="H2793" s="151"/>
      <c r="I2793" s="88"/>
      <c r="J2793" s="88"/>
      <c r="K2793" s="88"/>
      <c r="L2793" s="88"/>
      <c r="M2793" s="88"/>
      <c r="O2793" s="134"/>
      <c r="P2793" s="134"/>
      <c r="Q2793" s="134"/>
      <c r="R2793" s="134"/>
      <c r="S2793" s="134"/>
      <c r="T2793" s="134"/>
      <c r="U2793" s="134"/>
      <c r="V2793" s="134"/>
      <c r="W2793" s="134"/>
      <c r="X2793" s="134"/>
      <c r="Y2793" s="134"/>
      <c r="Z2793" s="134"/>
      <c r="AA2793" s="134"/>
    </row>
    <row r="2794" spans="1:27" ht="11.65" customHeight="1" x14ac:dyDescent="0.2">
      <c r="A2794" s="138">
        <f t="shared" ca="1" si="229"/>
        <v>2413</v>
      </c>
      <c r="C2794" s="184" t="s">
        <v>643</v>
      </c>
      <c r="D2794" s="84" t="s">
        <v>644</v>
      </c>
      <c r="H2794" s="151"/>
      <c r="I2794" s="88"/>
      <c r="J2794" s="88"/>
      <c r="K2794" s="88"/>
      <c r="L2794" s="88"/>
      <c r="M2794" s="88"/>
      <c r="O2794" s="134"/>
      <c r="P2794" s="134"/>
      <c r="Q2794" s="134"/>
      <c r="R2794" s="134"/>
      <c r="S2794" s="134"/>
      <c r="T2794" s="134"/>
      <c r="U2794" s="134"/>
      <c r="V2794" s="134"/>
      <c r="W2794" s="134"/>
      <c r="X2794" s="134"/>
      <c r="Y2794" s="134"/>
      <c r="Z2794" s="134"/>
      <c r="AA2794" s="134"/>
    </row>
    <row r="2795" spans="1:27" ht="11.65" customHeight="1" x14ac:dyDescent="0.2">
      <c r="A2795" s="138">
        <f t="shared" ca="1" si="229"/>
        <v>2414</v>
      </c>
      <c r="C2795" s="184"/>
      <c r="F2795" s="184" t="str">
        <f>+[1]Function!F2775</f>
        <v>P</v>
      </c>
      <c r="G2795" s="84" t="str">
        <f>[1]UTCR!H2795</f>
        <v>DGP</v>
      </c>
      <c r="H2795" s="151"/>
      <c r="I2795" s="88">
        <f>IF(VLOOKUP([1]Variables!$AN$3,[1]Variables!$AK$3:$AM$14,3)=2,[1]UTCR!J2795,[1]UTCR!AF2795)</f>
        <v>0</v>
      </c>
      <c r="J2795" s="88">
        <f>I2795-K2795</f>
        <v>0</v>
      </c>
      <c r="K2795" s="185">
        <f>IF([1]Variables!$AN$3=12,IF(VLOOKUP([1]Variables!$AN$3,[1]Variables!$AK$3:$AM$14,3)=2,INDEX([1]UTCR!K2795:U2795,1,5)+INDEX([1]UTCR!K2795:U2795,1,8),INDEX([1]UTCR!AG2795:AQ2795,1,5)+INDEX([1]UTCR!AG2795:AQ2795,1,8)),IF(VLOOKUP([1]Variables!$AN$3,[1]Variables!$AK$3:$AM$14,3)=2,INDEX([1]UTCR!K2795:U2795,1,[1]Variables!$AN$3),INDEX([1]UTCR!AG2795:AQ2795,1,[1]Variables!$AN$3)))</f>
        <v>0</v>
      </c>
      <c r="L2795" s="88">
        <f>M2795-K2795</f>
        <v>0</v>
      </c>
      <c r="M2795" s="88">
        <f>IF([1]Variables!$AN$3=12,INDEX([1]NRO!J2795:T2795,1,5)+INDEX([1]NRO!J2795:T2795,1,8),INDEX([1]NRO!J2795:T2795,1,[1]Variables!$AN$3))</f>
        <v>0</v>
      </c>
      <c r="O2795" s="134"/>
      <c r="P2795" s="134"/>
      <c r="Q2795" s="134"/>
      <c r="R2795" s="134"/>
      <c r="S2795" s="134"/>
      <c r="T2795" s="134"/>
      <c r="U2795" s="134"/>
      <c r="V2795" s="134"/>
      <c r="W2795" s="134"/>
      <c r="X2795" s="134"/>
      <c r="Y2795" s="134"/>
      <c r="Z2795" s="134"/>
      <c r="AA2795" s="134"/>
    </row>
    <row r="2796" spans="1:27" ht="11.65" customHeight="1" x14ac:dyDescent="0.2">
      <c r="A2796" s="138">
        <f t="shared" ca="1" si="229"/>
        <v>2415</v>
      </c>
      <c r="C2796" s="184"/>
      <c r="F2796" s="184" t="str">
        <f>+[1]Function!F2776</f>
        <v>P</v>
      </c>
      <c r="G2796" s="84" t="str">
        <f>[1]UTCR!H2796</f>
        <v>DGU</v>
      </c>
      <c r="H2796" s="151"/>
      <c r="I2796" s="88">
        <f>IF(VLOOKUP([1]Variables!$AN$3,[1]Variables!$AK$3:$AM$14,3)=2,[1]UTCR!J2796,[1]UTCR!AF2796)</f>
        <v>0</v>
      </c>
      <c r="J2796" s="88">
        <f>I2796-K2796</f>
        <v>0</v>
      </c>
      <c r="K2796" s="185">
        <f>IF([1]Variables!$AN$3=12,IF(VLOOKUP([1]Variables!$AN$3,[1]Variables!$AK$3:$AM$14,3)=2,INDEX([1]UTCR!K2796:U2796,1,5)+INDEX([1]UTCR!K2796:U2796,1,8),INDEX([1]UTCR!AG2796:AQ2796,1,5)+INDEX([1]UTCR!AG2796:AQ2796,1,8)),IF(VLOOKUP([1]Variables!$AN$3,[1]Variables!$AK$3:$AM$14,3)=2,INDEX([1]UTCR!K2796:U2796,1,[1]Variables!$AN$3),INDEX([1]UTCR!AG2796:AQ2796,1,[1]Variables!$AN$3)))</f>
        <v>0</v>
      </c>
      <c r="L2796" s="88">
        <f>M2796-K2796</f>
        <v>0</v>
      </c>
      <c r="M2796" s="88">
        <f>IF([1]Variables!$AN$3=12,INDEX([1]NRO!J2796:T2796,1,5)+INDEX([1]NRO!J2796:T2796,1,8),INDEX([1]NRO!J2796:T2796,1,[1]Variables!$AN$3))</f>
        <v>0</v>
      </c>
      <c r="O2796" s="134"/>
      <c r="P2796" s="134"/>
      <c r="Q2796" s="134"/>
      <c r="R2796" s="134"/>
      <c r="S2796" s="134"/>
      <c r="T2796" s="134"/>
      <c r="U2796" s="134"/>
      <c r="V2796" s="134"/>
      <c r="W2796" s="134"/>
      <c r="X2796" s="134"/>
      <c r="Y2796" s="134"/>
      <c r="Z2796" s="134"/>
      <c r="AA2796" s="134"/>
    </row>
    <row r="2797" spans="1:27" ht="11.65" customHeight="1" x14ac:dyDescent="0.2">
      <c r="A2797" s="138">
        <f t="shared" ca="1" si="229"/>
        <v>2416</v>
      </c>
      <c r="C2797" s="184"/>
      <c r="F2797" s="184" t="str">
        <f>+[1]Function!F2777</f>
        <v>P</v>
      </c>
      <c r="G2797" s="84" t="str">
        <f>[1]UTCR!H2797</f>
        <v>SG</v>
      </c>
      <c r="H2797" s="151"/>
      <c r="I2797" s="88">
        <f>IF(VLOOKUP([1]Variables!$AN$3,[1]Variables!$AK$3:$AM$14,3)=2,[1]UTCR!J2797,[1]UTCR!AF2797)</f>
        <v>0</v>
      </c>
      <c r="J2797" s="88">
        <f>I2797-K2797</f>
        <v>0</v>
      </c>
      <c r="K2797" s="185">
        <f>IF([1]Variables!$AN$3=12,IF(VLOOKUP([1]Variables!$AN$3,[1]Variables!$AK$3:$AM$14,3)=2,INDEX([1]UTCR!K2797:U2797,1,5)+INDEX([1]UTCR!K2797:U2797,1,8),INDEX([1]UTCR!AG2797:AQ2797,1,5)+INDEX([1]UTCR!AG2797:AQ2797,1,8)),IF(VLOOKUP([1]Variables!$AN$3,[1]Variables!$AK$3:$AM$14,3)=2,INDEX([1]UTCR!K2797:U2797,1,[1]Variables!$AN$3),INDEX([1]UTCR!AG2797:AQ2797,1,[1]Variables!$AN$3)))</f>
        <v>0</v>
      </c>
      <c r="L2797" s="88">
        <f>M2797-K2797</f>
        <v>0</v>
      </c>
      <c r="M2797" s="88">
        <f>IF([1]Variables!$AN$3=12,INDEX([1]NRO!J2797:T2797,1,5)+INDEX([1]NRO!J2797:T2797,1,8),INDEX([1]NRO!J2797:T2797,1,[1]Variables!$AN$3))</f>
        <v>0</v>
      </c>
      <c r="O2797" s="134"/>
      <c r="P2797" s="134"/>
      <c r="Q2797" s="134"/>
      <c r="R2797" s="134"/>
      <c r="S2797" s="134"/>
      <c r="T2797" s="134"/>
      <c r="U2797" s="134"/>
      <c r="V2797" s="134"/>
      <c r="W2797" s="134"/>
      <c r="X2797" s="134"/>
      <c r="Y2797" s="134"/>
      <c r="Z2797" s="134"/>
      <c r="AA2797" s="134"/>
    </row>
    <row r="2798" spans="1:27" ht="11.65" customHeight="1" x14ac:dyDescent="0.2">
      <c r="A2798" s="138">
        <f t="shared" ca="1" si="229"/>
        <v>2417</v>
      </c>
      <c r="C2798" s="184"/>
      <c r="H2798" s="151"/>
      <c r="I2798" s="187">
        <f>SUBTOTAL(9,I2795:I2797)</f>
        <v>0</v>
      </c>
      <c r="J2798" s="187">
        <f>SUBTOTAL(9,J2795:J2797)</f>
        <v>0</v>
      </c>
      <c r="K2798" s="187">
        <f>SUBTOTAL(9,K2795:K2797)</f>
        <v>0</v>
      </c>
      <c r="L2798" s="187">
        <f>SUBTOTAL(9,L2795:L2797)</f>
        <v>0</v>
      </c>
      <c r="M2798" s="187">
        <f>SUBTOTAL(9,M2795:M2797)</f>
        <v>0</v>
      </c>
      <c r="O2798" s="134"/>
      <c r="P2798" s="134"/>
      <c r="Q2798" s="134"/>
      <c r="R2798" s="134"/>
      <c r="S2798" s="134"/>
      <c r="T2798" s="134"/>
      <c r="U2798" s="134"/>
      <c r="V2798" s="134"/>
      <c r="W2798" s="134"/>
      <c r="X2798" s="134"/>
      <c r="Y2798" s="134"/>
      <c r="Z2798" s="134"/>
      <c r="AA2798" s="134"/>
    </row>
    <row r="2799" spans="1:27" ht="11.65" customHeight="1" x14ac:dyDescent="0.2">
      <c r="A2799" s="138">
        <f t="shared" ca="1" si="229"/>
        <v>2418</v>
      </c>
      <c r="C2799" s="184"/>
      <c r="H2799" s="151"/>
      <c r="I2799" s="88"/>
      <c r="J2799" s="88"/>
      <c r="K2799" s="88"/>
      <c r="L2799" s="88"/>
      <c r="M2799" s="88"/>
      <c r="O2799" s="134"/>
      <c r="P2799" s="134"/>
      <c r="Q2799" s="134"/>
      <c r="R2799" s="134"/>
      <c r="S2799" s="134"/>
      <c r="T2799" s="134"/>
      <c r="U2799" s="134"/>
      <c r="V2799" s="134"/>
      <c r="W2799" s="134"/>
      <c r="X2799" s="134"/>
      <c r="Y2799" s="134"/>
      <c r="Z2799" s="134"/>
      <c r="AA2799" s="134"/>
    </row>
    <row r="2800" spans="1:27" ht="11.65" customHeight="1" x14ac:dyDescent="0.2">
      <c r="A2800" s="138">
        <f t="shared" ca="1" si="229"/>
        <v>2419</v>
      </c>
      <c r="C2800" s="184"/>
      <c r="H2800" s="151"/>
      <c r="I2800" s="88"/>
      <c r="J2800" s="88"/>
      <c r="K2800" s="88"/>
      <c r="L2800" s="88"/>
      <c r="M2800" s="88"/>
      <c r="O2800" s="134"/>
      <c r="P2800" s="134"/>
      <c r="Q2800" s="134"/>
      <c r="R2800" s="134"/>
      <c r="S2800" s="134"/>
      <c r="T2800" s="134"/>
      <c r="U2800" s="134"/>
      <c r="V2800" s="134"/>
      <c r="W2800" s="134"/>
      <c r="X2800" s="134"/>
      <c r="Y2800" s="134"/>
      <c r="Z2800" s="134"/>
      <c r="AA2800" s="134"/>
    </row>
    <row r="2801" spans="1:27" ht="11.65" customHeight="1" x14ac:dyDescent="0.2">
      <c r="A2801" s="138">
        <f t="shared" ca="1" si="229"/>
        <v>2420</v>
      </c>
      <c r="C2801" s="184" t="s">
        <v>645</v>
      </c>
      <c r="D2801" s="84" t="s">
        <v>646</v>
      </c>
      <c r="H2801" s="151"/>
      <c r="I2801" s="88"/>
      <c r="J2801" s="88"/>
      <c r="K2801" s="88"/>
      <c r="L2801" s="88"/>
      <c r="M2801" s="88"/>
      <c r="O2801" s="134"/>
      <c r="P2801" s="134"/>
      <c r="Q2801" s="134"/>
      <c r="R2801" s="134"/>
      <c r="S2801" s="134"/>
      <c r="T2801" s="134"/>
      <c r="U2801" s="134"/>
      <c r="V2801" s="134"/>
      <c r="W2801" s="134"/>
      <c r="X2801" s="134"/>
      <c r="Y2801" s="134"/>
      <c r="Z2801" s="134"/>
      <c r="AA2801" s="134"/>
    </row>
    <row r="2802" spans="1:27" ht="11.65" customHeight="1" x14ac:dyDescent="0.2">
      <c r="A2802" s="138">
        <f t="shared" ca="1" si="229"/>
        <v>2421</v>
      </c>
      <c r="C2802" s="184"/>
      <c r="F2802" s="184" t="str">
        <f>+[1]Function!F2782</f>
        <v>P</v>
      </c>
      <c r="G2802" s="84" t="str">
        <f>[1]UTCR!H2802</f>
        <v>S</v>
      </c>
      <c r="H2802" s="151"/>
      <c r="I2802" s="88">
        <f>IF(VLOOKUP([1]Variables!$AN$3,[1]Variables!$AK$3:$AM$14,3)=2,[1]UTCR!J2802,[1]UTCR!AF2802)</f>
        <v>497504.39333333302</v>
      </c>
      <c r="J2802" s="88">
        <f t="shared" ref="J2802:J2808" si="234">I2802-K2802</f>
        <v>497504.39333333302</v>
      </c>
      <c r="K2802" s="185">
        <f>IF([1]Variables!$AN$3=12,IF(VLOOKUP([1]Variables!$AN$3,[1]Variables!$AK$3:$AM$14,3)=2,INDEX([1]UTCR!K2802:U2802,1,5)+INDEX([1]UTCR!K2802:U2802,1,8),INDEX([1]UTCR!AG2802:AQ2802,1,5)+INDEX([1]UTCR!AG2802:AQ2802,1,8)),IF(VLOOKUP([1]Variables!$AN$3,[1]Variables!$AK$3:$AM$14,3)=2,INDEX([1]UTCR!K2802:U2802,1,[1]Variables!$AN$3),INDEX([1]UTCR!AG2802:AQ2802,1,[1]Variables!$AN$3)))</f>
        <v>0</v>
      </c>
      <c r="L2802" s="88">
        <f t="shared" ref="L2802:L2808" si="235">M2802-K2802</f>
        <v>0</v>
      </c>
      <c r="M2802" s="88">
        <f>IF([1]Variables!$AN$3=12,INDEX([1]NRO!J2802:T2802,1,5)+INDEX([1]NRO!J2802:T2802,1,8),INDEX([1]NRO!J2802:T2802,1,[1]Variables!$AN$3))</f>
        <v>0</v>
      </c>
      <c r="O2802" s="134"/>
      <c r="P2802" s="134"/>
      <c r="Q2802" s="134"/>
      <c r="R2802" s="134"/>
      <c r="S2802" s="134"/>
      <c r="T2802" s="134"/>
      <c r="U2802" s="134"/>
      <c r="V2802" s="134"/>
      <c r="W2802" s="134"/>
      <c r="X2802" s="134"/>
      <c r="Y2802" s="134"/>
      <c r="Z2802" s="134"/>
      <c r="AA2802" s="134"/>
    </row>
    <row r="2803" spans="1:27" ht="11.65" customHeight="1" x14ac:dyDescent="0.2">
      <c r="A2803" s="138">
        <f t="shared" ca="1" si="229"/>
        <v>2422</v>
      </c>
      <c r="C2803" s="184"/>
      <c r="F2803" s="184" t="str">
        <f>+[1]Function!F2783</f>
        <v>P</v>
      </c>
      <c r="G2803" s="84" t="str">
        <f>[1]UTCR!H2803</f>
        <v>DGP</v>
      </c>
      <c r="H2803" s="151"/>
      <c r="I2803" s="88">
        <f>IF(VLOOKUP([1]Variables!$AN$3,[1]Variables!$AK$3:$AM$14,3)=2,[1]UTCR!J2803,[1]UTCR!AF2803)</f>
        <v>0</v>
      </c>
      <c r="J2803" s="88">
        <f t="shared" si="234"/>
        <v>0</v>
      </c>
      <c r="K2803" s="185">
        <f>IF([1]Variables!$AN$3=12,IF(VLOOKUP([1]Variables!$AN$3,[1]Variables!$AK$3:$AM$14,3)=2,INDEX([1]UTCR!K2803:U2803,1,5)+INDEX([1]UTCR!K2803:U2803,1,8),INDEX([1]UTCR!AG2803:AQ2803,1,5)+INDEX([1]UTCR!AG2803:AQ2803,1,8)),IF(VLOOKUP([1]Variables!$AN$3,[1]Variables!$AK$3:$AM$14,3)=2,INDEX([1]UTCR!K2803:U2803,1,[1]Variables!$AN$3),INDEX([1]UTCR!AG2803:AQ2803,1,[1]Variables!$AN$3)))</f>
        <v>0</v>
      </c>
      <c r="L2803" s="88">
        <f t="shared" si="235"/>
        <v>0</v>
      </c>
      <c r="M2803" s="88">
        <f>IF([1]Variables!$AN$3=12,INDEX([1]NRO!J2803:T2803,1,5)+INDEX([1]NRO!J2803:T2803,1,8),INDEX([1]NRO!J2803:T2803,1,[1]Variables!$AN$3))</f>
        <v>0</v>
      </c>
      <c r="O2803" s="134"/>
      <c r="P2803" s="134"/>
      <c r="Q2803" s="134"/>
      <c r="R2803" s="134"/>
      <c r="S2803" s="134"/>
      <c r="T2803" s="134"/>
      <c r="U2803" s="134"/>
      <c r="V2803" s="134"/>
      <c r="W2803" s="134"/>
      <c r="X2803" s="134"/>
      <c r="Y2803" s="134"/>
      <c r="Z2803" s="134"/>
      <c r="AA2803" s="134"/>
    </row>
    <row r="2804" spans="1:27" ht="11.65" customHeight="1" x14ac:dyDescent="0.2">
      <c r="A2804" s="138">
        <f t="shared" ca="1" si="229"/>
        <v>2423</v>
      </c>
      <c r="C2804" s="184"/>
      <c r="E2804" s="142"/>
      <c r="F2804" s="184" t="str">
        <f>+[1]Function!F2784</f>
        <v>P</v>
      </c>
      <c r="G2804" s="84" t="str">
        <f>[1]UTCR!H2804</f>
        <v>DGU</v>
      </c>
      <c r="H2804" s="151"/>
      <c r="I2804" s="88">
        <f>IF(VLOOKUP([1]Variables!$AN$3,[1]Variables!$AK$3:$AM$14,3)=2,[1]UTCR!J2804,[1]UTCR!AF2804)</f>
        <v>0</v>
      </c>
      <c r="J2804" s="88">
        <f t="shared" si="234"/>
        <v>0</v>
      </c>
      <c r="K2804" s="185">
        <f>IF([1]Variables!$AN$3=12,IF(VLOOKUP([1]Variables!$AN$3,[1]Variables!$AK$3:$AM$14,3)=2,INDEX([1]UTCR!K2804:U2804,1,5)+INDEX([1]UTCR!K2804:U2804,1,8),INDEX([1]UTCR!AG2804:AQ2804,1,5)+INDEX([1]UTCR!AG2804:AQ2804,1,8)),IF(VLOOKUP([1]Variables!$AN$3,[1]Variables!$AK$3:$AM$14,3)=2,INDEX([1]UTCR!K2804:U2804,1,[1]Variables!$AN$3),INDEX([1]UTCR!AG2804:AQ2804,1,[1]Variables!$AN$3)))</f>
        <v>0</v>
      </c>
      <c r="L2804" s="88">
        <f t="shared" si="235"/>
        <v>0</v>
      </c>
      <c r="M2804" s="88">
        <f>IF([1]Variables!$AN$3=12,INDEX([1]NRO!J2804:T2804,1,5)+INDEX([1]NRO!J2804:T2804,1,8),INDEX([1]NRO!J2804:T2804,1,[1]Variables!$AN$3))</f>
        <v>0</v>
      </c>
      <c r="O2804" s="134"/>
      <c r="P2804" s="134"/>
      <c r="Q2804" s="134"/>
      <c r="R2804" s="134"/>
      <c r="S2804" s="134"/>
      <c r="T2804" s="134"/>
      <c r="U2804" s="134"/>
      <c r="V2804" s="134"/>
      <c r="W2804" s="134"/>
      <c r="X2804" s="134"/>
      <c r="Y2804" s="134"/>
      <c r="Z2804" s="134"/>
      <c r="AA2804" s="134"/>
    </row>
    <row r="2805" spans="1:27" ht="11.65" customHeight="1" x14ac:dyDescent="0.2">
      <c r="A2805" s="138">
        <f t="shared" ca="1" si="229"/>
        <v>2424</v>
      </c>
      <c r="C2805" s="184"/>
      <c r="F2805" s="184" t="str">
        <f>+[1]Function!F2785</f>
        <v>P</v>
      </c>
      <c r="G2805" s="84" t="str">
        <f>[1]UTCR!H2805</f>
        <v>CAGW</v>
      </c>
      <c r="H2805" s="151"/>
      <c r="I2805" s="88">
        <f>IF(VLOOKUP([1]Variables!$AN$3,[1]Variables!$AK$3:$AM$14,3)=2,[1]UTCR!J2805,[1]UTCR!AF2805)</f>
        <v>-244817262.78749999</v>
      </c>
      <c r="J2805" s="88">
        <f t="shared" si="234"/>
        <v>-189574119.16197881</v>
      </c>
      <c r="K2805" s="185">
        <f>IF([1]Variables!$AN$3=12,IF(VLOOKUP([1]Variables!$AN$3,[1]Variables!$AK$3:$AM$14,3)=2,INDEX([1]UTCR!K2805:U2805,1,5)+INDEX([1]UTCR!K2805:U2805,1,8),INDEX([1]UTCR!AG2805:AQ2805,1,5)+INDEX([1]UTCR!AG2805:AQ2805,1,8)),IF(VLOOKUP([1]Variables!$AN$3,[1]Variables!$AK$3:$AM$14,3)=2,INDEX([1]UTCR!K2805:U2805,1,[1]Variables!$AN$3),INDEX([1]UTCR!AG2805:AQ2805,1,[1]Variables!$AN$3)))</f>
        <v>-55243143.625521176</v>
      </c>
      <c r="L2805" s="88">
        <f t="shared" si="235"/>
        <v>-2619968.567803666</v>
      </c>
      <c r="M2805" s="88">
        <f>IF([1]Variables!$AN$3=12,INDEX([1]NRO!J2805:T2805,1,5)+INDEX([1]NRO!J2805:T2805,1,8),INDEX([1]NRO!J2805:T2805,1,[1]Variables!$AN$3))</f>
        <v>-57863112.193324842</v>
      </c>
      <c r="O2805" s="134"/>
      <c r="P2805" s="134"/>
      <c r="Q2805" s="134"/>
      <c r="R2805" s="134"/>
      <c r="S2805" s="134"/>
      <c r="T2805" s="134"/>
      <c r="U2805" s="134"/>
      <c r="V2805" s="134"/>
      <c r="W2805" s="134"/>
      <c r="X2805" s="134"/>
      <c r="Y2805" s="134"/>
      <c r="Z2805" s="134"/>
      <c r="AA2805" s="134"/>
    </row>
    <row r="2806" spans="1:27" ht="11.65" customHeight="1" x14ac:dyDescent="0.2">
      <c r="A2806" s="138">
        <f t="shared" ca="1" si="229"/>
        <v>2425</v>
      </c>
      <c r="C2806" s="184"/>
      <c r="E2806" s="142"/>
      <c r="F2806" s="184" t="str">
        <f>+[1]Function!F2786</f>
        <v>P</v>
      </c>
      <c r="G2806" s="84" t="str">
        <f>[1]UTCR!H2806</f>
        <v>CAGE</v>
      </c>
      <c r="H2806" s="151"/>
      <c r="I2806" s="88">
        <f>IF(VLOOKUP([1]Variables!$AN$3,[1]Variables!$AK$3:$AM$14,3)=2,[1]UTCR!J2806,[1]UTCR!AF2806)</f>
        <v>-61041917.161250003</v>
      </c>
      <c r="J2806" s="88">
        <f t="shared" si="234"/>
        <v>-61041917.161250003</v>
      </c>
      <c r="K2806" s="185">
        <f>IF([1]Variables!$AN$3=12,IF(VLOOKUP([1]Variables!$AN$3,[1]Variables!$AK$3:$AM$14,3)=2,INDEX([1]UTCR!K2806:U2806,1,5)+INDEX([1]UTCR!K2806:U2806,1,8),INDEX([1]UTCR!AG2806:AQ2806,1,5)+INDEX([1]UTCR!AG2806:AQ2806,1,8)),IF(VLOOKUP([1]Variables!$AN$3,[1]Variables!$AK$3:$AM$14,3)=2,INDEX([1]UTCR!K2806:U2806,1,[1]Variables!$AN$3),INDEX([1]UTCR!AG2806:AQ2806,1,[1]Variables!$AN$3)))</f>
        <v>0</v>
      </c>
      <c r="L2806" s="88">
        <f t="shared" si="235"/>
        <v>0</v>
      </c>
      <c r="M2806" s="88">
        <f>IF([1]Variables!$AN$3=12,INDEX([1]NRO!J2806:T2806,1,5)+INDEX([1]NRO!J2806:T2806,1,8),INDEX([1]NRO!J2806:T2806,1,[1]Variables!$AN$3))</f>
        <v>0</v>
      </c>
      <c r="O2806" s="134"/>
      <c r="P2806" s="134"/>
      <c r="Q2806" s="134"/>
      <c r="R2806" s="134"/>
      <c r="S2806" s="134"/>
      <c r="T2806" s="134"/>
      <c r="U2806" s="134"/>
      <c r="V2806" s="134"/>
      <c r="W2806" s="134"/>
      <c r="X2806" s="134"/>
      <c r="Y2806" s="134"/>
      <c r="Z2806" s="134"/>
      <c r="AA2806" s="134"/>
    </row>
    <row r="2807" spans="1:27" ht="11.65" customHeight="1" x14ac:dyDescent="0.2">
      <c r="A2807" s="138">
        <f t="shared" ca="1" si="229"/>
        <v>2426</v>
      </c>
      <c r="C2807" s="184"/>
      <c r="F2807" s="184" t="str">
        <f>+[1]Function!F2787</f>
        <v>P</v>
      </c>
      <c r="G2807" s="84" t="str">
        <f>[1]UTCR!H2807</f>
        <v>CAGW</v>
      </c>
      <c r="H2807" s="151"/>
      <c r="I2807" s="88">
        <f>IF(VLOOKUP([1]Variables!$AN$3,[1]Variables!$AK$3:$AM$14,3)=2,[1]UTCR!J2807,[1]UTCR!AF2807)</f>
        <v>0</v>
      </c>
      <c r="J2807" s="88">
        <f t="shared" si="234"/>
        <v>0</v>
      </c>
      <c r="K2807" s="185">
        <f>IF([1]Variables!$AN$3=12,IF(VLOOKUP([1]Variables!$AN$3,[1]Variables!$AK$3:$AM$14,3)=2,INDEX([1]UTCR!K2807:U2807,1,5)+INDEX([1]UTCR!K2807:U2807,1,8),INDEX([1]UTCR!AG2807:AQ2807,1,5)+INDEX([1]UTCR!AG2807:AQ2807,1,8)),IF(VLOOKUP([1]Variables!$AN$3,[1]Variables!$AK$3:$AM$14,3)=2,INDEX([1]UTCR!K2807:U2807,1,[1]Variables!$AN$3),INDEX([1]UTCR!AG2807:AQ2807,1,[1]Variables!$AN$3)))</f>
        <v>0</v>
      </c>
      <c r="L2807" s="88">
        <f t="shared" si="235"/>
        <v>0</v>
      </c>
      <c r="M2807" s="88">
        <f>IF([1]Variables!$AN$3=12,INDEX([1]NRO!J2807:T2807,1,5)+INDEX([1]NRO!J2807:T2807,1,8),INDEX([1]NRO!J2807:T2807,1,[1]Variables!$AN$3))</f>
        <v>0</v>
      </c>
      <c r="O2807" s="134"/>
      <c r="P2807" s="134"/>
      <c r="Q2807" s="134"/>
      <c r="R2807" s="134"/>
      <c r="S2807" s="134"/>
      <c r="T2807" s="134"/>
      <c r="U2807" s="134"/>
      <c r="V2807" s="134"/>
      <c r="W2807" s="134"/>
      <c r="X2807" s="134"/>
      <c r="Y2807" s="134"/>
      <c r="Z2807" s="134"/>
      <c r="AA2807" s="134"/>
    </row>
    <row r="2808" spans="1:27" ht="11.65" customHeight="1" x14ac:dyDescent="0.2">
      <c r="A2808" s="138">
        <f t="shared" ca="1" si="229"/>
        <v>2427</v>
      </c>
      <c r="C2808" s="184"/>
      <c r="F2808" s="184" t="str">
        <f>+[1]Function!F2788</f>
        <v>P</v>
      </c>
      <c r="G2808" s="84" t="str">
        <f>[1]UTCR!H2808</f>
        <v>CAGE</v>
      </c>
      <c r="H2808" s="151"/>
      <c r="I2808" s="88">
        <f>IF(VLOOKUP([1]Variables!$AN$3,[1]Variables!$AK$3:$AM$14,3)=2,[1]UTCR!J2808,[1]UTCR!AF2808)</f>
        <v>0</v>
      </c>
      <c r="J2808" s="88">
        <f t="shared" si="234"/>
        <v>0</v>
      </c>
      <c r="K2808" s="185">
        <f>IF([1]Variables!$AN$3=12,IF(VLOOKUP([1]Variables!$AN$3,[1]Variables!$AK$3:$AM$14,3)=2,INDEX([1]UTCR!K2808:U2808,1,5)+INDEX([1]UTCR!K2808:U2808,1,8),INDEX([1]UTCR!AG2808:AQ2808,1,5)+INDEX([1]UTCR!AG2808:AQ2808,1,8)),IF(VLOOKUP([1]Variables!$AN$3,[1]Variables!$AK$3:$AM$14,3)=2,INDEX([1]UTCR!K2808:U2808,1,[1]Variables!$AN$3),INDEX([1]UTCR!AG2808:AQ2808,1,[1]Variables!$AN$3)))</f>
        <v>0</v>
      </c>
      <c r="L2808" s="88">
        <f t="shared" si="235"/>
        <v>0</v>
      </c>
      <c r="M2808" s="88">
        <f>IF([1]Variables!$AN$3=12,INDEX([1]NRO!J2808:T2808,1,5)+INDEX([1]NRO!J2808:T2808,1,8),INDEX([1]NRO!J2808:T2808,1,[1]Variables!$AN$3))</f>
        <v>0</v>
      </c>
      <c r="O2808" s="134"/>
      <c r="P2808" s="134"/>
      <c r="Q2808" s="134"/>
      <c r="R2808" s="134"/>
      <c r="S2808" s="134"/>
      <c r="T2808" s="134"/>
      <c r="U2808" s="134"/>
      <c r="V2808" s="134"/>
      <c r="W2808" s="134"/>
      <c r="X2808" s="134"/>
      <c r="Y2808" s="134"/>
      <c r="Z2808" s="134"/>
      <c r="AA2808" s="134"/>
    </row>
    <row r="2809" spans="1:27" ht="11.65" customHeight="1" x14ac:dyDescent="0.2">
      <c r="A2809" s="138">
        <f t="shared" ca="1" si="229"/>
        <v>2428</v>
      </c>
      <c r="C2809" s="184"/>
      <c r="H2809" s="151" t="s">
        <v>642</v>
      </c>
      <c r="I2809" s="187">
        <f>SUBTOTAL(9,I2802:I2808)</f>
        <v>-305361675.55541664</v>
      </c>
      <c r="J2809" s="187">
        <f>SUBTOTAL(9,J2802:J2808)</f>
        <v>-250118531.92989546</v>
      </c>
      <c r="K2809" s="187">
        <f>SUBTOTAL(9,K2802:K2808)</f>
        <v>-55243143.625521176</v>
      </c>
      <c r="L2809" s="187">
        <f>SUBTOTAL(9,L2802:L2808)</f>
        <v>-2619968.567803666</v>
      </c>
      <c r="M2809" s="187">
        <f>SUBTOTAL(9,M2802:M2808)</f>
        <v>-57863112.193324842</v>
      </c>
      <c r="O2809" s="134"/>
      <c r="P2809" s="134"/>
      <c r="Q2809" s="134"/>
      <c r="R2809" s="134"/>
      <c r="S2809" s="134"/>
      <c r="T2809" s="134"/>
      <c r="U2809" s="134"/>
      <c r="V2809" s="134"/>
      <c r="W2809" s="134"/>
      <c r="X2809" s="134"/>
      <c r="Y2809" s="134"/>
      <c r="Z2809" s="134"/>
      <c r="AA2809" s="134"/>
    </row>
    <row r="2810" spans="1:27" ht="11.65" customHeight="1" x14ac:dyDescent="0.2">
      <c r="A2810" s="138">
        <f t="shared" ca="1" si="229"/>
        <v>2429</v>
      </c>
      <c r="C2810" s="184"/>
      <c r="H2810" s="151"/>
      <c r="I2810" s="88"/>
      <c r="J2810" s="88"/>
      <c r="K2810" s="88"/>
      <c r="L2810" s="88"/>
      <c r="M2810" s="88"/>
      <c r="O2810" s="134"/>
      <c r="P2810" s="134"/>
      <c r="Q2810" s="134"/>
      <c r="R2810" s="134"/>
      <c r="S2810" s="134"/>
      <c r="T2810" s="134"/>
      <c r="U2810" s="134"/>
      <c r="V2810" s="134"/>
      <c r="W2810" s="134"/>
      <c r="X2810" s="134"/>
      <c r="Y2810" s="134"/>
      <c r="Z2810" s="134"/>
      <c r="AA2810" s="134"/>
    </row>
    <row r="2811" spans="1:27" ht="11.65" customHeight="1" x14ac:dyDescent="0.2">
      <c r="A2811" s="138">
        <f t="shared" ca="1" si="229"/>
        <v>2430</v>
      </c>
      <c r="C2811" s="184" t="s">
        <v>647</v>
      </c>
      <c r="D2811" s="84" t="s">
        <v>648</v>
      </c>
      <c r="H2811" s="151"/>
      <c r="I2811" s="88"/>
      <c r="J2811" s="88"/>
      <c r="K2811" s="88"/>
      <c r="L2811" s="88"/>
      <c r="M2811" s="88"/>
      <c r="O2811" s="134"/>
      <c r="P2811" s="134"/>
      <c r="Q2811" s="134"/>
      <c r="R2811" s="134"/>
      <c r="S2811" s="134"/>
      <c r="T2811" s="134"/>
      <c r="U2811" s="134"/>
      <c r="V2811" s="134"/>
      <c r="W2811" s="134"/>
      <c r="X2811" s="134"/>
      <c r="Y2811" s="134"/>
      <c r="Z2811" s="134"/>
      <c r="AA2811" s="134"/>
    </row>
    <row r="2812" spans="1:27" ht="11.65" customHeight="1" x14ac:dyDescent="0.2">
      <c r="A2812" s="138">
        <f t="shared" ca="1" si="229"/>
        <v>2431</v>
      </c>
      <c r="C2812" s="184"/>
      <c r="F2812" s="184" t="str">
        <f>+[1]Function!F2792</f>
        <v>P</v>
      </c>
      <c r="G2812" s="84" t="str">
        <f>[1]UTCR!H2812</f>
        <v>S</v>
      </c>
      <c r="H2812" s="151"/>
      <c r="I2812" s="88">
        <f>IF(VLOOKUP([1]Variables!$AN$3,[1]Variables!$AK$3:$AM$14,3)=2,[1]UTCR!J2812,[1]UTCR!AF2812)</f>
        <v>0</v>
      </c>
      <c r="J2812" s="88">
        <f t="shared" ref="J2812:J2818" si="236">I2812-K2812</f>
        <v>0</v>
      </c>
      <c r="K2812" s="185">
        <f>IF([1]Variables!$AN$3=12,IF(VLOOKUP([1]Variables!$AN$3,[1]Variables!$AK$3:$AM$14,3)=2,INDEX([1]UTCR!K2812:U2812,1,5)+INDEX([1]UTCR!K2812:U2812,1,8),INDEX([1]UTCR!AG2812:AQ2812,1,5)+INDEX([1]UTCR!AG2812:AQ2812,1,8)),IF(VLOOKUP([1]Variables!$AN$3,[1]Variables!$AK$3:$AM$14,3)=2,INDEX([1]UTCR!K2812:U2812,1,[1]Variables!$AN$3),INDEX([1]UTCR!AG2812:AQ2812,1,[1]Variables!$AN$3)))</f>
        <v>0</v>
      </c>
      <c r="L2812" s="88">
        <f t="shared" ref="L2812:L2818" si="237">M2812-K2812</f>
        <v>0</v>
      </c>
      <c r="M2812" s="88">
        <f>IF([1]Variables!$AN$3=12,INDEX([1]NRO!J2812:T2812,1,5)+INDEX([1]NRO!J2812:T2812,1,8),INDEX([1]NRO!J2812:T2812,1,[1]Variables!$AN$3))</f>
        <v>0</v>
      </c>
      <c r="O2812" s="134"/>
      <c r="P2812" s="134"/>
      <c r="Q2812" s="134"/>
      <c r="R2812" s="134"/>
      <c r="S2812" s="134"/>
      <c r="T2812" s="134"/>
      <c r="U2812" s="134"/>
      <c r="V2812" s="134"/>
      <c r="W2812" s="134"/>
      <c r="X2812" s="134"/>
      <c r="Y2812" s="134"/>
      <c r="Z2812" s="134"/>
      <c r="AA2812" s="134"/>
    </row>
    <row r="2813" spans="1:27" ht="11.65" customHeight="1" x14ac:dyDescent="0.2">
      <c r="A2813" s="138">
        <f t="shared" ca="1" si="229"/>
        <v>2432</v>
      </c>
      <c r="C2813" s="184"/>
      <c r="F2813" s="184" t="str">
        <f>+[1]Function!F2793</f>
        <v>P</v>
      </c>
      <c r="G2813" s="84" t="str">
        <f>[1]UTCR!H2813</f>
        <v>DGU</v>
      </c>
      <c r="H2813" s="151"/>
      <c r="I2813" s="88">
        <f>IF(VLOOKUP([1]Variables!$AN$3,[1]Variables!$AK$3:$AM$14,3)=2,[1]UTCR!J2813,[1]UTCR!AF2813)</f>
        <v>0</v>
      </c>
      <c r="J2813" s="88">
        <f t="shared" si="236"/>
        <v>0</v>
      </c>
      <c r="K2813" s="185">
        <f>IF([1]Variables!$AN$3=12,IF(VLOOKUP([1]Variables!$AN$3,[1]Variables!$AK$3:$AM$14,3)=2,INDEX([1]UTCR!K2813:U2813,1,5)+INDEX([1]UTCR!K2813:U2813,1,8),INDEX([1]UTCR!AG2813:AQ2813,1,5)+INDEX([1]UTCR!AG2813:AQ2813,1,8)),IF(VLOOKUP([1]Variables!$AN$3,[1]Variables!$AK$3:$AM$14,3)=2,INDEX([1]UTCR!K2813:U2813,1,[1]Variables!$AN$3),INDEX([1]UTCR!AG2813:AQ2813,1,[1]Variables!$AN$3)))</f>
        <v>0</v>
      </c>
      <c r="L2813" s="88">
        <f t="shared" si="237"/>
        <v>0</v>
      </c>
      <c r="M2813" s="88">
        <f>IF([1]Variables!$AN$3=12,INDEX([1]NRO!J2813:T2813,1,5)+INDEX([1]NRO!J2813:T2813,1,8),INDEX([1]NRO!J2813:T2813,1,[1]Variables!$AN$3))</f>
        <v>0</v>
      </c>
      <c r="O2813" s="134"/>
      <c r="P2813" s="134"/>
      <c r="Q2813" s="134"/>
      <c r="R2813" s="134"/>
      <c r="S2813" s="134"/>
      <c r="T2813" s="134"/>
      <c r="U2813" s="134"/>
      <c r="V2813" s="134"/>
      <c r="W2813" s="134"/>
      <c r="X2813" s="134"/>
      <c r="Y2813" s="134"/>
      <c r="Z2813" s="134"/>
      <c r="AA2813" s="134"/>
    </row>
    <row r="2814" spans="1:27" ht="11.65" customHeight="1" x14ac:dyDescent="0.2">
      <c r="A2814" s="138">
        <f t="shared" ca="1" si="229"/>
        <v>2433</v>
      </c>
      <c r="C2814" s="184"/>
      <c r="F2814" s="184" t="str">
        <f>+[1]Function!F2794</f>
        <v>P</v>
      </c>
      <c r="G2814" s="84" t="str">
        <f>[1]UTCR!H2814</f>
        <v>DGP</v>
      </c>
      <c r="H2814" s="151"/>
      <c r="I2814" s="88">
        <f>IF(VLOOKUP([1]Variables!$AN$3,[1]Variables!$AK$3:$AM$14,3)=2,[1]UTCR!J2814,[1]UTCR!AF2814)</f>
        <v>0</v>
      </c>
      <c r="J2814" s="88">
        <f t="shared" si="236"/>
        <v>0</v>
      </c>
      <c r="K2814" s="185">
        <f>IF([1]Variables!$AN$3=12,IF(VLOOKUP([1]Variables!$AN$3,[1]Variables!$AK$3:$AM$14,3)=2,INDEX([1]UTCR!K2814:U2814,1,5)+INDEX([1]UTCR!K2814:U2814,1,8),INDEX([1]UTCR!AG2814:AQ2814,1,5)+INDEX([1]UTCR!AG2814:AQ2814,1,8)),IF(VLOOKUP([1]Variables!$AN$3,[1]Variables!$AK$3:$AM$14,3)=2,INDEX([1]UTCR!K2814:U2814,1,[1]Variables!$AN$3),INDEX([1]UTCR!AG2814:AQ2814,1,[1]Variables!$AN$3)))</f>
        <v>0</v>
      </c>
      <c r="L2814" s="88">
        <f t="shared" si="237"/>
        <v>0</v>
      </c>
      <c r="M2814" s="88">
        <f>IF([1]Variables!$AN$3=12,INDEX([1]NRO!J2814:T2814,1,5)+INDEX([1]NRO!J2814:T2814,1,8),INDEX([1]NRO!J2814:T2814,1,[1]Variables!$AN$3))</f>
        <v>0</v>
      </c>
      <c r="O2814" s="134"/>
      <c r="P2814" s="134"/>
      <c r="Q2814" s="134"/>
      <c r="R2814" s="134"/>
      <c r="S2814" s="134"/>
      <c r="T2814" s="134"/>
      <c r="U2814" s="134"/>
      <c r="V2814" s="134"/>
      <c r="W2814" s="134"/>
      <c r="X2814" s="134"/>
      <c r="Y2814" s="134"/>
      <c r="Z2814" s="134"/>
      <c r="AA2814" s="134"/>
    </row>
    <row r="2815" spans="1:27" ht="11.65" customHeight="1" x14ac:dyDescent="0.2">
      <c r="A2815" s="138">
        <f t="shared" ca="1" si="229"/>
        <v>2434</v>
      </c>
      <c r="C2815" s="184"/>
      <c r="F2815" s="184" t="str">
        <f>+[1]Function!F2795</f>
        <v>P</v>
      </c>
      <c r="G2815" s="84" t="str">
        <f>[1]UTCR!H2815</f>
        <v>SG</v>
      </c>
      <c r="H2815" s="151"/>
      <c r="I2815" s="88">
        <f>IF(VLOOKUP([1]Variables!$AN$3,[1]Variables!$AK$3:$AM$14,3)=2,[1]UTCR!J2815,[1]UTCR!AF2815)</f>
        <v>0</v>
      </c>
      <c r="J2815" s="88">
        <f t="shared" si="236"/>
        <v>0</v>
      </c>
      <c r="K2815" s="185">
        <f>IF([1]Variables!$AN$3=12,IF(VLOOKUP([1]Variables!$AN$3,[1]Variables!$AK$3:$AM$14,3)=2,INDEX([1]UTCR!K2815:U2815,1,5)+INDEX([1]UTCR!K2815:U2815,1,8),INDEX([1]UTCR!AG2815:AQ2815,1,5)+INDEX([1]UTCR!AG2815:AQ2815,1,8)),IF(VLOOKUP([1]Variables!$AN$3,[1]Variables!$AK$3:$AM$14,3)=2,INDEX([1]UTCR!K2815:U2815,1,[1]Variables!$AN$3),INDEX([1]UTCR!AG2815:AQ2815,1,[1]Variables!$AN$3)))</f>
        <v>0</v>
      </c>
      <c r="L2815" s="88">
        <f t="shared" si="237"/>
        <v>0</v>
      </c>
      <c r="M2815" s="88">
        <f>IF([1]Variables!$AN$3=12,INDEX([1]NRO!J2815:T2815,1,5)+INDEX([1]NRO!J2815:T2815,1,8),INDEX([1]NRO!J2815:T2815,1,[1]Variables!$AN$3))</f>
        <v>0</v>
      </c>
      <c r="O2815" s="134"/>
      <c r="P2815" s="134"/>
      <c r="Q2815" s="134"/>
      <c r="R2815" s="134"/>
      <c r="S2815" s="134"/>
      <c r="T2815" s="134"/>
      <c r="U2815" s="134"/>
      <c r="V2815" s="134"/>
      <c r="W2815" s="134"/>
      <c r="X2815" s="134"/>
      <c r="Y2815" s="134"/>
      <c r="Z2815" s="134"/>
      <c r="AA2815" s="134"/>
    </row>
    <row r="2816" spans="1:27" ht="11.65" customHeight="1" x14ac:dyDescent="0.2">
      <c r="A2816" s="138">
        <f t="shared" ca="1" si="229"/>
        <v>2435</v>
      </c>
      <c r="C2816" s="184"/>
      <c r="F2816" s="184" t="str">
        <f>+[1]Function!F2796</f>
        <v>P</v>
      </c>
      <c r="G2816" s="84" t="str">
        <f>[1]UTCR!H2816</f>
        <v>CAGW</v>
      </c>
      <c r="H2816" s="151"/>
      <c r="I2816" s="88">
        <f>IF(VLOOKUP([1]Variables!$AN$3,[1]Variables!$AK$3:$AM$14,3)=2,[1]UTCR!J2816,[1]UTCR!AF2816)</f>
        <v>-354157367.56791699</v>
      </c>
      <c r="J2816" s="88">
        <f t="shared" si="236"/>
        <v>-274241572.00748283</v>
      </c>
      <c r="K2816" s="185">
        <f>IF([1]Variables!$AN$3=12,IF(VLOOKUP([1]Variables!$AN$3,[1]Variables!$AK$3:$AM$14,3)=2,INDEX([1]UTCR!K2816:U2816,1,5)+INDEX([1]UTCR!K2816:U2816,1,8),INDEX([1]UTCR!AG2816:AQ2816,1,5)+INDEX([1]UTCR!AG2816:AQ2816,1,8)),IF(VLOOKUP([1]Variables!$AN$3,[1]Variables!$AK$3:$AM$14,3)=2,INDEX([1]UTCR!K2816:U2816,1,[1]Variables!$AN$3),INDEX([1]UTCR!AG2816:AQ2816,1,[1]Variables!$AN$3)))</f>
        <v>-79915795.560434163</v>
      </c>
      <c r="L2816" s="88">
        <f t="shared" si="237"/>
        <v>198642.05576039851</v>
      </c>
      <c r="M2816" s="88">
        <f>IF([1]Variables!$AN$3=12,INDEX([1]NRO!J2816:T2816,1,5)+INDEX([1]NRO!J2816:T2816,1,8),INDEX([1]NRO!J2816:T2816,1,[1]Variables!$AN$3))</f>
        <v>-79717153.504673764</v>
      </c>
      <c r="O2816" s="134"/>
      <c r="P2816" s="134"/>
      <c r="Q2816" s="134"/>
      <c r="R2816" s="134"/>
      <c r="S2816" s="134"/>
      <c r="T2816" s="134"/>
      <c r="U2816" s="134"/>
      <c r="V2816" s="134"/>
      <c r="W2816" s="134"/>
      <c r="X2816" s="134"/>
      <c r="Y2816" s="134"/>
      <c r="Z2816" s="134"/>
      <c r="AA2816" s="134"/>
    </row>
    <row r="2817" spans="1:27" ht="11.65" customHeight="1" x14ac:dyDescent="0.2">
      <c r="A2817" s="138">
        <f t="shared" ca="1" si="229"/>
        <v>2436</v>
      </c>
      <c r="C2817" s="184"/>
      <c r="F2817" s="184" t="str">
        <f>+[1]Function!F2797</f>
        <v>P</v>
      </c>
      <c r="G2817" s="84" t="str">
        <f>[1]UTCR!H2817</f>
        <v>CAGE</v>
      </c>
      <c r="H2817" s="151"/>
      <c r="I2817" s="88">
        <f>IF(VLOOKUP([1]Variables!$AN$3,[1]Variables!$AK$3:$AM$14,3)=2,[1]UTCR!J2817,[1]UTCR!AF2817)</f>
        <v>-427384985.48374999</v>
      </c>
      <c r="J2817" s="88">
        <f t="shared" si="236"/>
        <v>-427384985.48374999</v>
      </c>
      <c r="K2817" s="185">
        <f>IF([1]Variables!$AN$3=12,IF(VLOOKUP([1]Variables!$AN$3,[1]Variables!$AK$3:$AM$14,3)=2,INDEX([1]UTCR!K2817:U2817,1,5)+INDEX([1]UTCR!K2817:U2817,1,8),INDEX([1]UTCR!AG2817:AQ2817,1,5)+INDEX([1]UTCR!AG2817:AQ2817,1,8)),IF(VLOOKUP([1]Variables!$AN$3,[1]Variables!$AK$3:$AM$14,3)=2,INDEX([1]UTCR!K2817:U2817,1,[1]Variables!$AN$3),INDEX([1]UTCR!AG2817:AQ2817,1,[1]Variables!$AN$3)))</f>
        <v>0</v>
      </c>
      <c r="L2817" s="88">
        <f t="shared" si="237"/>
        <v>0</v>
      </c>
      <c r="M2817" s="88">
        <f>IF([1]Variables!$AN$3=12,INDEX([1]NRO!J2817:T2817,1,5)+INDEX([1]NRO!J2817:T2817,1,8),INDEX([1]NRO!J2817:T2817,1,[1]Variables!$AN$3))</f>
        <v>0</v>
      </c>
      <c r="O2817" s="134"/>
      <c r="P2817" s="134"/>
      <c r="Q2817" s="134"/>
      <c r="R2817" s="134"/>
      <c r="S2817" s="134"/>
      <c r="T2817" s="134"/>
      <c r="U2817" s="134"/>
      <c r="V2817" s="134"/>
      <c r="W2817" s="134"/>
      <c r="X2817" s="134"/>
      <c r="Y2817" s="134"/>
      <c r="Z2817" s="134"/>
      <c r="AA2817" s="134"/>
    </row>
    <row r="2818" spans="1:27" ht="11.65" customHeight="1" x14ac:dyDescent="0.2">
      <c r="A2818" s="138">
        <f t="shared" ca="1" si="229"/>
        <v>2437</v>
      </c>
      <c r="C2818" s="184"/>
      <c r="F2818" s="184" t="str">
        <f>+[1]Function!F2798</f>
        <v>P</v>
      </c>
      <c r="G2818" s="84" t="str">
        <f>[1]UTCR!H2818</f>
        <v>CAGE</v>
      </c>
      <c r="H2818" s="151"/>
      <c r="I2818" s="88">
        <f>IF(VLOOKUP([1]Variables!$AN$3,[1]Variables!$AK$3:$AM$14,3)=2,[1]UTCR!J2818,[1]UTCR!AF2818)</f>
        <v>0</v>
      </c>
      <c r="J2818" s="88">
        <f t="shared" si="236"/>
        <v>0</v>
      </c>
      <c r="K2818" s="185">
        <f>IF([1]Variables!$AN$3=12,IF(VLOOKUP([1]Variables!$AN$3,[1]Variables!$AK$3:$AM$14,3)=2,INDEX([1]UTCR!K2818:U2818,1,5)+INDEX([1]UTCR!K2818:U2818,1,8),INDEX([1]UTCR!AG2818:AQ2818,1,5)+INDEX([1]UTCR!AG2818:AQ2818,1,8)),IF(VLOOKUP([1]Variables!$AN$3,[1]Variables!$AK$3:$AM$14,3)=2,INDEX([1]UTCR!K2818:U2818,1,[1]Variables!$AN$3),INDEX([1]UTCR!AG2818:AQ2818,1,[1]Variables!$AN$3)))</f>
        <v>0</v>
      </c>
      <c r="L2818" s="88">
        <f t="shared" si="237"/>
        <v>0</v>
      </c>
      <c r="M2818" s="88">
        <f>IF([1]Variables!$AN$3=12,INDEX([1]NRO!J2818:T2818,1,5)+INDEX([1]NRO!J2818:T2818,1,8),INDEX([1]NRO!J2818:T2818,1,[1]Variables!$AN$3))</f>
        <v>0</v>
      </c>
      <c r="O2818" s="134"/>
      <c r="P2818" s="134"/>
      <c r="Q2818" s="134"/>
      <c r="R2818" s="134"/>
      <c r="S2818" s="134"/>
      <c r="T2818" s="134"/>
      <c r="U2818" s="134"/>
      <c r="V2818" s="134"/>
      <c r="W2818" s="134"/>
      <c r="X2818" s="134"/>
      <c r="Y2818" s="134"/>
      <c r="Z2818" s="134"/>
      <c r="AA2818" s="134"/>
    </row>
    <row r="2819" spans="1:27" ht="11.65" customHeight="1" x14ac:dyDescent="0.2">
      <c r="A2819" s="138">
        <f t="shared" ca="1" si="229"/>
        <v>2438</v>
      </c>
      <c r="C2819" s="184"/>
      <c r="H2819" s="151" t="s">
        <v>642</v>
      </c>
      <c r="I2819" s="187">
        <f>SUBTOTAL(9,I2812:I2818)</f>
        <v>-781542353.05166698</v>
      </c>
      <c r="J2819" s="187">
        <f>SUBTOTAL(9,J2812:J2818)</f>
        <v>-701626557.49123287</v>
      </c>
      <c r="K2819" s="187">
        <f>SUBTOTAL(9,K2812:K2818)</f>
        <v>-79915795.560434163</v>
      </c>
      <c r="L2819" s="187">
        <f>SUBTOTAL(9,L2812:L2818)</f>
        <v>198642.05576039851</v>
      </c>
      <c r="M2819" s="187">
        <f>SUBTOTAL(9,M2812:M2818)</f>
        <v>-79717153.504673764</v>
      </c>
      <c r="O2819" s="134"/>
      <c r="P2819" s="134"/>
      <c r="Q2819" s="134"/>
      <c r="R2819" s="134"/>
      <c r="S2819" s="134"/>
      <c r="T2819" s="134"/>
      <c r="U2819" s="134"/>
      <c r="V2819" s="134"/>
      <c r="W2819" s="134"/>
      <c r="X2819" s="134"/>
      <c r="Y2819" s="134"/>
      <c r="Z2819" s="134"/>
      <c r="AA2819" s="134"/>
    </row>
    <row r="2820" spans="1:27" ht="11.65" customHeight="1" x14ac:dyDescent="0.2">
      <c r="A2820" s="138">
        <f t="shared" ca="1" si="229"/>
        <v>2439</v>
      </c>
      <c r="C2820" s="184"/>
      <c r="H2820" s="151"/>
      <c r="I2820" s="88"/>
      <c r="J2820" s="88"/>
      <c r="K2820" s="88"/>
      <c r="L2820" s="88"/>
      <c r="M2820" s="88"/>
      <c r="O2820" s="134"/>
      <c r="P2820" s="134"/>
      <c r="Q2820" s="134"/>
      <c r="R2820" s="134"/>
      <c r="S2820" s="134"/>
      <c r="T2820" s="134"/>
      <c r="U2820" s="134"/>
      <c r="V2820" s="134"/>
      <c r="W2820" s="134"/>
      <c r="X2820" s="134"/>
      <c r="Y2820" s="134"/>
      <c r="Z2820" s="134"/>
      <c r="AA2820" s="134"/>
    </row>
    <row r="2821" spans="1:27" ht="11.65" customHeight="1" x14ac:dyDescent="0.2">
      <c r="A2821" s="138">
        <f t="shared" ca="1" si="229"/>
        <v>2440</v>
      </c>
      <c r="C2821" s="184" t="s">
        <v>649</v>
      </c>
      <c r="D2821" s="84" t="s">
        <v>650</v>
      </c>
      <c r="H2821" s="151"/>
      <c r="I2821" s="88"/>
      <c r="J2821" s="88"/>
      <c r="K2821" s="88"/>
      <c r="L2821" s="88"/>
      <c r="M2821" s="88"/>
      <c r="O2821" s="134"/>
      <c r="P2821" s="134"/>
      <c r="Q2821" s="134"/>
      <c r="R2821" s="134"/>
      <c r="S2821" s="134"/>
      <c r="T2821" s="134"/>
      <c r="U2821" s="134"/>
      <c r="V2821" s="134"/>
      <c r="W2821" s="134"/>
      <c r="X2821" s="134"/>
      <c r="Y2821" s="134"/>
      <c r="Z2821" s="134"/>
      <c r="AA2821" s="134"/>
    </row>
    <row r="2822" spans="1:27" ht="11.65" customHeight="1" x14ac:dyDescent="0.2">
      <c r="A2822" s="138">
        <f t="shared" ca="1" si="229"/>
        <v>2441</v>
      </c>
      <c r="C2822" s="184"/>
      <c r="F2822" s="184" t="str">
        <f>+[1]Function!F2802</f>
        <v>P</v>
      </c>
      <c r="G2822" s="84" t="str">
        <f>[1]UTCR!H2822</f>
        <v>DGP</v>
      </c>
      <c r="H2822" s="151"/>
      <c r="I2822" s="88">
        <f>IF(VLOOKUP([1]Variables!$AN$3,[1]Variables!$AK$3:$AM$14,3)=2,[1]UTCR!J2822,[1]UTCR!AF2822)</f>
        <v>0</v>
      </c>
      <c r="J2822" s="88">
        <f>I2822-K2822</f>
        <v>0</v>
      </c>
      <c r="K2822" s="185">
        <f>IF([1]Variables!$AN$3=12,IF(VLOOKUP([1]Variables!$AN$3,[1]Variables!$AK$3:$AM$14,3)=2,INDEX([1]UTCR!K2822:U2822,1,5)+INDEX([1]UTCR!K2822:U2822,1,8),INDEX([1]UTCR!AG2822:AQ2822,1,5)+INDEX([1]UTCR!AG2822:AQ2822,1,8)),IF(VLOOKUP([1]Variables!$AN$3,[1]Variables!$AK$3:$AM$14,3)=2,INDEX([1]UTCR!K2822:U2822,1,[1]Variables!$AN$3),INDEX([1]UTCR!AG2822:AQ2822,1,[1]Variables!$AN$3)))</f>
        <v>0</v>
      </c>
      <c r="L2822" s="88">
        <f>M2822-K2822</f>
        <v>0</v>
      </c>
      <c r="M2822" s="88">
        <f>IF([1]Variables!$AN$3=12,INDEX([1]NRO!J2822:T2822,1,5)+INDEX([1]NRO!J2822:T2822,1,8),INDEX([1]NRO!J2822:T2822,1,[1]Variables!$AN$3))</f>
        <v>0</v>
      </c>
      <c r="O2822" s="134"/>
      <c r="P2822" s="134"/>
      <c r="Q2822" s="134"/>
      <c r="R2822" s="134"/>
      <c r="S2822" s="134"/>
      <c r="T2822" s="134"/>
      <c r="U2822" s="134"/>
      <c r="V2822" s="134"/>
      <c r="W2822" s="134"/>
      <c r="X2822" s="134"/>
      <c r="Y2822" s="134"/>
      <c r="Z2822" s="134"/>
      <c r="AA2822" s="134"/>
    </row>
    <row r="2823" spans="1:27" ht="11.65" customHeight="1" x14ac:dyDescent="0.2">
      <c r="A2823" s="138">
        <f t="shared" ca="1" si="229"/>
        <v>2442</v>
      </c>
      <c r="C2823" s="184"/>
      <c r="F2823" s="184" t="str">
        <f>+[1]Function!F2803</f>
        <v>P</v>
      </c>
      <c r="G2823" s="84" t="str">
        <f>[1]UTCR!H2823</f>
        <v>SG</v>
      </c>
      <c r="H2823" s="151"/>
      <c r="I2823" s="88">
        <f>IF(VLOOKUP([1]Variables!$AN$3,[1]Variables!$AK$3:$AM$14,3)=2,[1]UTCR!J2823,[1]UTCR!AF2823)</f>
        <v>0</v>
      </c>
      <c r="J2823" s="88">
        <f>I2823-K2823</f>
        <v>0</v>
      </c>
      <c r="K2823" s="185">
        <f>IF([1]Variables!$AN$3=12,IF(VLOOKUP([1]Variables!$AN$3,[1]Variables!$AK$3:$AM$14,3)=2,INDEX([1]UTCR!K2823:U2823,1,5)+INDEX([1]UTCR!K2823:U2823,1,8),INDEX([1]UTCR!AG2823:AQ2823,1,5)+INDEX([1]UTCR!AG2823:AQ2823,1,8)),IF(VLOOKUP([1]Variables!$AN$3,[1]Variables!$AK$3:$AM$14,3)=2,INDEX([1]UTCR!K2823:U2823,1,[1]Variables!$AN$3),INDEX([1]UTCR!AG2823:AQ2823,1,[1]Variables!$AN$3)))</f>
        <v>0</v>
      </c>
      <c r="L2823" s="88">
        <f>M2823-K2823</f>
        <v>0</v>
      </c>
      <c r="M2823" s="88">
        <f>IF([1]Variables!$AN$3=12,INDEX([1]NRO!J2823:T2823,1,5)+INDEX([1]NRO!J2823:T2823,1,8),INDEX([1]NRO!J2823:T2823,1,[1]Variables!$AN$3))</f>
        <v>0</v>
      </c>
      <c r="O2823" s="134"/>
      <c r="P2823" s="134"/>
      <c r="Q2823" s="134"/>
      <c r="R2823" s="134"/>
      <c r="S2823" s="134"/>
      <c r="T2823" s="134"/>
      <c r="U2823" s="134"/>
      <c r="V2823" s="134"/>
      <c r="W2823" s="134"/>
      <c r="X2823" s="134"/>
      <c r="Y2823" s="134"/>
      <c r="Z2823" s="134"/>
      <c r="AA2823" s="134"/>
    </row>
    <row r="2824" spans="1:27" ht="11.65" customHeight="1" x14ac:dyDescent="0.2">
      <c r="A2824" s="138">
        <f t="shared" ca="1" si="229"/>
        <v>2443</v>
      </c>
      <c r="C2824" s="184"/>
      <c r="H2824" s="151"/>
      <c r="I2824" s="187">
        <f>SUBTOTAL(9,I2822:I2823)</f>
        <v>0</v>
      </c>
      <c r="J2824" s="187">
        <f>SUBTOTAL(9,J2822:J2823)</f>
        <v>0</v>
      </c>
      <c r="K2824" s="187">
        <f>SUBTOTAL(9,K2822:K2823)</f>
        <v>0</v>
      </c>
      <c r="L2824" s="187">
        <f>SUBTOTAL(9,L2822:L2823)</f>
        <v>0</v>
      </c>
      <c r="M2824" s="187">
        <f>SUBTOTAL(9,M2822:M2823)</f>
        <v>0</v>
      </c>
      <c r="O2824" s="134"/>
      <c r="P2824" s="134"/>
      <c r="Q2824" s="134"/>
      <c r="R2824" s="134"/>
      <c r="S2824" s="134"/>
      <c r="T2824" s="134"/>
      <c r="U2824" s="134"/>
      <c r="V2824" s="134"/>
      <c r="W2824" s="134"/>
      <c r="X2824" s="134"/>
      <c r="Y2824" s="134"/>
      <c r="Z2824" s="134"/>
      <c r="AA2824" s="134"/>
    </row>
    <row r="2825" spans="1:27" ht="11.65" customHeight="1" x14ac:dyDescent="0.2">
      <c r="A2825" s="138">
        <f t="shared" ca="1" si="229"/>
        <v>2444</v>
      </c>
      <c r="C2825" s="184"/>
      <c r="H2825" s="151"/>
      <c r="I2825" s="88"/>
      <c r="J2825" s="88"/>
      <c r="K2825" s="88"/>
      <c r="L2825" s="88"/>
      <c r="M2825" s="88"/>
      <c r="O2825" s="134"/>
      <c r="P2825" s="134"/>
      <c r="Q2825" s="134"/>
      <c r="R2825" s="134"/>
      <c r="S2825" s="134"/>
      <c r="T2825" s="134"/>
      <c r="U2825" s="134"/>
      <c r="V2825" s="134"/>
      <c r="W2825" s="134"/>
      <c r="X2825" s="134"/>
      <c r="Y2825" s="134"/>
      <c r="Z2825" s="134"/>
      <c r="AA2825" s="134"/>
    </row>
    <row r="2826" spans="1:27" ht="11.65" customHeight="1" thickBot="1" x14ac:dyDescent="0.25">
      <c r="A2826" s="138">
        <f t="shared" ca="1" si="229"/>
        <v>2445</v>
      </c>
      <c r="C2826" s="189" t="s">
        <v>651</v>
      </c>
      <c r="H2826" s="190"/>
      <c r="I2826" s="191">
        <f>SUBTOTAL(9,I2784:I2825)</f>
        <v>-3826988711.6879168</v>
      </c>
      <c r="J2826" s="191">
        <f>SUBTOTAL(9,J2784:J2825)</f>
        <v>-3540662067.6406727</v>
      </c>
      <c r="K2826" s="191">
        <f>SUBTOTAL(9,K2784:K2825)</f>
        <v>-286326644.04724431</v>
      </c>
      <c r="L2826" s="191">
        <f>SUBTOTAL(9,L2784:L2825)</f>
        <v>2048804.369406119</v>
      </c>
      <c r="M2826" s="191">
        <f>SUBTOTAL(9,M2784:M2825)</f>
        <v>-284277839.67783821</v>
      </c>
      <c r="O2826" s="186"/>
      <c r="P2826" s="186"/>
      <c r="Q2826" s="186"/>
      <c r="R2826" s="186"/>
      <c r="S2826" s="186"/>
      <c r="T2826" s="186"/>
      <c r="U2826" s="134"/>
      <c r="V2826" s="186"/>
      <c r="W2826" s="186"/>
      <c r="X2826" s="186"/>
      <c r="Y2826" s="186"/>
      <c r="Z2826" s="186"/>
      <c r="AA2826" s="186"/>
    </row>
    <row r="2827" spans="1:27" ht="11.65" customHeight="1" thickTop="1" x14ac:dyDescent="0.2">
      <c r="A2827" s="138">
        <f t="shared" ca="1" si="229"/>
        <v>2446</v>
      </c>
      <c r="C2827" s="184"/>
      <c r="H2827" s="151"/>
      <c r="I2827" s="192"/>
      <c r="J2827" s="88"/>
      <c r="K2827" s="88"/>
      <c r="L2827" s="88"/>
      <c r="M2827" s="88"/>
      <c r="O2827" s="134"/>
      <c r="P2827" s="134"/>
      <c r="Q2827" s="134"/>
      <c r="R2827" s="134"/>
      <c r="S2827" s="134"/>
      <c r="T2827" s="134"/>
      <c r="U2827" s="134"/>
      <c r="V2827" s="134"/>
      <c r="W2827" s="134"/>
      <c r="X2827" s="134"/>
      <c r="Y2827" s="134"/>
      <c r="Z2827" s="134"/>
      <c r="AA2827" s="134"/>
    </row>
    <row r="2828" spans="1:27" ht="11.65" customHeight="1" x14ac:dyDescent="0.2">
      <c r="A2828" s="138">
        <f t="shared" ref="A2828:A2891" ca="1" si="238">OFFSET(A2828,-1,)+1</f>
        <v>2447</v>
      </c>
      <c r="C2828" s="184" t="s">
        <v>652</v>
      </c>
      <c r="H2828" s="151"/>
      <c r="I2828" s="88"/>
      <c r="J2828" s="88"/>
      <c r="K2828" s="88"/>
      <c r="L2828" s="88"/>
      <c r="M2828" s="88"/>
      <c r="O2828" s="134"/>
      <c r="P2828" s="134"/>
      <c r="Q2828" s="134"/>
      <c r="R2828" s="134"/>
      <c r="S2828" s="134"/>
      <c r="T2828" s="134"/>
      <c r="U2828" s="134"/>
      <c r="V2828" s="134"/>
      <c r="W2828" s="134"/>
      <c r="X2828" s="134"/>
      <c r="Y2828" s="134"/>
      <c r="Z2828" s="134"/>
      <c r="AA2828" s="134"/>
    </row>
    <row r="2829" spans="1:27" ht="11.65" customHeight="1" x14ac:dyDescent="0.2">
      <c r="A2829" s="138">
        <f t="shared" ca="1" si="238"/>
        <v>2448</v>
      </c>
      <c r="C2829" s="184"/>
      <c r="E2829" s="142" t="str">
        <f>[1]UTCR!E2829</f>
        <v>S</v>
      </c>
      <c r="H2829" s="151"/>
      <c r="I2829" s="88">
        <f>IF(VLOOKUP([1]Variables!$AN$3,[1]Variables!$AK$3:$AM$14,3)=2,[1]UTCR!J2829,[1]UTCR!AF2829)</f>
        <v>10235151.753749993</v>
      </c>
      <c r="J2829" s="88">
        <f t="shared" ref="J2829:J2836" si="239">I2829-K2829</f>
        <v>10235151.753749993</v>
      </c>
      <c r="K2829" s="185">
        <f>IF([1]Variables!$AN$3=12,IF(VLOOKUP([1]Variables!$AN$3,[1]Variables!$AK$3:$AM$14,3)=2,INDEX([1]UTCR!K2829:U2829,1,5)+INDEX([1]UTCR!K2829:U2829,1,8),INDEX([1]UTCR!AG2829:AQ2829,1,5)+INDEX([1]UTCR!AG2829:AQ2829,1,8)),IF(VLOOKUP([1]Variables!$AN$3,[1]Variables!$AK$3:$AM$14,3)=2,INDEX([1]UTCR!K2829:U2829,1,[1]Variables!$AN$3),INDEX([1]UTCR!AG2829:AQ2829,1,[1]Variables!$AN$3)))</f>
        <v>0</v>
      </c>
      <c r="L2829" s="88">
        <f t="shared" ref="L2829:L2836" si="240">M2829-K2829</f>
        <v>0</v>
      </c>
      <c r="M2829" s="88">
        <f>IF([1]Variables!$AN$3=12,INDEX([1]NRO!J2829:T2829,1,5)+INDEX([1]NRO!J2829:T2829,1,8),INDEX([1]NRO!J2829:T2829,1,[1]Variables!$AN$3))</f>
        <v>0</v>
      </c>
      <c r="O2829" s="134"/>
      <c r="P2829" s="134"/>
      <c r="Q2829" s="134"/>
      <c r="R2829" s="134"/>
      <c r="S2829" s="134"/>
      <c r="T2829" s="134"/>
      <c r="U2829" s="134"/>
      <c r="V2829" s="134"/>
      <c r="W2829" s="134"/>
      <c r="X2829" s="134"/>
      <c r="Y2829" s="134"/>
      <c r="Z2829" s="134"/>
      <c r="AA2829" s="134"/>
    </row>
    <row r="2830" spans="1:27" ht="11.65" customHeight="1" x14ac:dyDescent="0.2">
      <c r="A2830" s="138">
        <f t="shared" ca="1" si="238"/>
        <v>2449</v>
      </c>
      <c r="C2830" s="184"/>
      <c r="E2830" s="84" t="str">
        <f>[1]UTCR!E2830</f>
        <v>DGP</v>
      </c>
      <c r="H2830" s="151"/>
      <c r="I2830" s="88">
        <f>IF(VLOOKUP([1]Variables!$AN$3,[1]Variables!$AK$3:$AM$14,3)=2,[1]UTCR!J2830,[1]UTCR!AF2830)</f>
        <v>0</v>
      </c>
      <c r="J2830" s="88">
        <f t="shared" si="239"/>
        <v>0</v>
      </c>
      <c r="K2830" s="185">
        <f>IF([1]Variables!$AN$3=12,IF(VLOOKUP([1]Variables!$AN$3,[1]Variables!$AK$3:$AM$14,3)=2,INDEX([1]UTCR!K2830:U2830,1,5)+INDEX([1]UTCR!K2830:U2830,1,8),INDEX([1]UTCR!AG2830:AQ2830,1,5)+INDEX([1]UTCR!AG2830:AQ2830,1,8)),IF(VLOOKUP([1]Variables!$AN$3,[1]Variables!$AK$3:$AM$14,3)=2,INDEX([1]UTCR!K2830:U2830,1,[1]Variables!$AN$3),INDEX([1]UTCR!AG2830:AQ2830,1,[1]Variables!$AN$3)))</f>
        <v>0</v>
      </c>
      <c r="L2830" s="88">
        <f t="shared" si="240"/>
        <v>0</v>
      </c>
      <c r="M2830" s="88">
        <f>IF([1]Variables!$AN$3=12,INDEX([1]NRO!J2830:T2830,1,5)+INDEX([1]NRO!J2830:T2830,1,8),INDEX([1]NRO!J2830:T2830,1,[1]Variables!$AN$3))</f>
        <v>0</v>
      </c>
      <c r="O2830" s="134"/>
      <c r="P2830" s="134"/>
      <c r="Q2830" s="134"/>
      <c r="R2830" s="134"/>
      <c r="S2830" s="134"/>
      <c r="T2830" s="134"/>
      <c r="U2830" s="134"/>
      <c r="V2830" s="134"/>
      <c r="W2830" s="134"/>
      <c r="X2830" s="134"/>
      <c r="Y2830" s="134"/>
      <c r="Z2830" s="134"/>
      <c r="AA2830" s="134"/>
    </row>
    <row r="2831" spans="1:27" ht="11.65" customHeight="1" x14ac:dyDescent="0.2">
      <c r="A2831" s="138">
        <f t="shared" ca="1" si="238"/>
        <v>2450</v>
      </c>
      <c r="C2831" s="184"/>
      <c r="E2831" s="84" t="str">
        <f>[1]UTCR!E2831</f>
        <v>DGU</v>
      </c>
      <c r="H2831" s="151"/>
      <c r="I2831" s="88">
        <f>IF(VLOOKUP([1]Variables!$AN$3,[1]Variables!$AK$3:$AM$14,3)=2,[1]UTCR!J2831,[1]UTCR!AF2831)</f>
        <v>0</v>
      </c>
      <c r="J2831" s="88">
        <f t="shared" si="239"/>
        <v>0</v>
      </c>
      <c r="K2831" s="185">
        <f>IF([1]Variables!$AN$3=12,IF(VLOOKUP([1]Variables!$AN$3,[1]Variables!$AK$3:$AM$14,3)=2,INDEX([1]UTCR!K2831:U2831,1,5)+INDEX([1]UTCR!K2831:U2831,1,8),INDEX([1]UTCR!AG2831:AQ2831,1,5)+INDEX([1]UTCR!AG2831:AQ2831,1,8)),IF(VLOOKUP([1]Variables!$AN$3,[1]Variables!$AK$3:$AM$14,3)=2,INDEX([1]UTCR!K2831:U2831,1,[1]Variables!$AN$3),INDEX([1]UTCR!AG2831:AQ2831,1,[1]Variables!$AN$3)))</f>
        <v>0</v>
      </c>
      <c r="L2831" s="88">
        <f t="shared" si="240"/>
        <v>0</v>
      </c>
      <c r="M2831" s="88">
        <f>IF([1]Variables!$AN$3=12,INDEX([1]NRO!J2831:T2831,1,5)+INDEX([1]NRO!J2831:T2831,1,8),INDEX([1]NRO!J2831:T2831,1,[1]Variables!$AN$3))</f>
        <v>0</v>
      </c>
      <c r="O2831" s="134"/>
      <c r="P2831" s="134"/>
      <c r="Q2831" s="134"/>
      <c r="R2831" s="134"/>
      <c r="S2831" s="134"/>
      <c r="T2831" s="134"/>
      <c r="U2831" s="134"/>
      <c r="V2831" s="134"/>
      <c r="W2831" s="134"/>
      <c r="X2831" s="134"/>
      <c r="Y2831" s="134"/>
      <c r="Z2831" s="134"/>
      <c r="AA2831" s="134"/>
    </row>
    <row r="2832" spans="1:27" ht="11.65" customHeight="1" x14ac:dyDescent="0.2">
      <c r="A2832" s="138">
        <f t="shared" ca="1" si="238"/>
        <v>2451</v>
      </c>
      <c r="C2832" s="184"/>
      <c r="E2832" s="84" t="str">
        <f>[1]UTCR!E2832</f>
        <v>SG</v>
      </c>
      <c r="H2832" s="151"/>
      <c r="I2832" s="88">
        <f>IF(VLOOKUP([1]Variables!$AN$3,[1]Variables!$AK$3:$AM$14,3)=2,[1]UTCR!J2832,[1]UTCR!AF2832)</f>
        <v>0</v>
      </c>
      <c r="J2832" s="88">
        <f t="shared" si="239"/>
        <v>0</v>
      </c>
      <c r="K2832" s="185">
        <f>IF([1]Variables!$AN$3=12,IF(VLOOKUP([1]Variables!$AN$3,[1]Variables!$AK$3:$AM$14,3)=2,INDEX([1]UTCR!K2832:U2832,1,5)+INDEX([1]UTCR!K2832:U2832,1,8),INDEX([1]UTCR!AG2832:AQ2832,1,5)+INDEX([1]UTCR!AG2832:AQ2832,1,8)),IF(VLOOKUP([1]Variables!$AN$3,[1]Variables!$AK$3:$AM$14,3)=2,INDEX([1]UTCR!K2832:U2832,1,[1]Variables!$AN$3),INDEX([1]UTCR!AG2832:AQ2832,1,[1]Variables!$AN$3)))</f>
        <v>0</v>
      </c>
      <c r="L2832" s="88">
        <f t="shared" si="240"/>
        <v>0</v>
      </c>
      <c r="M2832" s="88">
        <f>IF([1]Variables!$AN$3=12,INDEX([1]NRO!J2832:T2832,1,5)+INDEX([1]NRO!J2832:T2832,1,8),INDEX([1]NRO!J2832:T2832,1,[1]Variables!$AN$3))</f>
        <v>0</v>
      </c>
      <c r="O2832" s="134"/>
      <c r="P2832" s="134"/>
      <c r="Q2832" s="134"/>
      <c r="R2832" s="134"/>
      <c r="S2832" s="134"/>
      <c r="T2832" s="134"/>
      <c r="U2832" s="134"/>
      <c r="V2832" s="134"/>
      <c r="W2832" s="134"/>
      <c r="X2832" s="134"/>
      <c r="Y2832" s="134"/>
      <c r="Z2832" s="134"/>
      <c r="AA2832" s="134"/>
    </row>
    <row r="2833" spans="1:27" ht="11.65" customHeight="1" x14ac:dyDescent="0.2">
      <c r="A2833" s="138">
        <f t="shared" ca="1" si="238"/>
        <v>2452</v>
      </c>
      <c r="C2833" s="184"/>
      <c r="E2833" s="84" t="str">
        <f>[1]UTCR!E2833</f>
        <v>CAGW</v>
      </c>
      <c r="H2833" s="151"/>
      <c r="I2833" s="88">
        <f>IF(VLOOKUP([1]Variables!$AN$3,[1]Variables!$AK$3:$AM$14,3)=2,[1]UTCR!J2833,[1]UTCR!AF2833)</f>
        <v>-754050085.30583405</v>
      </c>
      <c r="J2833" s="88">
        <f>I2833-K2833</f>
        <v>-583898288.45503783</v>
      </c>
      <c r="K2833" s="185">
        <f>IF([1]Variables!$AN$3=12,IF(VLOOKUP([1]Variables!$AN$3,[1]Variables!$AK$3:$AM$14,3)=2,INDEX([1]UTCR!K2833:U2833,1,5)+INDEX([1]UTCR!K2833:U2833,1,8),INDEX([1]UTCR!AG2833:AQ2833,1,5)+INDEX([1]UTCR!AG2833:AQ2833,1,8)),IF(VLOOKUP([1]Variables!$AN$3,[1]Variables!$AK$3:$AM$14,3)=2,INDEX([1]UTCR!K2833:U2833,1,[1]Variables!$AN$3),INDEX([1]UTCR!AG2833:AQ2833,1,[1]Variables!$AN$3)))</f>
        <v>-170151796.85079619</v>
      </c>
      <c r="L2833" s="88">
        <f>M2833-K2833</f>
        <v>16072903.352222353</v>
      </c>
      <c r="M2833" s="88">
        <f>IF([1]Variables!$AN$3=12,INDEX([1]NRO!J2833:T2833,1,5)+INDEX([1]NRO!J2833:T2833,1,8),INDEX([1]NRO!J2833:T2833,1,[1]Variables!$AN$3))</f>
        <v>-154078893.49857384</v>
      </c>
      <c r="O2833" s="134"/>
      <c r="P2833" s="134"/>
      <c r="Q2833" s="134"/>
      <c r="R2833" s="134"/>
      <c r="S2833" s="134"/>
      <c r="T2833" s="134"/>
      <c r="U2833" s="134"/>
      <c r="V2833" s="134"/>
      <c r="W2833" s="134"/>
      <c r="X2833" s="134"/>
      <c r="Y2833" s="134"/>
      <c r="Z2833" s="134"/>
      <c r="AA2833" s="134"/>
    </row>
    <row r="2834" spans="1:27" ht="11.65" customHeight="1" x14ac:dyDescent="0.2">
      <c r="A2834" s="138">
        <f t="shared" ca="1" si="238"/>
        <v>2453</v>
      </c>
      <c r="C2834" s="184"/>
      <c r="E2834" s="84" t="str">
        <f>[1]UTCR!E2834</f>
        <v>CAGE</v>
      </c>
      <c r="H2834" s="151"/>
      <c r="I2834" s="88">
        <f>IF(VLOOKUP([1]Variables!$AN$3,[1]Variables!$AK$3:$AM$14,3)=2,[1]UTCR!J2834,[1]UTCR!AF2834)</f>
        <v>-2565391429.2750001</v>
      </c>
      <c r="J2834" s="88">
        <f>I2834-K2834</f>
        <v>-2565391429.2750001</v>
      </c>
      <c r="K2834" s="185">
        <f>IF([1]Variables!$AN$3=12,IF(VLOOKUP([1]Variables!$AN$3,[1]Variables!$AK$3:$AM$14,3)=2,INDEX([1]UTCR!K2834:U2834,1,5)+INDEX([1]UTCR!K2834:U2834,1,8),INDEX([1]UTCR!AG2834:AQ2834,1,5)+INDEX([1]UTCR!AG2834:AQ2834,1,8)),IF(VLOOKUP([1]Variables!$AN$3,[1]Variables!$AK$3:$AM$14,3)=2,INDEX([1]UTCR!K2834:U2834,1,[1]Variables!$AN$3),INDEX([1]UTCR!AG2834:AQ2834,1,[1]Variables!$AN$3)))</f>
        <v>0</v>
      </c>
      <c r="L2834" s="88">
        <f>M2834-K2834</f>
        <v>0</v>
      </c>
      <c r="M2834" s="88">
        <f>IF([1]Variables!$AN$3=12,INDEX([1]NRO!J2834:T2834,1,5)+INDEX([1]NRO!J2834:T2834,1,8),INDEX([1]NRO!J2834:T2834,1,[1]Variables!$AN$3))</f>
        <v>0</v>
      </c>
      <c r="O2834" s="134"/>
      <c r="P2834" s="134"/>
      <c r="Q2834" s="134"/>
      <c r="R2834" s="134"/>
      <c r="S2834" s="134"/>
      <c r="T2834" s="134"/>
      <c r="U2834" s="134"/>
      <c r="V2834" s="134"/>
      <c r="W2834" s="134"/>
      <c r="X2834" s="134"/>
      <c r="Y2834" s="134"/>
      <c r="Z2834" s="134"/>
      <c r="AA2834" s="134"/>
    </row>
    <row r="2835" spans="1:27" ht="11.65" customHeight="1" x14ac:dyDescent="0.2">
      <c r="A2835" s="138">
        <f t="shared" ca="1" si="238"/>
        <v>2454</v>
      </c>
      <c r="C2835" s="184"/>
      <c r="E2835" s="84" t="str">
        <f>[1]UTCR!E2835</f>
        <v>JBG</v>
      </c>
      <c r="H2835" s="151"/>
      <c r="I2835" s="88">
        <f>IF(VLOOKUP([1]Variables!$AN$3,[1]Variables!$AK$3:$AM$14,3)=2,[1]UTCR!J2835,[1]UTCR!AF2835)</f>
        <v>-517782348.86083299</v>
      </c>
      <c r="J2835" s="88">
        <f t="shared" si="239"/>
        <v>-401607501.66438484</v>
      </c>
      <c r="K2835" s="185">
        <f>IF([1]Variables!$AN$3=12,IF(VLOOKUP([1]Variables!$AN$3,[1]Variables!$AK$3:$AM$14,3)=2,INDEX([1]UTCR!K2835:U2835,1,5)+INDEX([1]UTCR!K2835:U2835,1,8),INDEX([1]UTCR!AG2835:AQ2835,1,5)+INDEX([1]UTCR!AG2835:AQ2835,1,8)),IF(VLOOKUP([1]Variables!$AN$3,[1]Variables!$AK$3:$AM$14,3)=2,INDEX([1]UTCR!K2835:U2835,1,[1]Variables!$AN$3),INDEX([1]UTCR!AG2835:AQ2835,1,[1]Variables!$AN$3)))</f>
        <v>-116174847.19644812</v>
      </c>
      <c r="L2835" s="88">
        <f t="shared" si="240"/>
        <v>-14024098.982816234</v>
      </c>
      <c r="M2835" s="88">
        <f>IF([1]Variables!$AN$3=12,INDEX([1]NRO!J2835:T2835,1,5)+INDEX([1]NRO!J2835:T2835,1,8),INDEX([1]NRO!J2835:T2835,1,[1]Variables!$AN$3))</f>
        <v>-130198946.17926435</v>
      </c>
      <c r="O2835" s="134"/>
      <c r="P2835" s="134"/>
      <c r="Q2835" s="134"/>
      <c r="R2835" s="134"/>
      <c r="S2835" s="134"/>
      <c r="T2835" s="134"/>
      <c r="U2835" s="134"/>
      <c r="V2835" s="134"/>
      <c r="W2835" s="134"/>
      <c r="X2835" s="134"/>
      <c r="Y2835" s="134"/>
      <c r="Z2835" s="134"/>
      <c r="AA2835" s="134"/>
    </row>
    <row r="2836" spans="1:27" ht="11.65" customHeight="1" x14ac:dyDescent="0.2">
      <c r="A2836" s="138">
        <f t="shared" ca="1" si="238"/>
        <v>2455</v>
      </c>
      <c r="C2836" s="184"/>
      <c r="E2836" s="84" t="str">
        <f>[1]UTCR!E2836</f>
        <v>SSGCT</v>
      </c>
      <c r="H2836" s="151"/>
      <c r="I2836" s="88">
        <f>IF(VLOOKUP([1]Variables!$AN$3,[1]Variables!$AK$3:$AM$14,3)=2,[1]UTCR!J2836,[1]UTCR!AF2836)</f>
        <v>0</v>
      </c>
      <c r="J2836" s="88">
        <f t="shared" si="239"/>
        <v>0</v>
      </c>
      <c r="K2836" s="185">
        <f>IF([1]Variables!$AN$3=12,IF(VLOOKUP([1]Variables!$AN$3,[1]Variables!$AK$3:$AM$14,3)=2,INDEX([1]UTCR!K2836:U2836,1,5)+INDEX([1]UTCR!K2836:U2836,1,8),INDEX([1]UTCR!AG2836:AQ2836,1,5)+INDEX([1]UTCR!AG2836:AQ2836,1,8)),IF(VLOOKUP([1]Variables!$AN$3,[1]Variables!$AK$3:$AM$14,3)=2,INDEX([1]UTCR!K2836:U2836,1,[1]Variables!$AN$3),INDEX([1]UTCR!AG2836:AQ2836,1,[1]Variables!$AN$3)))</f>
        <v>0</v>
      </c>
      <c r="L2836" s="88">
        <f t="shared" si="240"/>
        <v>0</v>
      </c>
      <c r="M2836" s="88">
        <f>IF([1]Variables!$AN$3=12,INDEX([1]NRO!J2836:T2836,1,5)+INDEX([1]NRO!J2836:T2836,1,8),INDEX([1]NRO!J2836:T2836,1,[1]Variables!$AN$3))</f>
        <v>0</v>
      </c>
      <c r="O2836" s="134"/>
      <c r="P2836" s="134"/>
      <c r="Q2836" s="134"/>
      <c r="R2836" s="134"/>
      <c r="S2836" s="134"/>
      <c r="T2836" s="134"/>
      <c r="U2836" s="134"/>
      <c r="V2836" s="134"/>
      <c r="W2836" s="134"/>
      <c r="X2836" s="134"/>
      <c r="Y2836" s="134"/>
      <c r="Z2836" s="134"/>
      <c r="AA2836" s="134"/>
    </row>
    <row r="2837" spans="1:27" ht="11.65" customHeight="1" thickBot="1" x14ac:dyDescent="0.25">
      <c r="A2837" s="138">
        <f t="shared" ca="1" si="238"/>
        <v>2456</v>
      </c>
      <c r="C2837" s="184" t="s">
        <v>653</v>
      </c>
      <c r="H2837" s="151"/>
      <c r="I2837" s="203">
        <f>SUM(I2829:I2836)</f>
        <v>-3826988711.6879172</v>
      </c>
      <c r="J2837" s="203">
        <f>SUM(J2829:J2836)</f>
        <v>-3540662067.6406727</v>
      </c>
      <c r="K2837" s="203">
        <f>SUM(K2829:K2836)</f>
        <v>-286326644.04724431</v>
      </c>
      <c r="L2837" s="203">
        <f>SUM(L2829:L2836)</f>
        <v>2048804.369406119</v>
      </c>
      <c r="M2837" s="203">
        <f>SUM(M2829:M2836)</f>
        <v>-284277839.67783821</v>
      </c>
      <c r="O2837" s="134"/>
      <c r="P2837" s="134"/>
      <c r="Q2837" s="134"/>
      <c r="R2837" s="134"/>
      <c r="S2837" s="134"/>
      <c r="T2837" s="134"/>
      <c r="U2837" s="134"/>
      <c r="V2837" s="134"/>
      <c r="W2837" s="134"/>
      <c r="X2837" s="134"/>
      <c r="Y2837" s="134"/>
      <c r="Z2837" s="134"/>
      <c r="AA2837" s="134"/>
    </row>
    <row r="2838" spans="1:27" ht="11.65" customHeight="1" thickTop="1" x14ac:dyDescent="0.2">
      <c r="A2838" s="138">
        <f t="shared" ca="1" si="238"/>
        <v>2457</v>
      </c>
      <c r="C2838" s="184"/>
      <c r="H2838" s="151"/>
      <c r="I2838" s="134"/>
      <c r="J2838" s="134"/>
      <c r="K2838" s="134"/>
      <c r="L2838" s="134"/>
      <c r="M2838" s="134"/>
      <c r="O2838" s="134"/>
      <c r="P2838" s="134"/>
      <c r="Q2838" s="134"/>
      <c r="R2838" s="134"/>
      <c r="S2838" s="134"/>
      <c r="T2838" s="134"/>
      <c r="U2838" s="134"/>
      <c r="V2838" s="134"/>
      <c r="W2838" s="134"/>
      <c r="X2838" s="134"/>
      <c r="Y2838" s="134"/>
      <c r="Z2838" s="134"/>
      <c r="AA2838" s="134"/>
    </row>
    <row r="2839" spans="1:27" ht="15" customHeight="1" x14ac:dyDescent="0.2">
      <c r="A2839" s="138">
        <f t="shared" ca="1" si="238"/>
        <v>2458</v>
      </c>
      <c r="C2839" s="184"/>
      <c r="H2839" s="151"/>
      <c r="I2839" s="88"/>
      <c r="J2839" s="88"/>
      <c r="K2839" s="88"/>
      <c r="L2839" s="88"/>
      <c r="M2839" s="88"/>
      <c r="O2839" s="134"/>
      <c r="P2839" s="134"/>
      <c r="Q2839" s="134"/>
      <c r="R2839" s="134"/>
      <c r="S2839" s="134"/>
      <c r="T2839" s="134"/>
      <c r="U2839" s="134"/>
      <c r="V2839" s="134"/>
      <c r="W2839" s="134"/>
      <c r="X2839" s="134"/>
      <c r="Y2839" s="134"/>
      <c r="Z2839" s="134"/>
      <c r="AA2839" s="134"/>
    </row>
    <row r="2840" spans="1:27" ht="11.65" customHeight="1" x14ac:dyDescent="0.2">
      <c r="A2840" s="138">
        <f t="shared" ca="1" si="238"/>
        <v>2459</v>
      </c>
      <c r="C2840" s="184" t="s">
        <v>654</v>
      </c>
      <c r="D2840" s="84" t="s">
        <v>655</v>
      </c>
      <c r="H2840" s="151"/>
      <c r="I2840" s="88"/>
      <c r="J2840" s="88"/>
      <c r="K2840" s="88"/>
      <c r="L2840" s="88"/>
      <c r="M2840" s="88"/>
      <c r="O2840" s="134"/>
      <c r="P2840" s="134"/>
      <c r="Q2840" s="134"/>
      <c r="R2840" s="134"/>
      <c r="S2840" s="134"/>
      <c r="T2840" s="134"/>
      <c r="U2840" s="134"/>
      <c r="V2840" s="134"/>
      <c r="W2840" s="134"/>
      <c r="X2840" s="134"/>
      <c r="Y2840" s="134"/>
      <c r="Z2840" s="134"/>
      <c r="AA2840" s="134"/>
    </row>
    <row r="2841" spans="1:27" ht="11.65" customHeight="1" x14ac:dyDescent="0.2">
      <c r="A2841" s="138">
        <f t="shared" ca="1" si="238"/>
        <v>2460</v>
      </c>
      <c r="C2841" s="184"/>
      <c r="F2841" s="184" t="str">
        <f>+[1]Function!F2821</f>
        <v>T</v>
      </c>
      <c r="G2841" s="84" t="str">
        <f>[1]UTCR!H2841</f>
        <v>DGP</v>
      </c>
      <c r="H2841" s="151"/>
      <c r="I2841" s="88">
        <f>IF(VLOOKUP([1]Variables!$AN$3,[1]Variables!$AK$3:$AM$14,3)=2,[1]UTCR!J2841,[1]UTCR!AF2841)</f>
        <v>0</v>
      </c>
      <c r="J2841" s="88">
        <f t="shared" ref="J2841:J2846" si="241">I2841-K2841</f>
        <v>0</v>
      </c>
      <c r="K2841" s="185">
        <f>IF([1]Variables!$AN$3=12,IF(VLOOKUP([1]Variables!$AN$3,[1]Variables!$AK$3:$AM$14,3)=2,INDEX([1]UTCR!K2841:U2841,1,5)+INDEX([1]UTCR!K2841:U2841,1,8),INDEX([1]UTCR!AG2841:AQ2841,1,5)+INDEX([1]UTCR!AG2841:AQ2841,1,8)),IF(VLOOKUP([1]Variables!$AN$3,[1]Variables!$AK$3:$AM$14,3)=2,INDEX([1]UTCR!K2841:U2841,1,[1]Variables!$AN$3),INDEX([1]UTCR!AG2841:AQ2841,1,[1]Variables!$AN$3)))</f>
        <v>0</v>
      </c>
      <c r="L2841" s="88">
        <f t="shared" ref="L2841:L2846" si="242">M2841-K2841</f>
        <v>0</v>
      </c>
      <c r="M2841" s="88">
        <f>IF([1]Variables!$AN$3=12,INDEX([1]NRO!J2841:T2841,1,5)+INDEX([1]NRO!J2841:T2841,1,8),INDEX([1]NRO!J2841:T2841,1,[1]Variables!$AN$3))</f>
        <v>0</v>
      </c>
      <c r="O2841" s="134"/>
      <c r="P2841" s="134"/>
      <c r="Q2841" s="134"/>
      <c r="R2841" s="134"/>
      <c r="S2841" s="134"/>
      <c r="T2841" s="134"/>
      <c r="U2841" s="134"/>
      <c r="V2841" s="134"/>
      <c r="W2841" s="134"/>
      <c r="X2841" s="134"/>
      <c r="Y2841" s="134"/>
      <c r="Z2841" s="134"/>
      <c r="AA2841" s="134"/>
    </row>
    <row r="2842" spans="1:27" ht="11.65" customHeight="1" x14ac:dyDescent="0.2">
      <c r="A2842" s="138">
        <f t="shared" ca="1" si="238"/>
        <v>2461</v>
      </c>
      <c r="C2842" s="184"/>
      <c r="F2842" s="184" t="str">
        <f>+[1]Function!F2822</f>
        <v>T</v>
      </c>
      <c r="G2842" s="84" t="str">
        <f>[1]UTCR!H2842</f>
        <v>DGU</v>
      </c>
      <c r="H2842" s="151"/>
      <c r="I2842" s="88">
        <f>IF(VLOOKUP([1]Variables!$AN$3,[1]Variables!$AK$3:$AM$14,3)=2,[1]UTCR!J2842,[1]UTCR!AF2842)</f>
        <v>0</v>
      </c>
      <c r="J2842" s="88">
        <f t="shared" si="241"/>
        <v>0</v>
      </c>
      <c r="K2842" s="185">
        <f>IF([1]Variables!$AN$3=12,IF(VLOOKUP([1]Variables!$AN$3,[1]Variables!$AK$3:$AM$14,3)=2,INDEX([1]UTCR!K2842:U2842,1,5)+INDEX([1]UTCR!K2842:U2842,1,8),INDEX([1]UTCR!AG2842:AQ2842,1,5)+INDEX([1]UTCR!AG2842:AQ2842,1,8)),IF(VLOOKUP([1]Variables!$AN$3,[1]Variables!$AK$3:$AM$14,3)=2,INDEX([1]UTCR!K2842:U2842,1,[1]Variables!$AN$3),INDEX([1]UTCR!AG2842:AQ2842,1,[1]Variables!$AN$3)))</f>
        <v>0</v>
      </c>
      <c r="L2842" s="88">
        <f t="shared" si="242"/>
        <v>0</v>
      </c>
      <c r="M2842" s="88">
        <f>IF([1]Variables!$AN$3=12,INDEX([1]NRO!J2842:T2842,1,5)+INDEX([1]NRO!J2842:T2842,1,8),INDEX([1]NRO!J2842:T2842,1,[1]Variables!$AN$3))</f>
        <v>0</v>
      </c>
      <c r="O2842" s="134"/>
      <c r="P2842" s="134"/>
      <c r="Q2842" s="134"/>
      <c r="R2842" s="134"/>
      <c r="S2842" s="134"/>
      <c r="T2842" s="134"/>
      <c r="U2842" s="134"/>
      <c r="V2842" s="134"/>
      <c r="W2842" s="134"/>
      <c r="X2842" s="134"/>
      <c r="Y2842" s="134"/>
      <c r="Z2842" s="134"/>
      <c r="AA2842" s="134"/>
    </row>
    <row r="2843" spans="1:27" ht="11.65" customHeight="1" x14ac:dyDescent="0.2">
      <c r="A2843" s="138">
        <f t="shared" ca="1" si="238"/>
        <v>2462</v>
      </c>
      <c r="C2843" s="184"/>
      <c r="F2843" s="184" t="str">
        <f>+[1]Function!F2823</f>
        <v>T</v>
      </c>
      <c r="G2843" s="84" t="str">
        <f>[1]UTCR!H2843</f>
        <v>CAGW</v>
      </c>
      <c r="H2843" s="151"/>
      <c r="I2843" s="88">
        <f>IF(VLOOKUP([1]Variables!$AN$3,[1]Variables!$AK$3:$AM$14,3)=2,[1]UTCR!J2843,[1]UTCR!AF2843)</f>
        <v>-492538891.9439404</v>
      </c>
      <c r="J2843" s="88">
        <f t="shared" si="241"/>
        <v>-381397232.89993846</v>
      </c>
      <c r="K2843" s="185">
        <f>IF([1]Variables!$AN$3=12,IF(VLOOKUP([1]Variables!$AN$3,[1]Variables!$AK$3:$AM$14,3)=2,INDEX([1]UTCR!K2843:U2843,1,5)+INDEX([1]UTCR!K2843:U2843,1,8),INDEX([1]UTCR!AG2843:AQ2843,1,5)+INDEX([1]UTCR!AG2843:AQ2843,1,8)),IF(VLOOKUP([1]Variables!$AN$3,[1]Variables!$AK$3:$AM$14,3)=2,INDEX([1]UTCR!K2843:U2843,1,[1]Variables!$AN$3),INDEX([1]UTCR!AG2843:AQ2843,1,[1]Variables!$AN$3)))</f>
        <v>-111141659.04400197</v>
      </c>
      <c r="L2843" s="88">
        <f t="shared" si="242"/>
        <v>-540638.36624965072</v>
      </c>
      <c r="M2843" s="88">
        <f>IF([1]Variables!$AN$3=12,INDEX([1]NRO!J2843:T2843,1,5)+INDEX([1]NRO!J2843:T2843,1,8),INDEX([1]NRO!J2843:T2843,1,[1]Variables!$AN$3))</f>
        <v>-111682297.41025162</v>
      </c>
      <c r="O2843" s="134"/>
      <c r="P2843" s="134"/>
      <c r="Q2843" s="134"/>
      <c r="R2843" s="134"/>
      <c r="S2843" s="134"/>
      <c r="T2843" s="134"/>
      <c r="U2843" s="134"/>
      <c r="V2843" s="134"/>
      <c r="W2843" s="134"/>
      <c r="X2843" s="134"/>
      <c r="Y2843" s="134"/>
      <c r="Z2843" s="134"/>
      <c r="AA2843" s="134"/>
    </row>
    <row r="2844" spans="1:27" ht="11.65" customHeight="1" x14ac:dyDescent="0.2">
      <c r="A2844" s="138">
        <f t="shared" ca="1" si="238"/>
        <v>2463</v>
      </c>
      <c r="C2844" s="184"/>
      <c r="F2844" s="184" t="str">
        <f>+[1]Function!F2824</f>
        <v>T</v>
      </c>
      <c r="G2844" s="84" t="str">
        <f>[1]UTCR!H2844</f>
        <v>CAGE</v>
      </c>
      <c r="H2844" s="151"/>
      <c r="I2844" s="88">
        <f>IF(VLOOKUP([1]Variables!$AN$3,[1]Variables!$AK$3:$AM$14,3)=2,[1]UTCR!J2844,[1]UTCR!AF2844)</f>
        <v>-893838418.04272592</v>
      </c>
      <c r="J2844" s="88">
        <f t="shared" si="241"/>
        <v>-893838418.04272592</v>
      </c>
      <c r="K2844" s="185">
        <f>IF([1]Variables!$AN$3=12,IF(VLOOKUP([1]Variables!$AN$3,[1]Variables!$AK$3:$AM$14,3)=2,INDEX([1]UTCR!K2844:U2844,1,5)+INDEX([1]UTCR!K2844:U2844,1,8),INDEX([1]UTCR!AG2844:AQ2844,1,5)+INDEX([1]UTCR!AG2844:AQ2844,1,8)),IF(VLOOKUP([1]Variables!$AN$3,[1]Variables!$AK$3:$AM$14,3)=2,INDEX([1]UTCR!K2844:U2844,1,[1]Variables!$AN$3),INDEX([1]UTCR!AG2844:AQ2844,1,[1]Variables!$AN$3)))</f>
        <v>0</v>
      </c>
      <c r="L2844" s="88">
        <f t="shared" si="242"/>
        <v>0</v>
      </c>
      <c r="M2844" s="88">
        <f>IF([1]Variables!$AN$3=12,INDEX([1]NRO!J2844:T2844,1,5)+INDEX([1]NRO!J2844:T2844,1,8),INDEX([1]NRO!J2844:T2844,1,[1]Variables!$AN$3))</f>
        <v>0</v>
      </c>
      <c r="O2844" s="134"/>
      <c r="P2844" s="134"/>
      <c r="Q2844" s="134"/>
      <c r="R2844" s="134"/>
      <c r="S2844" s="134"/>
      <c r="T2844" s="134"/>
      <c r="U2844" s="134"/>
      <c r="V2844" s="134"/>
      <c r="W2844" s="134"/>
      <c r="X2844" s="134"/>
      <c r="Y2844" s="134"/>
      <c r="Z2844" s="134"/>
      <c r="AA2844" s="134"/>
    </row>
    <row r="2845" spans="1:27" ht="11.65" customHeight="1" x14ac:dyDescent="0.2">
      <c r="A2845" s="138">
        <f t="shared" ca="1" si="238"/>
        <v>2464</v>
      </c>
      <c r="C2845" s="184"/>
      <c r="F2845" s="184" t="str">
        <f>+[1]Function!F2826</f>
        <v>T</v>
      </c>
      <c r="G2845" s="84" t="str">
        <f>[1]UTCR!H2845</f>
        <v>JBG</v>
      </c>
      <c r="H2845" s="151"/>
      <c r="I2845" s="88">
        <f>IF(VLOOKUP([1]Variables!$AN$3,[1]Variables!$AK$3:$AM$14,3)=2,[1]UTCR!J2845,[1]UTCR!AF2845)</f>
        <v>-46565209.50416667</v>
      </c>
      <c r="J2845" s="88">
        <f t="shared" si="241"/>
        <v>-36117371.506755233</v>
      </c>
      <c r="K2845" s="185">
        <f>IF([1]Variables!$AN$3=12,IF(VLOOKUP([1]Variables!$AN$3,[1]Variables!$AK$3:$AM$14,3)=2,INDEX([1]UTCR!K2845:U2845,1,5)+INDEX([1]UTCR!K2845:U2845,1,8),INDEX([1]UTCR!AG2845:AQ2845,1,5)+INDEX([1]UTCR!AG2845:AQ2845,1,8)),IF(VLOOKUP([1]Variables!$AN$3,[1]Variables!$AK$3:$AM$14,3)=2,INDEX([1]UTCR!K2845:U2845,1,[1]Variables!$AN$3),INDEX([1]UTCR!AG2845:AQ2845,1,[1]Variables!$AN$3)))</f>
        <v>-10447837.997411439</v>
      </c>
      <c r="L2845" s="88">
        <f t="shared" si="242"/>
        <v>-1503750.3527462501</v>
      </c>
      <c r="M2845" s="88">
        <f>IF([1]Variables!$AN$3=12,INDEX([1]NRO!J2845:T2845,1,5)+INDEX([1]NRO!J2845:T2845,1,8),INDEX([1]NRO!J2845:T2845,1,[1]Variables!$AN$3))</f>
        <v>-11951588.350157689</v>
      </c>
      <c r="O2845" s="134"/>
      <c r="P2845" s="134"/>
      <c r="Q2845" s="134"/>
      <c r="R2845" s="134"/>
      <c r="S2845" s="134"/>
      <c r="T2845" s="134"/>
      <c r="U2845" s="134"/>
      <c r="V2845" s="134"/>
      <c r="W2845" s="134"/>
      <c r="X2845" s="134"/>
      <c r="Y2845" s="134"/>
      <c r="Z2845" s="134"/>
      <c r="AA2845" s="134"/>
    </row>
    <row r="2846" spans="1:27" ht="11.65" customHeight="1" x14ac:dyDescent="0.2">
      <c r="A2846" s="138">
        <f t="shared" ca="1" si="238"/>
        <v>2465</v>
      </c>
      <c r="C2846" s="184"/>
      <c r="F2846" s="184" t="str">
        <f>+[1]Function!F2826</f>
        <v>T</v>
      </c>
      <c r="G2846" s="84" t="str">
        <f>[1]UTCR!H2846</f>
        <v>SG</v>
      </c>
      <c r="H2846" s="151"/>
      <c r="I2846" s="88">
        <f>IF(VLOOKUP([1]Variables!$AN$3,[1]Variables!$AK$3:$AM$14,3)=2,[1]UTCR!J2846,[1]UTCR!AF2846)</f>
        <v>-1052224.86666667</v>
      </c>
      <c r="J2846" s="88">
        <f t="shared" si="241"/>
        <v>-965642.3046919069</v>
      </c>
      <c r="K2846" s="185">
        <f>IF([1]Variables!$AN$3=12,IF(VLOOKUP([1]Variables!$AN$3,[1]Variables!$AK$3:$AM$14,3)=2,INDEX([1]UTCR!K2846:U2846,1,5)+INDEX([1]UTCR!K2846:U2846,1,8),INDEX([1]UTCR!AG2846:AQ2846,1,5)+INDEX([1]UTCR!AG2846:AQ2846,1,8)),IF(VLOOKUP([1]Variables!$AN$3,[1]Variables!$AK$3:$AM$14,3)=2,INDEX([1]UTCR!K2846:U2846,1,[1]Variables!$AN$3),INDEX([1]UTCR!AG2846:AQ2846,1,[1]Variables!$AN$3)))</f>
        <v>-86582.561974763099</v>
      </c>
      <c r="L2846" s="88">
        <f t="shared" si="242"/>
        <v>52.211347931734053</v>
      </c>
      <c r="M2846" s="88">
        <f>IF([1]Variables!$AN$3=12,INDEX([1]NRO!J2846:T2846,1,5)+INDEX([1]NRO!J2846:T2846,1,8),INDEX([1]NRO!J2846:T2846,1,[1]Variables!$AN$3))</f>
        <v>-86530.350626831365</v>
      </c>
      <c r="O2846" s="134"/>
      <c r="P2846" s="134"/>
      <c r="Q2846" s="134"/>
      <c r="R2846" s="134"/>
      <c r="S2846" s="134"/>
      <c r="T2846" s="134"/>
      <c r="U2846" s="134"/>
      <c r="V2846" s="134"/>
      <c r="W2846" s="134"/>
      <c r="X2846" s="134"/>
      <c r="Y2846" s="134"/>
      <c r="Z2846" s="134"/>
      <c r="AA2846" s="134"/>
    </row>
    <row r="2847" spans="1:27" ht="11.65" customHeight="1" thickBot="1" x14ac:dyDescent="0.25">
      <c r="A2847" s="138">
        <f t="shared" ca="1" si="238"/>
        <v>2466</v>
      </c>
      <c r="C2847" s="189" t="s">
        <v>656</v>
      </c>
      <c r="H2847" s="151" t="s">
        <v>642</v>
      </c>
      <c r="I2847" s="217">
        <f>SUBTOTAL(9,I2841:I2846)</f>
        <v>-1433994744.3574994</v>
      </c>
      <c r="J2847" s="217">
        <f>SUBTOTAL(9,J2841:J2846)</f>
        <v>-1312318664.7541113</v>
      </c>
      <c r="K2847" s="217">
        <f>SUBTOTAL(9,K2841:K2846)</f>
        <v>-121676079.60338818</v>
      </c>
      <c r="L2847" s="217">
        <f>SUBTOTAL(9,L2841:L2846)</f>
        <v>-2044336.5076479691</v>
      </c>
      <c r="M2847" s="217">
        <f>SUBTOTAL(9,M2841:M2846)</f>
        <v>-123720416.11103614</v>
      </c>
      <c r="O2847" s="186"/>
      <c r="P2847" s="186"/>
      <c r="Q2847" s="186"/>
      <c r="R2847" s="186"/>
      <c r="S2847" s="186"/>
      <c r="T2847" s="186"/>
      <c r="U2847" s="134"/>
      <c r="V2847" s="186"/>
      <c r="W2847" s="186"/>
      <c r="X2847" s="186"/>
      <c r="Y2847" s="186"/>
      <c r="Z2847" s="186"/>
      <c r="AA2847" s="186"/>
    </row>
    <row r="2848" spans="1:27" ht="11.65" customHeight="1" thickTop="1" x14ac:dyDescent="0.2">
      <c r="A2848" s="138">
        <f t="shared" ca="1" si="238"/>
        <v>2467</v>
      </c>
      <c r="C2848" s="184">
        <v>108360</v>
      </c>
      <c r="D2848" s="84" t="s">
        <v>468</v>
      </c>
      <c r="H2848" s="151"/>
      <c r="I2848" s="88"/>
      <c r="J2848" s="88"/>
      <c r="K2848" s="88"/>
      <c r="L2848" s="88"/>
      <c r="M2848" s="88"/>
      <c r="O2848" s="134"/>
      <c r="P2848" s="134"/>
      <c r="Q2848" s="134"/>
      <c r="R2848" s="134"/>
      <c r="S2848" s="134"/>
      <c r="T2848" s="134"/>
      <c r="U2848" s="134"/>
      <c r="V2848" s="134"/>
      <c r="W2848" s="134"/>
      <c r="X2848" s="134"/>
      <c r="Y2848" s="134"/>
      <c r="Z2848" s="134"/>
      <c r="AA2848" s="134"/>
    </row>
    <row r="2849" spans="1:27" ht="11.65" customHeight="1" x14ac:dyDescent="0.2">
      <c r="A2849" s="138">
        <f t="shared" ca="1" si="238"/>
        <v>2468</v>
      </c>
      <c r="C2849" s="184"/>
      <c r="F2849" s="184" t="str">
        <f>+[1]Function!F2829</f>
        <v>DPW</v>
      </c>
      <c r="G2849" s="84" t="str">
        <f>[1]UTCR!H2849</f>
        <v>S</v>
      </c>
      <c r="H2849" s="151"/>
      <c r="I2849" s="88">
        <f>IF(VLOOKUP([1]Variables!$AN$3,[1]Variables!$AK$3:$AM$14,3)=2,[1]UTCR!J2849,[1]UTCR!AF2849)</f>
        <v>-8913798.7074999921</v>
      </c>
      <c r="J2849" s="88">
        <f>I2849-K2849</f>
        <v>-8756240.2741666585</v>
      </c>
      <c r="K2849" s="185">
        <f>IF([1]Variables!$AN$3=12,IF(VLOOKUP([1]Variables!$AN$3,[1]Variables!$AK$3:$AM$14,3)=2,INDEX([1]UTCR!K2849:U2849,1,5)+INDEX([1]UTCR!K2849:U2849,1,8),INDEX([1]UTCR!AG2849:AQ2849,1,5)+INDEX([1]UTCR!AG2849:AQ2849,1,8)),IF(VLOOKUP([1]Variables!$AN$3,[1]Variables!$AK$3:$AM$14,3)=2,INDEX([1]UTCR!K2849:U2849,1,[1]Variables!$AN$3),INDEX([1]UTCR!AG2849:AQ2849,1,[1]Variables!$AN$3)))</f>
        <v>-157558.433333333</v>
      </c>
      <c r="L2849" s="88">
        <f>M2849-K2849</f>
        <v>-4349.8166666670004</v>
      </c>
      <c r="M2849" s="88">
        <f>IF([1]Variables!$AN$3=12,INDEX([1]NRO!J2849:T2849,1,5)+INDEX([1]NRO!J2849:T2849,1,8),INDEX([1]NRO!J2849:T2849,1,[1]Variables!$AN$3))</f>
        <v>-161908.25</v>
      </c>
      <c r="O2849" s="134"/>
      <c r="P2849" s="134"/>
      <c r="Q2849" s="134"/>
      <c r="R2849" s="134"/>
      <c r="S2849" s="134"/>
      <c r="T2849" s="134"/>
      <c r="U2849" s="134"/>
      <c r="V2849" s="134"/>
      <c r="W2849" s="134"/>
      <c r="X2849" s="134"/>
      <c r="Y2849" s="134"/>
      <c r="Z2849" s="134"/>
      <c r="AA2849" s="134"/>
    </row>
    <row r="2850" spans="1:27" ht="11.65" customHeight="1" x14ac:dyDescent="0.2">
      <c r="A2850" s="138">
        <f t="shared" ca="1" si="238"/>
        <v>2469</v>
      </c>
      <c r="C2850" s="184"/>
      <c r="H2850" s="151" t="s">
        <v>642</v>
      </c>
      <c r="I2850" s="187">
        <f>SUBTOTAL(9,I2849)</f>
        <v>-8913798.7074999921</v>
      </c>
      <c r="J2850" s="187">
        <f>SUBTOTAL(9,J2849)</f>
        <v>-8756240.2741666585</v>
      </c>
      <c r="K2850" s="187">
        <f>SUBTOTAL(9,K2849)</f>
        <v>-157558.433333333</v>
      </c>
      <c r="L2850" s="187">
        <f>SUBTOTAL(9,L2849)</f>
        <v>-4349.8166666670004</v>
      </c>
      <c r="M2850" s="187">
        <f>SUBTOTAL(9,M2849)</f>
        <v>-161908.25</v>
      </c>
      <c r="O2850" s="134"/>
      <c r="P2850" s="134"/>
      <c r="Q2850" s="134"/>
      <c r="R2850" s="134"/>
      <c r="S2850" s="134"/>
      <c r="T2850" s="134"/>
      <c r="U2850" s="134"/>
      <c r="V2850" s="134"/>
      <c r="W2850" s="134"/>
      <c r="X2850" s="134"/>
      <c r="Y2850" s="134"/>
      <c r="Z2850" s="134"/>
      <c r="AA2850" s="134"/>
    </row>
    <row r="2851" spans="1:27" ht="11.65" customHeight="1" x14ac:dyDescent="0.2">
      <c r="A2851" s="138">
        <f t="shared" ca="1" si="238"/>
        <v>2470</v>
      </c>
      <c r="C2851" s="184"/>
      <c r="H2851" s="151"/>
      <c r="I2851" s="88"/>
      <c r="J2851" s="88"/>
      <c r="K2851" s="88"/>
      <c r="L2851" s="88"/>
      <c r="M2851" s="88"/>
      <c r="O2851" s="134"/>
      <c r="P2851" s="134"/>
      <c r="Q2851" s="134"/>
      <c r="R2851" s="134"/>
      <c r="S2851" s="134"/>
      <c r="T2851" s="134"/>
      <c r="U2851" s="134"/>
      <c r="V2851" s="134"/>
      <c r="W2851" s="134"/>
      <c r="X2851" s="134"/>
      <c r="Y2851" s="134"/>
      <c r="Z2851" s="134"/>
      <c r="AA2851" s="134"/>
    </row>
    <row r="2852" spans="1:27" ht="11.65" customHeight="1" x14ac:dyDescent="0.2">
      <c r="A2852" s="138">
        <f t="shared" ca="1" si="238"/>
        <v>2471</v>
      </c>
      <c r="C2852" s="184">
        <v>108361</v>
      </c>
      <c r="D2852" s="84" t="s">
        <v>470</v>
      </c>
      <c r="H2852" s="151"/>
      <c r="I2852" s="88"/>
      <c r="J2852" s="88"/>
      <c r="K2852" s="88"/>
      <c r="L2852" s="88"/>
      <c r="M2852" s="88"/>
      <c r="O2852" s="134"/>
      <c r="P2852" s="134"/>
      <c r="Q2852" s="134"/>
      <c r="R2852" s="134"/>
      <c r="S2852" s="134"/>
      <c r="T2852" s="134"/>
      <c r="U2852" s="134"/>
      <c r="V2852" s="134"/>
      <c r="W2852" s="134"/>
      <c r="X2852" s="134"/>
      <c r="Y2852" s="134"/>
      <c r="Z2852" s="134"/>
      <c r="AA2852" s="134"/>
    </row>
    <row r="2853" spans="1:27" ht="11.65" customHeight="1" x14ac:dyDescent="0.2">
      <c r="A2853" s="138">
        <f t="shared" ca="1" si="238"/>
        <v>2472</v>
      </c>
      <c r="C2853" s="184"/>
      <c r="F2853" s="184" t="str">
        <f>+[1]Function!F2833</f>
        <v>DPW</v>
      </c>
      <c r="G2853" s="84" t="str">
        <f>[1]UTCR!H2853</f>
        <v>S</v>
      </c>
      <c r="H2853" s="151"/>
      <c r="I2853" s="88">
        <f>IF(VLOOKUP([1]Variables!$AN$3,[1]Variables!$AK$3:$AM$14,3)=2,[1]UTCR!J2853,[1]UTCR!AF2853)</f>
        <v>-21587535.491250008</v>
      </c>
      <c r="J2853" s="88">
        <f>I2853-K2853</f>
        <v>-20705765.050000008</v>
      </c>
      <c r="K2853" s="185">
        <f>IF([1]Variables!$AN$3=12,IF(VLOOKUP([1]Variables!$AN$3,[1]Variables!$AK$3:$AM$14,3)=2,INDEX([1]UTCR!K2853:U2853,1,5)+INDEX([1]UTCR!K2853:U2853,1,8),INDEX([1]UTCR!AG2853:AQ2853,1,5)+INDEX([1]UTCR!AG2853:AQ2853,1,8)),IF(VLOOKUP([1]Variables!$AN$3,[1]Variables!$AK$3:$AM$14,3)=2,INDEX([1]UTCR!K2853:U2853,1,[1]Variables!$AN$3),INDEX([1]UTCR!AG2853:AQ2853,1,[1]Variables!$AN$3)))</f>
        <v>-881770.44125000003</v>
      </c>
      <c r="L2853" s="88">
        <f>M2853-K2853</f>
        <v>-19480.868750000023</v>
      </c>
      <c r="M2853" s="88">
        <f>IF([1]Variables!$AN$3=12,INDEX([1]NRO!J2853:T2853,1,5)+INDEX([1]NRO!J2853:T2853,1,8),INDEX([1]NRO!J2853:T2853,1,[1]Variables!$AN$3))</f>
        <v>-901251.31</v>
      </c>
      <c r="O2853" s="134"/>
      <c r="P2853" s="134"/>
      <c r="Q2853" s="134"/>
      <c r="R2853" s="134"/>
      <c r="S2853" s="134"/>
      <c r="T2853" s="134"/>
      <c r="U2853" s="134"/>
      <c r="V2853" s="134"/>
      <c r="W2853" s="134"/>
      <c r="X2853" s="134"/>
      <c r="Y2853" s="134"/>
      <c r="Z2853" s="134"/>
      <c r="AA2853" s="134"/>
    </row>
    <row r="2854" spans="1:27" ht="11.65" customHeight="1" x14ac:dyDescent="0.2">
      <c r="A2854" s="138">
        <f t="shared" ca="1" si="238"/>
        <v>2473</v>
      </c>
      <c r="C2854" s="184"/>
      <c r="F2854" s="184" t="s">
        <v>2</v>
      </c>
      <c r="H2854" s="151" t="s">
        <v>642</v>
      </c>
      <c r="I2854" s="187">
        <f>SUBTOTAL(9,I2853)</f>
        <v>-21587535.491250008</v>
      </c>
      <c r="J2854" s="187">
        <f>SUBTOTAL(9,J2853)</f>
        <v>-20705765.050000008</v>
      </c>
      <c r="K2854" s="187">
        <f>SUBTOTAL(9,K2853)</f>
        <v>-881770.44125000003</v>
      </c>
      <c r="L2854" s="187">
        <f>SUBTOTAL(9,L2853)</f>
        <v>-19480.868750000023</v>
      </c>
      <c r="M2854" s="187">
        <f>SUBTOTAL(9,M2853)</f>
        <v>-901251.31</v>
      </c>
      <c r="O2854" s="134"/>
      <c r="P2854" s="134"/>
      <c r="Q2854" s="134"/>
      <c r="R2854" s="134"/>
      <c r="S2854" s="134"/>
      <c r="T2854" s="134"/>
      <c r="U2854" s="134"/>
      <c r="V2854" s="134"/>
      <c r="W2854" s="134"/>
      <c r="X2854" s="134"/>
      <c r="Y2854" s="134"/>
      <c r="Z2854" s="134"/>
      <c r="AA2854" s="134"/>
    </row>
    <row r="2855" spans="1:27" ht="11.65" customHeight="1" x14ac:dyDescent="0.2">
      <c r="A2855" s="138">
        <f t="shared" ca="1" si="238"/>
        <v>2474</v>
      </c>
      <c r="C2855" s="184"/>
      <c r="H2855" s="151"/>
      <c r="I2855" s="88"/>
      <c r="J2855" s="88"/>
      <c r="K2855" s="88"/>
      <c r="L2855" s="88"/>
      <c r="M2855" s="88"/>
      <c r="O2855" s="134"/>
      <c r="P2855" s="134"/>
      <c r="Q2855" s="134"/>
      <c r="R2855" s="134"/>
      <c r="S2855" s="134"/>
      <c r="T2855" s="134"/>
      <c r="U2855" s="134"/>
      <c r="V2855" s="134"/>
      <c r="W2855" s="134"/>
      <c r="X2855" s="134"/>
      <c r="Y2855" s="134"/>
      <c r="Z2855" s="134"/>
      <c r="AA2855" s="134"/>
    </row>
    <row r="2856" spans="1:27" ht="11.65" customHeight="1" x14ac:dyDescent="0.2">
      <c r="A2856" s="138">
        <f t="shared" ca="1" si="238"/>
        <v>2475</v>
      </c>
      <c r="C2856" s="184">
        <v>108362</v>
      </c>
      <c r="D2856" s="84" t="s">
        <v>364</v>
      </c>
      <c r="H2856" s="151"/>
      <c r="I2856" s="88"/>
      <c r="J2856" s="88"/>
      <c r="K2856" s="88"/>
      <c r="L2856" s="88"/>
      <c r="M2856" s="88"/>
      <c r="O2856" s="134"/>
      <c r="P2856" s="134"/>
      <c r="Q2856" s="134"/>
      <c r="R2856" s="134"/>
      <c r="S2856" s="134"/>
      <c r="T2856" s="134"/>
      <c r="U2856" s="134"/>
      <c r="V2856" s="134"/>
      <c r="W2856" s="134"/>
      <c r="X2856" s="134"/>
      <c r="Y2856" s="134"/>
      <c r="Z2856" s="134"/>
      <c r="AA2856" s="134"/>
    </row>
    <row r="2857" spans="1:27" ht="11.65" customHeight="1" x14ac:dyDescent="0.2">
      <c r="A2857" s="138">
        <f t="shared" ca="1" si="238"/>
        <v>2476</v>
      </c>
      <c r="C2857" s="184"/>
      <c r="F2857" s="184" t="str">
        <f>+[1]Function!F2837</f>
        <v>DPW</v>
      </c>
      <c r="G2857" s="84" t="str">
        <f>[1]UTCR!H2857</f>
        <v>S</v>
      </c>
      <c r="H2857" s="151"/>
      <c r="I2857" s="88">
        <f>IF(VLOOKUP([1]Variables!$AN$3,[1]Variables!$AK$3:$AM$14,3)=2,[1]UTCR!J2857,[1]UTCR!AF2857)</f>
        <v>-246212762.47458324</v>
      </c>
      <c r="J2857" s="88">
        <f>I2857-K2857</f>
        <v>-227479032.29874992</v>
      </c>
      <c r="K2857" s="185">
        <f>IF([1]Variables!$AN$3=12,IF(VLOOKUP([1]Variables!$AN$3,[1]Variables!$AK$3:$AM$14,3)=2,INDEX([1]UTCR!K2857:U2857,1,5)+INDEX([1]UTCR!K2857:U2857,1,8),INDEX([1]UTCR!AG2857:AQ2857,1,5)+INDEX([1]UTCR!AG2857:AQ2857,1,8)),IF(VLOOKUP([1]Variables!$AN$3,[1]Variables!$AK$3:$AM$14,3)=2,INDEX([1]UTCR!K2857:U2857,1,[1]Variables!$AN$3),INDEX([1]UTCR!AG2857:AQ2857,1,[1]Variables!$AN$3)))</f>
        <v>-18733730.1758333</v>
      </c>
      <c r="L2857" s="88">
        <f>M2857-K2857</f>
        <v>-421993.90416669846</v>
      </c>
      <c r="M2857" s="88">
        <f>IF([1]Variables!$AN$3=12,INDEX([1]NRO!J2857:T2857,1,5)+INDEX([1]NRO!J2857:T2857,1,8),INDEX([1]NRO!J2857:T2857,1,[1]Variables!$AN$3))</f>
        <v>-19155724.079999998</v>
      </c>
      <c r="O2857" s="134"/>
      <c r="P2857" s="134"/>
      <c r="Q2857" s="134"/>
      <c r="R2857" s="134"/>
      <c r="S2857" s="134"/>
      <c r="T2857" s="134"/>
      <c r="U2857" s="134"/>
      <c r="V2857" s="134"/>
      <c r="W2857" s="134"/>
      <c r="X2857" s="134"/>
      <c r="Y2857" s="134"/>
      <c r="Z2857" s="134"/>
      <c r="AA2857" s="134"/>
    </row>
    <row r="2858" spans="1:27" ht="11.65" customHeight="1" x14ac:dyDescent="0.2">
      <c r="A2858" s="138">
        <f t="shared" ca="1" si="238"/>
        <v>2477</v>
      </c>
      <c r="C2858" s="184"/>
      <c r="H2858" s="151" t="s">
        <v>642</v>
      </c>
      <c r="I2858" s="187">
        <f>SUBTOTAL(9,I2857)</f>
        <v>-246212762.47458324</v>
      </c>
      <c r="J2858" s="187">
        <f>SUBTOTAL(9,J2857)</f>
        <v>-227479032.29874992</v>
      </c>
      <c r="K2858" s="187">
        <f>SUBTOTAL(9,K2857)</f>
        <v>-18733730.1758333</v>
      </c>
      <c r="L2858" s="187">
        <f>SUBTOTAL(9,L2857)</f>
        <v>-421993.90416669846</v>
      </c>
      <c r="M2858" s="187">
        <f>SUBTOTAL(9,M2857)</f>
        <v>-19155724.079999998</v>
      </c>
      <c r="O2858" s="134"/>
      <c r="P2858" s="134"/>
      <c r="Q2858" s="134"/>
      <c r="R2858" s="134"/>
      <c r="S2858" s="134"/>
      <c r="T2858" s="134"/>
      <c r="U2858" s="134"/>
      <c r="V2858" s="134"/>
      <c r="W2858" s="134"/>
      <c r="X2858" s="134"/>
      <c r="Y2858" s="134"/>
      <c r="Z2858" s="134"/>
      <c r="AA2858" s="134"/>
    </row>
    <row r="2859" spans="1:27" ht="11.65" customHeight="1" x14ac:dyDescent="0.2">
      <c r="A2859" s="138">
        <f t="shared" ca="1" si="238"/>
        <v>2478</v>
      </c>
      <c r="C2859" s="184"/>
      <c r="H2859" s="151"/>
      <c r="I2859" s="88"/>
      <c r="J2859" s="88"/>
      <c r="K2859" s="88"/>
      <c r="L2859" s="88"/>
      <c r="M2859" s="88"/>
      <c r="O2859" s="134"/>
      <c r="P2859" s="134"/>
      <c r="Q2859" s="134"/>
      <c r="R2859" s="134"/>
      <c r="S2859" s="134"/>
      <c r="T2859" s="134"/>
      <c r="U2859" s="134"/>
      <c r="V2859" s="134"/>
      <c r="W2859" s="134"/>
      <c r="X2859" s="134"/>
      <c r="Y2859" s="134"/>
      <c r="Z2859" s="134"/>
      <c r="AA2859" s="134"/>
    </row>
    <row r="2860" spans="1:27" ht="11.65" customHeight="1" x14ac:dyDescent="0.2">
      <c r="A2860" s="138">
        <f t="shared" ca="1" si="238"/>
        <v>2479</v>
      </c>
      <c r="C2860" s="184">
        <v>108363</v>
      </c>
      <c r="D2860" s="84" t="s">
        <v>365</v>
      </c>
      <c r="H2860" s="151"/>
      <c r="I2860" s="88"/>
      <c r="J2860" s="88"/>
      <c r="K2860" s="88"/>
      <c r="L2860" s="88"/>
      <c r="M2860" s="88"/>
      <c r="O2860" s="134"/>
      <c r="P2860" s="134"/>
      <c r="Q2860" s="134"/>
      <c r="R2860" s="134"/>
      <c r="S2860" s="134"/>
      <c r="T2860" s="134"/>
      <c r="U2860" s="134"/>
      <c r="V2860" s="134"/>
      <c r="W2860" s="134"/>
      <c r="X2860" s="134"/>
      <c r="Y2860" s="134"/>
      <c r="Z2860" s="134"/>
      <c r="AA2860" s="134"/>
    </row>
    <row r="2861" spans="1:27" ht="11.65" customHeight="1" x14ac:dyDescent="0.2">
      <c r="A2861" s="138">
        <f t="shared" ca="1" si="238"/>
        <v>2480</v>
      </c>
      <c r="C2861" s="184"/>
      <c r="F2861" s="184" t="str">
        <f>+[1]Function!F2841</f>
        <v>DPW</v>
      </c>
      <c r="G2861" s="84" t="str">
        <f>[1]UTCR!H2861</f>
        <v>S</v>
      </c>
      <c r="H2861" s="151"/>
      <c r="I2861" s="88">
        <f>IF(VLOOKUP([1]Variables!$AN$3,[1]Variables!$AK$3:$AM$14,3)=2,[1]UTCR!J2861,[1]UTCR!AF2861)</f>
        <v>0</v>
      </c>
      <c r="J2861" s="88">
        <f>I2861-K2861</f>
        <v>0</v>
      </c>
      <c r="K2861" s="185">
        <f>IF([1]Variables!$AN$3=12,IF(VLOOKUP([1]Variables!$AN$3,[1]Variables!$AK$3:$AM$14,3)=2,INDEX([1]UTCR!K2861:U2861,1,5)+INDEX([1]UTCR!K2861:U2861,1,8),INDEX([1]UTCR!AG2861:AQ2861,1,5)+INDEX([1]UTCR!AG2861:AQ2861,1,8)),IF(VLOOKUP([1]Variables!$AN$3,[1]Variables!$AK$3:$AM$14,3)=2,INDEX([1]UTCR!K2861:U2861,1,[1]Variables!$AN$3),INDEX([1]UTCR!AG2861:AQ2861,1,[1]Variables!$AN$3)))</f>
        <v>0</v>
      </c>
      <c r="L2861" s="88">
        <f>M2861-K2861</f>
        <v>0</v>
      </c>
      <c r="M2861" s="88">
        <f>IF([1]Variables!$AN$3=12,INDEX([1]NRO!J2861:T2861,1,5)+INDEX([1]NRO!J2861:T2861,1,8),INDEX([1]NRO!J2861:T2861,1,[1]Variables!$AN$3))</f>
        <v>0</v>
      </c>
      <c r="O2861" s="134"/>
      <c r="P2861" s="134"/>
      <c r="Q2861" s="134"/>
      <c r="R2861" s="134"/>
      <c r="S2861" s="134"/>
      <c r="T2861" s="134"/>
      <c r="U2861" s="134"/>
      <c r="V2861" s="134"/>
      <c r="W2861" s="134"/>
      <c r="X2861" s="134"/>
      <c r="Y2861" s="134"/>
      <c r="Z2861" s="134"/>
      <c r="AA2861" s="134"/>
    </row>
    <row r="2862" spans="1:27" ht="11.65" customHeight="1" x14ac:dyDescent="0.2">
      <c r="A2862" s="138">
        <f t="shared" ca="1" si="238"/>
        <v>2481</v>
      </c>
      <c r="C2862" s="184"/>
      <c r="H2862" s="151" t="s">
        <v>642</v>
      </c>
      <c r="I2862" s="187">
        <f>SUBTOTAL(9,I2861)</f>
        <v>0</v>
      </c>
      <c r="J2862" s="187">
        <f>SUBTOTAL(9,J2861)</f>
        <v>0</v>
      </c>
      <c r="K2862" s="187">
        <f>SUBTOTAL(9,K2861)</f>
        <v>0</v>
      </c>
      <c r="L2862" s="187">
        <f>SUBTOTAL(9,L2861)</f>
        <v>0</v>
      </c>
      <c r="M2862" s="187">
        <f>SUBTOTAL(9,M2861)</f>
        <v>0</v>
      </c>
      <c r="O2862" s="134"/>
      <c r="P2862" s="134"/>
      <c r="Q2862" s="134"/>
      <c r="R2862" s="134"/>
      <c r="S2862" s="134"/>
      <c r="T2862" s="134"/>
      <c r="U2862" s="134"/>
      <c r="V2862" s="134"/>
      <c r="W2862" s="134"/>
      <c r="X2862" s="134"/>
      <c r="Y2862" s="134"/>
      <c r="Z2862" s="134"/>
      <c r="AA2862" s="134"/>
    </row>
    <row r="2863" spans="1:27" ht="11.65" customHeight="1" x14ac:dyDescent="0.2">
      <c r="A2863" s="138">
        <f t="shared" ca="1" si="238"/>
        <v>2482</v>
      </c>
      <c r="C2863" s="184"/>
      <c r="H2863" s="151"/>
      <c r="I2863" s="88"/>
      <c r="J2863" s="88"/>
      <c r="K2863" s="88"/>
      <c r="L2863" s="88"/>
      <c r="M2863" s="88"/>
      <c r="O2863" s="134"/>
      <c r="P2863" s="134"/>
      <c r="Q2863" s="134"/>
      <c r="R2863" s="134"/>
      <c r="S2863" s="134"/>
      <c r="T2863" s="134"/>
      <c r="U2863" s="134"/>
      <c r="V2863" s="134"/>
      <c r="W2863" s="134"/>
      <c r="X2863" s="134"/>
      <c r="Y2863" s="134"/>
      <c r="Z2863" s="134"/>
      <c r="AA2863" s="134"/>
    </row>
    <row r="2864" spans="1:27" ht="11.65" customHeight="1" x14ac:dyDescent="0.2">
      <c r="A2864" s="138">
        <f t="shared" ca="1" si="238"/>
        <v>2483</v>
      </c>
      <c r="C2864" s="184">
        <v>108364</v>
      </c>
      <c r="D2864" s="84" t="s">
        <v>523</v>
      </c>
      <c r="H2864" s="151"/>
      <c r="I2864" s="88"/>
      <c r="J2864" s="88"/>
      <c r="K2864" s="88"/>
      <c r="L2864" s="88"/>
      <c r="M2864" s="88"/>
      <c r="O2864" s="134"/>
      <c r="P2864" s="134"/>
      <c r="Q2864" s="134"/>
      <c r="R2864" s="134"/>
      <c r="S2864" s="134"/>
      <c r="T2864" s="134"/>
      <c r="U2864" s="134"/>
      <c r="V2864" s="134"/>
      <c r="W2864" s="134"/>
      <c r="X2864" s="134"/>
      <c r="Y2864" s="134"/>
      <c r="Z2864" s="134"/>
      <c r="AA2864" s="134"/>
    </row>
    <row r="2865" spans="1:27" ht="11.65" customHeight="1" x14ac:dyDescent="0.2">
      <c r="A2865" s="138">
        <f t="shared" ca="1" si="238"/>
        <v>2484</v>
      </c>
      <c r="C2865" s="184"/>
      <c r="F2865" s="184" t="str">
        <f>+[1]Function!F2845</f>
        <v>DPW</v>
      </c>
      <c r="G2865" s="84" t="str">
        <f>[1]UTCR!H2865</f>
        <v>S</v>
      </c>
      <c r="H2865" s="151"/>
      <c r="I2865" s="88">
        <f>IF(VLOOKUP([1]Variables!$AN$3,[1]Variables!$AK$3:$AM$14,3)=2,[1]UTCR!J2865,[1]UTCR!AF2865)</f>
        <v>-565131672.629583</v>
      </c>
      <c r="J2865" s="88">
        <f>I2865-K2865</f>
        <v>-506260852.877083</v>
      </c>
      <c r="K2865" s="185">
        <f>IF([1]Variables!$AN$3=12,IF(VLOOKUP([1]Variables!$AN$3,[1]Variables!$AK$3:$AM$14,3)=2,INDEX([1]UTCR!K2865:U2865,1,5)+INDEX([1]UTCR!K2865:U2865,1,8),INDEX([1]UTCR!AG2865:AQ2865,1,5)+INDEX([1]UTCR!AG2865:AQ2865,1,8)),IF(VLOOKUP([1]Variables!$AN$3,[1]Variables!$AK$3:$AM$14,3)=2,INDEX([1]UTCR!K2865:U2865,1,[1]Variables!$AN$3),INDEX([1]UTCR!AG2865:AQ2865,1,[1]Variables!$AN$3)))</f>
        <v>-58870819.752499998</v>
      </c>
      <c r="L2865" s="88">
        <f>M2865-K2865</f>
        <v>-1284051.0675000027</v>
      </c>
      <c r="M2865" s="88">
        <f>IF([1]Variables!$AN$3=12,INDEX([1]NRO!J2865:T2865,1,5)+INDEX([1]NRO!J2865:T2865,1,8),INDEX([1]NRO!J2865:T2865,1,[1]Variables!$AN$3))</f>
        <v>-60154870.82</v>
      </c>
      <c r="O2865" s="134"/>
      <c r="P2865" s="134"/>
      <c r="Q2865" s="134"/>
      <c r="R2865" s="134"/>
      <c r="S2865" s="134"/>
      <c r="T2865" s="134"/>
      <c r="U2865" s="134"/>
      <c r="V2865" s="134"/>
      <c r="W2865" s="134"/>
      <c r="X2865" s="134"/>
      <c r="Y2865" s="134"/>
      <c r="Z2865" s="134"/>
      <c r="AA2865" s="134"/>
    </row>
    <row r="2866" spans="1:27" ht="11.65" customHeight="1" x14ac:dyDescent="0.2">
      <c r="A2866" s="138">
        <f t="shared" ca="1" si="238"/>
        <v>2485</v>
      </c>
      <c r="C2866" s="184"/>
      <c r="H2866" s="151" t="s">
        <v>642</v>
      </c>
      <c r="I2866" s="187">
        <f>SUBTOTAL(9,I2865)</f>
        <v>-565131672.629583</v>
      </c>
      <c r="J2866" s="187">
        <f>SUBTOTAL(9,J2865)</f>
        <v>-506260852.877083</v>
      </c>
      <c r="K2866" s="187">
        <f>SUBTOTAL(9,K2865)</f>
        <v>-58870819.752499998</v>
      </c>
      <c r="L2866" s="187">
        <f>SUBTOTAL(9,L2865)</f>
        <v>-1284051.0675000027</v>
      </c>
      <c r="M2866" s="187">
        <f>SUBTOTAL(9,M2865)</f>
        <v>-60154870.82</v>
      </c>
      <c r="O2866" s="134"/>
      <c r="P2866" s="134"/>
      <c r="Q2866" s="134"/>
      <c r="R2866" s="134"/>
      <c r="S2866" s="134"/>
      <c r="T2866" s="134"/>
      <c r="U2866" s="134"/>
      <c r="V2866" s="134"/>
      <c r="W2866" s="134"/>
      <c r="X2866" s="134"/>
      <c r="Y2866" s="134"/>
      <c r="Z2866" s="134"/>
      <c r="AA2866" s="134"/>
    </row>
    <row r="2867" spans="1:27" ht="11.65" customHeight="1" x14ac:dyDescent="0.2">
      <c r="A2867" s="138">
        <f t="shared" ca="1" si="238"/>
        <v>2486</v>
      </c>
      <c r="C2867" s="184"/>
      <c r="H2867" s="151"/>
      <c r="I2867" s="88"/>
      <c r="J2867" s="88"/>
      <c r="K2867" s="88"/>
      <c r="L2867" s="88"/>
      <c r="M2867" s="88"/>
      <c r="O2867" s="134"/>
      <c r="P2867" s="134"/>
      <c r="Q2867" s="134"/>
      <c r="R2867" s="134"/>
      <c r="S2867" s="134"/>
      <c r="T2867" s="134"/>
      <c r="U2867" s="134"/>
      <c r="V2867" s="134"/>
      <c r="W2867" s="134"/>
      <c r="X2867" s="134"/>
      <c r="Y2867" s="134"/>
      <c r="Z2867" s="134"/>
      <c r="AA2867" s="134"/>
    </row>
    <row r="2868" spans="1:27" ht="11.65" customHeight="1" x14ac:dyDescent="0.2">
      <c r="A2868" s="138">
        <f t="shared" ca="1" si="238"/>
        <v>2487</v>
      </c>
      <c r="C2868" s="184">
        <v>108365</v>
      </c>
      <c r="D2868" s="84" t="s">
        <v>524</v>
      </c>
      <c r="H2868" s="151"/>
      <c r="I2868" s="88"/>
      <c r="J2868" s="88"/>
      <c r="K2868" s="88"/>
      <c r="L2868" s="88"/>
      <c r="M2868" s="88"/>
      <c r="O2868" s="134"/>
      <c r="P2868" s="134"/>
      <c r="Q2868" s="134"/>
      <c r="R2868" s="134"/>
      <c r="S2868" s="134"/>
      <c r="T2868" s="134"/>
      <c r="U2868" s="134"/>
      <c r="V2868" s="134"/>
      <c r="W2868" s="134"/>
      <c r="X2868" s="134"/>
      <c r="Y2868" s="134"/>
      <c r="Z2868" s="134"/>
      <c r="AA2868" s="134"/>
    </row>
    <row r="2869" spans="1:27" ht="11.65" customHeight="1" x14ac:dyDescent="0.2">
      <c r="A2869" s="138">
        <f t="shared" ca="1" si="238"/>
        <v>2488</v>
      </c>
      <c r="C2869" s="184"/>
      <c r="F2869" s="184" t="str">
        <f>+[1]Function!F2849</f>
        <v>DPW</v>
      </c>
      <c r="G2869" s="84" t="str">
        <f>[1]UTCR!H2869</f>
        <v>S</v>
      </c>
      <c r="H2869" s="151"/>
      <c r="I2869" s="88">
        <f>IF(VLOOKUP([1]Variables!$AN$3,[1]Variables!$AK$3:$AM$14,3)=2,[1]UTCR!J2869,[1]UTCR!AF2869)</f>
        <v>-296706955.91500032</v>
      </c>
      <c r="J2869" s="88">
        <f>I2869-K2869</f>
        <v>-267267519.46416703</v>
      </c>
      <c r="K2869" s="185">
        <f>IF([1]Variables!$AN$3=12,IF(VLOOKUP([1]Variables!$AN$3,[1]Variables!$AK$3:$AM$14,3)=2,INDEX([1]UTCR!K2869:U2869,1,5)+INDEX([1]UTCR!K2869:U2869,1,8),INDEX([1]UTCR!AG2869:AQ2869,1,5)+INDEX([1]UTCR!AG2869:AQ2869,1,8)),IF(VLOOKUP([1]Variables!$AN$3,[1]Variables!$AK$3:$AM$14,3)=2,INDEX([1]UTCR!K2869:U2869,1,[1]Variables!$AN$3),INDEX([1]UTCR!AG2869:AQ2869,1,[1]Variables!$AN$3)))</f>
        <v>-29439436.450833298</v>
      </c>
      <c r="L2869" s="88">
        <f>M2869-K2869</f>
        <v>-442541.65916670114</v>
      </c>
      <c r="M2869" s="88">
        <f>IF([1]Variables!$AN$3=12,INDEX([1]NRO!J2869:T2869,1,5)+INDEX([1]NRO!J2869:T2869,1,8),INDEX([1]NRO!J2869:T2869,1,[1]Variables!$AN$3))</f>
        <v>-29881978.109999999</v>
      </c>
      <c r="O2869" s="134"/>
      <c r="P2869" s="134"/>
      <c r="Q2869" s="134"/>
      <c r="R2869" s="134"/>
      <c r="S2869" s="134"/>
      <c r="T2869" s="134"/>
      <c r="U2869" s="134"/>
      <c r="V2869" s="134"/>
      <c r="W2869" s="134"/>
      <c r="X2869" s="134"/>
      <c r="Y2869" s="134"/>
      <c r="Z2869" s="134"/>
      <c r="AA2869" s="134"/>
    </row>
    <row r="2870" spans="1:27" ht="11.65" customHeight="1" x14ac:dyDescent="0.2">
      <c r="A2870" s="138">
        <f t="shared" ca="1" si="238"/>
        <v>2489</v>
      </c>
      <c r="C2870" s="184"/>
      <c r="H2870" s="151" t="s">
        <v>642</v>
      </c>
      <c r="I2870" s="187">
        <f>SUBTOTAL(9,I2869)</f>
        <v>-296706955.91500032</v>
      </c>
      <c r="J2870" s="187">
        <f>SUBTOTAL(9,J2869)</f>
        <v>-267267519.46416703</v>
      </c>
      <c r="K2870" s="187">
        <f>SUBTOTAL(9,K2869)</f>
        <v>-29439436.450833298</v>
      </c>
      <c r="L2870" s="187">
        <f>SUBTOTAL(9,L2869)</f>
        <v>-442541.65916670114</v>
      </c>
      <c r="M2870" s="187">
        <f>SUBTOTAL(9,M2869)</f>
        <v>-29881978.109999999</v>
      </c>
      <c r="O2870" s="134"/>
      <c r="P2870" s="134"/>
      <c r="Q2870" s="134"/>
      <c r="R2870" s="134"/>
      <c r="S2870" s="134"/>
      <c r="T2870" s="134"/>
      <c r="U2870" s="134"/>
      <c r="V2870" s="134"/>
      <c r="W2870" s="134"/>
      <c r="X2870" s="134"/>
      <c r="Y2870" s="134"/>
      <c r="Z2870" s="134"/>
      <c r="AA2870" s="134"/>
    </row>
    <row r="2871" spans="1:27" ht="11.65" customHeight="1" x14ac:dyDescent="0.2">
      <c r="A2871" s="138">
        <f t="shared" ca="1" si="238"/>
        <v>2490</v>
      </c>
      <c r="C2871" s="184"/>
      <c r="H2871" s="151"/>
      <c r="I2871" s="88"/>
      <c r="J2871" s="88"/>
      <c r="K2871" s="88"/>
      <c r="L2871" s="88"/>
      <c r="M2871" s="88"/>
      <c r="O2871" s="134"/>
      <c r="P2871" s="134"/>
      <c r="Q2871" s="134"/>
      <c r="R2871" s="134"/>
      <c r="S2871" s="134"/>
      <c r="T2871" s="134"/>
      <c r="U2871" s="134"/>
      <c r="V2871" s="134"/>
      <c r="W2871" s="134"/>
      <c r="X2871" s="134"/>
      <c r="Y2871" s="134"/>
      <c r="Z2871" s="134"/>
      <c r="AA2871" s="134"/>
    </row>
    <row r="2872" spans="1:27" ht="11.65" customHeight="1" x14ac:dyDescent="0.2">
      <c r="A2872" s="138">
        <f t="shared" ca="1" si="238"/>
        <v>2491</v>
      </c>
      <c r="C2872" s="184">
        <v>108366</v>
      </c>
      <c r="D2872" s="84" t="s">
        <v>513</v>
      </c>
      <c r="H2872" s="151"/>
      <c r="I2872" s="88"/>
      <c r="J2872" s="88"/>
      <c r="K2872" s="88"/>
      <c r="L2872" s="88"/>
      <c r="M2872" s="88"/>
      <c r="O2872" s="134"/>
      <c r="P2872" s="134"/>
      <c r="Q2872" s="134"/>
      <c r="R2872" s="134"/>
      <c r="S2872" s="134"/>
      <c r="T2872" s="134"/>
      <c r="U2872" s="134"/>
      <c r="V2872" s="134"/>
      <c r="W2872" s="134"/>
      <c r="X2872" s="134"/>
      <c r="Y2872" s="134"/>
      <c r="Z2872" s="134"/>
      <c r="AA2872" s="134"/>
    </row>
    <row r="2873" spans="1:27" ht="11.65" customHeight="1" x14ac:dyDescent="0.2">
      <c r="A2873" s="138">
        <f t="shared" ca="1" si="238"/>
        <v>2492</v>
      </c>
      <c r="C2873" s="184"/>
      <c r="F2873" s="184" t="str">
        <f>+[1]Function!F2853</f>
        <v>DPW</v>
      </c>
      <c r="G2873" s="84" t="str">
        <f>[1]UTCR!H2873</f>
        <v>S</v>
      </c>
      <c r="H2873" s="151"/>
      <c r="I2873" s="88">
        <f>IF(VLOOKUP([1]Variables!$AN$3,[1]Variables!$AK$3:$AM$14,3)=2,[1]UTCR!J2873,[1]UTCR!AF2873)</f>
        <v>-146157680.01166669</v>
      </c>
      <c r="J2873" s="88">
        <f>I2873-K2873</f>
        <v>-136988844.08125001</v>
      </c>
      <c r="K2873" s="185">
        <f>IF([1]Variables!$AN$3=12,IF(VLOOKUP([1]Variables!$AN$3,[1]Variables!$AK$3:$AM$14,3)=2,INDEX([1]UTCR!K2873:U2873,1,5)+INDEX([1]UTCR!K2873:U2873,1,8),INDEX([1]UTCR!AG2873:AQ2873,1,5)+INDEX([1]UTCR!AG2873:AQ2873,1,8)),IF(VLOOKUP([1]Variables!$AN$3,[1]Variables!$AK$3:$AM$14,3)=2,INDEX([1]UTCR!K2873:U2873,1,[1]Variables!$AN$3),INDEX([1]UTCR!AG2873:AQ2873,1,[1]Variables!$AN$3)))</f>
        <v>-9168835.9304166697</v>
      </c>
      <c r="L2873" s="88">
        <f>M2873-K2873</f>
        <v>-242668.29958333075</v>
      </c>
      <c r="M2873" s="88">
        <f>IF([1]Variables!$AN$3=12,INDEX([1]NRO!J2873:T2873,1,5)+INDEX([1]NRO!J2873:T2873,1,8),INDEX([1]NRO!J2873:T2873,1,[1]Variables!$AN$3))</f>
        <v>-9411504.2300000004</v>
      </c>
      <c r="O2873" s="134"/>
      <c r="P2873" s="134"/>
      <c r="Q2873" s="134"/>
      <c r="R2873" s="134"/>
      <c r="S2873" s="134"/>
      <c r="T2873" s="134"/>
      <c r="U2873" s="134"/>
      <c r="V2873" s="134"/>
      <c r="W2873" s="134"/>
      <c r="X2873" s="134"/>
      <c r="Y2873" s="134"/>
      <c r="Z2873" s="134"/>
      <c r="AA2873" s="134"/>
    </row>
    <row r="2874" spans="1:27" ht="11.65" customHeight="1" x14ac:dyDescent="0.2">
      <c r="A2874" s="138">
        <f t="shared" ca="1" si="238"/>
        <v>2493</v>
      </c>
      <c r="C2874" s="184"/>
      <c r="H2874" s="151" t="s">
        <v>642</v>
      </c>
      <c r="I2874" s="187">
        <f>SUBTOTAL(9,I2873)</f>
        <v>-146157680.01166669</v>
      </c>
      <c r="J2874" s="187">
        <f>SUBTOTAL(9,J2873)</f>
        <v>-136988844.08125001</v>
      </c>
      <c r="K2874" s="187">
        <f>SUBTOTAL(9,K2873)</f>
        <v>-9168835.9304166697</v>
      </c>
      <c r="L2874" s="187">
        <f>SUBTOTAL(9,L2873)</f>
        <v>-242668.29958333075</v>
      </c>
      <c r="M2874" s="187">
        <f>SUBTOTAL(9,M2873)</f>
        <v>-9411504.2300000004</v>
      </c>
      <c r="O2874" s="134"/>
      <c r="P2874" s="134"/>
      <c r="Q2874" s="134"/>
      <c r="R2874" s="134"/>
      <c r="S2874" s="134"/>
      <c r="T2874" s="134"/>
      <c r="U2874" s="134"/>
      <c r="V2874" s="134"/>
      <c r="W2874" s="134"/>
      <c r="X2874" s="134"/>
      <c r="Y2874" s="134"/>
      <c r="Z2874" s="134"/>
      <c r="AA2874" s="134"/>
    </row>
    <row r="2875" spans="1:27" ht="11.65" customHeight="1" x14ac:dyDescent="0.2">
      <c r="A2875" s="138">
        <f t="shared" ca="1" si="238"/>
        <v>2494</v>
      </c>
      <c r="C2875" s="184"/>
      <c r="H2875" s="151"/>
      <c r="I2875" s="88"/>
      <c r="J2875" s="88"/>
      <c r="K2875" s="88"/>
      <c r="L2875" s="88"/>
      <c r="M2875" s="88"/>
      <c r="O2875" s="134"/>
      <c r="P2875" s="134"/>
      <c r="Q2875" s="134"/>
      <c r="R2875" s="134"/>
      <c r="S2875" s="134"/>
      <c r="T2875" s="134"/>
      <c r="U2875" s="134"/>
      <c r="V2875" s="134"/>
      <c r="W2875" s="134"/>
      <c r="X2875" s="134"/>
      <c r="Y2875" s="134"/>
      <c r="Z2875" s="134"/>
      <c r="AA2875" s="134"/>
    </row>
    <row r="2876" spans="1:27" ht="11.65" customHeight="1" x14ac:dyDescent="0.2">
      <c r="A2876" s="138">
        <f t="shared" ca="1" si="238"/>
        <v>2495</v>
      </c>
      <c r="C2876" s="184">
        <v>108367</v>
      </c>
      <c r="D2876" s="84" t="s">
        <v>514</v>
      </c>
      <c r="H2876" s="151"/>
      <c r="I2876" s="88"/>
      <c r="J2876" s="88"/>
      <c r="K2876" s="88"/>
      <c r="L2876" s="88"/>
      <c r="M2876" s="88"/>
      <c r="O2876" s="134"/>
      <c r="P2876" s="134"/>
      <c r="Q2876" s="134"/>
      <c r="R2876" s="134"/>
      <c r="S2876" s="134"/>
      <c r="T2876" s="134"/>
      <c r="U2876" s="134"/>
      <c r="V2876" s="134"/>
      <c r="W2876" s="134"/>
      <c r="X2876" s="134"/>
      <c r="Y2876" s="134"/>
      <c r="Z2876" s="134"/>
      <c r="AA2876" s="134"/>
    </row>
    <row r="2877" spans="1:27" ht="11.65" customHeight="1" x14ac:dyDescent="0.2">
      <c r="A2877" s="138">
        <f t="shared" ca="1" si="238"/>
        <v>2496</v>
      </c>
      <c r="C2877" s="184"/>
      <c r="F2877" s="184" t="str">
        <f>+[1]Function!F2857</f>
        <v>DPW</v>
      </c>
      <c r="G2877" s="84" t="str">
        <f>[1]UTCR!H2877</f>
        <v>S</v>
      </c>
      <c r="H2877" s="151"/>
      <c r="I2877" s="88">
        <f>IF(VLOOKUP([1]Variables!$AN$3,[1]Variables!$AK$3:$AM$14,3)=2,[1]UTCR!J2877,[1]UTCR!AF2877)</f>
        <v>-345734542.95416623</v>
      </c>
      <c r="J2877" s="88">
        <f>I2877-K2877</f>
        <v>-334927837.34624952</v>
      </c>
      <c r="K2877" s="185">
        <f>IF([1]Variables!$AN$3=12,IF(VLOOKUP([1]Variables!$AN$3,[1]Variables!$AK$3:$AM$14,3)=2,INDEX([1]UTCR!K2877:U2877,1,5)+INDEX([1]UTCR!K2877:U2877,1,8),INDEX([1]UTCR!AG2877:AQ2877,1,5)+INDEX([1]UTCR!AG2877:AQ2877,1,8)),IF(VLOOKUP([1]Variables!$AN$3,[1]Variables!$AK$3:$AM$14,3)=2,INDEX([1]UTCR!K2877:U2877,1,[1]Variables!$AN$3),INDEX([1]UTCR!AG2877:AQ2877,1,[1]Variables!$AN$3)))</f>
        <v>-10806705.6079167</v>
      </c>
      <c r="L2877" s="88">
        <f>M2877-K2877</f>
        <v>-315703.61208330095</v>
      </c>
      <c r="M2877" s="88">
        <f>IF([1]Variables!$AN$3=12,INDEX([1]NRO!J2877:T2877,1,5)+INDEX([1]NRO!J2877:T2877,1,8),INDEX([1]NRO!J2877:T2877,1,[1]Variables!$AN$3))</f>
        <v>-11122409.220000001</v>
      </c>
      <c r="O2877" s="134"/>
      <c r="P2877" s="134"/>
      <c r="Q2877" s="134"/>
      <c r="R2877" s="134"/>
      <c r="S2877" s="134"/>
      <c r="T2877" s="134"/>
      <c r="U2877" s="134"/>
      <c r="V2877" s="134"/>
      <c r="W2877" s="134"/>
      <c r="X2877" s="134"/>
      <c r="Y2877" s="134"/>
      <c r="Z2877" s="134"/>
      <c r="AA2877" s="134"/>
    </row>
    <row r="2878" spans="1:27" ht="11.65" customHeight="1" x14ac:dyDescent="0.2">
      <c r="A2878" s="138">
        <f t="shared" ca="1" si="238"/>
        <v>2497</v>
      </c>
      <c r="C2878" s="184"/>
      <c r="H2878" s="151" t="s">
        <v>642</v>
      </c>
      <c r="I2878" s="187">
        <f>SUBTOTAL(9,I2877)</f>
        <v>-345734542.95416623</v>
      </c>
      <c r="J2878" s="187">
        <f>SUBTOTAL(9,J2877)</f>
        <v>-334927837.34624952</v>
      </c>
      <c r="K2878" s="187">
        <f>SUBTOTAL(9,K2877)</f>
        <v>-10806705.6079167</v>
      </c>
      <c r="L2878" s="187">
        <f>SUBTOTAL(9,L2877)</f>
        <v>-315703.61208330095</v>
      </c>
      <c r="M2878" s="187">
        <f>SUBTOTAL(9,M2877)</f>
        <v>-11122409.220000001</v>
      </c>
      <c r="O2878" s="134"/>
      <c r="P2878" s="134"/>
      <c r="Q2878" s="134"/>
      <c r="R2878" s="134"/>
      <c r="S2878" s="134"/>
      <c r="T2878" s="134"/>
      <c r="U2878" s="134"/>
      <c r="V2878" s="134"/>
      <c r="W2878" s="134"/>
      <c r="X2878" s="134"/>
      <c r="Y2878" s="134"/>
      <c r="Z2878" s="134"/>
      <c r="AA2878" s="134"/>
    </row>
    <row r="2879" spans="1:27" ht="11.65" customHeight="1" x14ac:dyDescent="0.2">
      <c r="A2879" s="138">
        <f t="shared" ca="1" si="238"/>
        <v>2498</v>
      </c>
      <c r="C2879" s="184"/>
      <c r="H2879" s="151"/>
      <c r="I2879" s="88"/>
      <c r="J2879" s="88"/>
      <c r="K2879" s="88"/>
      <c r="L2879" s="88"/>
      <c r="M2879" s="88"/>
      <c r="O2879" s="134"/>
      <c r="P2879" s="134"/>
      <c r="Q2879" s="134"/>
      <c r="R2879" s="134"/>
      <c r="S2879" s="134"/>
      <c r="T2879" s="134"/>
      <c r="U2879" s="134"/>
      <c r="V2879" s="134"/>
      <c r="W2879" s="134"/>
      <c r="X2879" s="134"/>
      <c r="Y2879" s="134"/>
      <c r="Z2879" s="134"/>
      <c r="AA2879" s="134"/>
    </row>
    <row r="2880" spans="1:27" ht="11.65" customHeight="1" x14ac:dyDescent="0.2">
      <c r="A2880" s="138">
        <f t="shared" ca="1" si="238"/>
        <v>2499</v>
      </c>
      <c r="C2880" s="184">
        <v>108368</v>
      </c>
      <c r="D2880" s="84" t="s">
        <v>525</v>
      </c>
      <c r="H2880" s="151"/>
      <c r="I2880" s="88"/>
      <c r="J2880" s="88"/>
      <c r="K2880" s="88"/>
      <c r="L2880" s="88"/>
      <c r="M2880" s="88"/>
      <c r="O2880" s="134"/>
      <c r="P2880" s="134"/>
      <c r="Q2880" s="134"/>
      <c r="R2880" s="134"/>
      <c r="S2880" s="134"/>
      <c r="T2880" s="134"/>
      <c r="U2880" s="134"/>
      <c r="V2880" s="134"/>
      <c r="W2880" s="134"/>
      <c r="X2880" s="134"/>
      <c r="Y2880" s="134"/>
      <c r="Z2880" s="134"/>
      <c r="AA2880" s="134"/>
    </row>
    <row r="2881" spans="1:27" ht="11.65" customHeight="1" x14ac:dyDescent="0.2">
      <c r="A2881" s="138">
        <f t="shared" ca="1" si="238"/>
        <v>2500</v>
      </c>
      <c r="C2881" s="184"/>
      <c r="F2881" s="184" t="str">
        <f>+[1]Function!F2861</f>
        <v>DPW</v>
      </c>
      <c r="G2881" s="84" t="str">
        <f>[1]UTCR!H2881</f>
        <v>S</v>
      </c>
      <c r="H2881" s="151"/>
      <c r="I2881" s="88">
        <f>IF(VLOOKUP([1]Variables!$AN$3,[1]Variables!$AK$3:$AM$14,3)=2,[1]UTCR!J2881,[1]UTCR!AF2881)</f>
        <v>-471519486.69625038</v>
      </c>
      <c r="J2881" s="88">
        <f>I2881-K2881</f>
        <v>-419572981.58583367</v>
      </c>
      <c r="K2881" s="185">
        <f>IF([1]Variables!$AN$3=12,IF(VLOOKUP([1]Variables!$AN$3,[1]Variables!$AK$3:$AM$14,3)=2,INDEX([1]UTCR!K2881:U2881,1,5)+INDEX([1]UTCR!K2881:U2881,1,8),INDEX([1]UTCR!AG2881:AQ2881,1,5)+INDEX([1]UTCR!AG2881:AQ2881,1,8)),IF(VLOOKUP([1]Variables!$AN$3,[1]Variables!$AK$3:$AM$14,3)=2,INDEX([1]UTCR!K2881:U2881,1,[1]Variables!$AN$3),INDEX([1]UTCR!AG2881:AQ2881,1,[1]Variables!$AN$3)))</f>
        <v>-51946505.110416703</v>
      </c>
      <c r="L2881" s="88">
        <f>M2881-K2881</f>
        <v>-969967.76958329976</v>
      </c>
      <c r="M2881" s="88">
        <f>IF([1]Variables!$AN$3=12,INDEX([1]NRO!J2881:T2881,1,5)+INDEX([1]NRO!J2881:T2881,1,8),INDEX([1]NRO!J2881:T2881,1,[1]Variables!$AN$3))</f>
        <v>-52916472.880000003</v>
      </c>
      <c r="O2881" s="134"/>
      <c r="P2881" s="134"/>
      <c r="Q2881" s="134"/>
      <c r="R2881" s="134"/>
      <c r="S2881" s="134"/>
      <c r="T2881" s="134"/>
      <c r="U2881" s="134"/>
      <c r="V2881" s="134"/>
      <c r="W2881" s="134"/>
      <c r="X2881" s="134"/>
      <c r="Y2881" s="134"/>
      <c r="Z2881" s="134"/>
      <c r="AA2881" s="134"/>
    </row>
    <row r="2882" spans="1:27" ht="11.65" customHeight="1" x14ac:dyDescent="0.2">
      <c r="A2882" s="138">
        <f t="shared" ca="1" si="238"/>
        <v>2501</v>
      </c>
      <c r="C2882" s="184"/>
      <c r="F2882" s="184" t="s">
        <v>2</v>
      </c>
      <c r="H2882" s="151" t="s">
        <v>642</v>
      </c>
      <c r="I2882" s="187">
        <f>SUBTOTAL(9,I2881)</f>
        <v>-471519486.69625038</v>
      </c>
      <c r="J2882" s="187">
        <f>SUBTOTAL(9,J2881)</f>
        <v>-419572981.58583367</v>
      </c>
      <c r="K2882" s="187">
        <f>SUBTOTAL(9,K2881)</f>
        <v>-51946505.110416703</v>
      </c>
      <c r="L2882" s="187">
        <f>SUBTOTAL(9,L2881)</f>
        <v>-969967.76958329976</v>
      </c>
      <c r="M2882" s="187">
        <f>SUBTOTAL(9,M2881)</f>
        <v>-52916472.880000003</v>
      </c>
      <c r="O2882" s="134"/>
      <c r="P2882" s="134"/>
      <c r="Q2882" s="134"/>
      <c r="R2882" s="134"/>
      <c r="S2882" s="134"/>
      <c r="T2882" s="134"/>
      <c r="U2882" s="134"/>
      <c r="V2882" s="134"/>
      <c r="W2882" s="134"/>
      <c r="X2882" s="134"/>
      <c r="Y2882" s="134"/>
      <c r="Z2882" s="134"/>
      <c r="AA2882" s="134"/>
    </row>
    <row r="2883" spans="1:27" ht="11.65" customHeight="1" x14ac:dyDescent="0.2">
      <c r="A2883" s="138">
        <f t="shared" ca="1" si="238"/>
        <v>2502</v>
      </c>
      <c r="C2883" s="184"/>
      <c r="H2883" s="151"/>
      <c r="I2883" s="88"/>
      <c r="J2883" s="88"/>
      <c r="K2883" s="88"/>
      <c r="L2883" s="88"/>
      <c r="M2883" s="88"/>
      <c r="O2883" s="134"/>
      <c r="P2883" s="134"/>
      <c r="Q2883" s="134"/>
      <c r="R2883" s="134"/>
      <c r="S2883" s="134"/>
      <c r="T2883" s="134"/>
      <c r="U2883" s="134"/>
      <c r="V2883" s="134"/>
      <c r="W2883" s="134"/>
      <c r="X2883" s="134"/>
      <c r="Y2883" s="134"/>
      <c r="Z2883" s="134"/>
      <c r="AA2883" s="134"/>
    </row>
    <row r="2884" spans="1:27" ht="11.65" customHeight="1" x14ac:dyDescent="0.2">
      <c r="A2884" s="138">
        <f t="shared" ca="1" si="238"/>
        <v>2503</v>
      </c>
      <c r="C2884" s="184">
        <v>108369</v>
      </c>
      <c r="D2884" s="84" t="s">
        <v>371</v>
      </c>
      <c r="H2884" s="151"/>
      <c r="I2884" s="88"/>
      <c r="J2884" s="88"/>
      <c r="K2884" s="88"/>
      <c r="L2884" s="88"/>
      <c r="M2884" s="88"/>
      <c r="O2884" s="134"/>
      <c r="P2884" s="134"/>
      <c r="Q2884" s="134"/>
      <c r="R2884" s="134"/>
      <c r="S2884" s="134"/>
      <c r="T2884" s="134"/>
      <c r="U2884" s="134"/>
      <c r="V2884" s="134"/>
      <c r="W2884" s="134"/>
      <c r="X2884" s="134"/>
      <c r="Y2884" s="134"/>
      <c r="Z2884" s="134"/>
      <c r="AA2884" s="134"/>
    </row>
    <row r="2885" spans="1:27" ht="11.65" customHeight="1" x14ac:dyDescent="0.2">
      <c r="A2885" s="138">
        <f t="shared" ca="1" si="238"/>
        <v>2504</v>
      </c>
      <c r="C2885" s="184"/>
      <c r="F2885" s="184" t="str">
        <f>+[1]Function!F2865</f>
        <v>DPW</v>
      </c>
      <c r="G2885" s="84" t="str">
        <f>[1]UTCR!H2885</f>
        <v>S</v>
      </c>
      <c r="H2885" s="151"/>
      <c r="I2885" s="88">
        <f>IF(VLOOKUP([1]Variables!$AN$3,[1]Variables!$AK$3:$AM$14,3)=2,[1]UTCR!J2885,[1]UTCR!AF2885)</f>
        <v>-260577880.71999994</v>
      </c>
      <c r="J2885" s="88">
        <f>I2885-K2885</f>
        <v>-237420879.48666665</v>
      </c>
      <c r="K2885" s="185">
        <f>IF([1]Variables!$AN$3=12,IF(VLOOKUP([1]Variables!$AN$3,[1]Variables!$AK$3:$AM$14,3)=2,INDEX([1]UTCR!K2885:U2885,1,5)+INDEX([1]UTCR!K2885:U2885,1,8),INDEX([1]UTCR!AG2885:AQ2885,1,5)+INDEX([1]UTCR!AG2885:AQ2885,1,8)),IF(VLOOKUP([1]Variables!$AN$3,[1]Variables!$AK$3:$AM$14,3)=2,INDEX([1]UTCR!K2885:U2885,1,[1]Variables!$AN$3),INDEX([1]UTCR!AG2885:AQ2885,1,[1]Variables!$AN$3)))</f>
        <v>-23157001.233333301</v>
      </c>
      <c r="L2885" s="88">
        <f>M2885-K2885</f>
        <v>-664152.10666669905</v>
      </c>
      <c r="M2885" s="88">
        <f>IF([1]Variables!$AN$3=12,INDEX([1]NRO!J2885:T2885,1,5)+INDEX([1]NRO!J2885:T2885,1,8),INDEX([1]NRO!J2885:T2885,1,[1]Variables!$AN$3))</f>
        <v>-23821153.34</v>
      </c>
      <c r="O2885" s="134"/>
      <c r="P2885" s="134"/>
      <c r="Q2885" s="134"/>
      <c r="R2885" s="134"/>
      <c r="S2885" s="134"/>
      <c r="T2885" s="134"/>
      <c r="U2885" s="134"/>
      <c r="V2885" s="134"/>
      <c r="W2885" s="134"/>
      <c r="X2885" s="134"/>
      <c r="Y2885" s="134"/>
      <c r="Z2885" s="134"/>
      <c r="AA2885" s="134"/>
    </row>
    <row r="2886" spans="1:27" ht="11.65" customHeight="1" x14ac:dyDescent="0.2">
      <c r="A2886" s="138">
        <f t="shared" ca="1" si="238"/>
        <v>2505</v>
      </c>
      <c r="C2886" s="184"/>
      <c r="F2886" s="184" t="s">
        <v>2</v>
      </c>
      <c r="H2886" s="151" t="s">
        <v>642</v>
      </c>
      <c r="I2886" s="187">
        <f>SUBTOTAL(9,I2885)</f>
        <v>-260577880.71999994</v>
      </c>
      <c r="J2886" s="187">
        <f>SUBTOTAL(9,J2885)</f>
        <v>-237420879.48666665</v>
      </c>
      <c r="K2886" s="187">
        <f>SUBTOTAL(9,K2885)</f>
        <v>-23157001.233333301</v>
      </c>
      <c r="L2886" s="187">
        <f>SUBTOTAL(9,L2885)</f>
        <v>-664152.10666669905</v>
      </c>
      <c r="M2886" s="187">
        <f>SUBTOTAL(9,M2885)</f>
        <v>-23821153.34</v>
      </c>
      <c r="O2886" s="134"/>
      <c r="P2886" s="134"/>
      <c r="Q2886" s="134"/>
      <c r="R2886" s="134"/>
      <c r="S2886" s="134"/>
      <c r="T2886" s="134"/>
      <c r="U2886" s="134"/>
      <c r="V2886" s="134"/>
      <c r="W2886" s="134"/>
      <c r="X2886" s="134"/>
      <c r="Y2886" s="134"/>
      <c r="Z2886" s="134"/>
      <c r="AA2886" s="134"/>
    </row>
    <row r="2887" spans="1:27" ht="11.65" customHeight="1" x14ac:dyDescent="0.2">
      <c r="A2887" s="138">
        <f t="shared" ca="1" si="238"/>
        <v>2506</v>
      </c>
      <c r="C2887" s="184"/>
      <c r="H2887" s="151"/>
      <c r="I2887" s="88"/>
      <c r="J2887" s="88"/>
      <c r="K2887" s="88"/>
      <c r="L2887" s="88"/>
      <c r="M2887" s="88"/>
      <c r="O2887" s="134"/>
      <c r="P2887" s="134"/>
      <c r="Q2887" s="134"/>
      <c r="R2887" s="134"/>
      <c r="S2887" s="134"/>
      <c r="T2887" s="134"/>
      <c r="U2887" s="134"/>
      <c r="V2887" s="134"/>
      <c r="W2887" s="134"/>
      <c r="X2887" s="134"/>
      <c r="Y2887" s="134"/>
      <c r="Z2887" s="134"/>
      <c r="AA2887" s="134"/>
    </row>
    <row r="2888" spans="1:27" ht="11.65" customHeight="1" x14ac:dyDescent="0.2">
      <c r="A2888" s="138">
        <f t="shared" ca="1" si="238"/>
        <v>2507</v>
      </c>
      <c r="C2888" s="184">
        <v>108370</v>
      </c>
      <c r="D2888" s="84" t="s">
        <v>372</v>
      </c>
      <c r="H2888" s="151"/>
      <c r="I2888" s="88"/>
      <c r="J2888" s="88"/>
      <c r="K2888" s="88"/>
      <c r="L2888" s="88"/>
      <c r="M2888" s="88"/>
      <c r="O2888" s="134"/>
      <c r="P2888" s="134"/>
      <c r="Q2888" s="134"/>
      <c r="R2888" s="134"/>
      <c r="S2888" s="134"/>
      <c r="T2888" s="134"/>
      <c r="U2888" s="134"/>
      <c r="V2888" s="134"/>
      <c r="W2888" s="134"/>
      <c r="X2888" s="134"/>
      <c r="Y2888" s="134"/>
      <c r="Z2888" s="134"/>
      <c r="AA2888" s="134"/>
    </row>
    <row r="2889" spans="1:27" ht="11.65" customHeight="1" x14ac:dyDescent="0.2">
      <c r="A2889" s="138">
        <f t="shared" ca="1" si="238"/>
        <v>2508</v>
      </c>
      <c r="C2889" s="184"/>
      <c r="F2889" s="184" t="str">
        <f>+[1]Function!F2869</f>
        <v>DPW</v>
      </c>
      <c r="G2889" s="84" t="str">
        <f>[1]UTCR!H2889</f>
        <v>S</v>
      </c>
      <c r="H2889" s="151"/>
      <c r="I2889" s="88">
        <f>IF(VLOOKUP([1]Variables!$AN$3,[1]Variables!$AK$3:$AM$14,3)=2,[1]UTCR!J2889,[1]UTCR!AF2889)</f>
        <v>-87254335.150416702</v>
      </c>
      <c r="J2889" s="88">
        <f>I2889-K2889</f>
        <v>-83920470.275833368</v>
      </c>
      <c r="K2889" s="185">
        <f>IF([1]Variables!$AN$3=12,IF(VLOOKUP([1]Variables!$AN$3,[1]Variables!$AK$3:$AM$14,3)=2,INDEX([1]UTCR!K2889:U2889,1,5)+INDEX([1]UTCR!K2889:U2889,1,8),INDEX([1]UTCR!AG2889:AQ2889,1,5)+INDEX([1]UTCR!AG2889:AQ2889,1,8)),IF(VLOOKUP([1]Variables!$AN$3,[1]Variables!$AK$3:$AM$14,3)=2,INDEX([1]UTCR!K2889:U2889,1,[1]Variables!$AN$3),INDEX([1]UTCR!AG2889:AQ2889,1,[1]Variables!$AN$3)))</f>
        <v>-3333864.87458333</v>
      </c>
      <c r="L2889" s="88">
        <f>M2889-K2889</f>
        <v>-259552.56541666994</v>
      </c>
      <c r="M2889" s="88">
        <f>IF([1]Variables!$AN$3=12,INDEX([1]NRO!J2889:T2889,1,5)+INDEX([1]NRO!J2889:T2889,1,8),INDEX([1]NRO!J2889:T2889,1,[1]Variables!$AN$3))</f>
        <v>-3593417.44</v>
      </c>
      <c r="O2889" s="134"/>
      <c r="P2889" s="134"/>
      <c r="Q2889" s="134"/>
      <c r="R2889" s="134"/>
      <c r="S2889" s="134"/>
      <c r="T2889" s="134"/>
      <c r="U2889" s="134"/>
      <c r="V2889" s="134"/>
      <c r="W2889" s="134"/>
      <c r="X2889" s="134"/>
      <c r="Y2889" s="134"/>
      <c r="Z2889" s="134"/>
      <c r="AA2889" s="134"/>
    </row>
    <row r="2890" spans="1:27" ht="11.65" customHeight="1" x14ac:dyDescent="0.2">
      <c r="A2890" s="138">
        <f t="shared" ca="1" si="238"/>
        <v>2509</v>
      </c>
      <c r="C2890" s="184"/>
      <c r="H2890" s="151" t="s">
        <v>642</v>
      </c>
      <c r="I2890" s="187">
        <f>SUBTOTAL(9,I2889)</f>
        <v>-87254335.150416702</v>
      </c>
      <c r="J2890" s="187">
        <f>SUBTOTAL(9,J2889)</f>
        <v>-83920470.275833368</v>
      </c>
      <c r="K2890" s="187">
        <f>SUBTOTAL(9,K2889)</f>
        <v>-3333864.87458333</v>
      </c>
      <c r="L2890" s="187">
        <f>SUBTOTAL(9,L2889)</f>
        <v>-259552.56541666994</v>
      </c>
      <c r="M2890" s="187">
        <f>SUBTOTAL(9,M2889)</f>
        <v>-3593417.44</v>
      </c>
      <c r="O2890" s="134"/>
      <c r="P2890" s="134"/>
      <c r="Q2890" s="134"/>
      <c r="R2890" s="134"/>
      <c r="S2890" s="134"/>
      <c r="T2890" s="134"/>
      <c r="U2890" s="134"/>
      <c r="V2890" s="134"/>
      <c r="W2890" s="134"/>
      <c r="X2890" s="134"/>
      <c r="Y2890" s="134"/>
      <c r="Z2890" s="134"/>
      <c r="AA2890" s="134"/>
    </row>
    <row r="2891" spans="1:27" ht="11.65" customHeight="1" x14ac:dyDescent="0.2">
      <c r="A2891" s="138">
        <f t="shared" ca="1" si="238"/>
        <v>2510</v>
      </c>
      <c r="C2891" s="184"/>
      <c r="H2891" s="151"/>
      <c r="I2891" s="192"/>
      <c r="J2891" s="88"/>
      <c r="K2891" s="88"/>
      <c r="L2891" s="88"/>
      <c r="M2891" s="88"/>
      <c r="O2891" s="134"/>
      <c r="P2891" s="134"/>
      <c r="Q2891" s="134"/>
      <c r="R2891" s="134"/>
      <c r="S2891" s="134"/>
      <c r="T2891" s="134"/>
      <c r="U2891" s="134"/>
      <c r="V2891" s="134"/>
      <c r="W2891" s="134"/>
      <c r="X2891" s="134"/>
      <c r="Y2891" s="134"/>
      <c r="Z2891" s="134"/>
      <c r="AA2891" s="134"/>
    </row>
    <row r="2892" spans="1:27" ht="11.65" customHeight="1" x14ac:dyDescent="0.2">
      <c r="A2892" s="138">
        <f t="shared" ref="A2892:A2955" ca="1" si="243">OFFSET(A2892,-1,)+1</f>
        <v>2511</v>
      </c>
      <c r="C2892" s="184"/>
      <c r="E2892" s="142"/>
      <c r="H2892" s="151"/>
      <c r="I2892" s="192"/>
      <c r="J2892" s="192"/>
      <c r="K2892" s="192"/>
      <c r="L2892" s="192"/>
      <c r="M2892" s="192"/>
      <c r="O2892" s="193"/>
      <c r="P2892" s="193"/>
      <c r="Q2892" s="193"/>
      <c r="R2892" s="193"/>
      <c r="S2892" s="193"/>
      <c r="T2892" s="193"/>
      <c r="U2892" s="134"/>
      <c r="V2892" s="193"/>
      <c r="W2892" s="193"/>
      <c r="X2892" s="193"/>
      <c r="Y2892" s="193"/>
      <c r="Z2892" s="193"/>
      <c r="AA2892" s="193"/>
    </row>
    <row r="2893" spans="1:27" ht="11.65" customHeight="1" x14ac:dyDescent="0.2">
      <c r="A2893" s="138">
        <f t="shared" ca="1" si="243"/>
        <v>2512</v>
      </c>
      <c r="C2893" s="194"/>
      <c r="D2893" s="195"/>
      <c r="E2893" s="196"/>
      <c r="G2893" s="195"/>
      <c r="H2893" s="197"/>
      <c r="I2893" s="198"/>
      <c r="J2893" s="198"/>
      <c r="K2893" s="198"/>
      <c r="L2893" s="198"/>
      <c r="M2893" s="198"/>
      <c r="O2893" s="199"/>
      <c r="P2893" s="199"/>
      <c r="Q2893" s="199"/>
      <c r="R2893" s="199"/>
      <c r="S2893" s="199"/>
      <c r="T2893" s="199"/>
      <c r="U2893" s="134"/>
      <c r="V2893" s="199"/>
      <c r="W2893" s="199"/>
      <c r="X2893" s="199"/>
      <c r="Y2893" s="199"/>
      <c r="Z2893" s="199"/>
      <c r="AA2893" s="199"/>
    </row>
    <row r="2894" spans="1:27" ht="11.65" customHeight="1" x14ac:dyDescent="0.2">
      <c r="A2894" s="138">
        <f t="shared" ca="1" si="243"/>
        <v>2513</v>
      </c>
      <c r="C2894" s="184">
        <v>108371</v>
      </c>
      <c r="D2894" s="84" t="s">
        <v>526</v>
      </c>
      <c r="H2894" s="151"/>
      <c r="I2894" s="88"/>
      <c r="J2894" s="88"/>
      <c r="K2894" s="88"/>
      <c r="L2894" s="88"/>
      <c r="M2894" s="88"/>
      <c r="O2894" s="134"/>
      <c r="P2894" s="134"/>
      <c r="Q2894" s="134"/>
      <c r="R2894" s="134"/>
      <c r="S2894" s="134"/>
      <c r="T2894" s="134"/>
      <c r="U2894" s="134"/>
      <c r="V2894" s="134"/>
      <c r="W2894" s="134"/>
      <c r="X2894" s="134"/>
      <c r="Y2894" s="134"/>
      <c r="Z2894" s="134"/>
      <c r="AA2894" s="134"/>
    </row>
    <row r="2895" spans="1:27" ht="11.65" customHeight="1" x14ac:dyDescent="0.2">
      <c r="A2895" s="138">
        <f t="shared" ca="1" si="243"/>
        <v>2514</v>
      </c>
      <c r="C2895" s="184"/>
      <c r="F2895" s="184" t="str">
        <f>+[1]Function!F2875</f>
        <v>DPW</v>
      </c>
      <c r="G2895" s="84" t="str">
        <f>[1]UTCR!H2895</f>
        <v>S</v>
      </c>
      <c r="H2895" s="151"/>
      <c r="I2895" s="88">
        <f>IF(VLOOKUP([1]Variables!$AN$3,[1]Variables!$AK$3:$AM$14,3)=2,[1]UTCR!J2895,[1]UTCR!AF2895)</f>
        <v>-7195723.2225000001</v>
      </c>
      <c r="J2895" s="88">
        <f>I2895-K2895</f>
        <v>-6840352.0037500001</v>
      </c>
      <c r="K2895" s="185">
        <f>IF([1]Variables!$AN$3=12,IF(VLOOKUP([1]Variables!$AN$3,[1]Variables!$AK$3:$AM$14,3)=2,INDEX([1]UTCR!K2895:U2895,1,5)+INDEX([1]UTCR!K2895:U2895,1,8),INDEX([1]UTCR!AG2895:AQ2895,1,5)+INDEX([1]UTCR!AG2895:AQ2895,1,8)),IF(VLOOKUP([1]Variables!$AN$3,[1]Variables!$AK$3:$AM$14,3)=2,INDEX([1]UTCR!K2895:U2895,1,[1]Variables!$AN$3),INDEX([1]UTCR!AG2895:AQ2895,1,[1]Variables!$AN$3)))</f>
        <v>-355371.21875</v>
      </c>
      <c r="L2895" s="88">
        <f>M2895-K2895</f>
        <v>1267.8087500000256</v>
      </c>
      <c r="M2895" s="88">
        <f>IF([1]Variables!$AN$3=12,INDEX([1]NRO!J2895:T2895,1,5)+INDEX([1]NRO!J2895:T2895,1,8),INDEX([1]NRO!J2895:T2895,1,[1]Variables!$AN$3))</f>
        <v>-354103.41</v>
      </c>
      <c r="O2895" s="134"/>
      <c r="P2895" s="134"/>
      <c r="Q2895" s="134"/>
      <c r="R2895" s="134"/>
      <c r="S2895" s="134"/>
      <c r="T2895" s="134"/>
      <c r="U2895" s="134"/>
      <c r="V2895" s="134"/>
      <c r="W2895" s="134"/>
      <c r="X2895" s="134"/>
      <c r="Y2895" s="134"/>
      <c r="Z2895" s="134"/>
      <c r="AA2895" s="134"/>
    </row>
    <row r="2896" spans="1:27" ht="11.65" customHeight="1" x14ac:dyDescent="0.2">
      <c r="A2896" s="138">
        <f t="shared" ca="1" si="243"/>
        <v>2515</v>
      </c>
      <c r="C2896" s="184"/>
      <c r="H2896" s="151" t="s">
        <v>642</v>
      </c>
      <c r="I2896" s="187">
        <f>SUBTOTAL(9,I2895)</f>
        <v>-7195723.2225000001</v>
      </c>
      <c r="J2896" s="187">
        <f>SUBTOTAL(9,J2895)</f>
        <v>-6840352.0037500001</v>
      </c>
      <c r="K2896" s="187">
        <f>SUBTOTAL(9,K2895)</f>
        <v>-355371.21875</v>
      </c>
      <c r="L2896" s="187">
        <f>SUBTOTAL(9,L2895)</f>
        <v>1267.8087500000256</v>
      </c>
      <c r="M2896" s="187">
        <f>SUBTOTAL(9,M2895)</f>
        <v>-354103.41</v>
      </c>
      <c r="O2896" s="134"/>
      <c r="P2896" s="134"/>
      <c r="Q2896" s="134"/>
      <c r="R2896" s="134"/>
      <c r="S2896" s="134"/>
      <c r="T2896" s="134"/>
      <c r="U2896" s="134"/>
      <c r="V2896" s="134"/>
      <c r="W2896" s="134"/>
      <c r="X2896" s="134"/>
      <c r="Y2896" s="134"/>
      <c r="Z2896" s="134"/>
      <c r="AA2896" s="134"/>
    </row>
    <row r="2897" spans="1:27" ht="11.65" customHeight="1" x14ac:dyDescent="0.2">
      <c r="A2897" s="138">
        <f t="shared" ca="1" si="243"/>
        <v>2516</v>
      </c>
      <c r="C2897" s="184"/>
      <c r="H2897" s="151"/>
      <c r="I2897" s="88"/>
      <c r="J2897" s="88"/>
      <c r="K2897" s="88"/>
      <c r="L2897" s="88"/>
      <c r="M2897" s="88"/>
      <c r="O2897" s="134"/>
      <c r="P2897" s="134"/>
      <c r="Q2897" s="134"/>
      <c r="R2897" s="134"/>
      <c r="S2897" s="134"/>
      <c r="T2897" s="134"/>
      <c r="U2897" s="134"/>
      <c r="V2897" s="134"/>
      <c r="W2897" s="134"/>
      <c r="X2897" s="134"/>
      <c r="Y2897" s="134"/>
      <c r="Z2897" s="134"/>
      <c r="AA2897" s="134"/>
    </row>
    <row r="2898" spans="1:27" ht="11.65" customHeight="1" x14ac:dyDescent="0.2">
      <c r="A2898" s="138">
        <f t="shared" ca="1" si="243"/>
        <v>2517</v>
      </c>
      <c r="C2898" s="184">
        <v>108372</v>
      </c>
      <c r="D2898" s="84" t="s">
        <v>374</v>
      </c>
      <c r="H2898" s="151"/>
      <c r="I2898" s="88"/>
      <c r="J2898" s="88"/>
      <c r="K2898" s="88"/>
      <c r="L2898" s="88"/>
      <c r="M2898" s="88"/>
      <c r="O2898" s="134"/>
      <c r="P2898" s="134"/>
      <c r="Q2898" s="134"/>
      <c r="R2898" s="134"/>
      <c r="S2898" s="134"/>
      <c r="T2898" s="134"/>
      <c r="U2898" s="134"/>
      <c r="V2898" s="134"/>
      <c r="W2898" s="134"/>
      <c r="X2898" s="134"/>
      <c r="Y2898" s="134"/>
      <c r="Z2898" s="134"/>
      <c r="AA2898" s="134"/>
    </row>
    <row r="2899" spans="1:27" ht="11.65" customHeight="1" x14ac:dyDescent="0.2">
      <c r="A2899" s="138">
        <f t="shared" ca="1" si="243"/>
        <v>2518</v>
      </c>
      <c r="C2899" s="184"/>
      <c r="F2899" s="184" t="str">
        <f>+[1]Function!F2879</f>
        <v>DPW</v>
      </c>
      <c r="G2899" s="84" t="str">
        <f>[1]UTCR!H2899</f>
        <v>S</v>
      </c>
      <c r="H2899" s="151"/>
      <c r="I2899" s="88">
        <f>IF(VLOOKUP([1]Variables!$AN$3,[1]Variables!$AK$3:$AM$14,3)=2,[1]UTCR!J2899,[1]UTCR!AF2899)</f>
        <v>0</v>
      </c>
      <c r="J2899" s="88">
        <f>I2899-K2899</f>
        <v>0</v>
      </c>
      <c r="K2899" s="185">
        <f>IF([1]Variables!$AN$3=12,IF(VLOOKUP([1]Variables!$AN$3,[1]Variables!$AK$3:$AM$14,3)=2,INDEX([1]UTCR!K2899:U2899,1,5)+INDEX([1]UTCR!K2899:U2899,1,8),INDEX([1]UTCR!AG2899:AQ2899,1,5)+INDEX([1]UTCR!AG2899:AQ2899,1,8)),IF(VLOOKUP([1]Variables!$AN$3,[1]Variables!$AK$3:$AM$14,3)=2,INDEX([1]UTCR!K2899:U2899,1,[1]Variables!$AN$3),INDEX([1]UTCR!AG2899:AQ2899,1,[1]Variables!$AN$3)))</f>
        <v>0</v>
      </c>
      <c r="L2899" s="88">
        <f>M2899-K2899</f>
        <v>0</v>
      </c>
      <c r="M2899" s="88">
        <f>IF([1]Variables!$AN$3=12,INDEX([1]NRO!J2899:T2899,1,5)+INDEX([1]NRO!J2899:T2899,1,8),INDEX([1]NRO!J2899:T2899,1,[1]Variables!$AN$3))</f>
        <v>0</v>
      </c>
      <c r="O2899" s="134"/>
      <c r="P2899" s="134"/>
      <c r="Q2899" s="134"/>
      <c r="R2899" s="134"/>
      <c r="S2899" s="134"/>
      <c r="T2899" s="134"/>
      <c r="U2899" s="134"/>
      <c r="V2899" s="134"/>
      <c r="W2899" s="134"/>
      <c r="X2899" s="134"/>
      <c r="Y2899" s="134"/>
      <c r="Z2899" s="134"/>
      <c r="AA2899" s="134"/>
    </row>
    <row r="2900" spans="1:27" ht="11.65" customHeight="1" x14ac:dyDescent="0.2">
      <c r="A2900" s="138">
        <f t="shared" ca="1" si="243"/>
        <v>2519</v>
      </c>
      <c r="C2900" s="184"/>
      <c r="H2900" s="151" t="s">
        <v>642</v>
      </c>
      <c r="I2900" s="187">
        <f>SUBTOTAL(9,I2899)</f>
        <v>0</v>
      </c>
      <c r="J2900" s="187">
        <f>SUBTOTAL(9,J2899)</f>
        <v>0</v>
      </c>
      <c r="K2900" s="187">
        <f>SUBTOTAL(9,K2899)</f>
        <v>0</v>
      </c>
      <c r="L2900" s="187">
        <f>SUBTOTAL(9,L2899)</f>
        <v>0</v>
      </c>
      <c r="M2900" s="187">
        <f>SUBTOTAL(9,M2899)</f>
        <v>0</v>
      </c>
      <c r="O2900" s="134"/>
      <c r="P2900" s="134"/>
      <c r="Q2900" s="134"/>
      <c r="R2900" s="134"/>
      <c r="S2900" s="134"/>
      <c r="T2900" s="134"/>
      <c r="U2900" s="134"/>
      <c r="V2900" s="134"/>
      <c r="W2900" s="134"/>
      <c r="X2900" s="134"/>
      <c r="Y2900" s="134"/>
      <c r="Z2900" s="134"/>
      <c r="AA2900" s="134"/>
    </row>
    <row r="2901" spans="1:27" ht="11.65" customHeight="1" x14ac:dyDescent="0.2">
      <c r="A2901" s="138">
        <f t="shared" ca="1" si="243"/>
        <v>2520</v>
      </c>
      <c r="C2901" s="184"/>
      <c r="H2901" s="151"/>
      <c r="I2901" s="88"/>
      <c r="J2901" s="88"/>
      <c r="K2901" s="88"/>
      <c r="L2901" s="88"/>
      <c r="M2901" s="88"/>
      <c r="O2901" s="134"/>
      <c r="P2901" s="134"/>
      <c r="Q2901" s="134"/>
      <c r="R2901" s="134"/>
      <c r="S2901" s="134"/>
      <c r="T2901" s="134"/>
      <c r="U2901" s="134"/>
      <c r="V2901" s="134"/>
      <c r="W2901" s="134"/>
      <c r="X2901" s="134"/>
      <c r="Y2901" s="134"/>
      <c r="Z2901" s="134"/>
      <c r="AA2901" s="134"/>
    </row>
    <row r="2902" spans="1:27" ht="11.65" customHeight="1" x14ac:dyDescent="0.2">
      <c r="A2902" s="138">
        <f t="shared" ca="1" si="243"/>
        <v>2521</v>
      </c>
      <c r="C2902" s="184">
        <v>108373</v>
      </c>
      <c r="D2902" s="84" t="s">
        <v>527</v>
      </c>
      <c r="H2902" s="151"/>
      <c r="I2902" s="88"/>
      <c r="J2902" s="88"/>
      <c r="K2902" s="88"/>
      <c r="L2902" s="88"/>
      <c r="M2902" s="88"/>
      <c r="O2902" s="134"/>
      <c r="P2902" s="134"/>
      <c r="Q2902" s="134"/>
      <c r="R2902" s="134"/>
      <c r="S2902" s="134"/>
      <c r="T2902" s="134"/>
      <c r="U2902" s="134"/>
      <c r="V2902" s="134"/>
      <c r="W2902" s="134"/>
      <c r="X2902" s="134"/>
      <c r="Y2902" s="134"/>
      <c r="Z2902" s="134"/>
      <c r="AA2902" s="134"/>
    </row>
    <row r="2903" spans="1:27" ht="11.65" customHeight="1" x14ac:dyDescent="0.2">
      <c r="A2903" s="138">
        <f t="shared" ca="1" si="243"/>
        <v>2522</v>
      </c>
      <c r="C2903" s="184"/>
      <c r="F2903" s="184" t="str">
        <f>+[1]Function!F2883</f>
        <v>DPW</v>
      </c>
      <c r="G2903" s="84" t="str">
        <f>[1]UTCR!H2903</f>
        <v>S</v>
      </c>
      <c r="H2903" s="151"/>
      <c r="I2903" s="88">
        <f>IF(VLOOKUP([1]Variables!$AN$3,[1]Variables!$AK$3:$AM$14,3)=2,[1]UTCR!J2903,[1]UTCR!AF2903)</f>
        <v>-29573981.0033333</v>
      </c>
      <c r="J2903" s="88">
        <f>I2903-K2903</f>
        <v>-27659034.632916629</v>
      </c>
      <c r="K2903" s="185">
        <f>IF([1]Variables!$AN$3=12,IF(VLOOKUP([1]Variables!$AN$3,[1]Variables!$AK$3:$AM$14,3)=2,INDEX([1]UTCR!K2903:U2903,1,5)+INDEX([1]UTCR!K2903:U2903,1,8),INDEX([1]UTCR!AG2903:AQ2903,1,5)+INDEX([1]UTCR!AG2903:AQ2903,1,8)),IF(VLOOKUP([1]Variables!$AN$3,[1]Variables!$AK$3:$AM$14,3)=2,INDEX([1]UTCR!K2903:U2903,1,[1]Variables!$AN$3),INDEX([1]UTCR!AG2903:AQ2903,1,[1]Variables!$AN$3)))</f>
        <v>-1914946.3704166701</v>
      </c>
      <c r="L2903" s="88">
        <f>M2903-K2903</f>
        <v>-30257.359583329875</v>
      </c>
      <c r="M2903" s="88">
        <f>IF([1]Variables!$AN$3=12,INDEX([1]NRO!J2903:T2903,1,5)+INDEX([1]NRO!J2903:T2903,1,8),INDEX([1]NRO!J2903:T2903,1,[1]Variables!$AN$3))</f>
        <v>-1945203.73</v>
      </c>
      <c r="O2903" s="134"/>
      <c r="P2903" s="134"/>
      <c r="Q2903" s="134"/>
      <c r="R2903" s="134"/>
      <c r="S2903" s="134"/>
      <c r="T2903" s="134"/>
      <c r="U2903" s="134"/>
      <c r="V2903" s="134"/>
      <c r="W2903" s="134"/>
      <c r="X2903" s="134"/>
      <c r="Y2903" s="134"/>
      <c r="Z2903" s="134"/>
      <c r="AA2903" s="134"/>
    </row>
    <row r="2904" spans="1:27" ht="11.65" customHeight="1" x14ac:dyDescent="0.2">
      <c r="A2904" s="138">
        <f t="shared" ca="1" si="243"/>
        <v>2523</v>
      </c>
      <c r="C2904" s="184"/>
      <c r="H2904" s="151" t="s">
        <v>642</v>
      </c>
      <c r="I2904" s="187">
        <f>SUBTOTAL(9,I2903)</f>
        <v>-29573981.0033333</v>
      </c>
      <c r="J2904" s="187">
        <f>SUBTOTAL(9,J2903)</f>
        <v>-27659034.632916629</v>
      </c>
      <c r="K2904" s="187">
        <f>SUBTOTAL(9,K2903)</f>
        <v>-1914946.3704166701</v>
      </c>
      <c r="L2904" s="187">
        <f>SUBTOTAL(9,L2903)</f>
        <v>-30257.359583329875</v>
      </c>
      <c r="M2904" s="187">
        <f>SUBTOTAL(9,M2903)</f>
        <v>-1945203.73</v>
      </c>
      <c r="O2904" s="134"/>
      <c r="P2904" s="134"/>
      <c r="Q2904" s="134"/>
      <c r="R2904" s="134"/>
      <c r="S2904" s="134"/>
      <c r="T2904" s="134"/>
      <c r="U2904" s="134"/>
      <c r="V2904" s="134"/>
      <c r="W2904" s="134"/>
      <c r="X2904" s="134"/>
      <c r="Y2904" s="134"/>
      <c r="Z2904" s="134"/>
      <c r="AA2904" s="134"/>
    </row>
    <row r="2905" spans="1:27" ht="11.65" customHeight="1" x14ac:dyDescent="0.2">
      <c r="A2905" s="138">
        <f t="shared" ca="1" si="243"/>
        <v>2524</v>
      </c>
      <c r="C2905" s="184"/>
      <c r="H2905" s="151"/>
      <c r="I2905" s="88"/>
      <c r="J2905" s="88"/>
      <c r="K2905" s="88"/>
      <c r="L2905" s="88"/>
      <c r="M2905" s="88"/>
      <c r="O2905" s="134"/>
      <c r="P2905" s="134"/>
      <c r="Q2905" s="134"/>
      <c r="R2905" s="134"/>
      <c r="S2905" s="134"/>
      <c r="T2905" s="134"/>
      <c r="U2905" s="134"/>
      <c r="V2905" s="134"/>
      <c r="W2905" s="134"/>
      <c r="X2905" s="134"/>
      <c r="Y2905" s="134"/>
      <c r="Z2905" s="134"/>
      <c r="AA2905" s="134"/>
    </row>
    <row r="2906" spans="1:27" ht="11.65" customHeight="1" x14ac:dyDescent="0.2">
      <c r="A2906" s="138">
        <f t="shared" ca="1" si="243"/>
        <v>2525</v>
      </c>
      <c r="C2906" s="184" t="s">
        <v>657</v>
      </c>
      <c r="D2906" s="84" t="s">
        <v>529</v>
      </c>
      <c r="H2906" s="151"/>
      <c r="I2906" s="88"/>
      <c r="J2906" s="88"/>
      <c r="K2906" s="88"/>
      <c r="L2906" s="88"/>
      <c r="M2906" s="88"/>
      <c r="O2906" s="134"/>
      <c r="P2906" s="134"/>
      <c r="Q2906" s="134"/>
      <c r="R2906" s="134"/>
      <c r="S2906" s="134"/>
      <c r="T2906" s="134"/>
      <c r="U2906" s="134"/>
      <c r="V2906" s="134"/>
      <c r="W2906" s="134"/>
      <c r="X2906" s="134"/>
      <c r="Y2906" s="134"/>
      <c r="Z2906" s="134"/>
      <c r="AA2906" s="134"/>
    </row>
    <row r="2907" spans="1:27" ht="11.65" customHeight="1" x14ac:dyDescent="0.2">
      <c r="A2907" s="138">
        <f t="shared" ca="1" si="243"/>
        <v>2526</v>
      </c>
      <c r="C2907" s="184"/>
      <c r="F2907" s="184" t="str">
        <f>+[1]Function!F2887</f>
        <v>DPW</v>
      </c>
      <c r="G2907" s="84" t="str">
        <f>[1]UTCR!H2907</f>
        <v>S</v>
      </c>
      <c r="H2907" s="151"/>
      <c r="I2907" s="88">
        <f>IF(VLOOKUP([1]Variables!$AN$3,[1]Variables!$AK$3:$AM$14,3)=2,[1]UTCR!J2907,[1]UTCR!AF2907)</f>
        <v>0</v>
      </c>
      <c r="J2907" s="88">
        <f>I2907-K2907</f>
        <v>0</v>
      </c>
      <c r="K2907" s="185">
        <f>IF([1]Variables!$AN$3=12,IF(VLOOKUP([1]Variables!$AN$3,[1]Variables!$AK$3:$AM$14,3)=2,INDEX([1]UTCR!K2907:U2907,1,5)+INDEX([1]UTCR!K2907:U2907,1,8),INDEX([1]UTCR!AG2907:AQ2907,1,5)+INDEX([1]UTCR!AG2907:AQ2907,1,8)),IF(VLOOKUP([1]Variables!$AN$3,[1]Variables!$AK$3:$AM$14,3)=2,INDEX([1]UTCR!K2907:U2907,1,[1]Variables!$AN$3),INDEX([1]UTCR!AG2907:AQ2907,1,[1]Variables!$AN$3)))</f>
        <v>0</v>
      </c>
      <c r="L2907" s="88">
        <f>M2907-K2907</f>
        <v>0</v>
      </c>
      <c r="M2907" s="88">
        <f>IF([1]Variables!$AN$3=12,INDEX([1]NRO!J2907:T2907,1,5)+INDEX([1]NRO!J2907:T2907,1,8),INDEX([1]NRO!J2907:T2907,1,[1]Variables!$AN$3))</f>
        <v>0</v>
      </c>
      <c r="O2907" s="134"/>
      <c r="P2907" s="134"/>
      <c r="Q2907" s="134"/>
      <c r="R2907" s="134"/>
      <c r="S2907" s="134"/>
      <c r="T2907" s="134"/>
      <c r="U2907" s="134"/>
      <c r="V2907" s="134"/>
      <c r="W2907" s="134"/>
      <c r="X2907" s="134"/>
      <c r="Y2907" s="134"/>
      <c r="Z2907" s="134"/>
      <c r="AA2907" s="134"/>
    </row>
    <row r="2908" spans="1:27" ht="11.65" customHeight="1" x14ac:dyDescent="0.2">
      <c r="A2908" s="138">
        <f t="shared" ca="1" si="243"/>
        <v>2527</v>
      </c>
      <c r="C2908" s="184"/>
      <c r="H2908" s="151"/>
      <c r="I2908" s="187">
        <f>SUBTOTAL(9,I2907)</f>
        <v>0</v>
      </c>
      <c r="J2908" s="187">
        <f>SUBTOTAL(9,J2907)</f>
        <v>0</v>
      </c>
      <c r="K2908" s="187">
        <f>SUBTOTAL(9,K2907)</f>
        <v>0</v>
      </c>
      <c r="L2908" s="187">
        <f>SUBTOTAL(9,L2907)</f>
        <v>0</v>
      </c>
      <c r="M2908" s="187">
        <f>SUBTOTAL(9,M2907)</f>
        <v>0</v>
      </c>
      <c r="O2908" s="134"/>
      <c r="P2908" s="134"/>
      <c r="Q2908" s="134"/>
      <c r="R2908" s="134"/>
      <c r="S2908" s="134"/>
      <c r="T2908" s="134"/>
      <c r="U2908" s="134"/>
      <c r="V2908" s="134"/>
      <c r="W2908" s="134"/>
      <c r="X2908" s="134"/>
      <c r="Y2908" s="134"/>
      <c r="Z2908" s="134"/>
      <c r="AA2908" s="134"/>
    </row>
    <row r="2909" spans="1:27" ht="11.65" customHeight="1" x14ac:dyDescent="0.2">
      <c r="A2909" s="138">
        <f t="shared" ca="1" si="243"/>
        <v>2528</v>
      </c>
      <c r="C2909" s="184"/>
      <c r="H2909" s="151"/>
      <c r="I2909" s="88"/>
      <c r="J2909" s="88"/>
      <c r="K2909" s="88"/>
      <c r="L2909" s="88"/>
      <c r="M2909" s="88"/>
      <c r="O2909" s="134"/>
      <c r="P2909" s="134"/>
      <c r="Q2909" s="134"/>
      <c r="R2909" s="134"/>
      <c r="S2909" s="134"/>
      <c r="T2909" s="134"/>
      <c r="U2909" s="134"/>
      <c r="V2909" s="134"/>
      <c r="W2909" s="134"/>
      <c r="X2909" s="134"/>
      <c r="Y2909" s="134"/>
      <c r="Z2909" s="134"/>
      <c r="AA2909" s="134"/>
    </row>
    <row r="2910" spans="1:27" ht="11.65" customHeight="1" x14ac:dyDescent="0.2">
      <c r="A2910" s="138">
        <f t="shared" ca="1" si="243"/>
        <v>2529</v>
      </c>
      <c r="C2910" s="184" t="s">
        <v>658</v>
      </c>
      <c r="D2910" s="84" t="s">
        <v>531</v>
      </c>
      <c r="H2910" s="151"/>
      <c r="I2910" s="88"/>
      <c r="J2910" s="88"/>
      <c r="K2910" s="88"/>
      <c r="L2910" s="88"/>
      <c r="M2910" s="88"/>
      <c r="O2910" s="134"/>
      <c r="P2910" s="134"/>
      <c r="Q2910" s="134"/>
      <c r="R2910" s="134"/>
      <c r="S2910" s="134"/>
      <c r="T2910" s="134"/>
      <c r="U2910" s="134"/>
      <c r="V2910" s="134"/>
      <c r="W2910" s="134"/>
      <c r="X2910" s="134"/>
      <c r="Y2910" s="134"/>
      <c r="Z2910" s="134"/>
      <c r="AA2910" s="134"/>
    </row>
    <row r="2911" spans="1:27" ht="11.65" customHeight="1" x14ac:dyDescent="0.2">
      <c r="A2911" s="138">
        <f t="shared" ca="1" si="243"/>
        <v>2530</v>
      </c>
      <c r="C2911" s="184"/>
      <c r="F2911" s="184" t="str">
        <f>+[1]Function!F2891</f>
        <v>DPW</v>
      </c>
      <c r="G2911" s="84" t="str">
        <f>[1]UTCR!H2911</f>
        <v>S</v>
      </c>
      <c r="H2911" s="151"/>
      <c r="I2911" s="88">
        <f>IF(VLOOKUP([1]Variables!$AN$3,[1]Variables!$AK$3:$AM$14,3)=2,[1]UTCR!J2911,[1]UTCR!AF2911)</f>
        <v>0</v>
      </c>
      <c r="J2911" s="88">
        <f>I2911-K2911</f>
        <v>0</v>
      </c>
      <c r="K2911" s="185">
        <f>IF([1]Variables!$AN$3=12,IF(VLOOKUP([1]Variables!$AN$3,[1]Variables!$AK$3:$AM$14,3)=2,INDEX([1]UTCR!K2911:U2911,1,5)+INDEX([1]UTCR!K2911:U2911,1,8),INDEX([1]UTCR!AG2911:AQ2911,1,5)+INDEX([1]UTCR!AG2911:AQ2911,1,8)),IF(VLOOKUP([1]Variables!$AN$3,[1]Variables!$AK$3:$AM$14,3)=2,INDEX([1]UTCR!K2911:U2911,1,[1]Variables!$AN$3),INDEX([1]UTCR!AG2911:AQ2911,1,[1]Variables!$AN$3)))</f>
        <v>0</v>
      </c>
      <c r="L2911" s="88">
        <f>M2911-K2911</f>
        <v>0</v>
      </c>
      <c r="M2911" s="88">
        <f>IF([1]Variables!$AN$3=12,INDEX([1]NRO!J2911:T2911,1,5)+INDEX([1]NRO!J2911:T2911,1,8),INDEX([1]NRO!J2911:T2911,1,[1]Variables!$AN$3))</f>
        <v>0</v>
      </c>
      <c r="O2911" s="134"/>
      <c r="P2911" s="134"/>
      <c r="Q2911" s="134"/>
      <c r="R2911" s="134"/>
      <c r="S2911" s="134"/>
      <c r="T2911" s="134"/>
      <c r="U2911" s="134"/>
      <c r="V2911" s="134"/>
      <c r="W2911" s="134"/>
      <c r="X2911" s="134"/>
      <c r="Y2911" s="134"/>
      <c r="Z2911" s="134"/>
      <c r="AA2911" s="134"/>
    </row>
    <row r="2912" spans="1:27" ht="11.65" customHeight="1" x14ac:dyDescent="0.2">
      <c r="A2912" s="138">
        <f t="shared" ca="1" si="243"/>
        <v>2531</v>
      </c>
      <c r="C2912" s="184"/>
      <c r="H2912" s="151"/>
      <c r="I2912" s="187">
        <f>SUBTOTAL(9,I2911)</f>
        <v>0</v>
      </c>
      <c r="J2912" s="187">
        <f>SUBTOTAL(9,J2911)</f>
        <v>0</v>
      </c>
      <c r="K2912" s="187">
        <f>SUBTOTAL(9,K2911)</f>
        <v>0</v>
      </c>
      <c r="L2912" s="187">
        <f>SUBTOTAL(9,L2911)</f>
        <v>0</v>
      </c>
      <c r="M2912" s="187">
        <f>SUBTOTAL(9,M2911)</f>
        <v>0</v>
      </c>
      <c r="O2912" s="134"/>
      <c r="P2912" s="134"/>
      <c r="Q2912" s="134"/>
      <c r="R2912" s="134"/>
      <c r="S2912" s="134"/>
      <c r="T2912" s="134"/>
      <c r="U2912" s="134"/>
      <c r="V2912" s="134"/>
      <c r="W2912" s="134"/>
      <c r="X2912" s="134"/>
      <c r="Y2912" s="134"/>
      <c r="Z2912" s="134"/>
      <c r="AA2912" s="134"/>
    </row>
    <row r="2913" spans="1:27" ht="11.65" customHeight="1" x14ac:dyDescent="0.2">
      <c r="A2913" s="138">
        <f t="shared" ca="1" si="243"/>
        <v>2532</v>
      </c>
      <c r="C2913" s="184"/>
      <c r="H2913" s="151"/>
      <c r="I2913" s="88"/>
      <c r="J2913" s="88"/>
      <c r="K2913" s="88"/>
      <c r="L2913" s="88"/>
      <c r="M2913" s="88"/>
      <c r="O2913" s="134"/>
      <c r="P2913" s="134"/>
      <c r="Q2913" s="134"/>
      <c r="R2913" s="134"/>
      <c r="S2913" s="134"/>
      <c r="T2913" s="134"/>
      <c r="U2913" s="134"/>
      <c r="V2913" s="134"/>
      <c r="W2913" s="134"/>
      <c r="X2913" s="134"/>
      <c r="Y2913" s="134"/>
      <c r="Z2913" s="134"/>
      <c r="AA2913" s="134"/>
    </row>
    <row r="2914" spans="1:27" ht="11.65" customHeight="1" x14ac:dyDescent="0.2">
      <c r="A2914" s="138">
        <f t="shared" ca="1" si="243"/>
        <v>2533</v>
      </c>
      <c r="C2914" s="184" t="s">
        <v>659</v>
      </c>
      <c r="D2914" s="84" t="s">
        <v>531</v>
      </c>
      <c r="H2914" s="151"/>
      <c r="I2914" s="88"/>
      <c r="J2914" s="88"/>
      <c r="K2914" s="88"/>
      <c r="L2914" s="88"/>
      <c r="M2914" s="88"/>
      <c r="O2914" s="134"/>
      <c r="P2914" s="134"/>
      <c r="Q2914" s="134"/>
      <c r="R2914" s="134"/>
      <c r="S2914" s="134"/>
      <c r="T2914" s="134"/>
      <c r="U2914" s="134"/>
      <c r="V2914" s="134"/>
      <c r="W2914" s="134"/>
      <c r="X2914" s="134"/>
      <c r="Y2914" s="134"/>
      <c r="Z2914" s="134"/>
      <c r="AA2914" s="134"/>
    </row>
    <row r="2915" spans="1:27" ht="11.65" customHeight="1" x14ac:dyDescent="0.2">
      <c r="A2915" s="138">
        <f t="shared" ca="1" si="243"/>
        <v>2534</v>
      </c>
      <c r="C2915" s="184"/>
      <c r="F2915" s="184" t="str">
        <f>+[1]Function!F2895</f>
        <v>DPW</v>
      </c>
      <c r="G2915" s="84" t="str">
        <f>[1]UTCR!H2915</f>
        <v>S</v>
      </c>
      <c r="H2915" s="151"/>
      <c r="I2915" s="88">
        <f>IF(VLOOKUP([1]Variables!$AN$3,[1]Variables!$AK$3:$AM$14,3)=2,[1]UTCR!J2915,[1]UTCR!AF2915)</f>
        <v>4343165.0320833316</v>
      </c>
      <c r="J2915" s="88">
        <f>I2915-K2915</f>
        <v>4017265.2454166645</v>
      </c>
      <c r="K2915" s="185">
        <f>IF([1]Variables!$AN$3=12,IF(VLOOKUP([1]Variables!$AN$3,[1]Variables!$AK$3:$AM$14,3)=2,INDEX([1]UTCR!K2915:U2915,1,5)+INDEX([1]UTCR!K2915:U2915,1,8),INDEX([1]UTCR!AG2915:AQ2915,1,5)+INDEX([1]UTCR!AG2915:AQ2915,1,8)),IF(VLOOKUP([1]Variables!$AN$3,[1]Variables!$AK$3:$AM$14,3)=2,INDEX([1]UTCR!K2915:U2915,1,[1]Variables!$AN$3),INDEX([1]UTCR!AG2915:AQ2915,1,[1]Variables!$AN$3)))</f>
        <v>325899.78666666697</v>
      </c>
      <c r="L2915" s="88">
        <f>M2915-K2915</f>
        <v>-47914.786666666972</v>
      </c>
      <c r="M2915" s="88">
        <f>IF([1]Variables!$AN$3=12,INDEX([1]NRO!J2915:T2915,1,5)+INDEX([1]NRO!J2915:T2915,1,8),INDEX([1]NRO!J2915:T2915,1,[1]Variables!$AN$3))</f>
        <v>277985</v>
      </c>
      <c r="O2915" s="134"/>
      <c r="P2915" s="134"/>
      <c r="Q2915" s="134"/>
      <c r="R2915" s="134"/>
      <c r="S2915" s="134"/>
      <c r="T2915" s="134"/>
      <c r="U2915" s="134"/>
      <c r="V2915" s="134"/>
      <c r="W2915" s="134"/>
      <c r="X2915" s="134"/>
      <c r="Y2915" s="134"/>
      <c r="Z2915" s="134"/>
      <c r="AA2915" s="134"/>
    </row>
    <row r="2916" spans="1:27" ht="11.65" customHeight="1" x14ac:dyDescent="0.2">
      <c r="A2916" s="138">
        <f t="shared" ca="1" si="243"/>
        <v>2535</v>
      </c>
      <c r="C2916" s="184"/>
      <c r="H2916" s="151"/>
      <c r="I2916" s="187">
        <f>SUBTOTAL(9,I2915)</f>
        <v>4343165.0320833316</v>
      </c>
      <c r="J2916" s="187">
        <f>SUBTOTAL(9,J2915)</f>
        <v>4017265.2454166645</v>
      </c>
      <c r="K2916" s="187">
        <f>SUBTOTAL(9,K2915)</f>
        <v>325899.78666666697</v>
      </c>
      <c r="L2916" s="187">
        <f>SUBTOTAL(9,L2915)</f>
        <v>-47914.786666666972</v>
      </c>
      <c r="M2916" s="187">
        <f>SUBTOTAL(9,M2915)</f>
        <v>277985</v>
      </c>
      <c r="O2916" s="134"/>
      <c r="P2916" s="134"/>
      <c r="Q2916" s="134"/>
      <c r="R2916" s="134"/>
      <c r="S2916" s="134"/>
      <c r="T2916" s="134"/>
      <c r="U2916" s="134"/>
      <c r="V2916" s="134"/>
      <c r="W2916" s="134"/>
      <c r="X2916" s="134"/>
      <c r="Y2916" s="134"/>
      <c r="Z2916" s="134"/>
      <c r="AA2916" s="134"/>
    </row>
    <row r="2917" spans="1:27" ht="11.65" customHeight="1" x14ac:dyDescent="0.2">
      <c r="A2917" s="138">
        <f t="shared" ca="1" si="243"/>
        <v>2536</v>
      </c>
      <c r="C2917" s="184"/>
      <c r="H2917" s="151"/>
      <c r="I2917" s="88"/>
      <c r="J2917" s="88"/>
      <c r="K2917" s="88"/>
      <c r="L2917" s="88"/>
      <c r="M2917" s="88"/>
      <c r="O2917" s="134"/>
      <c r="P2917" s="134"/>
      <c r="Q2917" s="134"/>
      <c r="R2917" s="134"/>
      <c r="S2917" s="134"/>
      <c r="T2917" s="134"/>
      <c r="U2917" s="134"/>
      <c r="V2917" s="134"/>
      <c r="W2917" s="134"/>
      <c r="X2917" s="134"/>
      <c r="Y2917" s="134"/>
      <c r="Z2917" s="134"/>
      <c r="AA2917" s="134"/>
    </row>
    <row r="2918" spans="1:27" ht="11.65" customHeight="1" x14ac:dyDescent="0.2">
      <c r="A2918" s="138">
        <f t="shared" ca="1" si="243"/>
        <v>2537</v>
      </c>
      <c r="C2918" s="184"/>
      <c r="H2918" s="151"/>
      <c r="I2918" s="88"/>
      <c r="J2918" s="88"/>
      <c r="K2918" s="88"/>
      <c r="L2918" s="88"/>
      <c r="M2918" s="88"/>
      <c r="O2918" s="134"/>
      <c r="P2918" s="134"/>
      <c r="Q2918" s="134"/>
      <c r="R2918" s="134"/>
      <c r="S2918" s="134"/>
      <c r="T2918" s="134"/>
      <c r="U2918" s="134"/>
      <c r="V2918" s="134"/>
      <c r="W2918" s="134"/>
      <c r="X2918" s="134"/>
      <c r="Y2918" s="134"/>
      <c r="Z2918" s="134"/>
      <c r="AA2918" s="134"/>
    </row>
    <row r="2919" spans="1:27" ht="11.65" customHeight="1" thickBot="1" x14ac:dyDescent="0.25">
      <c r="A2919" s="138">
        <f t="shared" ca="1" si="243"/>
        <v>2538</v>
      </c>
      <c r="C2919" s="189" t="s">
        <v>660</v>
      </c>
      <c r="H2919" s="151" t="s">
        <v>642</v>
      </c>
      <c r="I2919" s="191">
        <f>SUBTOTAL(9,I2849:I2916)</f>
        <v>-2482223189.9441662</v>
      </c>
      <c r="J2919" s="191">
        <f>SUBTOTAL(9,J2849:J2916)</f>
        <v>-2273782544.1312494</v>
      </c>
      <c r="K2919" s="191">
        <f>SUBTOTAL(9,K2849:K2916)</f>
        <v>-208440645.81291664</v>
      </c>
      <c r="L2919" s="191">
        <f>SUBTOTAL(9,L2849:L2916)</f>
        <v>-4701366.0070833657</v>
      </c>
      <c r="M2919" s="191">
        <f>SUBTOTAL(9,M2849:M2916)</f>
        <v>-213142011.81999999</v>
      </c>
      <c r="O2919" s="186"/>
      <c r="P2919" s="186"/>
      <c r="Q2919" s="186"/>
      <c r="R2919" s="186"/>
      <c r="S2919" s="186"/>
      <c r="T2919" s="186"/>
      <c r="U2919" s="134"/>
      <c r="V2919" s="186"/>
      <c r="W2919" s="186"/>
      <c r="X2919" s="186"/>
      <c r="Y2919" s="186"/>
      <c r="Z2919" s="186"/>
      <c r="AA2919" s="186"/>
    </row>
    <row r="2920" spans="1:27" ht="11.65" customHeight="1" thickTop="1" x14ac:dyDescent="0.2">
      <c r="A2920" s="138">
        <f t="shared" ca="1" si="243"/>
        <v>2539</v>
      </c>
      <c r="C2920" s="184"/>
      <c r="H2920" s="151"/>
      <c r="I2920" s="88"/>
      <c r="J2920" s="88"/>
      <c r="K2920" s="88"/>
      <c r="L2920" s="88"/>
      <c r="M2920" s="88"/>
      <c r="O2920" s="134"/>
      <c r="P2920" s="134"/>
      <c r="Q2920" s="134"/>
      <c r="R2920" s="134"/>
      <c r="S2920" s="134"/>
      <c r="T2920" s="134"/>
      <c r="U2920" s="134"/>
      <c r="V2920" s="134"/>
      <c r="W2920" s="134"/>
      <c r="X2920" s="134"/>
      <c r="Y2920" s="134"/>
      <c r="Z2920" s="134"/>
      <c r="AA2920" s="134"/>
    </row>
    <row r="2921" spans="1:27" ht="11.65" customHeight="1" x14ac:dyDescent="0.2">
      <c r="A2921" s="138">
        <f t="shared" ca="1" si="243"/>
        <v>2540</v>
      </c>
      <c r="C2921" s="184" t="s">
        <v>661</v>
      </c>
      <c r="H2921" s="151"/>
      <c r="I2921" s="88"/>
      <c r="J2921" s="88"/>
      <c r="K2921" s="88"/>
      <c r="L2921" s="88"/>
      <c r="M2921" s="88"/>
      <c r="O2921" s="134"/>
      <c r="P2921" s="134"/>
      <c r="Q2921" s="134"/>
      <c r="R2921" s="134"/>
      <c r="S2921" s="134"/>
      <c r="T2921" s="134"/>
      <c r="U2921" s="134"/>
      <c r="V2921" s="134"/>
      <c r="W2921" s="134"/>
      <c r="X2921" s="134"/>
      <c r="Y2921" s="134"/>
      <c r="Z2921" s="134"/>
      <c r="AA2921" s="134"/>
    </row>
    <row r="2922" spans="1:27" ht="11.65" customHeight="1" x14ac:dyDescent="0.2">
      <c r="A2922" s="138">
        <f t="shared" ca="1" si="243"/>
        <v>2541</v>
      </c>
      <c r="C2922" s="184"/>
      <c r="E2922" s="84" t="str">
        <f>[1]UTCR!E2922</f>
        <v>S</v>
      </c>
      <c r="H2922" s="151"/>
      <c r="I2922" s="88">
        <f>IF(VLOOKUP([1]Variables!$AN$3,[1]Variables!$AK$3:$AM$14,3)=2,[1]UTCR!J2922,[1]UTCR!AF2922)</f>
        <v>-2482223189.9441662</v>
      </c>
      <c r="J2922" s="88">
        <f>I2922-K2922</f>
        <v>-2273782544.1312494</v>
      </c>
      <c r="K2922" s="185">
        <f>IF([1]Variables!$AN$3=12,IF(VLOOKUP([1]Variables!$AN$3,[1]Variables!$AK$3:$AM$14,3)=2,INDEX([1]UTCR!K2922:U2922,1,5)+INDEX([1]UTCR!K2922:U2922,1,8),INDEX([1]UTCR!AG2922:AQ2922,1,5)+INDEX([1]UTCR!AG2922:AQ2922,1,8)),IF(VLOOKUP([1]Variables!$AN$3,[1]Variables!$AK$3:$AM$14,3)=2,INDEX([1]UTCR!K2922:U2922,1,[1]Variables!$AN$3),INDEX([1]UTCR!AG2922:AQ2922,1,[1]Variables!$AN$3)))</f>
        <v>-208440645.81291664</v>
      </c>
      <c r="L2922" s="88">
        <f>M2922-K2922</f>
        <v>-4701366.0070833564</v>
      </c>
      <c r="M2922" s="88">
        <f>IF([1]Variables!$AN$3=12,INDEX([1]NRO!J2922:T2922,1,5)+INDEX([1]NRO!J2922:T2922,1,8),INDEX([1]NRO!J2922:T2922,1,[1]Variables!$AN$3))</f>
        <v>-213142011.81999999</v>
      </c>
      <c r="O2922" s="134"/>
      <c r="P2922" s="134"/>
      <c r="Q2922" s="134"/>
      <c r="R2922" s="134"/>
      <c r="S2922" s="134"/>
      <c r="T2922" s="134"/>
      <c r="U2922" s="134"/>
      <c r="V2922" s="134"/>
      <c r="W2922" s="134"/>
      <c r="X2922" s="134"/>
      <c r="Y2922" s="134"/>
      <c r="Z2922" s="134"/>
      <c r="AA2922" s="134"/>
    </row>
    <row r="2923" spans="1:27" ht="11.65" customHeight="1" x14ac:dyDescent="0.2">
      <c r="A2923" s="138">
        <f t="shared" ca="1" si="243"/>
        <v>2542</v>
      </c>
      <c r="C2923" s="184"/>
      <c r="H2923" s="151"/>
      <c r="I2923" s="88"/>
      <c r="J2923" s="88"/>
      <c r="K2923" s="88"/>
      <c r="L2923" s="88"/>
      <c r="M2923" s="88"/>
      <c r="O2923" s="134"/>
      <c r="P2923" s="134"/>
      <c r="Q2923" s="134"/>
      <c r="R2923" s="134"/>
      <c r="S2923" s="134"/>
      <c r="T2923" s="134"/>
      <c r="U2923" s="134"/>
      <c r="V2923" s="134"/>
      <c r="W2923" s="134"/>
      <c r="X2923" s="134"/>
      <c r="Y2923" s="134"/>
      <c r="Z2923" s="134"/>
      <c r="AA2923" s="134"/>
    </row>
    <row r="2924" spans="1:27" ht="11.65" customHeight="1" thickBot="1" x14ac:dyDescent="0.25">
      <c r="A2924" s="138">
        <f t="shared" ca="1" si="243"/>
        <v>2543</v>
      </c>
      <c r="C2924" s="184" t="s">
        <v>662</v>
      </c>
      <c r="H2924" s="151" t="s">
        <v>642</v>
      </c>
      <c r="I2924" s="203">
        <f>SUM(I2922)</f>
        <v>-2482223189.9441662</v>
      </c>
      <c r="J2924" s="203">
        <f>SUM(J2922)</f>
        <v>-2273782544.1312494</v>
      </c>
      <c r="K2924" s="203">
        <f>SUM(K2922)</f>
        <v>-208440645.81291664</v>
      </c>
      <c r="L2924" s="203">
        <f>SUM(L2922)</f>
        <v>-4701366.0070833564</v>
      </c>
      <c r="M2924" s="203">
        <f>SUM(M2922)</f>
        <v>-213142011.81999999</v>
      </c>
      <c r="O2924" s="134"/>
      <c r="P2924" s="134"/>
      <c r="Q2924" s="134"/>
      <c r="R2924" s="134"/>
      <c r="S2924" s="134"/>
      <c r="T2924" s="134"/>
      <c r="U2924" s="134"/>
      <c r="V2924" s="134"/>
      <c r="W2924" s="134"/>
      <c r="X2924" s="134"/>
      <c r="Y2924" s="134"/>
      <c r="Z2924" s="134"/>
      <c r="AA2924" s="134"/>
    </row>
    <row r="2925" spans="1:27" ht="11.65" customHeight="1" thickTop="1" x14ac:dyDescent="0.2">
      <c r="A2925" s="138">
        <f t="shared" ca="1" si="243"/>
        <v>2544</v>
      </c>
      <c r="C2925" s="184" t="s">
        <v>663</v>
      </c>
      <c r="D2925" s="84" t="s">
        <v>664</v>
      </c>
      <c r="H2925" s="151"/>
      <c r="I2925" s="88"/>
      <c r="J2925" s="88"/>
      <c r="K2925" s="88"/>
      <c r="L2925" s="88"/>
      <c r="M2925" s="88"/>
      <c r="O2925" s="134"/>
      <c r="P2925" s="134"/>
      <c r="Q2925" s="134"/>
      <c r="R2925" s="134"/>
      <c r="S2925" s="134"/>
      <c r="T2925" s="134"/>
      <c r="U2925" s="134"/>
      <c r="V2925" s="134"/>
      <c r="W2925" s="134"/>
      <c r="X2925" s="134"/>
      <c r="Y2925" s="134"/>
      <c r="Z2925" s="134"/>
      <c r="AA2925" s="134"/>
    </row>
    <row r="2926" spans="1:27" ht="11.65" customHeight="1" x14ac:dyDescent="0.2">
      <c r="A2926" s="138">
        <f t="shared" ca="1" si="243"/>
        <v>2545</v>
      </c>
      <c r="C2926" s="184"/>
      <c r="F2926" s="184" t="str">
        <f>+[1]Function!F2906</f>
        <v>G-SITUS</v>
      </c>
      <c r="G2926" s="84" t="str">
        <f>[1]UTCR!H2926</f>
        <v>S</v>
      </c>
      <c r="H2926" s="151"/>
      <c r="I2926" s="88">
        <f>IF(VLOOKUP([1]Variables!$AN$3,[1]Variables!$AK$3:$AM$14,3)=2,[1]UTCR!J2926,[1]UTCR!AF2926)</f>
        <v>-203118253.32125008</v>
      </c>
      <c r="J2926" s="88">
        <f t="shared" ref="J2926:J2939" si="244">I2926-K2926</f>
        <v>-181639763.49875009</v>
      </c>
      <c r="K2926" s="185">
        <f>IF([1]Variables!$AN$3=12,IF(VLOOKUP([1]Variables!$AN$3,[1]Variables!$AK$3:$AM$14,3)=2,INDEX([1]UTCR!K2926:U2926,1,5)+INDEX([1]UTCR!K2926:U2926,1,8),INDEX([1]UTCR!AG2926:AQ2926,1,5)+INDEX([1]UTCR!AG2926:AQ2926,1,8)),IF(VLOOKUP([1]Variables!$AN$3,[1]Variables!$AK$3:$AM$14,3)=2,INDEX([1]UTCR!K2926:U2926,1,[1]Variables!$AN$3),INDEX([1]UTCR!AG2926:AQ2926,1,[1]Variables!$AN$3)))</f>
        <v>-21478489.822500002</v>
      </c>
      <c r="L2926" s="88">
        <f t="shared" ref="L2926:L2939" si="245">M2926-K2926</f>
        <v>160307.71250000224</v>
      </c>
      <c r="M2926" s="88">
        <f>IF([1]Variables!$AN$3=12,INDEX([1]NRO!J2926:T2926,1,5)+INDEX([1]NRO!J2926:T2926,1,8),INDEX([1]NRO!J2926:T2926,1,[1]Variables!$AN$3))</f>
        <v>-21318182.109999999</v>
      </c>
      <c r="O2926" s="134"/>
      <c r="P2926" s="134"/>
      <c r="Q2926" s="134"/>
      <c r="R2926" s="134"/>
      <c r="S2926" s="134"/>
      <c r="T2926" s="134"/>
      <c r="U2926" s="134"/>
      <c r="V2926" s="134"/>
      <c r="W2926" s="134"/>
      <c r="X2926" s="134"/>
      <c r="Y2926" s="134"/>
      <c r="Z2926" s="134"/>
      <c r="AA2926" s="134"/>
    </row>
    <row r="2927" spans="1:27" ht="11.65" customHeight="1" x14ac:dyDescent="0.2">
      <c r="A2927" s="138">
        <f t="shared" ca="1" si="243"/>
        <v>2546</v>
      </c>
      <c r="C2927" s="184"/>
      <c r="F2927" s="184" t="str">
        <f>+[1]Function!F2907</f>
        <v>G-DGP</v>
      </c>
      <c r="G2927" s="84" t="str">
        <f>[1]UTCR!H2927</f>
        <v>DGP</v>
      </c>
      <c r="H2927" s="151"/>
      <c r="I2927" s="88">
        <f>IF(VLOOKUP([1]Variables!$AN$3,[1]Variables!$AK$3:$AM$14,3)=2,[1]UTCR!J2927,[1]UTCR!AF2927)</f>
        <v>0</v>
      </c>
      <c r="J2927" s="88">
        <f t="shared" si="244"/>
        <v>0</v>
      </c>
      <c r="K2927" s="185">
        <f>IF([1]Variables!$AN$3=12,IF(VLOOKUP([1]Variables!$AN$3,[1]Variables!$AK$3:$AM$14,3)=2,INDEX([1]UTCR!K2927:U2927,1,5)+INDEX([1]UTCR!K2927:U2927,1,8),INDEX([1]UTCR!AG2927:AQ2927,1,5)+INDEX([1]UTCR!AG2927:AQ2927,1,8)),IF(VLOOKUP([1]Variables!$AN$3,[1]Variables!$AK$3:$AM$14,3)=2,INDEX([1]UTCR!K2927:U2927,1,[1]Variables!$AN$3),INDEX([1]UTCR!AG2927:AQ2927,1,[1]Variables!$AN$3)))</f>
        <v>0</v>
      </c>
      <c r="L2927" s="88">
        <f t="shared" si="245"/>
        <v>0</v>
      </c>
      <c r="M2927" s="88">
        <f>IF([1]Variables!$AN$3=12,INDEX([1]NRO!J2927:T2927,1,5)+INDEX([1]NRO!J2927:T2927,1,8),INDEX([1]NRO!J2927:T2927,1,[1]Variables!$AN$3))</f>
        <v>0</v>
      </c>
      <c r="O2927" s="134"/>
      <c r="P2927" s="134"/>
      <c r="Q2927" s="134"/>
      <c r="R2927" s="134"/>
      <c r="S2927" s="134"/>
      <c r="T2927" s="134"/>
      <c r="U2927" s="134"/>
      <c r="V2927" s="134"/>
      <c r="W2927" s="134"/>
      <c r="X2927" s="134"/>
      <c r="Y2927" s="134"/>
      <c r="Z2927" s="134"/>
      <c r="AA2927" s="134"/>
    </row>
    <row r="2928" spans="1:27" ht="11.65" customHeight="1" x14ac:dyDescent="0.2">
      <c r="A2928" s="138">
        <f t="shared" ca="1" si="243"/>
        <v>2547</v>
      </c>
      <c r="C2928" s="184"/>
      <c r="F2928" s="184" t="str">
        <f>+[1]Function!F2908</f>
        <v>G-DGU</v>
      </c>
      <c r="G2928" s="84" t="str">
        <f>[1]UTCR!H2928</f>
        <v>DGU</v>
      </c>
      <c r="H2928" s="151"/>
      <c r="I2928" s="88">
        <f>IF(VLOOKUP([1]Variables!$AN$3,[1]Variables!$AK$3:$AM$14,3)=2,[1]UTCR!J2928,[1]UTCR!AF2928)</f>
        <v>0</v>
      </c>
      <c r="J2928" s="88">
        <f t="shared" si="244"/>
        <v>0</v>
      </c>
      <c r="K2928" s="185">
        <f>IF([1]Variables!$AN$3=12,IF(VLOOKUP([1]Variables!$AN$3,[1]Variables!$AK$3:$AM$14,3)=2,INDEX([1]UTCR!K2928:U2928,1,5)+INDEX([1]UTCR!K2928:U2928,1,8),INDEX([1]UTCR!AG2928:AQ2928,1,5)+INDEX([1]UTCR!AG2928:AQ2928,1,8)),IF(VLOOKUP([1]Variables!$AN$3,[1]Variables!$AK$3:$AM$14,3)=2,INDEX([1]UTCR!K2928:U2928,1,[1]Variables!$AN$3),INDEX([1]UTCR!AG2928:AQ2928,1,[1]Variables!$AN$3)))</f>
        <v>0</v>
      </c>
      <c r="L2928" s="88">
        <f t="shared" si="245"/>
        <v>0</v>
      </c>
      <c r="M2928" s="88">
        <f>IF([1]Variables!$AN$3=12,INDEX([1]NRO!J2928:T2928,1,5)+INDEX([1]NRO!J2928:T2928,1,8),INDEX([1]NRO!J2928:T2928,1,[1]Variables!$AN$3))</f>
        <v>0</v>
      </c>
      <c r="O2928" s="134"/>
      <c r="P2928" s="134"/>
      <c r="Q2928" s="134"/>
      <c r="R2928" s="134"/>
      <c r="S2928" s="134"/>
      <c r="T2928" s="134"/>
      <c r="U2928" s="134"/>
      <c r="V2928" s="134"/>
      <c r="W2928" s="134"/>
      <c r="X2928" s="134"/>
      <c r="Y2928" s="134"/>
      <c r="Z2928" s="134"/>
      <c r="AA2928" s="134"/>
    </row>
    <row r="2929" spans="1:27" ht="11.65" customHeight="1" x14ac:dyDescent="0.2">
      <c r="A2929" s="138">
        <f t="shared" ca="1" si="243"/>
        <v>2548</v>
      </c>
      <c r="C2929" s="184"/>
      <c r="F2929" s="184" t="str">
        <f>+[1]Function!F2909</f>
        <v>G-SG</v>
      </c>
      <c r="G2929" s="84" t="str">
        <f>[1]UTCR!H2929</f>
        <v>SG</v>
      </c>
      <c r="H2929" s="151"/>
      <c r="I2929" s="88">
        <f>IF(VLOOKUP([1]Variables!$AN$3,[1]Variables!$AK$3:$AM$14,3)=2,[1]UTCR!J2929,[1]UTCR!AF2929)</f>
        <v>0</v>
      </c>
      <c r="J2929" s="88">
        <f t="shared" si="244"/>
        <v>0</v>
      </c>
      <c r="K2929" s="185">
        <f>IF([1]Variables!$AN$3=12,IF(VLOOKUP([1]Variables!$AN$3,[1]Variables!$AK$3:$AM$14,3)=2,INDEX([1]UTCR!K2929:U2929,1,5)+INDEX([1]UTCR!K2929:U2929,1,8),INDEX([1]UTCR!AG2929:AQ2929,1,5)+INDEX([1]UTCR!AG2929:AQ2929,1,8)),IF(VLOOKUP([1]Variables!$AN$3,[1]Variables!$AK$3:$AM$14,3)=2,INDEX([1]UTCR!K2929:U2929,1,[1]Variables!$AN$3),INDEX([1]UTCR!AG2929:AQ2929,1,[1]Variables!$AN$3)))</f>
        <v>0</v>
      </c>
      <c r="L2929" s="88">
        <f t="shared" si="245"/>
        <v>0</v>
      </c>
      <c r="M2929" s="88">
        <f>IF([1]Variables!$AN$3=12,INDEX([1]NRO!J2929:T2929,1,5)+INDEX([1]NRO!J2929:T2929,1,8),INDEX([1]NRO!J2929:T2929,1,[1]Variables!$AN$3))</f>
        <v>0</v>
      </c>
      <c r="O2929" s="134"/>
      <c r="P2929" s="134"/>
      <c r="Q2929" s="134"/>
      <c r="R2929" s="134"/>
      <c r="S2929" s="134"/>
      <c r="T2929" s="134"/>
      <c r="U2929" s="134"/>
      <c r="V2929" s="134"/>
      <c r="W2929" s="134"/>
      <c r="X2929" s="134"/>
      <c r="Y2929" s="134"/>
      <c r="Z2929" s="134"/>
      <c r="AA2929" s="134"/>
    </row>
    <row r="2930" spans="1:27" ht="11.65" customHeight="1" x14ac:dyDescent="0.2">
      <c r="A2930" s="138">
        <f t="shared" ca="1" si="243"/>
        <v>2549</v>
      </c>
      <c r="C2930" s="184"/>
      <c r="F2930" s="184" t="str">
        <f>+[1]Function!F2910</f>
        <v>CUST</v>
      </c>
      <c r="G2930" s="84" t="str">
        <f>[1]UTCR!H2930</f>
        <v>CN</v>
      </c>
      <c r="H2930" s="151"/>
      <c r="I2930" s="88">
        <f>IF(VLOOKUP([1]Variables!$AN$3,[1]Variables!$AK$3:$AM$14,3)=2,[1]UTCR!J2930,[1]UTCR!AF2930)</f>
        <v>-6980357.5341666704</v>
      </c>
      <c r="J2930" s="88">
        <f t="shared" si="244"/>
        <v>-6499852.4483519541</v>
      </c>
      <c r="K2930" s="185">
        <f>IF([1]Variables!$AN$3=12,IF(VLOOKUP([1]Variables!$AN$3,[1]Variables!$AK$3:$AM$14,3)=2,INDEX([1]UTCR!K2930:U2930,1,5)+INDEX([1]UTCR!K2930:U2930,1,8),INDEX([1]UTCR!AG2930:AQ2930,1,5)+INDEX([1]UTCR!AG2930:AQ2930,1,8)),IF(VLOOKUP([1]Variables!$AN$3,[1]Variables!$AK$3:$AM$14,3)=2,INDEX([1]UTCR!K2930:U2930,1,[1]Variables!$AN$3),INDEX([1]UTCR!AG2930:AQ2930,1,[1]Variables!$AN$3)))</f>
        <v>-480505.08581471659</v>
      </c>
      <c r="L2930" s="88">
        <f t="shared" si="245"/>
        <v>-25212.429241327627</v>
      </c>
      <c r="M2930" s="88">
        <f>IF([1]Variables!$AN$3=12,INDEX([1]NRO!J2930:T2930,1,5)+INDEX([1]NRO!J2930:T2930,1,8),INDEX([1]NRO!J2930:T2930,1,[1]Variables!$AN$3))</f>
        <v>-505717.51505604421</v>
      </c>
      <c r="O2930" s="134"/>
      <c r="P2930" s="134"/>
      <c r="Q2930" s="134"/>
      <c r="R2930" s="134"/>
      <c r="S2930" s="134"/>
      <c r="T2930" s="134"/>
      <c r="U2930" s="134"/>
      <c r="V2930" s="134"/>
      <c r="W2930" s="134"/>
      <c r="X2930" s="134"/>
      <c r="Y2930" s="134"/>
      <c r="Z2930" s="134"/>
      <c r="AA2930" s="134"/>
    </row>
    <row r="2931" spans="1:27" ht="11.65" customHeight="1" x14ac:dyDescent="0.2">
      <c r="A2931" s="138">
        <f t="shared" ca="1" si="243"/>
        <v>2550</v>
      </c>
      <c r="C2931" s="184"/>
      <c r="F2931" s="184" t="str">
        <f>+[1]Function!F2911</f>
        <v>PTD</v>
      </c>
      <c r="G2931" s="84" t="str">
        <f>[1]UTCR!H2931</f>
        <v>SO</v>
      </c>
      <c r="H2931" s="151"/>
      <c r="I2931" s="88">
        <f>IF(VLOOKUP([1]Variables!$AN$3,[1]Variables!$AK$3:$AM$14,3)=2,[1]UTCR!J2931,[1]UTCR!AF2931)</f>
        <v>-94088510.476249993</v>
      </c>
      <c r="J2931" s="88">
        <f t="shared" si="244"/>
        <v>-87827103.890795201</v>
      </c>
      <c r="K2931" s="185">
        <f>IF([1]Variables!$AN$3=12,IF(VLOOKUP([1]Variables!$AN$3,[1]Variables!$AK$3:$AM$14,3)=2,INDEX([1]UTCR!K2931:U2931,1,5)+INDEX([1]UTCR!K2931:U2931,1,8),INDEX([1]UTCR!AG2931:AQ2931,1,5)+INDEX([1]UTCR!AG2931:AQ2931,1,8)),IF(VLOOKUP([1]Variables!$AN$3,[1]Variables!$AK$3:$AM$14,3)=2,INDEX([1]UTCR!K2931:U2931,1,[1]Variables!$AN$3),INDEX([1]UTCR!AG2931:AQ2931,1,[1]Variables!$AN$3)))</f>
        <v>-6261406.5854547964</v>
      </c>
      <c r="L2931" s="88">
        <f t="shared" si="245"/>
        <v>-343303.56835332606</v>
      </c>
      <c r="M2931" s="88">
        <f>IF([1]Variables!$AN$3=12,INDEX([1]NRO!J2931:T2931,1,5)+INDEX([1]NRO!J2931:T2931,1,8),INDEX([1]NRO!J2931:T2931,1,[1]Variables!$AN$3))</f>
        <v>-6604710.1538081225</v>
      </c>
      <c r="O2931" s="134"/>
      <c r="P2931" s="134"/>
      <c r="Q2931" s="134"/>
      <c r="R2931" s="134"/>
      <c r="S2931" s="134"/>
      <c r="T2931" s="134"/>
      <c r="U2931" s="134"/>
      <c r="V2931" s="134"/>
      <c r="W2931" s="134"/>
      <c r="X2931" s="134"/>
      <c r="Y2931" s="134"/>
      <c r="Z2931" s="134"/>
      <c r="AA2931" s="134"/>
    </row>
    <row r="2932" spans="1:27" ht="11.65" customHeight="1" x14ac:dyDescent="0.2">
      <c r="A2932" s="138">
        <f t="shared" ca="1" si="243"/>
        <v>2551</v>
      </c>
      <c r="C2932" s="184"/>
      <c r="F2932" s="184" t="str">
        <f>+[1]Function!F2912</f>
        <v>P</v>
      </c>
      <c r="G2932" s="84" t="str">
        <f>[1]UTCR!H2932</f>
        <v>SE</v>
      </c>
      <c r="H2932" s="151"/>
      <c r="I2932" s="88">
        <f>IF(VLOOKUP([1]Variables!$AN$3,[1]Variables!$AK$3:$AM$14,3)=2,[1]UTCR!J2932,[1]UTCR!AF2932)</f>
        <v>0</v>
      </c>
      <c r="J2932" s="88">
        <f t="shared" si="244"/>
        <v>0</v>
      </c>
      <c r="K2932" s="185">
        <f>IF([1]Variables!$AN$3=12,IF(VLOOKUP([1]Variables!$AN$3,[1]Variables!$AK$3:$AM$14,3)=2,INDEX([1]UTCR!K2932:U2932,1,5)+INDEX([1]UTCR!K2932:U2932,1,8),INDEX([1]UTCR!AG2932:AQ2932,1,5)+INDEX([1]UTCR!AG2932:AQ2932,1,8)),IF(VLOOKUP([1]Variables!$AN$3,[1]Variables!$AK$3:$AM$14,3)=2,INDEX([1]UTCR!K2932:U2932,1,[1]Variables!$AN$3),INDEX([1]UTCR!AG2932:AQ2932,1,[1]Variables!$AN$3)))</f>
        <v>0</v>
      </c>
      <c r="L2932" s="88">
        <f t="shared" si="245"/>
        <v>0</v>
      </c>
      <c r="M2932" s="88">
        <f>IF([1]Variables!$AN$3=12,INDEX([1]NRO!J2932:T2932,1,5)+INDEX([1]NRO!J2932:T2932,1,8),INDEX([1]NRO!J2932:T2932,1,[1]Variables!$AN$3))</f>
        <v>0</v>
      </c>
      <c r="O2932" s="134"/>
      <c r="P2932" s="134"/>
      <c r="Q2932" s="134"/>
      <c r="R2932" s="134"/>
      <c r="S2932" s="134"/>
      <c r="T2932" s="134"/>
      <c r="U2932" s="134"/>
      <c r="V2932" s="134"/>
      <c r="W2932" s="134"/>
      <c r="X2932" s="134"/>
      <c r="Y2932" s="134"/>
      <c r="Z2932" s="134"/>
      <c r="AA2932" s="134"/>
    </row>
    <row r="2933" spans="1:27" ht="11.65" customHeight="1" x14ac:dyDescent="0.2">
      <c r="A2933" s="138">
        <f t="shared" ca="1" si="243"/>
        <v>2552</v>
      </c>
      <c r="C2933" s="184"/>
      <c r="F2933" s="184" t="str">
        <f>+[1]Function!F2913</f>
        <v>G-SG</v>
      </c>
      <c r="G2933" s="84" t="str">
        <f>[1]UTCR!H2933</f>
        <v>CAGW</v>
      </c>
      <c r="H2933" s="151"/>
      <c r="I2933" s="88">
        <f>IF(VLOOKUP([1]Variables!$AN$3,[1]Variables!$AK$3:$AM$14,3)=2,[1]UTCR!J2933,[1]UTCR!AF2933)</f>
        <v>-20698951.362499997</v>
      </c>
      <c r="J2933" s="88">
        <f t="shared" si="244"/>
        <v>-16028222.141869854</v>
      </c>
      <c r="K2933" s="185">
        <f>IF([1]Variables!$AN$3=12,IF(VLOOKUP([1]Variables!$AN$3,[1]Variables!$AK$3:$AM$14,3)=2,INDEX([1]UTCR!K2933:U2933,1,5)+INDEX([1]UTCR!K2933:U2933,1,8),INDEX([1]UTCR!AG2933:AQ2933,1,5)+INDEX([1]UTCR!AG2933:AQ2933,1,8)),IF(VLOOKUP([1]Variables!$AN$3,[1]Variables!$AK$3:$AM$14,3)=2,INDEX([1]UTCR!K2933:U2933,1,[1]Variables!$AN$3),INDEX([1]UTCR!AG2933:AQ2933,1,[1]Variables!$AN$3)))</f>
        <v>-4670729.2206301428</v>
      </c>
      <c r="L2933" s="88">
        <f t="shared" si="245"/>
        <v>-333597.5124490587</v>
      </c>
      <c r="M2933" s="88">
        <f>IF([1]Variables!$AN$3=12,INDEX([1]NRO!J2933:T2933,1,5)+INDEX([1]NRO!J2933:T2933,1,8),INDEX([1]NRO!J2933:T2933,1,[1]Variables!$AN$3))</f>
        <v>-5004326.7330792015</v>
      </c>
      <c r="O2933" s="134"/>
      <c r="P2933" s="134"/>
      <c r="Q2933" s="134"/>
      <c r="R2933" s="134"/>
      <c r="S2933" s="134"/>
      <c r="T2933" s="134"/>
      <c r="U2933" s="134"/>
      <c r="V2933" s="134"/>
      <c r="W2933" s="134"/>
      <c r="X2933" s="134"/>
      <c r="Y2933" s="134"/>
      <c r="Z2933" s="134"/>
      <c r="AA2933" s="134"/>
    </row>
    <row r="2934" spans="1:27" ht="11.65" customHeight="1" x14ac:dyDescent="0.2">
      <c r="A2934" s="138">
        <f t="shared" ca="1" si="243"/>
        <v>2553</v>
      </c>
      <c r="C2934" s="184"/>
      <c r="F2934" s="184" t="str">
        <f>+[1]Function!F2914</f>
        <v>G-SG</v>
      </c>
      <c r="G2934" s="84" t="str">
        <f>[1]UTCR!H2934</f>
        <v>CAGE</v>
      </c>
      <c r="H2934" s="151"/>
      <c r="I2934" s="88">
        <f>IF(VLOOKUP([1]Variables!$AN$3,[1]Variables!$AK$3:$AM$14,3)=2,[1]UTCR!J2934,[1]UTCR!AF2934)</f>
        <v>-59972716.667500004</v>
      </c>
      <c r="J2934" s="88">
        <f t="shared" si="244"/>
        <v>-59972716.667500004</v>
      </c>
      <c r="K2934" s="185">
        <f>IF([1]Variables!$AN$3=12,IF(VLOOKUP([1]Variables!$AN$3,[1]Variables!$AK$3:$AM$14,3)=2,INDEX([1]UTCR!K2934:U2934,1,5)+INDEX([1]UTCR!K2934:U2934,1,8),INDEX([1]UTCR!AG2934:AQ2934,1,5)+INDEX([1]UTCR!AG2934:AQ2934,1,8)),IF(VLOOKUP([1]Variables!$AN$3,[1]Variables!$AK$3:$AM$14,3)=2,INDEX([1]UTCR!K2934:U2934,1,[1]Variables!$AN$3),INDEX([1]UTCR!AG2934:AQ2934,1,[1]Variables!$AN$3)))</f>
        <v>0</v>
      </c>
      <c r="L2934" s="88">
        <f t="shared" si="245"/>
        <v>0</v>
      </c>
      <c r="M2934" s="88">
        <f>IF([1]Variables!$AN$3=12,INDEX([1]NRO!J2934:T2934,1,5)+INDEX([1]NRO!J2934:T2934,1,8),INDEX([1]NRO!J2934:T2934,1,[1]Variables!$AN$3))</f>
        <v>0</v>
      </c>
      <c r="O2934" s="134"/>
      <c r="P2934" s="134"/>
      <c r="Q2934" s="134"/>
      <c r="R2934" s="134"/>
      <c r="S2934" s="134"/>
      <c r="T2934" s="134"/>
      <c r="U2934" s="134"/>
      <c r="V2934" s="134"/>
      <c r="W2934" s="134"/>
      <c r="X2934" s="134"/>
      <c r="Y2934" s="134"/>
      <c r="Z2934" s="134"/>
      <c r="AA2934" s="134"/>
    </row>
    <row r="2935" spans="1:27" ht="11.65" customHeight="1" x14ac:dyDescent="0.2">
      <c r="A2935" s="138">
        <f t="shared" ca="1" si="243"/>
        <v>2554</v>
      </c>
      <c r="C2935" s="184"/>
      <c r="F2935" s="184" t="str">
        <f>+[1]Function!F2916</f>
        <v>P</v>
      </c>
      <c r="G2935" s="84" t="str">
        <f>[1]UTCR!H2935</f>
        <v>JBG</v>
      </c>
      <c r="H2935" s="151"/>
      <c r="I2935" s="88">
        <f>IF(VLOOKUP([1]Variables!$AN$3,[1]Variables!$AK$3:$AM$14,3)=2,[1]UTCR!J2935,[1]UTCR!AF2935)</f>
        <v>-6078390.1100000003</v>
      </c>
      <c r="J2935" s="88">
        <f>I2935-K2935</f>
        <v>-4714581.4676558618</v>
      </c>
      <c r="K2935" s="185">
        <f>IF([1]Variables!$AN$3=12,IF(VLOOKUP([1]Variables!$AN$3,[1]Variables!$AK$3:$AM$14,3)=2,INDEX([1]UTCR!K2935:U2935,1,5)+INDEX([1]UTCR!K2935:U2935,1,8),INDEX([1]UTCR!AG2935:AQ2935,1,5)+INDEX([1]UTCR!AG2935:AQ2935,1,8)),IF(VLOOKUP([1]Variables!$AN$3,[1]Variables!$AK$3:$AM$14,3)=2,INDEX([1]UTCR!K2935:U2935,1,[1]Variables!$AN$3),INDEX([1]UTCR!AG2935:AQ2935,1,[1]Variables!$AN$3)))</f>
        <v>-1363808.6423441381</v>
      </c>
      <c r="L2935" s="88">
        <f>M2935-K2935</f>
        <v>-81151.500755847665</v>
      </c>
      <c r="M2935" s="88">
        <f>IF([1]Variables!$AN$3=12,INDEX([1]NRO!J2935:T2935,1,5)+INDEX([1]NRO!J2935:T2935,1,8),INDEX([1]NRO!J2935:T2935,1,[1]Variables!$AN$3))</f>
        <v>-1444960.1430999858</v>
      </c>
      <c r="O2935" s="134"/>
      <c r="P2935" s="134"/>
      <c r="Q2935" s="134"/>
      <c r="R2935" s="134"/>
      <c r="S2935" s="134"/>
      <c r="T2935" s="134"/>
      <c r="U2935" s="134"/>
      <c r="V2935" s="134"/>
      <c r="W2935" s="134"/>
      <c r="X2935" s="134"/>
      <c r="Y2935" s="134"/>
      <c r="Z2935" s="134"/>
      <c r="AA2935" s="134"/>
    </row>
    <row r="2936" spans="1:27" ht="11.65" customHeight="1" x14ac:dyDescent="0.2">
      <c r="A2936" s="138">
        <f t="shared" ca="1" si="243"/>
        <v>2555</v>
      </c>
      <c r="C2936" s="184"/>
      <c r="F2936" s="184" t="str">
        <f>+[1]Function!F2916</f>
        <v>P</v>
      </c>
      <c r="G2936" s="84" t="str">
        <f>[1]UTCR!H2936</f>
        <v>CAEW</v>
      </c>
      <c r="H2936" s="151"/>
      <c r="I2936" s="88">
        <f>IF(VLOOKUP([1]Variables!$AN$3,[1]Variables!$AK$3:$AM$14,3)=2,[1]UTCR!J2936,[1]UTCR!AF2936)</f>
        <v>0</v>
      </c>
      <c r="J2936" s="88">
        <f t="shared" si="244"/>
        <v>0</v>
      </c>
      <c r="K2936" s="185">
        <f>IF([1]Variables!$AN$3=12,IF(VLOOKUP([1]Variables!$AN$3,[1]Variables!$AK$3:$AM$14,3)=2,INDEX([1]UTCR!K2936:U2936,1,5)+INDEX([1]UTCR!K2936:U2936,1,8),INDEX([1]UTCR!AG2936:AQ2936,1,5)+INDEX([1]UTCR!AG2936:AQ2936,1,8)),IF(VLOOKUP([1]Variables!$AN$3,[1]Variables!$AK$3:$AM$14,3)=2,INDEX([1]UTCR!K2936:U2936,1,[1]Variables!$AN$3),INDEX([1]UTCR!AG2936:AQ2936,1,[1]Variables!$AN$3)))</f>
        <v>0</v>
      </c>
      <c r="L2936" s="88">
        <f t="shared" si="245"/>
        <v>0</v>
      </c>
      <c r="M2936" s="88">
        <f>IF([1]Variables!$AN$3=12,INDEX([1]NRO!J2936:T2936,1,5)+INDEX([1]NRO!J2936:T2936,1,8),INDEX([1]NRO!J2936:T2936,1,[1]Variables!$AN$3))</f>
        <v>0</v>
      </c>
      <c r="O2936" s="134"/>
      <c r="P2936" s="134"/>
      <c r="Q2936" s="134"/>
      <c r="R2936" s="134"/>
      <c r="S2936" s="134"/>
      <c r="T2936" s="134"/>
      <c r="U2936" s="134"/>
      <c r="V2936" s="134"/>
      <c r="W2936" s="134"/>
      <c r="X2936" s="134"/>
      <c r="Y2936" s="134"/>
      <c r="Z2936" s="134"/>
      <c r="AA2936" s="134"/>
    </row>
    <row r="2937" spans="1:27" ht="11.65" customHeight="1" x14ac:dyDescent="0.2">
      <c r="A2937" s="138">
        <f t="shared" ca="1" si="243"/>
        <v>2556</v>
      </c>
      <c r="C2937" s="184"/>
      <c r="F2937" s="184" t="str">
        <f>+[1]Function!F2917</f>
        <v>P</v>
      </c>
      <c r="G2937" s="84" t="str">
        <f>[1]UTCR!H2937</f>
        <v>CAEE</v>
      </c>
      <c r="H2937" s="151"/>
      <c r="I2937" s="88">
        <f>IF(VLOOKUP([1]Variables!$AN$3,[1]Variables!$AK$3:$AM$14,3)=2,[1]UTCR!J2937,[1]UTCR!AF2937)</f>
        <v>-404961.17208333302</v>
      </c>
      <c r="J2937" s="88">
        <f t="shared" si="244"/>
        <v>-404961.17208333302</v>
      </c>
      <c r="K2937" s="185">
        <f>IF([1]Variables!$AN$3=12,IF(VLOOKUP([1]Variables!$AN$3,[1]Variables!$AK$3:$AM$14,3)=2,INDEX([1]UTCR!K2937:U2937,1,5)+INDEX([1]UTCR!K2937:U2937,1,8),INDEX([1]UTCR!AG2937:AQ2937,1,5)+INDEX([1]UTCR!AG2937:AQ2937,1,8)),IF(VLOOKUP([1]Variables!$AN$3,[1]Variables!$AK$3:$AM$14,3)=2,INDEX([1]UTCR!K2937:U2937,1,[1]Variables!$AN$3),INDEX([1]UTCR!AG2937:AQ2937,1,[1]Variables!$AN$3)))</f>
        <v>0</v>
      </c>
      <c r="L2937" s="88">
        <f t="shared" si="245"/>
        <v>0</v>
      </c>
      <c r="M2937" s="88">
        <f>IF([1]Variables!$AN$3=12,INDEX([1]NRO!J2937:T2937,1,5)+INDEX([1]NRO!J2937:T2937,1,8),INDEX([1]NRO!J2937:T2937,1,[1]Variables!$AN$3))</f>
        <v>0</v>
      </c>
      <c r="O2937" s="134"/>
      <c r="P2937" s="134"/>
      <c r="Q2937" s="134"/>
      <c r="R2937" s="134"/>
      <c r="S2937" s="134"/>
      <c r="T2937" s="134"/>
      <c r="U2937" s="134"/>
      <c r="V2937" s="134"/>
      <c r="W2937" s="134"/>
      <c r="X2937" s="134"/>
      <c r="Y2937" s="134"/>
      <c r="Z2937" s="134"/>
      <c r="AA2937" s="134"/>
    </row>
    <row r="2938" spans="1:27" ht="11.65" customHeight="1" x14ac:dyDescent="0.2">
      <c r="A2938" s="138">
        <f t="shared" ca="1" si="243"/>
        <v>2557</v>
      </c>
      <c r="C2938" s="184"/>
      <c r="F2938" s="184" t="str">
        <f>+[1]Function!F2918</f>
        <v>G-SG</v>
      </c>
      <c r="G2938" s="84" t="str">
        <f>[1]UTCR!H2938</f>
        <v>CAGE</v>
      </c>
      <c r="H2938" s="151"/>
      <c r="I2938" s="88">
        <f>IF(VLOOKUP([1]Variables!$AN$3,[1]Variables!$AK$3:$AM$14,3)=2,[1]UTCR!J2938,[1]UTCR!AF2938)</f>
        <v>0</v>
      </c>
      <c r="J2938" s="88">
        <f t="shared" si="244"/>
        <v>0</v>
      </c>
      <c r="K2938" s="185">
        <f>IF([1]Variables!$AN$3=12,IF(VLOOKUP([1]Variables!$AN$3,[1]Variables!$AK$3:$AM$14,3)=2,INDEX([1]UTCR!K2938:U2938,1,5)+INDEX([1]UTCR!K2938:U2938,1,8),INDEX([1]UTCR!AG2938:AQ2938,1,5)+INDEX([1]UTCR!AG2938:AQ2938,1,8)),IF(VLOOKUP([1]Variables!$AN$3,[1]Variables!$AK$3:$AM$14,3)=2,INDEX([1]UTCR!K2938:U2938,1,[1]Variables!$AN$3),INDEX([1]UTCR!AG2938:AQ2938,1,[1]Variables!$AN$3)))</f>
        <v>0</v>
      </c>
      <c r="L2938" s="88">
        <f t="shared" si="245"/>
        <v>0</v>
      </c>
      <c r="M2938" s="88">
        <f>IF([1]Variables!$AN$3=12,INDEX([1]NRO!J2938:T2938,1,5)+INDEX([1]NRO!J2938:T2938,1,8),INDEX([1]NRO!J2938:T2938,1,[1]Variables!$AN$3))</f>
        <v>0</v>
      </c>
      <c r="O2938" s="134"/>
      <c r="P2938" s="134"/>
      <c r="Q2938" s="134"/>
      <c r="R2938" s="134"/>
      <c r="S2938" s="134"/>
      <c r="T2938" s="134"/>
      <c r="U2938" s="134"/>
      <c r="V2938" s="134"/>
      <c r="W2938" s="134"/>
      <c r="X2938" s="134"/>
      <c r="Y2938" s="134"/>
      <c r="Z2938" s="134"/>
      <c r="AA2938" s="134"/>
    </row>
    <row r="2939" spans="1:27" ht="11.65" customHeight="1" x14ac:dyDescent="0.2">
      <c r="A2939" s="138">
        <f t="shared" ca="1" si="243"/>
        <v>2558</v>
      </c>
      <c r="C2939" s="184"/>
      <c r="F2939" s="184" t="str">
        <f>+[1]Function!F2919</f>
        <v>G-SG</v>
      </c>
      <c r="G2939" s="84" t="str">
        <f>[1]UTCR!H2939</f>
        <v>CAGE</v>
      </c>
      <c r="H2939" s="151"/>
      <c r="I2939" s="88">
        <f>IF(VLOOKUP([1]Variables!$AN$3,[1]Variables!$AK$3:$AM$14,3)=2,[1]UTCR!J2939,[1]UTCR!AF2939)</f>
        <v>0</v>
      </c>
      <c r="J2939" s="88">
        <f t="shared" si="244"/>
        <v>0</v>
      </c>
      <c r="K2939" s="185">
        <f>IF([1]Variables!$AN$3=12,IF(VLOOKUP([1]Variables!$AN$3,[1]Variables!$AK$3:$AM$14,3)=2,INDEX([1]UTCR!K2939:U2939,1,5)+INDEX([1]UTCR!K2939:U2939,1,8),INDEX([1]UTCR!AG2939:AQ2939,1,5)+INDEX([1]UTCR!AG2939:AQ2939,1,8)),IF(VLOOKUP([1]Variables!$AN$3,[1]Variables!$AK$3:$AM$14,3)=2,INDEX([1]UTCR!K2939:U2939,1,[1]Variables!$AN$3),INDEX([1]UTCR!AG2939:AQ2939,1,[1]Variables!$AN$3)))</f>
        <v>0</v>
      </c>
      <c r="L2939" s="88">
        <f t="shared" si="245"/>
        <v>0</v>
      </c>
      <c r="M2939" s="88">
        <f>IF([1]Variables!$AN$3=12,INDEX([1]NRO!J2939:T2939,1,5)+INDEX([1]NRO!J2939:T2939,1,8),INDEX([1]NRO!J2939:T2939,1,[1]Variables!$AN$3))</f>
        <v>0</v>
      </c>
      <c r="O2939" s="134"/>
      <c r="P2939" s="134"/>
      <c r="Q2939" s="134"/>
      <c r="R2939" s="134"/>
      <c r="S2939" s="134"/>
      <c r="T2939" s="134"/>
      <c r="U2939" s="134"/>
      <c r="V2939" s="134"/>
      <c r="W2939" s="134"/>
      <c r="X2939" s="134"/>
      <c r="Y2939" s="134"/>
      <c r="Z2939" s="134"/>
      <c r="AA2939" s="134"/>
    </row>
    <row r="2940" spans="1:27" ht="11.65" customHeight="1" x14ac:dyDescent="0.2">
      <c r="A2940" s="138">
        <f t="shared" ca="1" si="243"/>
        <v>2559</v>
      </c>
      <c r="C2940" s="184"/>
      <c r="H2940" s="151" t="s">
        <v>642</v>
      </c>
      <c r="I2940" s="187">
        <f>SUBTOTAL(9,I2926:I2939)</f>
        <v>-391342140.64375007</v>
      </c>
      <c r="J2940" s="187">
        <f>SUBTOTAL(9,J2926:J2939)</f>
        <v>-357087201.28700626</v>
      </c>
      <c r="K2940" s="187">
        <f>SUBTOTAL(9,K2926:K2939)</f>
        <v>-34254939.356743798</v>
      </c>
      <c r="L2940" s="187">
        <f>SUBTOTAL(9,L2926:L2939)</f>
        <v>-622957.29829955776</v>
      </c>
      <c r="M2940" s="187">
        <f>SUBTOTAL(9,M2926:M2939)</f>
        <v>-34877896.655043356</v>
      </c>
      <c r="O2940" s="134"/>
      <c r="P2940" s="134"/>
      <c r="Q2940" s="134"/>
      <c r="R2940" s="134"/>
      <c r="S2940" s="134"/>
      <c r="T2940" s="134"/>
      <c r="U2940" s="134"/>
      <c r="V2940" s="134"/>
      <c r="W2940" s="134"/>
      <c r="X2940" s="134"/>
      <c r="Y2940" s="134"/>
      <c r="Z2940" s="134"/>
      <c r="AA2940" s="134"/>
    </row>
    <row r="2941" spans="1:27" ht="11.65" customHeight="1" x14ac:dyDescent="0.2">
      <c r="A2941" s="138">
        <f t="shared" ca="1" si="243"/>
        <v>2560</v>
      </c>
      <c r="C2941" s="184"/>
      <c r="H2941" s="151"/>
      <c r="I2941" s="88"/>
      <c r="J2941" s="88"/>
      <c r="K2941" s="88"/>
      <c r="L2941" s="88"/>
      <c r="M2941" s="88"/>
      <c r="O2941" s="134"/>
      <c r="P2941" s="134"/>
      <c r="Q2941" s="134"/>
      <c r="R2941" s="134"/>
      <c r="S2941" s="134"/>
      <c r="T2941" s="134"/>
      <c r="U2941" s="134"/>
      <c r="V2941" s="134"/>
      <c r="W2941" s="134"/>
      <c r="X2941" s="134"/>
      <c r="Y2941" s="134"/>
      <c r="Z2941" s="134"/>
      <c r="AA2941" s="134"/>
    </row>
    <row r="2942" spans="1:27" ht="11.65" customHeight="1" x14ac:dyDescent="0.2">
      <c r="A2942" s="138">
        <f t="shared" ca="1" si="243"/>
        <v>2561</v>
      </c>
      <c r="C2942" s="184"/>
      <c r="H2942" s="151"/>
      <c r="I2942" s="88"/>
      <c r="J2942" s="88"/>
      <c r="K2942" s="88"/>
      <c r="L2942" s="88"/>
      <c r="M2942" s="88"/>
      <c r="O2942" s="134"/>
      <c r="P2942" s="134"/>
      <c r="Q2942" s="134"/>
      <c r="R2942" s="134"/>
      <c r="S2942" s="134"/>
      <c r="T2942" s="134"/>
      <c r="U2942" s="134"/>
      <c r="V2942" s="134"/>
      <c r="W2942" s="134"/>
      <c r="X2942" s="134"/>
      <c r="Y2942" s="134"/>
      <c r="Z2942" s="134"/>
      <c r="AA2942" s="134"/>
    </row>
    <row r="2943" spans="1:27" ht="11.65" customHeight="1" x14ac:dyDescent="0.2">
      <c r="A2943" s="138">
        <f t="shared" ca="1" si="243"/>
        <v>2562</v>
      </c>
      <c r="C2943" s="184" t="s">
        <v>665</v>
      </c>
      <c r="D2943" s="84" t="s">
        <v>666</v>
      </c>
      <c r="H2943" s="151"/>
      <c r="I2943" s="88"/>
      <c r="J2943" s="88"/>
      <c r="K2943" s="88"/>
      <c r="L2943" s="88"/>
      <c r="M2943" s="88"/>
      <c r="O2943" s="134"/>
      <c r="P2943" s="134"/>
      <c r="Q2943" s="134"/>
      <c r="R2943" s="134"/>
      <c r="S2943" s="134"/>
      <c r="T2943" s="134"/>
      <c r="U2943" s="134"/>
      <c r="V2943" s="134"/>
      <c r="W2943" s="134"/>
      <c r="X2943" s="134"/>
      <c r="Y2943" s="134"/>
      <c r="Z2943" s="134"/>
      <c r="AA2943" s="134"/>
    </row>
    <row r="2944" spans="1:27" ht="11.65" customHeight="1" x14ac:dyDescent="0.2">
      <c r="A2944" s="138">
        <f t="shared" ca="1" si="243"/>
        <v>2563</v>
      </c>
      <c r="C2944" s="184"/>
      <c r="F2944" s="184" t="str">
        <f>+[1]Function!F2924</f>
        <v>P</v>
      </c>
      <c r="G2944" s="84" t="str">
        <f>[1]UTCR!H2944</f>
        <v>S</v>
      </c>
      <c r="H2944" s="151"/>
      <c r="I2944" s="88">
        <f>IF(VLOOKUP([1]Variables!$AN$3,[1]Variables!$AK$3:$AM$14,3)=2,[1]UTCR!J2944,[1]UTCR!AF2944)</f>
        <v>0</v>
      </c>
      <c r="J2944" s="88">
        <f>I2944-K2944</f>
        <v>0</v>
      </c>
      <c r="K2944" s="185">
        <f>IF([1]Variables!$AN$3=12,IF(VLOOKUP([1]Variables!$AN$3,[1]Variables!$AK$3:$AM$14,3)=2,INDEX([1]UTCR!K2944:U2944,1,5)+INDEX([1]UTCR!K2944:U2944,1,8),INDEX([1]UTCR!AG2944:AQ2944,1,5)+INDEX([1]UTCR!AG2944:AQ2944,1,8)),IF(VLOOKUP([1]Variables!$AN$3,[1]Variables!$AK$3:$AM$14,3)=2,INDEX([1]UTCR!K2944:U2944,1,[1]Variables!$AN$3),INDEX([1]UTCR!AG2944:AQ2944,1,[1]Variables!$AN$3)))</f>
        <v>0</v>
      </c>
      <c r="L2944" s="88">
        <f>M2944-K2944</f>
        <v>0</v>
      </c>
      <c r="M2944" s="88">
        <f>IF([1]Variables!$AN$3=12,INDEX([1]NRO!J2944:T2944,1,5)+INDEX([1]NRO!J2944:T2944,1,8),INDEX([1]NRO!J2944:T2944,1,[1]Variables!$AN$3))</f>
        <v>0</v>
      </c>
      <c r="O2944" s="134"/>
      <c r="P2944" s="134"/>
      <c r="Q2944" s="134"/>
      <c r="R2944" s="134"/>
      <c r="S2944" s="134"/>
      <c r="T2944" s="134"/>
      <c r="U2944" s="134"/>
      <c r="V2944" s="134"/>
      <c r="W2944" s="134"/>
      <c r="X2944" s="134"/>
      <c r="Y2944" s="134"/>
      <c r="Z2944" s="134"/>
      <c r="AA2944" s="134"/>
    </row>
    <row r="2945" spans="1:27" ht="11.65" customHeight="1" x14ac:dyDescent="0.2">
      <c r="A2945" s="138">
        <f t="shared" ca="1" si="243"/>
        <v>2564</v>
      </c>
      <c r="C2945" s="184"/>
      <c r="F2945" s="184" t="str">
        <f>+[1]Function!F2925</f>
        <v>P</v>
      </c>
      <c r="G2945" s="84" t="str">
        <f>[1]UTCR!H2945</f>
        <v>CAEW</v>
      </c>
      <c r="H2945" s="151"/>
      <c r="I2945" s="88">
        <f>IF(VLOOKUP([1]Variables!$AN$3,[1]Variables!$AK$3:$AM$14,3)=2,[1]UTCR!J2945,[1]UTCR!AF2945)</f>
        <v>0</v>
      </c>
      <c r="J2945" s="88">
        <f>I2945-K2945</f>
        <v>0</v>
      </c>
      <c r="K2945" s="185">
        <f>IF([1]Variables!$AN$3=12,IF(VLOOKUP([1]Variables!$AN$3,[1]Variables!$AK$3:$AM$14,3)=2,INDEX([1]UTCR!K2945:U2945,1,5)+INDEX([1]UTCR!K2945:U2945,1,8),INDEX([1]UTCR!AG2945:AQ2945,1,5)+INDEX([1]UTCR!AG2945:AQ2945,1,8)),IF(VLOOKUP([1]Variables!$AN$3,[1]Variables!$AK$3:$AM$14,3)=2,INDEX([1]UTCR!K2945:U2945,1,[1]Variables!$AN$3),INDEX([1]UTCR!AG2945:AQ2945,1,[1]Variables!$AN$3)))</f>
        <v>0</v>
      </c>
      <c r="L2945" s="88">
        <f>M2945-K2945</f>
        <v>0</v>
      </c>
      <c r="M2945" s="88">
        <f>IF([1]Variables!$AN$3=12,INDEX([1]NRO!J2945:T2945,1,5)+INDEX([1]NRO!J2945:T2945,1,8),INDEX([1]NRO!J2945:T2945,1,[1]Variables!$AN$3))</f>
        <v>0</v>
      </c>
      <c r="O2945" s="134"/>
      <c r="P2945" s="134"/>
      <c r="Q2945" s="134"/>
      <c r="R2945" s="134"/>
      <c r="S2945" s="134"/>
      <c r="T2945" s="134"/>
      <c r="U2945" s="134"/>
      <c r="V2945" s="134"/>
      <c r="W2945" s="134"/>
      <c r="X2945" s="134"/>
      <c r="Y2945" s="134"/>
      <c r="Z2945" s="134"/>
      <c r="AA2945" s="134"/>
    </row>
    <row r="2946" spans="1:27" ht="11.65" customHeight="1" x14ac:dyDescent="0.2">
      <c r="A2946" s="138">
        <f t="shared" ca="1" si="243"/>
        <v>2565</v>
      </c>
      <c r="C2946" s="184"/>
      <c r="F2946" s="184" t="str">
        <f>+[1]Function!F2926</f>
        <v>P</v>
      </c>
      <c r="G2946" s="84" t="str">
        <f>[1]UTCR!H2946</f>
        <v>CAEE</v>
      </c>
      <c r="H2946" s="151"/>
      <c r="I2946" s="88">
        <f>IF(VLOOKUP([1]Variables!$AN$3,[1]Variables!$AK$3:$AM$14,3)=2,[1]UTCR!J2946,[1]UTCR!AF2946)</f>
        <v>-180500742.20750001</v>
      </c>
      <c r="J2946" s="88">
        <f>I2946-K2946</f>
        <v>-180500742.20750001</v>
      </c>
      <c r="K2946" s="185">
        <f>IF([1]Variables!$AN$3=12,IF(VLOOKUP([1]Variables!$AN$3,[1]Variables!$AK$3:$AM$14,3)=2,INDEX([1]UTCR!K2946:U2946,1,5)+INDEX([1]UTCR!K2946:U2946,1,8),INDEX([1]UTCR!AG2946:AQ2946,1,5)+INDEX([1]UTCR!AG2946:AQ2946,1,8)),IF(VLOOKUP([1]Variables!$AN$3,[1]Variables!$AK$3:$AM$14,3)=2,INDEX([1]UTCR!K2946:U2946,1,[1]Variables!$AN$3),INDEX([1]UTCR!AG2946:AQ2946,1,[1]Variables!$AN$3)))</f>
        <v>0</v>
      </c>
      <c r="L2946" s="88">
        <f>M2946-K2946</f>
        <v>0</v>
      </c>
      <c r="M2946" s="88">
        <f>IF([1]Variables!$AN$3=12,INDEX([1]NRO!J2946:T2946,1,5)+INDEX([1]NRO!J2946:T2946,1,8),INDEX([1]NRO!J2946:T2946,1,[1]Variables!$AN$3))</f>
        <v>0</v>
      </c>
      <c r="O2946" s="134"/>
      <c r="P2946" s="134"/>
      <c r="Q2946" s="134"/>
      <c r="R2946" s="134"/>
      <c r="S2946" s="134"/>
      <c r="T2946" s="134"/>
      <c r="U2946" s="134"/>
      <c r="V2946" s="134"/>
      <c r="W2946" s="134"/>
      <c r="X2946" s="134"/>
      <c r="Y2946" s="134"/>
      <c r="Z2946" s="134"/>
      <c r="AA2946" s="134"/>
    </row>
    <row r="2947" spans="1:27" ht="11.65" customHeight="1" x14ac:dyDescent="0.2">
      <c r="A2947" s="138">
        <f t="shared" ca="1" si="243"/>
        <v>2566</v>
      </c>
      <c r="C2947" s="184"/>
      <c r="F2947" s="184" t="str">
        <f>+[1]Function!F2927</f>
        <v>P</v>
      </c>
      <c r="G2947" s="84" t="str">
        <f>[1]UTCR!H2947</f>
        <v>JBE</v>
      </c>
      <c r="H2947" s="151"/>
      <c r="I2947" s="88">
        <f>IF(VLOOKUP([1]Variables!$AN$3,[1]Variables!$AK$3:$AM$14,3)=2,[1]UTCR!J2947,[1]UTCR!AF2947)</f>
        <v>0</v>
      </c>
      <c r="J2947" s="88">
        <f>I2947-K2947</f>
        <v>0</v>
      </c>
      <c r="K2947" s="185">
        <f>IF([1]Variables!$AN$3=12,IF(VLOOKUP([1]Variables!$AN$3,[1]Variables!$AK$3:$AM$14,3)=2,INDEX([1]UTCR!K2947:U2947,1,5)+INDEX([1]UTCR!K2947:U2947,1,8),INDEX([1]UTCR!AG2947:AQ2947,1,5)+INDEX([1]UTCR!AG2947:AQ2947,1,8)),IF(VLOOKUP([1]Variables!$AN$3,[1]Variables!$AK$3:$AM$14,3)=2,INDEX([1]UTCR!K2947:U2947,1,[1]Variables!$AN$3),INDEX([1]UTCR!AG2947:AQ2947,1,[1]Variables!$AN$3)))</f>
        <v>0</v>
      </c>
      <c r="L2947" s="88">
        <f>M2947-K2947</f>
        <v>-44736611.599216297</v>
      </c>
      <c r="M2947" s="88">
        <f>IF([1]Variables!$AN$3=12,INDEX([1]NRO!J2947:T2947,1,5)+INDEX([1]NRO!J2947:T2947,1,8),INDEX([1]NRO!J2947:T2947,1,[1]Variables!$AN$3))</f>
        <v>-44736611.599216297</v>
      </c>
      <c r="O2947" s="134"/>
      <c r="P2947" s="134"/>
      <c r="Q2947" s="134"/>
      <c r="R2947" s="134"/>
      <c r="S2947" s="134"/>
      <c r="T2947" s="134"/>
      <c r="U2947" s="134"/>
      <c r="V2947" s="134"/>
      <c r="W2947" s="134"/>
      <c r="X2947" s="134"/>
      <c r="Y2947" s="134"/>
      <c r="Z2947" s="134"/>
      <c r="AA2947" s="134"/>
    </row>
    <row r="2948" spans="1:27" ht="11.65" customHeight="1" x14ac:dyDescent="0.2">
      <c r="A2948" s="138">
        <f t="shared" ca="1" si="243"/>
        <v>2567</v>
      </c>
      <c r="C2948" s="184"/>
      <c r="H2948" s="151" t="s">
        <v>642</v>
      </c>
      <c r="I2948" s="230">
        <f>SUBTOTAL(9,I2944:I2947)</f>
        <v>-180500742.20750001</v>
      </c>
      <c r="J2948" s="230">
        <f>SUBTOTAL(9,J2944:J2947)</f>
        <v>-180500742.20750001</v>
      </c>
      <c r="K2948" s="230">
        <f>SUBTOTAL(9,K2944:K2947)</f>
        <v>0</v>
      </c>
      <c r="L2948" s="230">
        <f>SUBTOTAL(9,L2944:L2947)</f>
        <v>-44736611.599216297</v>
      </c>
      <c r="M2948" s="230">
        <f>SUBTOTAL(9,M2944:M2947)</f>
        <v>-44736611.599216297</v>
      </c>
      <c r="O2948" s="134"/>
      <c r="P2948" s="134"/>
      <c r="Q2948" s="134"/>
      <c r="R2948" s="134"/>
      <c r="S2948" s="134"/>
      <c r="T2948" s="134"/>
      <c r="U2948" s="134"/>
      <c r="V2948" s="134"/>
      <c r="W2948" s="134"/>
      <c r="X2948" s="134"/>
      <c r="Y2948" s="134"/>
      <c r="Z2948" s="134"/>
      <c r="AA2948" s="134"/>
    </row>
    <row r="2949" spans="1:27" ht="11.65" customHeight="1" x14ac:dyDescent="0.2">
      <c r="A2949" s="138">
        <f t="shared" ca="1" si="243"/>
        <v>2568</v>
      </c>
      <c r="C2949" s="184" t="s">
        <v>665</v>
      </c>
      <c r="D2949" s="84" t="s">
        <v>667</v>
      </c>
      <c r="H2949" s="151"/>
      <c r="I2949" s="88"/>
      <c r="J2949" s="88"/>
      <c r="K2949" s="88"/>
      <c r="L2949" s="88"/>
      <c r="M2949" s="88"/>
      <c r="O2949" s="134"/>
      <c r="P2949" s="134"/>
      <c r="Q2949" s="134"/>
      <c r="R2949" s="134"/>
      <c r="S2949" s="134"/>
      <c r="T2949" s="134"/>
      <c r="U2949" s="134"/>
      <c r="V2949" s="134"/>
      <c r="W2949" s="134"/>
      <c r="X2949" s="134"/>
      <c r="Y2949" s="134"/>
      <c r="Z2949" s="134"/>
      <c r="AA2949" s="134"/>
    </row>
    <row r="2950" spans="1:27" ht="11.65" customHeight="1" x14ac:dyDescent="0.2">
      <c r="A2950" s="138">
        <f t="shared" ca="1" si="243"/>
        <v>2569</v>
      </c>
      <c r="C2950" s="184"/>
      <c r="F2950" s="184" t="str">
        <f>+[1]Function!F2930</f>
        <v>P</v>
      </c>
      <c r="G2950" s="84" t="str">
        <f>[1]UTCR!H2950</f>
        <v>S</v>
      </c>
      <c r="H2950" s="151"/>
      <c r="I2950" s="88">
        <f>IF(VLOOKUP([1]Variables!$AN$3,[1]Variables!$AK$3:$AM$14,3)=2,[1]UTCR!J2950,[1]UTCR!AF2950)</f>
        <v>0</v>
      </c>
      <c r="J2950" s="88">
        <f>I2950-K2950</f>
        <v>0</v>
      </c>
      <c r="K2950" s="185">
        <f>IF([1]Variables!$AN$3=12,IF(VLOOKUP([1]Variables!$AN$3,[1]Variables!$AK$3:$AM$14,3)=2,INDEX([1]UTCR!K2950:U2950,1,5)+INDEX([1]UTCR!K2950:U2950,1,8),INDEX([1]UTCR!AG2950:AQ2950,1,5)+INDEX([1]UTCR!AG2950:AQ2950,1,8)),IF(VLOOKUP([1]Variables!$AN$3,[1]Variables!$AK$3:$AM$14,3)=2,INDEX([1]UTCR!K2950:U2950,1,[1]Variables!$AN$3),INDEX([1]UTCR!AG2950:AQ2950,1,[1]Variables!$AN$3)))</f>
        <v>0</v>
      </c>
      <c r="L2950" s="88">
        <f>M2950-K2950</f>
        <v>0</v>
      </c>
      <c r="M2950" s="88">
        <f>IF([1]Variables!$AN$3=12,INDEX([1]NRO!J2950:T2950,1,5)+INDEX([1]NRO!J2950:T2950,1,8),INDEX([1]NRO!J2950:T2950,1,[1]Variables!$AN$3))</f>
        <v>0</v>
      </c>
      <c r="O2950" s="134"/>
      <c r="P2950" s="134"/>
      <c r="Q2950" s="134"/>
      <c r="R2950" s="134"/>
      <c r="S2950" s="134"/>
      <c r="T2950" s="134"/>
      <c r="U2950" s="134"/>
      <c r="V2950" s="134"/>
      <c r="W2950" s="134"/>
      <c r="X2950" s="134"/>
      <c r="Y2950" s="134"/>
      <c r="Z2950" s="134"/>
      <c r="AA2950" s="134"/>
    </row>
    <row r="2951" spans="1:27" ht="11.65" customHeight="1" x14ac:dyDescent="0.2">
      <c r="A2951" s="138">
        <f t="shared" ca="1" si="243"/>
        <v>2570</v>
      </c>
      <c r="C2951" s="184"/>
      <c r="H2951" s="151" t="s">
        <v>642</v>
      </c>
      <c r="I2951" s="187">
        <f>SUBTOTAL(9,I2944:I2950)</f>
        <v>-180500742.20750001</v>
      </c>
      <c r="J2951" s="187">
        <f>SUBTOTAL(9,J2944:J2950)</f>
        <v>-180500742.20750001</v>
      </c>
      <c r="K2951" s="187">
        <f>SUBTOTAL(9,K2944:K2950)</f>
        <v>0</v>
      </c>
      <c r="L2951" s="187">
        <f>SUBTOTAL(9,L2944:L2950)</f>
        <v>-44736611.599216297</v>
      </c>
      <c r="M2951" s="187">
        <f>SUBTOTAL(9,M2944:M2950)</f>
        <v>-44736611.599216297</v>
      </c>
      <c r="O2951" s="134"/>
      <c r="P2951" s="134"/>
      <c r="Q2951" s="134"/>
      <c r="R2951" s="134"/>
      <c r="S2951" s="134"/>
      <c r="T2951" s="134"/>
      <c r="U2951" s="134"/>
      <c r="V2951" s="134"/>
      <c r="W2951" s="134"/>
      <c r="X2951" s="134"/>
      <c r="Y2951" s="134"/>
      <c r="Z2951" s="134"/>
      <c r="AA2951" s="134"/>
    </row>
    <row r="2952" spans="1:27" ht="11.65" customHeight="1" x14ac:dyDescent="0.2">
      <c r="A2952" s="138">
        <f t="shared" ca="1" si="243"/>
        <v>2571</v>
      </c>
      <c r="C2952" s="184"/>
      <c r="H2952" s="151"/>
      <c r="I2952" s="88"/>
      <c r="J2952" s="88"/>
      <c r="K2952" s="88"/>
      <c r="L2952" s="88"/>
      <c r="M2952" s="88"/>
      <c r="O2952" s="134"/>
      <c r="P2952" s="134"/>
      <c r="Q2952" s="134"/>
      <c r="R2952" s="134"/>
      <c r="S2952" s="134"/>
      <c r="T2952" s="134"/>
      <c r="U2952" s="134"/>
      <c r="V2952" s="134"/>
      <c r="W2952" s="134"/>
      <c r="X2952" s="134"/>
      <c r="Y2952" s="134"/>
      <c r="Z2952" s="134"/>
      <c r="AA2952" s="134"/>
    </row>
    <row r="2953" spans="1:27" ht="11.65" customHeight="1" x14ac:dyDescent="0.2">
      <c r="A2953" s="138">
        <f t="shared" ca="1" si="243"/>
        <v>2572</v>
      </c>
      <c r="C2953" s="184">
        <v>1081390</v>
      </c>
      <c r="D2953" s="84" t="s">
        <v>668</v>
      </c>
      <c r="H2953" s="151"/>
      <c r="I2953" s="88"/>
      <c r="J2953" s="88"/>
      <c r="K2953" s="88"/>
      <c r="L2953" s="88"/>
      <c r="M2953" s="88"/>
      <c r="O2953" s="134"/>
      <c r="P2953" s="134"/>
      <c r="Q2953" s="134"/>
      <c r="R2953" s="134"/>
      <c r="S2953" s="134"/>
      <c r="T2953" s="134"/>
      <c r="U2953" s="134"/>
      <c r="V2953" s="134"/>
      <c r="W2953" s="134"/>
      <c r="X2953" s="134"/>
      <c r="Y2953" s="134"/>
      <c r="Z2953" s="134"/>
      <c r="AA2953" s="134"/>
    </row>
    <row r="2954" spans="1:27" ht="11.65" customHeight="1" x14ac:dyDescent="0.2">
      <c r="A2954" s="138">
        <f t="shared" ca="1" si="243"/>
        <v>2573</v>
      </c>
      <c r="C2954" s="184"/>
      <c r="F2954" s="184" t="str">
        <f>+[1]Function!F2934</f>
        <v>PTD</v>
      </c>
      <c r="G2954" s="84" t="str">
        <f>[1]UTCR!H2954</f>
        <v>SO</v>
      </c>
      <c r="H2954" s="151"/>
      <c r="I2954" s="88">
        <f>IF(VLOOKUP([1]Variables!$AN$3,[1]Variables!$AK$3:$AM$14,3)=2,[1]UTCR!J2954,[1]UTCR!AF2954)</f>
        <v>0</v>
      </c>
      <c r="J2954" s="88">
        <f>I2954-K2954</f>
        <v>0</v>
      </c>
      <c r="K2954" s="185">
        <f>IF([1]Variables!$AN$3=12,IF(VLOOKUP([1]Variables!$AN$3,[1]Variables!$AK$3:$AM$14,3)=2,INDEX([1]UTCR!K2954:U2954,1,5)+INDEX([1]UTCR!K2954:U2954,1,8),INDEX([1]UTCR!AG2954:AQ2954,1,5)+INDEX([1]UTCR!AG2954:AQ2954,1,8)),IF(VLOOKUP([1]Variables!$AN$3,[1]Variables!$AK$3:$AM$14,3)=2,INDEX([1]UTCR!K2954:U2954,1,[1]Variables!$AN$3),INDEX([1]UTCR!AG2954:AQ2954,1,[1]Variables!$AN$3)))</f>
        <v>0</v>
      </c>
      <c r="L2954" s="88">
        <f>M2954-K2954</f>
        <v>0</v>
      </c>
      <c r="M2954" s="88">
        <f>IF([1]Variables!$AN$3=12,INDEX([1]NRO!J2954:T2954,1,5)+INDEX([1]NRO!J2954:T2954,1,8),INDEX([1]NRO!J2954:T2954,1,[1]Variables!$AN$3))</f>
        <v>0</v>
      </c>
      <c r="O2954" s="134"/>
      <c r="P2954" s="134"/>
      <c r="Q2954" s="134"/>
      <c r="R2954" s="134"/>
      <c r="S2954" s="134"/>
      <c r="T2954" s="134"/>
      <c r="U2954" s="134"/>
      <c r="V2954" s="134"/>
      <c r="W2954" s="134"/>
      <c r="X2954" s="134"/>
      <c r="Y2954" s="134"/>
      <c r="Z2954" s="134"/>
      <c r="AA2954" s="134"/>
    </row>
    <row r="2955" spans="1:27" ht="11.65" customHeight="1" x14ac:dyDescent="0.2">
      <c r="A2955" s="138">
        <f t="shared" ca="1" si="243"/>
        <v>2574</v>
      </c>
      <c r="C2955" s="184"/>
      <c r="H2955" s="151"/>
      <c r="I2955" s="230">
        <f>SUBTOTAL(9,I2954:I2954)</f>
        <v>0</v>
      </c>
      <c r="J2955" s="230">
        <f>SUBTOTAL(9,J2954:J2954)</f>
        <v>0</v>
      </c>
      <c r="K2955" s="230">
        <f>SUBTOTAL(9,K2954:K2954)</f>
        <v>0</v>
      </c>
      <c r="L2955" s="230">
        <f>SUBTOTAL(9,L2954:L2954)</f>
        <v>0</v>
      </c>
      <c r="M2955" s="230">
        <f>SUBTOTAL(9,M2954:M2954)</f>
        <v>0</v>
      </c>
      <c r="O2955" s="134"/>
      <c r="P2955" s="134"/>
      <c r="Q2955" s="134"/>
      <c r="R2955" s="134"/>
      <c r="S2955" s="134"/>
      <c r="T2955" s="134"/>
      <c r="U2955" s="134"/>
      <c r="V2955" s="134"/>
      <c r="W2955" s="134"/>
      <c r="X2955" s="134"/>
      <c r="Y2955" s="134"/>
      <c r="Z2955" s="134"/>
      <c r="AA2955" s="134"/>
    </row>
    <row r="2956" spans="1:27" ht="11.65" customHeight="1" x14ac:dyDescent="0.2">
      <c r="A2956" s="138">
        <f t="shared" ref="A2956:A3019" ca="1" si="246">OFFSET(A2956,-1,)+1</f>
        <v>2575</v>
      </c>
      <c r="C2956" s="184"/>
      <c r="H2956" s="151"/>
      <c r="I2956" s="88"/>
      <c r="J2956" s="88"/>
      <c r="K2956" s="88"/>
      <c r="L2956" s="88"/>
      <c r="M2956" s="88"/>
      <c r="O2956" s="134"/>
      <c r="P2956" s="134"/>
      <c r="Q2956" s="134"/>
      <c r="R2956" s="134"/>
      <c r="S2956" s="134"/>
      <c r="T2956" s="134"/>
      <c r="U2956" s="134"/>
      <c r="V2956" s="134"/>
      <c r="W2956" s="134"/>
      <c r="X2956" s="134"/>
      <c r="Y2956" s="134"/>
      <c r="Z2956" s="134"/>
      <c r="AA2956" s="134"/>
    </row>
    <row r="2957" spans="1:27" ht="11.65" customHeight="1" x14ac:dyDescent="0.2">
      <c r="A2957" s="138">
        <f t="shared" ca="1" si="246"/>
        <v>2576</v>
      </c>
      <c r="C2957" s="184"/>
      <c r="D2957" s="84" t="s">
        <v>547</v>
      </c>
      <c r="H2957" s="151"/>
      <c r="I2957" s="88">
        <f>-I2955</f>
        <v>0</v>
      </c>
      <c r="J2957" s="88">
        <f>-J2955</f>
        <v>0</v>
      </c>
      <c r="K2957" s="185">
        <f>IF([1]Variables!$AN$3=12,IF(VLOOKUP([1]Variables!$AN$3,[1]Variables!$AK$3:$AM$14,3)=2,INDEX([1]UTCR!K2957:U2957,1,5)+INDEX([1]UTCR!K2957:U2957,1,8),INDEX([1]UTCR!AG2957:AQ2957,1,5)+INDEX([1]UTCR!AG2957:AQ2957,1,8)),IF(VLOOKUP([1]Variables!$AN$3,[1]Variables!$AK$3:$AM$14,3)=2,INDEX([1]UTCR!K2957:U2957,1,[1]Variables!$AN$3),INDEX([1]UTCR!AG2957:AQ2957,1,[1]Variables!$AN$3)))</f>
        <v>0</v>
      </c>
      <c r="L2957" s="88">
        <f>M2957-K2957</f>
        <v>0</v>
      </c>
      <c r="M2957" s="88">
        <f>IF([1]Variables!$AN$3=12,INDEX([1]NRO!J2957:T2957,1,5)+INDEX([1]NRO!J2957:T2957,1,8),INDEX([1]NRO!J2957:T2957,1,[1]Variables!$AN$3))</f>
        <v>0</v>
      </c>
      <c r="O2957" s="134"/>
      <c r="P2957" s="134"/>
      <c r="Q2957" s="134"/>
      <c r="R2957" s="134"/>
      <c r="S2957" s="134"/>
      <c r="T2957" s="134"/>
      <c r="U2957" s="134"/>
      <c r="V2957" s="134"/>
      <c r="W2957" s="134"/>
      <c r="X2957" s="134"/>
      <c r="Y2957" s="134"/>
      <c r="Z2957" s="134"/>
      <c r="AA2957" s="134"/>
    </row>
    <row r="2958" spans="1:27" ht="11.65" customHeight="1" x14ac:dyDescent="0.2">
      <c r="A2958" s="138">
        <f t="shared" ca="1" si="246"/>
        <v>2577</v>
      </c>
      <c r="C2958" s="184"/>
      <c r="H2958" s="151"/>
      <c r="I2958" s="187">
        <f>SUBTOTAL(9,I2954:I2957)</f>
        <v>0</v>
      </c>
      <c r="J2958" s="187">
        <f>SUBTOTAL(9,J2954:J2957)</f>
        <v>0</v>
      </c>
      <c r="K2958" s="187">
        <f>SUBTOTAL(9,K2954:K2957)</f>
        <v>0</v>
      </c>
      <c r="L2958" s="187">
        <f>SUBTOTAL(9,L2954:L2957)</f>
        <v>0</v>
      </c>
      <c r="M2958" s="187">
        <f>SUBTOTAL(9,M2954:M2957)</f>
        <v>0</v>
      </c>
      <c r="O2958" s="134"/>
      <c r="P2958" s="134"/>
      <c r="Q2958" s="134"/>
      <c r="R2958" s="134"/>
      <c r="S2958" s="134"/>
      <c r="T2958" s="134"/>
      <c r="U2958" s="134"/>
      <c r="V2958" s="134"/>
      <c r="W2958" s="134"/>
      <c r="X2958" s="134"/>
      <c r="Y2958" s="134"/>
      <c r="Z2958" s="134"/>
      <c r="AA2958" s="134"/>
    </row>
    <row r="2959" spans="1:27" ht="11.65" customHeight="1" x14ac:dyDescent="0.2">
      <c r="A2959" s="138">
        <f t="shared" ca="1" si="246"/>
        <v>2578</v>
      </c>
      <c r="C2959" s="184"/>
      <c r="H2959" s="151"/>
      <c r="I2959" s="88"/>
      <c r="J2959" s="88"/>
      <c r="K2959" s="88"/>
      <c r="L2959" s="88"/>
      <c r="M2959" s="88"/>
      <c r="O2959" s="134"/>
      <c r="P2959" s="134"/>
      <c r="Q2959" s="134"/>
      <c r="R2959" s="134"/>
      <c r="S2959" s="134"/>
      <c r="T2959" s="134"/>
      <c r="U2959" s="134"/>
      <c r="V2959" s="134"/>
      <c r="W2959" s="134"/>
      <c r="X2959" s="134"/>
      <c r="Y2959" s="134"/>
      <c r="Z2959" s="134"/>
      <c r="AA2959" s="134"/>
    </row>
    <row r="2960" spans="1:27" ht="11.65" customHeight="1" x14ac:dyDescent="0.2">
      <c r="A2960" s="138">
        <f t="shared" ca="1" si="246"/>
        <v>2579</v>
      </c>
      <c r="C2960" s="184">
        <v>1081399</v>
      </c>
      <c r="D2960" s="84" t="s">
        <v>668</v>
      </c>
      <c r="H2960" s="151"/>
      <c r="I2960" s="88"/>
      <c r="J2960" s="88"/>
      <c r="K2960" s="88"/>
      <c r="L2960" s="88"/>
      <c r="M2960" s="88"/>
      <c r="O2960" s="134"/>
      <c r="P2960" s="134"/>
      <c r="Q2960" s="134"/>
      <c r="R2960" s="134"/>
      <c r="S2960" s="134"/>
      <c r="T2960" s="134"/>
      <c r="U2960" s="134"/>
      <c r="V2960" s="134"/>
      <c r="W2960" s="134"/>
      <c r="X2960" s="134"/>
      <c r="Y2960" s="134"/>
      <c r="Z2960" s="134"/>
      <c r="AA2960" s="134"/>
    </row>
    <row r="2961" spans="1:27" ht="11.65" customHeight="1" x14ac:dyDescent="0.2">
      <c r="A2961" s="138">
        <f t="shared" ca="1" si="246"/>
        <v>2580</v>
      </c>
      <c r="C2961" s="184"/>
      <c r="F2961" s="184" t="str">
        <f>+[1]Function!F2941</f>
        <v>P</v>
      </c>
      <c r="G2961" s="84" t="str">
        <f>[1]UTCR!H2961</f>
        <v>S</v>
      </c>
      <c r="H2961" s="151"/>
      <c r="I2961" s="88">
        <f>IF(VLOOKUP([1]Variables!$AN$3,[1]Variables!$AK$3:$AM$14,3)=2,[1]UTCR!J2961,[1]UTCR!AF2961)</f>
        <v>0</v>
      </c>
      <c r="J2961" s="88">
        <f>I2961-K2961</f>
        <v>0</v>
      </c>
      <c r="K2961" s="185">
        <f>IF([1]Variables!$AN$3=12,IF(VLOOKUP([1]Variables!$AN$3,[1]Variables!$AK$3:$AM$14,3)=2,INDEX([1]UTCR!K2961:U2961,1,5)+INDEX([1]UTCR!K2961:U2961,1,8),INDEX([1]UTCR!AG2961:AQ2961,1,5)+INDEX([1]UTCR!AG2961:AQ2961,1,8)),IF(VLOOKUP([1]Variables!$AN$3,[1]Variables!$AK$3:$AM$14,3)=2,INDEX([1]UTCR!K2961:U2961,1,[1]Variables!$AN$3),INDEX([1]UTCR!AG2961:AQ2961,1,[1]Variables!$AN$3)))</f>
        <v>0</v>
      </c>
      <c r="L2961" s="88">
        <f>M2961-K2961</f>
        <v>0</v>
      </c>
      <c r="M2961" s="88">
        <f>IF([1]Variables!$AN$3=12,INDEX([1]NRO!J2961:T2961,1,5)+INDEX([1]NRO!J2961:T2961,1,8),INDEX([1]NRO!J2961:T2961,1,[1]Variables!$AN$3))</f>
        <v>0</v>
      </c>
      <c r="O2961" s="134"/>
      <c r="P2961" s="134"/>
      <c r="Q2961" s="134"/>
      <c r="R2961" s="134"/>
      <c r="S2961" s="134"/>
      <c r="T2961" s="134"/>
      <c r="U2961" s="134"/>
      <c r="V2961" s="134"/>
      <c r="W2961" s="134"/>
      <c r="X2961" s="134"/>
      <c r="Y2961" s="134"/>
      <c r="Z2961" s="134"/>
      <c r="AA2961" s="134"/>
    </row>
    <row r="2962" spans="1:27" ht="11.65" customHeight="1" x14ac:dyDescent="0.2">
      <c r="A2962" s="138">
        <f t="shared" ca="1" si="246"/>
        <v>2581</v>
      </c>
      <c r="C2962" s="184"/>
      <c r="F2962" s="184" t="str">
        <f>+[1]Function!F2942</f>
        <v>P</v>
      </c>
      <c r="G2962" s="84" t="str">
        <f>[1]UTCR!H2962</f>
        <v>SE</v>
      </c>
      <c r="H2962" s="151"/>
      <c r="I2962" s="88">
        <f>IF(VLOOKUP([1]Variables!$AN$3,[1]Variables!$AK$3:$AM$14,3)=2,[1]UTCR!J2962,[1]UTCR!AF2962)</f>
        <v>0</v>
      </c>
      <c r="J2962" s="88">
        <f>I2962-K2962</f>
        <v>0</v>
      </c>
      <c r="K2962" s="185">
        <f>IF([1]Variables!$AN$3=12,IF(VLOOKUP([1]Variables!$AN$3,[1]Variables!$AK$3:$AM$14,3)=2,INDEX([1]UTCR!K2962:U2962,1,5)+INDEX([1]UTCR!K2962:U2962,1,8),INDEX([1]UTCR!AG2962:AQ2962,1,5)+INDEX([1]UTCR!AG2962:AQ2962,1,8)),IF(VLOOKUP([1]Variables!$AN$3,[1]Variables!$AK$3:$AM$14,3)=2,INDEX([1]UTCR!K2962:U2962,1,[1]Variables!$AN$3),INDEX([1]UTCR!AG2962:AQ2962,1,[1]Variables!$AN$3)))</f>
        <v>0</v>
      </c>
      <c r="L2962" s="88">
        <f>M2962-K2962</f>
        <v>0</v>
      </c>
      <c r="M2962" s="88">
        <f>IF([1]Variables!$AN$3=12,INDEX([1]NRO!J2962:T2962,1,5)+INDEX([1]NRO!J2962:T2962,1,8),INDEX([1]NRO!J2962:T2962,1,[1]Variables!$AN$3))</f>
        <v>0</v>
      </c>
      <c r="O2962" s="134"/>
      <c r="P2962" s="134"/>
      <c r="Q2962" s="134"/>
      <c r="R2962" s="134"/>
      <c r="S2962" s="134"/>
      <c r="T2962" s="134"/>
      <c r="U2962" s="134"/>
      <c r="V2962" s="134"/>
      <c r="W2962" s="134"/>
      <c r="X2962" s="134"/>
      <c r="Y2962" s="134"/>
      <c r="Z2962" s="134"/>
      <c r="AA2962" s="134"/>
    </row>
    <row r="2963" spans="1:27" ht="11.65" customHeight="1" x14ac:dyDescent="0.2">
      <c r="A2963" s="138">
        <f t="shared" ca="1" si="246"/>
        <v>2582</v>
      </c>
      <c r="C2963" s="184"/>
      <c r="H2963" s="151"/>
      <c r="I2963" s="230">
        <f>SUBTOTAL(9,I2961:I2962)</f>
        <v>0</v>
      </c>
      <c r="J2963" s="230">
        <f>SUBTOTAL(9,J2961:J2962)</f>
        <v>0</v>
      </c>
      <c r="K2963" s="230">
        <f>SUBTOTAL(9,K2961:K2962)</f>
        <v>0</v>
      </c>
      <c r="L2963" s="230">
        <f>SUBTOTAL(9,L2961:L2962)</f>
        <v>0</v>
      </c>
      <c r="M2963" s="230">
        <f>SUBTOTAL(9,M2961:M2962)</f>
        <v>0</v>
      </c>
      <c r="O2963" s="134"/>
      <c r="P2963" s="134"/>
      <c r="Q2963" s="134"/>
      <c r="R2963" s="134"/>
      <c r="S2963" s="134"/>
      <c r="T2963" s="134"/>
      <c r="U2963" s="134"/>
      <c r="V2963" s="134"/>
      <c r="W2963" s="134"/>
      <c r="X2963" s="134"/>
      <c r="Y2963" s="134"/>
      <c r="Z2963" s="134"/>
      <c r="AA2963" s="134"/>
    </row>
    <row r="2964" spans="1:27" ht="11.65" customHeight="1" x14ac:dyDescent="0.2">
      <c r="A2964" s="138">
        <f t="shared" ca="1" si="246"/>
        <v>2583</v>
      </c>
      <c r="C2964" s="184"/>
      <c r="H2964" s="151"/>
      <c r="I2964" s="88"/>
      <c r="J2964" s="88"/>
      <c r="K2964" s="88"/>
      <c r="L2964" s="88"/>
      <c r="M2964" s="88"/>
      <c r="O2964" s="134"/>
      <c r="P2964" s="134"/>
      <c r="Q2964" s="134"/>
      <c r="R2964" s="134"/>
      <c r="S2964" s="134"/>
      <c r="T2964" s="134"/>
      <c r="U2964" s="134"/>
      <c r="V2964" s="134"/>
      <c r="W2964" s="134"/>
      <c r="X2964" s="134"/>
      <c r="Y2964" s="134"/>
      <c r="Z2964" s="134"/>
      <c r="AA2964" s="134"/>
    </row>
    <row r="2965" spans="1:27" ht="11.65" customHeight="1" x14ac:dyDescent="0.2">
      <c r="A2965" s="138">
        <f t="shared" ca="1" si="246"/>
        <v>2584</v>
      </c>
      <c r="C2965" s="184"/>
      <c r="D2965" s="84" t="s">
        <v>547</v>
      </c>
      <c r="H2965" s="151"/>
      <c r="I2965" s="88">
        <f>-I2963</f>
        <v>0</v>
      </c>
      <c r="J2965" s="88">
        <f>-J2963</f>
        <v>0</v>
      </c>
      <c r="K2965" s="185">
        <f>IF([1]Variables!$AN$3=12,IF(VLOOKUP([1]Variables!$AN$3,[1]Variables!$AK$3:$AM$14,3)=2,INDEX([1]UTCR!K2965:U2965,1,5)+INDEX([1]UTCR!K2965:U2965,1,8),INDEX([1]UTCR!AG2965:AQ2965,1,5)+INDEX([1]UTCR!AG2965:AQ2965,1,8)),IF(VLOOKUP([1]Variables!$AN$3,[1]Variables!$AK$3:$AM$14,3)=2,INDEX([1]UTCR!K2965:U2965,1,[1]Variables!$AN$3),INDEX([1]UTCR!AG2965:AQ2965,1,[1]Variables!$AN$3)))</f>
        <v>0</v>
      </c>
      <c r="L2965" s="88">
        <f>M2965-K2965</f>
        <v>0</v>
      </c>
      <c r="M2965" s="88">
        <f>IF([1]Variables!$AN$3=12,INDEX([1]NRO!J2965:T2965,1,5)+INDEX([1]NRO!J2965:T2965,1,8),INDEX([1]NRO!J2965:T2965,1,[1]Variables!$AN$3))</f>
        <v>0</v>
      </c>
      <c r="O2965" s="134"/>
      <c r="P2965" s="134"/>
      <c r="Q2965" s="134"/>
      <c r="R2965" s="134"/>
      <c r="S2965" s="134"/>
      <c r="T2965" s="134"/>
      <c r="U2965" s="134"/>
      <c r="V2965" s="134"/>
      <c r="W2965" s="134"/>
      <c r="X2965" s="134"/>
      <c r="Y2965" s="134"/>
      <c r="Z2965" s="134"/>
      <c r="AA2965" s="134"/>
    </row>
    <row r="2966" spans="1:27" ht="11.65" customHeight="1" x14ac:dyDescent="0.2">
      <c r="A2966" s="138">
        <f t="shared" ca="1" si="246"/>
        <v>2585</v>
      </c>
      <c r="C2966" s="184"/>
      <c r="H2966" s="151"/>
      <c r="I2966" s="187">
        <f>SUBTOTAL(9,I2961:I2965)</f>
        <v>0</v>
      </c>
      <c r="J2966" s="187">
        <f>SUBTOTAL(9,J2961:J2965)</f>
        <v>0</v>
      </c>
      <c r="K2966" s="187">
        <f>SUBTOTAL(9,K2961:K2965)</f>
        <v>0</v>
      </c>
      <c r="L2966" s="187">
        <f>SUBTOTAL(9,L2961:L2965)</f>
        <v>0</v>
      </c>
      <c r="M2966" s="187">
        <f>SUBTOTAL(9,M2961:M2965)</f>
        <v>0</v>
      </c>
      <c r="O2966" s="134"/>
      <c r="P2966" s="134"/>
      <c r="Q2966" s="134"/>
      <c r="R2966" s="134"/>
      <c r="S2966" s="134"/>
      <c r="T2966" s="134"/>
      <c r="U2966" s="134"/>
      <c r="V2966" s="134"/>
      <c r="W2966" s="134"/>
      <c r="X2966" s="134"/>
      <c r="Y2966" s="134"/>
      <c r="Z2966" s="134"/>
      <c r="AA2966" s="134"/>
    </row>
    <row r="2967" spans="1:27" ht="11.65" customHeight="1" x14ac:dyDescent="0.2">
      <c r="A2967" s="138">
        <f t="shared" ca="1" si="246"/>
        <v>2586</v>
      </c>
      <c r="C2967" s="184"/>
      <c r="H2967" s="151"/>
      <c r="I2967" s="88"/>
      <c r="J2967" s="88"/>
      <c r="K2967" s="88"/>
      <c r="L2967" s="88"/>
      <c r="M2967" s="88"/>
      <c r="O2967" s="134"/>
      <c r="P2967" s="134"/>
      <c r="Q2967" s="134"/>
      <c r="R2967" s="134"/>
      <c r="S2967" s="134"/>
      <c r="T2967" s="134"/>
      <c r="U2967" s="134"/>
      <c r="V2967" s="134"/>
      <c r="W2967" s="134"/>
      <c r="X2967" s="134"/>
      <c r="Y2967" s="134"/>
      <c r="Z2967" s="134"/>
      <c r="AA2967" s="134"/>
    </row>
    <row r="2968" spans="1:27" ht="11.65" customHeight="1" x14ac:dyDescent="0.2">
      <c r="A2968" s="138">
        <f t="shared" ca="1" si="246"/>
        <v>2587</v>
      </c>
      <c r="C2968" s="184"/>
      <c r="H2968" s="151"/>
      <c r="I2968" s="88"/>
      <c r="J2968" s="88"/>
      <c r="K2968" s="88"/>
      <c r="L2968" s="88"/>
      <c r="M2968" s="88"/>
      <c r="O2968" s="134"/>
      <c r="P2968" s="134"/>
      <c r="Q2968" s="134"/>
      <c r="R2968" s="134"/>
      <c r="S2968" s="134"/>
      <c r="T2968" s="134"/>
      <c r="U2968" s="134"/>
      <c r="V2968" s="134"/>
      <c r="W2968" s="134"/>
      <c r="X2968" s="134"/>
      <c r="Y2968" s="134"/>
      <c r="Z2968" s="134"/>
      <c r="AA2968" s="134"/>
    </row>
    <row r="2969" spans="1:27" ht="11.65" customHeight="1" thickBot="1" x14ac:dyDescent="0.25">
      <c r="A2969" s="138">
        <f t="shared" ca="1" si="246"/>
        <v>2588</v>
      </c>
      <c r="C2969" s="189" t="s">
        <v>669</v>
      </c>
      <c r="H2969" s="151" t="s">
        <v>642</v>
      </c>
      <c r="I2969" s="191">
        <f>SUBTOTAL(9,I2926:I2966)</f>
        <v>-571842882.85125005</v>
      </c>
      <c r="J2969" s="191">
        <f>SUBTOTAL(9,J2926:J2966)</f>
        <v>-537587943.49450624</v>
      </c>
      <c r="K2969" s="191">
        <f>SUBTOTAL(9,K2926:K2966)</f>
        <v>-34254939.356743798</v>
      </c>
      <c r="L2969" s="191">
        <f>SUBTOTAL(9,L2926:L2966)</f>
        <v>-45359568.897515856</v>
      </c>
      <c r="M2969" s="191">
        <f>SUBTOTAL(9,M2926:M2966)</f>
        <v>-79614508.254259646</v>
      </c>
      <c r="O2969" s="186"/>
      <c r="P2969" s="186"/>
      <c r="Q2969" s="186"/>
      <c r="R2969" s="186"/>
      <c r="S2969" s="186"/>
      <c r="T2969" s="186"/>
      <c r="U2969" s="134"/>
      <c r="V2969" s="186"/>
      <c r="W2969" s="186"/>
      <c r="X2969" s="186"/>
      <c r="Y2969" s="186"/>
      <c r="Z2969" s="186"/>
      <c r="AA2969" s="186"/>
    </row>
    <row r="2970" spans="1:27" ht="11.65" customHeight="1" thickTop="1" x14ac:dyDescent="0.2">
      <c r="A2970" s="138">
        <f t="shared" ca="1" si="246"/>
        <v>2589</v>
      </c>
      <c r="C2970" s="184"/>
      <c r="H2970" s="151"/>
      <c r="I2970" s="192"/>
      <c r="J2970" s="88"/>
      <c r="K2970" s="88"/>
      <c r="L2970" s="88"/>
      <c r="M2970" s="88"/>
      <c r="O2970" s="134"/>
      <c r="P2970" s="134"/>
      <c r="Q2970" s="134"/>
      <c r="R2970" s="134"/>
      <c r="S2970" s="134"/>
      <c r="T2970" s="134"/>
      <c r="U2970" s="134"/>
      <c r="V2970" s="134"/>
      <c r="W2970" s="134"/>
      <c r="X2970" s="134"/>
      <c r="Y2970" s="134"/>
      <c r="Z2970" s="134"/>
      <c r="AA2970" s="134"/>
    </row>
    <row r="2971" spans="1:27" ht="11.65" customHeight="1" x14ac:dyDescent="0.2">
      <c r="A2971" s="138">
        <f t="shared" ca="1" si="246"/>
        <v>2590</v>
      </c>
      <c r="C2971" s="184"/>
      <c r="E2971" s="142"/>
      <c r="H2971" s="151"/>
      <c r="I2971" s="192"/>
      <c r="J2971" s="192"/>
      <c r="K2971" s="192"/>
      <c r="L2971" s="192"/>
      <c r="M2971" s="192"/>
      <c r="O2971" s="193"/>
      <c r="P2971" s="193"/>
      <c r="Q2971" s="193"/>
      <c r="R2971" s="193"/>
      <c r="S2971" s="193"/>
      <c r="T2971" s="193"/>
      <c r="U2971" s="134"/>
      <c r="V2971" s="193"/>
      <c r="W2971" s="193"/>
      <c r="X2971" s="193"/>
      <c r="Y2971" s="193"/>
      <c r="Z2971" s="193"/>
      <c r="AA2971" s="193"/>
    </row>
    <row r="2972" spans="1:27" ht="11.65" customHeight="1" x14ac:dyDescent="0.2">
      <c r="A2972" s="138">
        <f t="shared" ca="1" si="246"/>
        <v>2591</v>
      </c>
      <c r="C2972" s="194"/>
      <c r="D2972" s="195"/>
      <c r="E2972" s="196"/>
      <c r="G2972" s="195"/>
      <c r="H2972" s="197"/>
      <c r="I2972" s="198"/>
      <c r="J2972" s="198"/>
      <c r="K2972" s="198"/>
      <c r="L2972" s="198"/>
      <c r="M2972" s="198"/>
      <c r="O2972" s="199"/>
      <c r="P2972" s="199"/>
      <c r="Q2972" s="199"/>
      <c r="R2972" s="199"/>
      <c r="S2972" s="199"/>
      <c r="T2972" s="199"/>
      <c r="U2972" s="134"/>
      <c r="V2972" s="199"/>
      <c r="W2972" s="199"/>
      <c r="X2972" s="199"/>
      <c r="Y2972" s="199"/>
      <c r="Z2972" s="199"/>
      <c r="AA2972" s="199"/>
    </row>
    <row r="2973" spans="1:27" ht="11.65" customHeight="1" x14ac:dyDescent="0.2">
      <c r="A2973" s="138">
        <f t="shared" ca="1" si="246"/>
        <v>2592</v>
      </c>
      <c r="C2973" s="184" t="s">
        <v>670</v>
      </c>
      <c r="H2973" s="151"/>
      <c r="I2973" s="88"/>
      <c r="J2973" s="88"/>
      <c r="K2973" s="88"/>
      <c r="L2973" s="88"/>
      <c r="M2973" s="88"/>
      <c r="O2973" s="134"/>
      <c r="P2973" s="134"/>
      <c r="Q2973" s="134"/>
      <c r="R2973" s="134"/>
      <c r="S2973" s="134"/>
      <c r="T2973" s="134"/>
      <c r="U2973" s="134"/>
      <c r="V2973" s="134"/>
      <c r="W2973" s="134"/>
      <c r="X2973" s="134"/>
      <c r="Y2973" s="134"/>
      <c r="Z2973" s="134"/>
      <c r="AA2973" s="134"/>
    </row>
    <row r="2974" spans="1:27" ht="11.65" customHeight="1" x14ac:dyDescent="0.2">
      <c r="A2974" s="138">
        <f t="shared" ca="1" si="246"/>
        <v>2593</v>
      </c>
      <c r="C2974" s="184"/>
      <c r="E2974" s="84" t="str">
        <f>[1]UTCR!E2974</f>
        <v>S</v>
      </c>
      <c r="H2974" s="151"/>
      <c r="I2974" s="88">
        <f>IF(VLOOKUP([1]Variables!$AN$3,[1]Variables!$AK$3:$AM$14,3)=2,[1]UTCR!J2974,[1]UTCR!AF2974)</f>
        <v>-203118253.32125008</v>
      </c>
      <c r="J2974" s="88">
        <f t="shared" ref="J2974:J2988" si="247">I2974-K2974</f>
        <v>-181639763.49875009</v>
      </c>
      <c r="K2974" s="185">
        <f>IF([1]Variables!$AN$3=12,IF(VLOOKUP([1]Variables!$AN$3,[1]Variables!$AK$3:$AM$14,3)=2,INDEX([1]UTCR!K2974:U2974,1,5)+INDEX([1]UTCR!K2974:U2974,1,8),INDEX([1]UTCR!AG2974:AQ2974,1,5)+INDEX([1]UTCR!AG2974:AQ2974,1,8)),IF(VLOOKUP([1]Variables!$AN$3,[1]Variables!$AK$3:$AM$14,3)=2,INDEX([1]UTCR!K2974:U2974,1,[1]Variables!$AN$3),INDEX([1]UTCR!AG2974:AQ2974,1,[1]Variables!$AN$3)))</f>
        <v>-21478489.822500002</v>
      </c>
      <c r="L2974" s="88">
        <f t="shared" ref="L2974:L2988" si="248">M2974-K2974</f>
        <v>160307.71250000224</v>
      </c>
      <c r="M2974" s="88">
        <f>IF([1]Variables!$AN$3=12,INDEX([1]NRO!J2974:T2974,1,5)+INDEX([1]NRO!J2974:T2974,1,8),INDEX([1]NRO!J2974:T2974,1,[1]Variables!$AN$3))</f>
        <v>-21318182.109999999</v>
      </c>
      <c r="O2974" s="134"/>
      <c r="P2974" s="134"/>
      <c r="Q2974" s="134"/>
      <c r="R2974" s="134"/>
      <c r="S2974" s="134"/>
      <c r="T2974" s="134"/>
      <c r="U2974" s="134"/>
      <c r="V2974" s="134"/>
      <c r="W2974" s="134"/>
      <c r="X2974" s="134"/>
      <c r="Y2974" s="134"/>
      <c r="Z2974" s="134"/>
      <c r="AA2974" s="134"/>
    </row>
    <row r="2975" spans="1:27" ht="11.65" customHeight="1" x14ac:dyDescent="0.2">
      <c r="A2975" s="138">
        <f t="shared" ca="1" si="246"/>
        <v>2594</v>
      </c>
      <c r="C2975" s="184"/>
      <c r="E2975" s="84" t="str">
        <f>[1]UTCR!E2975</f>
        <v>DGP</v>
      </c>
      <c r="H2975" s="151"/>
      <c r="I2975" s="88">
        <f>IF(VLOOKUP([1]Variables!$AN$3,[1]Variables!$AK$3:$AM$14,3)=2,[1]UTCR!J2975,[1]UTCR!AF2975)</f>
        <v>0</v>
      </c>
      <c r="J2975" s="88">
        <f t="shared" si="247"/>
        <v>0</v>
      </c>
      <c r="K2975" s="185">
        <f>IF([1]Variables!$AN$3=12,IF(VLOOKUP([1]Variables!$AN$3,[1]Variables!$AK$3:$AM$14,3)=2,INDEX([1]UTCR!K2975:U2975,1,5)+INDEX([1]UTCR!K2975:U2975,1,8),INDEX([1]UTCR!AG2975:AQ2975,1,5)+INDEX([1]UTCR!AG2975:AQ2975,1,8)),IF(VLOOKUP([1]Variables!$AN$3,[1]Variables!$AK$3:$AM$14,3)=2,INDEX([1]UTCR!K2975:U2975,1,[1]Variables!$AN$3),INDEX([1]UTCR!AG2975:AQ2975,1,[1]Variables!$AN$3)))</f>
        <v>0</v>
      </c>
      <c r="L2975" s="88">
        <f t="shared" si="248"/>
        <v>0</v>
      </c>
      <c r="M2975" s="88">
        <f>IF([1]Variables!$AN$3=12,INDEX([1]NRO!J2975:T2975,1,5)+INDEX([1]NRO!J2975:T2975,1,8),INDEX([1]NRO!J2975:T2975,1,[1]Variables!$AN$3))</f>
        <v>0</v>
      </c>
      <c r="O2975" s="134"/>
      <c r="P2975" s="134"/>
      <c r="Q2975" s="134"/>
      <c r="R2975" s="134"/>
      <c r="S2975" s="134"/>
      <c r="T2975" s="134"/>
      <c r="U2975" s="134"/>
      <c r="V2975" s="134"/>
      <c r="W2975" s="134"/>
      <c r="X2975" s="134"/>
      <c r="Y2975" s="134"/>
      <c r="Z2975" s="134"/>
      <c r="AA2975" s="134"/>
    </row>
    <row r="2976" spans="1:27" ht="11.65" customHeight="1" x14ac:dyDescent="0.2">
      <c r="A2976" s="138">
        <f t="shared" ca="1" si="246"/>
        <v>2595</v>
      </c>
      <c r="C2976" s="184"/>
      <c r="E2976" s="84" t="str">
        <f>[1]UTCR!E2976</f>
        <v>DGU</v>
      </c>
      <c r="H2976" s="151"/>
      <c r="I2976" s="88">
        <f>IF(VLOOKUP([1]Variables!$AN$3,[1]Variables!$AK$3:$AM$14,3)=2,[1]UTCR!J2976,[1]UTCR!AF2976)</f>
        <v>0</v>
      </c>
      <c r="J2976" s="88">
        <f t="shared" si="247"/>
        <v>0</v>
      </c>
      <c r="K2976" s="185">
        <f>IF([1]Variables!$AN$3=12,IF(VLOOKUP([1]Variables!$AN$3,[1]Variables!$AK$3:$AM$14,3)=2,INDEX([1]UTCR!K2976:U2976,1,5)+INDEX([1]UTCR!K2976:U2976,1,8),INDEX([1]UTCR!AG2976:AQ2976,1,5)+INDEX([1]UTCR!AG2976:AQ2976,1,8)),IF(VLOOKUP([1]Variables!$AN$3,[1]Variables!$AK$3:$AM$14,3)=2,INDEX([1]UTCR!K2976:U2976,1,[1]Variables!$AN$3),INDEX([1]UTCR!AG2976:AQ2976,1,[1]Variables!$AN$3)))</f>
        <v>0</v>
      </c>
      <c r="L2976" s="88">
        <f t="shared" si="248"/>
        <v>0</v>
      </c>
      <c r="M2976" s="88">
        <f>IF([1]Variables!$AN$3=12,INDEX([1]NRO!J2976:T2976,1,5)+INDEX([1]NRO!J2976:T2976,1,8),INDEX([1]NRO!J2976:T2976,1,[1]Variables!$AN$3))</f>
        <v>0</v>
      </c>
      <c r="O2976" s="134"/>
      <c r="P2976" s="134"/>
      <c r="Q2976" s="134"/>
      <c r="R2976" s="134"/>
      <c r="S2976" s="134"/>
      <c r="T2976" s="134"/>
      <c r="U2976" s="134"/>
      <c r="V2976" s="134"/>
      <c r="W2976" s="134"/>
      <c r="X2976" s="134"/>
      <c r="Y2976" s="134"/>
      <c r="Z2976" s="134"/>
      <c r="AA2976" s="134"/>
    </row>
    <row r="2977" spans="1:27" ht="11.65" customHeight="1" x14ac:dyDescent="0.2">
      <c r="A2977" s="138">
        <f t="shared" ca="1" si="246"/>
        <v>2596</v>
      </c>
      <c r="C2977" s="184"/>
      <c r="E2977" s="142" t="str">
        <f>[1]UTCR!E2977</f>
        <v>SE</v>
      </c>
      <c r="H2977" s="151"/>
      <c r="I2977" s="88">
        <f>IF(VLOOKUP([1]Variables!$AN$3,[1]Variables!$AK$3:$AM$14,3)=2,[1]UTCR!J2977,[1]UTCR!AF2977)</f>
        <v>0</v>
      </c>
      <c r="J2977" s="88">
        <f t="shared" si="247"/>
        <v>0</v>
      </c>
      <c r="K2977" s="185">
        <f>IF([1]Variables!$AN$3=12,IF(VLOOKUP([1]Variables!$AN$3,[1]Variables!$AK$3:$AM$14,3)=2,INDEX([1]UTCR!K2977:U2977,1,5)+INDEX([1]UTCR!K2977:U2977,1,8),INDEX([1]UTCR!AG2977:AQ2977,1,5)+INDEX([1]UTCR!AG2977:AQ2977,1,8)),IF(VLOOKUP([1]Variables!$AN$3,[1]Variables!$AK$3:$AM$14,3)=2,INDEX([1]UTCR!K2977:U2977,1,[1]Variables!$AN$3),INDEX([1]UTCR!AG2977:AQ2977,1,[1]Variables!$AN$3)))</f>
        <v>0</v>
      </c>
      <c r="L2977" s="88">
        <f t="shared" si="248"/>
        <v>0</v>
      </c>
      <c r="M2977" s="88">
        <f>IF([1]Variables!$AN$3=12,INDEX([1]NRO!J2977:T2977,1,5)+INDEX([1]NRO!J2977:T2977,1,8),INDEX([1]NRO!J2977:T2977,1,[1]Variables!$AN$3))</f>
        <v>0</v>
      </c>
      <c r="O2977" s="134"/>
      <c r="P2977" s="134"/>
      <c r="Q2977" s="134"/>
      <c r="R2977" s="134"/>
      <c r="S2977" s="134"/>
      <c r="T2977" s="134"/>
      <c r="U2977" s="134"/>
      <c r="V2977" s="134"/>
      <c r="W2977" s="134"/>
      <c r="X2977" s="134"/>
      <c r="Y2977" s="134"/>
      <c r="Z2977" s="134"/>
      <c r="AA2977" s="134"/>
    </row>
    <row r="2978" spans="1:27" ht="11.65" customHeight="1" x14ac:dyDescent="0.2">
      <c r="A2978" s="138">
        <f t="shared" ca="1" si="246"/>
        <v>2597</v>
      </c>
      <c r="C2978" s="184"/>
      <c r="E2978" s="142" t="str">
        <f>[1]UTCR!E2978</f>
        <v>SO</v>
      </c>
      <c r="H2978" s="151"/>
      <c r="I2978" s="88">
        <f>IF(VLOOKUP([1]Variables!$AN$3,[1]Variables!$AK$3:$AM$14,3)=2,[1]UTCR!J2978,[1]UTCR!AF2978)</f>
        <v>-94088510.476249993</v>
      </c>
      <c r="J2978" s="88">
        <f t="shared" si="247"/>
        <v>-87827103.890795201</v>
      </c>
      <c r="K2978" s="185">
        <f>IF([1]Variables!$AN$3=12,IF(VLOOKUP([1]Variables!$AN$3,[1]Variables!$AK$3:$AM$14,3)=2,INDEX([1]UTCR!K2978:U2978,1,5)+INDEX([1]UTCR!K2978:U2978,1,8),INDEX([1]UTCR!AG2978:AQ2978,1,5)+INDEX([1]UTCR!AG2978:AQ2978,1,8)),IF(VLOOKUP([1]Variables!$AN$3,[1]Variables!$AK$3:$AM$14,3)=2,INDEX([1]UTCR!K2978:U2978,1,[1]Variables!$AN$3),INDEX([1]UTCR!AG2978:AQ2978,1,[1]Variables!$AN$3)))</f>
        <v>-6261406.5854547964</v>
      </c>
      <c r="L2978" s="88">
        <f t="shared" si="248"/>
        <v>-343303.56835332606</v>
      </c>
      <c r="M2978" s="88">
        <f>IF([1]Variables!$AN$3=12,INDEX([1]NRO!J2978:T2978,1,5)+INDEX([1]NRO!J2978:T2978,1,8),INDEX([1]NRO!J2978:T2978,1,[1]Variables!$AN$3))</f>
        <v>-6604710.1538081225</v>
      </c>
      <c r="O2978" s="134"/>
      <c r="P2978" s="134"/>
      <c r="Q2978" s="134"/>
      <c r="R2978" s="134"/>
      <c r="S2978" s="134"/>
      <c r="T2978" s="134"/>
      <c r="U2978" s="134"/>
      <c r="V2978" s="134"/>
      <c r="W2978" s="134"/>
      <c r="X2978" s="134"/>
      <c r="Y2978" s="134"/>
      <c r="Z2978" s="134"/>
      <c r="AA2978" s="134"/>
    </row>
    <row r="2979" spans="1:27" ht="11.65" customHeight="1" x14ac:dyDescent="0.2">
      <c r="A2979" s="138">
        <f t="shared" ca="1" si="246"/>
        <v>2598</v>
      </c>
      <c r="C2979" s="184"/>
      <c r="E2979" s="142" t="str">
        <f>[1]UTCR!E2979</f>
        <v>CN</v>
      </c>
      <c r="H2979" s="151"/>
      <c r="I2979" s="88">
        <f>IF(VLOOKUP([1]Variables!$AN$3,[1]Variables!$AK$3:$AM$14,3)=2,[1]UTCR!J2979,[1]UTCR!AF2979)</f>
        <v>-6980357.5341666704</v>
      </c>
      <c r="J2979" s="88">
        <f t="shared" si="247"/>
        <v>-6499852.4483519541</v>
      </c>
      <c r="K2979" s="185">
        <f>IF([1]Variables!$AN$3=12,IF(VLOOKUP([1]Variables!$AN$3,[1]Variables!$AK$3:$AM$14,3)=2,INDEX([1]UTCR!K2979:U2979,1,5)+INDEX([1]UTCR!K2979:U2979,1,8),INDEX([1]UTCR!AG2979:AQ2979,1,5)+INDEX([1]UTCR!AG2979:AQ2979,1,8)),IF(VLOOKUP([1]Variables!$AN$3,[1]Variables!$AK$3:$AM$14,3)=2,INDEX([1]UTCR!K2979:U2979,1,[1]Variables!$AN$3),INDEX([1]UTCR!AG2979:AQ2979,1,[1]Variables!$AN$3)))</f>
        <v>-480505.08581471659</v>
      </c>
      <c r="L2979" s="88">
        <f t="shared" si="248"/>
        <v>-25212.429241327627</v>
      </c>
      <c r="M2979" s="88">
        <f>IF([1]Variables!$AN$3=12,INDEX([1]NRO!J2979:T2979,1,5)+INDEX([1]NRO!J2979:T2979,1,8),INDEX([1]NRO!J2979:T2979,1,[1]Variables!$AN$3))</f>
        <v>-505717.51505604421</v>
      </c>
      <c r="O2979" s="134"/>
      <c r="P2979" s="134"/>
      <c r="Q2979" s="134"/>
      <c r="R2979" s="134"/>
      <c r="S2979" s="134"/>
      <c r="T2979" s="134"/>
      <c r="U2979" s="134"/>
      <c r="V2979" s="134"/>
      <c r="W2979" s="134"/>
      <c r="X2979" s="134"/>
      <c r="Y2979" s="134"/>
      <c r="Z2979" s="134"/>
      <c r="AA2979" s="134"/>
    </row>
    <row r="2980" spans="1:27" ht="11.65" customHeight="1" x14ac:dyDescent="0.2">
      <c r="A2980" s="138">
        <f t="shared" ca="1" si="246"/>
        <v>2599</v>
      </c>
      <c r="C2980" s="184"/>
      <c r="E2980" s="84" t="str">
        <f>[1]UTCR!E2980</f>
        <v>SG</v>
      </c>
      <c r="H2980" s="151"/>
      <c r="I2980" s="88">
        <f>IF(VLOOKUP([1]Variables!$AN$3,[1]Variables!$AK$3:$AM$14,3)=2,[1]UTCR!J2980,[1]UTCR!AF2980)</f>
        <v>0</v>
      </c>
      <c r="J2980" s="88">
        <f t="shared" si="247"/>
        <v>0</v>
      </c>
      <c r="K2980" s="185">
        <f>IF([1]Variables!$AN$3=12,IF(VLOOKUP([1]Variables!$AN$3,[1]Variables!$AK$3:$AM$14,3)=2,INDEX([1]UTCR!K2980:U2980,1,5)+INDEX([1]UTCR!K2980:U2980,1,8),INDEX([1]UTCR!AG2980:AQ2980,1,5)+INDEX([1]UTCR!AG2980:AQ2980,1,8)),IF(VLOOKUP([1]Variables!$AN$3,[1]Variables!$AK$3:$AM$14,3)=2,INDEX([1]UTCR!K2980:U2980,1,[1]Variables!$AN$3),INDEX([1]UTCR!AG2980:AQ2980,1,[1]Variables!$AN$3)))</f>
        <v>0</v>
      </c>
      <c r="L2980" s="88">
        <f t="shared" si="248"/>
        <v>0</v>
      </c>
      <c r="M2980" s="88">
        <f>IF([1]Variables!$AN$3=12,INDEX([1]NRO!J2980:T2980,1,5)+INDEX([1]NRO!J2980:T2980,1,8),INDEX([1]NRO!J2980:T2980,1,[1]Variables!$AN$3))</f>
        <v>0</v>
      </c>
      <c r="O2980" s="134"/>
      <c r="P2980" s="134"/>
      <c r="Q2980" s="134"/>
      <c r="R2980" s="134"/>
      <c r="S2980" s="134"/>
      <c r="T2980" s="134"/>
      <c r="U2980" s="134"/>
      <c r="V2980" s="134"/>
      <c r="W2980" s="134"/>
      <c r="X2980" s="134"/>
      <c r="Y2980" s="134"/>
      <c r="Z2980" s="134"/>
      <c r="AA2980" s="134"/>
    </row>
    <row r="2981" spans="1:27" ht="11.65" customHeight="1" x14ac:dyDescent="0.2">
      <c r="A2981" s="138">
        <f t="shared" ca="1" si="246"/>
        <v>2600</v>
      </c>
      <c r="C2981" s="184"/>
      <c r="E2981" s="84" t="str">
        <f>[1]UTCR!E2981</f>
        <v>DEU</v>
      </c>
      <c r="H2981" s="151"/>
      <c r="I2981" s="88">
        <f>IF(VLOOKUP([1]Variables!$AN$3,[1]Variables!$AK$3:$AM$14,3)=2,[1]UTCR!J2981,[1]UTCR!AF2981)</f>
        <v>0</v>
      </c>
      <c r="J2981" s="88">
        <f t="shared" si="247"/>
        <v>0</v>
      </c>
      <c r="K2981" s="185">
        <f>IF([1]Variables!$AN$3=12,IF(VLOOKUP([1]Variables!$AN$3,[1]Variables!$AK$3:$AM$14,3)=2,INDEX([1]UTCR!K2981:U2981,1,5)+INDEX([1]UTCR!K2981:U2981,1,8),INDEX([1]UTCR!AG2981:AQ2981,1,5)+INDEX([1]UTCR!AG2981:AQ2981,1,8)),IF(VLOOKUP([1]Variables!$AN$3,[1]Variables!$AK$3:$AM$14,3)=2,INDEX([1]UTCR!K2981:U2981,1,[1]Variables!$AN$3),INDEX([1]UTCR!AG2981:AQ2981,1,[1]Variables!$AN$3)))</f>
        <v>0</v>
      </c>
      <c r="L2981" s="88">
        <f t="shared" si="248"/>
        <v>0</v>
      </c>
      <c r="M2981" s="88">
        <f>IF([1]Variables!$AN$3=12,INDEX([1]NRO!J2981:T2981,1,5)+INDEX([1]NRO!J2981:T2981,1,8),INDEX([1]NRO!J2981:T2981,1,[1]Variables!$AN$3))</f>
        <v>0</v>
      </c>
      <c r="O2981" s="134"/>
      <c r="P2981" s="134"/>
      <c r="Q2981" s="134"/>
      <c r="R2981" s="134"/>
      <c r="S2981" s="134"/>
      <c r="T2981" s="134"/>
      <c r="U2981" s="134"/>
      <c r="V2981" s="134"/>
      <c r="W2981" s="134"/>
      <c r="X2981" s="134"/>
      <c r="Y2981" s="134"/>
      <c r="Z2981" s="134"/>
      <c r="AA2981" s="134"/>
    </row>
    <row r="2982" spans="1:27" ht="11.65" customHeight="1" x14ac:dyDescent="0.2">
      <c r="A2982" s="138">
        <f t="shared" ca="1" si="246"/>
        <v>2601</v>
      </c>
      <c r="C2982" s="184"/>
      <c r="E2982" s="84" t="str">
        <f>[1]UTCR!E2982</f>
        <v>CAGW</v>
      </c>
      <c r="H2982" s="151"/>
      <c r="I2982" s="88">
        <f>IF(VLOOKUP([1]Variables!$AN$3,[1]Variables!$AK$3:$AM$14,3)=2,[1]UTCR!J2982,[1]UTCR!AF2982)</f>
        <v>-20698951.362499997</v>
      </c>
      <c r="J2982" s="88">
        <f t="shared" si="247"/>
        <v>-16028222.141869854</v>
      </c>
      <c r="K2982" s="185">
        <f>IF([1]Variables!$AN$3=12,IF(VLOOKUP([1]Variables!$AN$3,[1]Variables!$AK$3:$AM$14,3)=2,INDEX([1]UTCR!K2982:U2982,1,5)+INDEX([1]UTCR!K2982:U2982,1,8),INDEX([1]UTCR!AG2982:AQ2982,1,5)+INDEX([1]UTCR!AG2982:AQ2982,1,8)),IF(VLOOKUP([1]Variables!$AN$3,[1]Variables!$AK$3:$AM$14,3)=2,INDEX([1]UTCR!K2982:U2982,1,[1]Variables!$AN$3),INDEX([1]UTCR!AG2982:AQ2982,1,[1]Variables!$AN$3)))</f>
        <v>-4670729.2206301428</v>
      </c>
      <c r="L2982" s="88">
        <f t="shared" si="248"/>
        <v>-333597.5124490587</v>
      </c>
      <c r="M2982" s="88">
        <f>IF([1]Variables!$AN$3=12,INDEX([1]NRO!J2982:T2982,1,5)+INDEX([1]NRO!J2982:T2982,1,8),INDEX([1]NRO!J2982:T2982,1,[1]Variables!$AN$3))</f>
        <v>-5004326.7330792015</v>
      </c>
      <c r="O2982" s="134"/>
      <c r="P2982" s="134"/>
      <c r="Q2982" s="134"/>
      <c r="R2982" s="134"/>
      <c r="S2982" s="134"/>
      <c r="T2982" s="134"/>
      <c r="U2982" s="134"/>
      <c r="V2982" s="134"/>
      <c r="W2982" s="134"/>
      <c r="X2982" s="134"/>
      <c r="Y2982" s="134"/>
      <c r="Z2982" s="134"/>
      <c r="AA2982" s="134"/>
    </row>
    <row r="2983" spans="1:27" ht="11.65" customHeight="1" x14ac:dyDescent="0.2">
      <c r="A2983" s="138">
        <f t="shared" ca="1" si="246"/>
        <v>2602</v>
      </c>
      <c r="C2983" s="184"/>
      <c r="E2983" s="84" t="str">
        <f>[1]UTCR!E2983</f>
        <v>CAGE</v>
      </c>
      <c r="H2983" s="151"/>
      <c r="I2983" s="88">
        <f>IF(VLOOKUP([1]Variables!$AN$3,[1]Variables!$AK$3:$AM$14,3)=2,[1]UTCR!J2983,[1]UTCR!AF2983)</f>
        <v>-59972716.667500004</v>
      </c>
      <c r="J2983" s="88">
        <f t="shared" si="247"/>
        <v>-59972716.667500004</v>
      </c>
      <c r="K2983" s="185">
        <f>IF([1]Variables!$AN$3=12,IF(VLOOKUP([1]Variables!$AN$3,[1]Variables!$AK$3:$AM$14,3)=2,INDEX([1]UTCR!K2983:U2983,1,5)+INDEX([1]UTCR!K2983:U2983,1,8),INDEX([1]UTCR!AG2983:AQ2983,1,5)+INDEX([1]UTCR!AG2983:AQ2983,1,8)),IF(VLOOKUP([1]Variables!$AN$3,[1]Variables!$AK$3:$AM$14,3)=2,INDEX([1]UTCR!K2983:U2983,1,[1]Variables!$AN$3),INDEX([1]UTCR!AG2983:AQ2983,1,[1]Variables!$AN$3)))</f>
        <v>0</v>
      </c>
      <c r="L2983" s="88">
        <f t="shared" si="248"/>
        <v>0</v>
      </c>
      <c r="M2983" s="88">
        <f>IF([1]Variables!$AN$3=12,INDEX([1]NRO!J2983:T2983,1,5)+INDEX([1]NRO!J2983:T2983,1,8),INDEX([1]NRO!J2983:T2983,1,[1]Variables!$AN$3))</f>
        <v>0</v>
      </c>
      <c r="O2983" s="134"/>
      <c r="P2983" s="134"/>
      <c r="Q2983" s="134"/>
      <c r="R2983" s="134"/>
      <c r="S2983" s="134"/>
      <c r="T2983" s="134"/>
      <c r="U2983" s="134"/>
      <c r="V2983" s="134"/>
      <c r="W2983" s="134"/>
      <c r="X2983" s="134"/>
      <c r="Y2983" s="134"/>
      <c r="Z2983" s="134"/>
      <c r="AA2983" s="134"/>
    </row>
    <row r="2984" spans="1:27" ht="11.65" customHeight="1" x14ac:dyDescent="0.2">
      <c r="A2984" s="138">
        <f t="shared" ca="1" si="246"/>
        <v>2603</v>
      </c>
      <c r="C2984" s="184"/>
      <c r="E2984" s="84" t="str">
        <f>[1]UTCR!E2984</f>
        <v>CAEW</v>
      </c>
      <c r="H2984" s="151"/>
      <c r="I2984" s="88">
        <f>IF(VLOOKUP([1]Variables!$AN$3,[1]Variables!$AK$3:$AM$14,3)=2,[1]UTCR!J2984,[1]UTCR!AF2984)</f>
        <v>0</v>
      </c>
      <c r="J2984" s="88">
        <f t="shared" si="247"/>
        <v>0</v>
      </c>
      <c r="K2984" s="185">
        <f>IF([1]Variables!$AN$3=12,IF(VLOOKUP([1]Variables!$AN$3,[1]Variables!$AK$3:$AM$14,3)=2,INDEX([1]UTCR!K2984:U2984,1,5)+INDEX([1]UTCR!K2984:U2984,1,8),INDEX([1]UTCR!AG2984:AQ2984,1,5)+INDEX([1]UTCR!AG2984:AQ2984,1,8)),IF(VLOOKUP([1]Variables!$AN$3,[1]Variables!$AK$3:$AM$14,3)=2,INDEX([1]UTCR!K2984:U2984,1,[1]Variables!$AN$3),INDEX([1]UTCR!AG2984:AQ2984,1,[1]Variables!$AN$3)))</f>
        <v>0</v>
      </c>
      <c r="L2984" s="88">
        <f t="shared" si="248"/>
        <v>0</v>
      </c>
      <c r="M2984" s="88">
        <f>IF([1]Variables!$AN$3=12,INDEX([1]NRO!J2984:T2984,1,5)+INDEX([1]NRO!J2984:T2984,1,8),INDEX([1]NRO!J2984:T2984,1,[1]Variables!$AN$3))</f>
        <v>0</v>
      </c>
      <c r="O2984" s="134"/>
      <c r="P2984" s="134"/>
      <c r="Q2984" s="134"/>
      <c r="R2984" s="134"/>
      <c r="S2984" s="134"/>
      <c r="T2984" s="134"/>
      <c r="U2984" s="134"/>
      <c r="V2984" s="134"/>
      <c r="W2984" s="134"/>
      <c r="X2984" s="134"/>
      <c r="Y2984" s="134"/>
      <c r="Z2984" s="134"/>
      <c r="AA2984" s="134"/>
    </row>
    <row r="2985" spans="1:27" ht="11.65" customHeight="1" x14ac:dyDescent="0.2">
      <c r="A2985" s="138">
        <f t="shared" ca="1" si="246"/>
        <v>2604</v>
      </c>
      <c r="C2985" s="184"/>
      <c r="E2985" s="84" t="str">
        <f>[1]UTCR!E2985</f>
        <v>CAEE</v>
      </c>
      <c r="H2985" s="151"/>
      <c r="I2985" s="88">
        <f>IF(VLOOKUP([1]Variables!$AN$3,[1]Variables!$AK$3:$AM$14,3)=2,[1]UTCR!J2985,[1]UTCR!AF2985)</f>
        <v>-180905703.37958333</v>
      </c>
      <c r="J2985" s="88">
        <f t="shared" si="247"/>
        <v>-180905703.37958333</v>
      </c>
      <c r="K2985" s="185">
        <f>IF([1]Variables!$AN$3=12,IF(VLOOKUP([1]Variables!$AN$3,[1]Variables!$AK$3:$AM$14,3)=2,INDEX([1]UTCR!K2985:U2985,1,5)+INDEX([1]UTCR!K2985:U2985,1,8),INDEX([1]UTCR!AG2985:AQ2985,1,5)+INDEX([1]UTCR!AG2985:AQ2985,1,8)),IF(VLOOKUP([1]Variables!$AN$3,[1]Variables!$AK$3:$AM$14,3)=2,INDEX([1]UTCR!K2985:U2985,1,[1]Variables!$AN$3),INDEX([1]UTCR!AG2985:AQ2985,1,[1]Variables!$AN$3)))</f>
        <v>0</v>
      </c>
      <c r="L2985" s="88">
        <f t="shared" si="248"/>
        <v>0</v>
      </c>
      <c r="M2985" s="88">
        <f>IF([1]Variables!$AN$3=12,INDEX([1]NRO!J2985:T2985,1,5)+INDEX([1]NRO!J2985:T2985,1,8),INDEX([1]NRO!J2985:T2985,1,[1]Variables!$AN$3))</f>
        <v>0</v>
      </c>
      <c r="O2985" s="134"/>
      <c r="P2985" s="134"/>
      <c r="Q2985" s="134"/>
      <c r="R2985" s="134"/>
      <c r="S2985" s="134"/>
      <c r="T2985" s="134"/>
      <c r="U2985" s="134"/>
      <c r="V2985" s="134"/>
      <c r="W2985" s="134"/>
      <c r="X2985" s="134"/>
      <c r="Y2985" s="134"/>
      <c r="Z2985" s="134"/>
      <c r="AA2985" s="134"/>
    </row>
    <row r="2986" spans="1:27" ht="11.65" customHeight="1" x14ac:dyDescent="0.2">
      <c r="A2986" s="138">
        <f t="shared" ca="1" si="246"/>
        <v>2605</v>
      </c>
      <c r="C2986" s="184"/>
      <c r="E2986" s="84" t="str">
        <f>[1]UTCR!E2986</f>
        <v>SSGCT</v>
      </c>
      <c r="H2986" s="151"/>
      <c r="I2986" s="88">
        <f>IF(VLOOKUP([1]Variables!$AN$3,[1]Variables!$AK$3:$AM$14,3)=2,[1]UTCR!J2986,[1]UTCR!AF2986)</f>
        <v>0</v>
      </c>
      <c r="J2986" s="88">
        <f t="shared" si="247"/>
        <v>0</v>
      </c>
      <c r="K2986" s="185">
        <f>IF([1]Variables!$AN$3=12,IF(VLOOKUP([1]Variables!$AN$3,[1]Variables!$AK$3:$AM$14,3)=2,INDEX([1]UTCR!K2986:U2986,1,5)+INDEX([1]UTCR!K2986:U2986,1,8),INDEX([1]UTCR!AG2986:AQ2986,1,5)+INDEX([1]UTCR!AG2986:AQ2986,1,8)),IF(VLOOKUP([1]Variables!$AN$3,[1]Variables!$AK$3:$AM$14,3)=2,INDEX([1]UTCR!K2986:U2986,1,[1]Variables!$AN$3),INDEX([1]UTCR!AG2986:AQ2986,1,[1]Variables!$AN$3)))</f>
        <v>0</v>
      </c>
      <c r="L2986" s="88">
        <f t="shared" si="248"/>
        <v>0</v>
      </c>
      <c r="M2986" s="88">
        <f>IF([1]Variables!$AN$3=12,INDEX([1]NRO!J2986:T2986,1,5)+INDEX([1]NRO!J2986:T2986,1,8),INDEX([1]NRO!J2986:T2986,1,[1]Variables!$AN$3))</f>
        <v>0</v>
      </c>
      <c r="O2986" s="134"/>
      <c r="P2986" s="134"/>
      <c r="Q2986" s="134"/>
      <c r="R2986" s="134"/>
      <c r="S2986" s="134"/>
      <c r="T2986" s="134"/>
      <c r="U2986" s="134"/>
      <c r="V2986" s="134"/>
      <c r="W2986" s="134"/>
      <c r="X2986" s="134"/>
      <c r="Y2986" s="134"/>
      <c r="Z2986" s="134"/>
      <c r="AA2986" s="134"/>
    </row>
    <row r="2987" spans="1:27" ht="11.65" customHeight="1" x14ac:dyDescent="0.2">
      <c r="A2987" s="138">
        <f t="shared" ca="1" si="246"/>
        <v>2606</v>
      </c>
      <c r="C2987" s="184"/>
      <c r="E2987" s="84" t="str">
        <f>[1]UTCR!E2987</f>
        <v>JBG</v>
      </c>
      <c r="H2987" s="151"/>
      <c r="I2987" s="88">
        <f>IF(VLOOKUP([1]Variables!$AN$3,[1]Variables!$AK$3:$AM$14,3)=2,[1]UTCR!J2987,[1]UTCR!AF2987)</f>
        <v>-6078390.1100000003</v>
      </c>
      <c r="J2987" s="88">
        <f t="shared" si="247"/>
        <v>-4714581.4676558618</v>
      </c>
      <c r="K2987" s="185">
        <f>IF([1]Variables!$AN$3=12,IF(VLOOKUP([1]Variables!$AN$3,[1]Variables!$AK$3:$AM$14,3)=2,INDEX([1]UTCR!K2987:U2987,1,5)+INDEX([1]UTCR!K2987:U2987,1,8),INDEX([1]UTCR!AG2987:AQ2987,1,5)+INDEX([1]UTCR!AG2987:AQ2987,1,8)),IF(VLOOKUP([1]Variables!$AN$3,[1]Variables!$AK$3:$AM$14,3)=2,INDEX([1]UTCR!K2987:U2987,1,[1]Variables!$AN$3),INDEX([1]UTCR!AG2987:AQ2987,1,[1]Variables!$AN$3)))</f>
        <v>-1363808.6423441381</v>
      </c>
      <c r="L2987" s="88">
        <f t="shared" si="248"/>
        <v>-81151.500755847665</v>
      </c>
      <c r="M2987" s="88">
        <f>IF([1]Variables!$AN$3=12,INDEX([1]NRO!J2987:T2987,1,5)+INDEX([1]NRO!J2987:T2987,1,8),INDEX([1]NRO!J2987:T2987,1,[1]Variables!$AN$3))</f>
        <v>-1444960.1430999858</v>
      </c>
      <c r="O2987" s="134"/>
      <c r="P2987" s="134"/>
      <c r="Q2987" s="134"/>
      <c r="R2987" s="134"/>
      <c r="S2987" s="134"/>
      <c r="T2987" s="134"/>
      <c r="U2987" s="134"/>
      <c r="V2987" s="134"/>
      <c r="W2987" s="134"/>
      <c r="X2987" s="134"/>
      <c r="Y2987" s="134"/>
      <c r="Z2987" s="134"/>
      <c r="AA2987" s="134"/>
    </row>
    <row r="2988" spans="1:27" ht="11.65" customHeight="1" x14ac:dyDescent="0.2">
      <c r="A2988" s="138">
        <f t="shared" ca="1" si="246"/>
        <v>2607</v>
      </c>
      <c r="C2988" s="184"/>
      <c r="E2988" s="84" t="str">
        <f>[1]UTCR!E2988</f>
        <v>Remove Capital Leases</v>
      </c>
      <c r="H2988" s="151"/>
      <c r="I2988" s="88">
        <f>IF(VLOOKUP([1]Variables!$AN$3,[1]Variables!$AK$3:$AM$14,3)=2,[1]UTCR!J2988,[1]UTCR!AF2988)</f>
        <v>0</v>
      </c>
      <c r="J2988" s="88">
        <f t="shared" si="247"/>
        <v>0</v>
      </c>
      <c r="K2988" s="185">
        <f>IF([1]Variables!$AN$3=12,IF(VLOOKUP([1]Variables!$AN$3,[1]Variables!$AK$3:$AM$14,3)=2,INDEX([1]UTCR!K2988:U2988,1,5)+INDEX([1]UTCR!K2988:U2988,1,8),INDEX([1]UTCR!AG2988:AQ2988,1,5)+INDEX([1]UTCR!AG2988:AQ2988,1,8)),IF(VLOOKUP([1]Variables!$AN$3,[1]Variables!$AK$3:$AM$14,3)=2,INDEX([1]UTCR!K2988:U2988,1,[1]Variables!$AN$3),INDEX([1]UTCR!AG2988:AQ2988,1,[1]Variables!$AN$3)))</f>
        <v>0</v>
      </c>
      <c r="L2988" s="88">
        <f t="shared" si="248"/>
        <v>0</v>
      </c>
      <c r="M2988" s="88">
        <f>IF([1]Variables!$AN$3=12,INDEX([1]NRO!J2988:T2988,1,5)+INDEX([1]NRO!J2988:T2988,1,8),INDEX([1]NRO!J2988:T2988,1,[1]Variables!$AN$3))</f>
        <v>0</v>
      </c>
      <c r="O2988" s="134"/>
      <c r="P2988" s="134"/>
      <c r="Q2988" s="134"/>
      <c r="R2988" s="134"/>
      <c r="S2988" s="134"/>
      <c r="T2988" s="134"/>
      <c r="U2988" s="134"/>
      <c r="V2988" s="134"/>
      <c r="W2988" s="134"/>
      <c r="X2988" s="134"/>
      <c r="Y2988" s="134"/>
      <c r="Z2988" s="134"/>
      <c r="AA2988" s="134"/>
    </row>
    <row r="2989" spans="1:27" ht="11.65" customHeight="1" thickBot="1" x14ac:dyDescent="0.25">
      <c r="A2989" s="138">
        <f t="shared" ca="1" si="246"/>
        <v>2608</v>
      </c>
      <c r="C2989" s="184" t="s">
        <v>671</v>
      </c>
      <c r="H2989" s="151" t="s">
        <v>642</v>
      </c>
      <c r="I2989" s="203">
        <f>SUM(I2974:I2988)</f>
        <v>-571842882.85125017</v>
      </c>
      <c r="J2989" s="203">
        <f>SUM(J2974:J2988)</f>
        <v>-537587943.49450636</v>
      </c>
      <c r="K2989" s="203">
        <f>SUM(K2974:K2988)</f>
        <v>-34254939.356743798</v>
      </c>
      <c r="L2989" s="203">
        <f>SUM(L2974:L2988)</f>
        <v>-622957.29829955776</v>
      </c>
      <c r="M2989" s="203">
        <f>SUM(M2974:M2988)</f>
        <v>-34877896.655043356</v>
      </c>
      <c r="O2989" s="134"/>
      <c r="P2989" s="134"/>
      <c r="Q2989" s="134"/>
      <c r="R2989" s="134"/>
      <c r="S2989" s="134"/>
      <c r="T2989" s="134"/>
      <c r="U2989" s="134"/>
      <c r="V2989" s="134"/>
      <c r="W2989" s="134"/>
      <c r="X2989" s="134"/>
      <c r="Y2989" s="134"/>
      <c r="Z2989" s="134"/>
      <c r="AA2989" s="134"/>
    </row>
    <row r="2990" spans="1:27" ht="11.65" customHeight="1" thickTop="1" x14ac:dyDescent="0.2">
      <c r="A2990" s="138">
        <f t="shared" ca="1" si="246"/>
        <v>2609</v>
      </c>
      <c r="C2990" s="184"/>
      <c r="H2990" s="151"/>
      <c r="I2990" s="88"/>
      <c r="J2990" s="88"/>
      <c r="K2990" s="88"/>
      <c r="L2990" s="88"/>
      <c r="M2990" s="88"/>
      <c r="O2990" s="134"/>
      <c r="P2990" s="134"/>
      <c r="Q2990" s="134"/>
      <c r="R2990" s="134"/>
      <c r="S2990" s="134"/>
      <c r="T2990" s="134"/>
      <c r="U2990" s="134"/>
      <c r="V2990" s="134"/>
      <c r="W2990" s="134"/>
      <c r="X2990" s="134"/>
      <c r="Y2990" s="134"/>
      <c r="Z2990" s="134"/>
      <c r="AA2990" s="134"/>
    </row>
    <row r="2991" spans="1:27" ht="11.65" customHeight="1" x14ac:dyDescent="0.2">
      <c r="A2991" s="138">
        <f t="shared" ca="1" si="246"/>
        <v>2610</v>
      </c>
      <c r="C2991" s="184"/>
      <c r="H2991" s="151"/>
      <c r="I2991" s="88"/>
      <c r="J2991" s="88"/>
      <c r="K2991" s="88"/>
      <c r="L2991" s="88"/>
      <c r="M2991" s="88"/>
      <c r="O2991" s="134"/>
      <c r="P2991" s="134"/>
      <c r="Q2991" s="134"/>
      <c r="R2991" s="134"/>
      <c r="S2991" s="134"/>
      <c r="T2991" s="134"/>
      <c r="U2991" s="134"/>
      <c r="V2991" s="134"/>
      <c r="W2991" s="134"/>
      <c r="X2991" s="134"/>
      <c r="Y2991" s="134"/>
      <c r="Z2991" s="134"/>
      <c r="AA2991" s="134"/>
    </row>
    <row r="2992" spans="1:27" ht="11.65" customHeight="1" thickBot="1" x14ac:dyDescent="0.25">
      <c r="A2992" s="138">
        <f t="shared" ca="1" si="246"/>
        <v>2611</v>
      </c>
      <c r="C2992" s="189" t="s">
        <v>672</v>
      </c>
      <c r="H2992" s="151" t="s">
        <v>642</v>
      </c>
      <c r="I2992" s="191">
        <f>I2969+I2919+I2847+I2826</f>
        <v>-8315049528.8408327</v>
      </c>
      <c r="J2992" s="191">
        <f>J2969+J2919+J2847+J2826</f>
        <v>-7664351220.0205402</v>
      </c>
      <c r="K2992" s="191">
        <f>K2969+K2919+K2847+K2826</f>
        <v>-650698308.82029295</v>
      </c>
      <c r="L2992" s="191">
        <f>L2969+L2919+L2847+L2826</f>
        <v>-50056467.042841069</v>
      </c>
      <c r="M2992" s="191">
        <f>M2969+M2919+M2847+M2826</f>
        <v>-700754775.86313391</v>
      </c>
      <c r="O2992" s="186"/>
      <c r="P2992" s="186"/>
      <c r="Q2992" s="186"/>
      <c r="R2992" s="186"/>
      <c r="S2992" s="186"/>
      <c r="T2992" s="186"/>
      <c r="U2992" s="134"/>
      <c r="V2992" s="186"/>
      <c r="W2992" s="186"/>
      <c r="X2992" s="186"/>
      <c r="Y2992" s="186"/>
      <c r="Z2992" s="186"/>
      <c r="AA2992" s="186"/>
    </row>
    <row r="2993" spans="1:27" ht="11.65" customHeight="1" thickTop="1" x14ac:dyDescent="0.2">
      <c r="A2993" s="138">
        <f t="shared" ca="1" si="246"/>
        <v>2612</v>
      </c>
      <c r="C2993" s="184" t="s">
        <v>673</v>
      </c>
      <c r="D2993" s="84" t="s">
        <v>674</v>
      </c>
      <c r="H2993" s="151"/>
      <c r="I2993" s="88"/>
      <c r="J2993" s="88"/>
      <c r="K2993" s="88"/>
      <c r="L2993" s="88"/>
      <c r="M2993" s="88"/>
      <c r="O2993" s="134"/>
      <c r="P2993" s="134"/>
      <c r="Q2993" s="134"/>
      <c r="R2993" s="134"/>
      <c r="S2993" s="134"/>
      <c r="T2993" s="134"/>
      <c r="U2993" s="134"/>
      <c r="V2993" s="134"/>
      <c r="W2993" s="134"/>
      <c r="X2993" s="134"/>
      <c r="Y2993" s="134"/>
      <c r="Z2993" s="134"/>
      <c r="AA2993" s="134"/>
    </row>
    <row r="2994" spans="1:27" ht="11.65" customHeight="1" x14ac:dyDescent="0.2">
      <c r="A2994" s="138">
        <f t="shared" ca="1" si="246"/>
        <v>2613</v>
      </c>
      <c r="C2994" s="184"/>
      <c r="F2994" s="184" t="str">
        <f>+[1]Function!F2974</f>
        <v>P</v>
      </c>
      <c r="G2994" s="84" t="str">
        <f>[1]UTCR!H2994</f>
        <v>CAGW</v>
      </c>
      <c r="H2994" s="151"/>
      <c r="I2994" s="88">
        <f>IF(VLOOKUP([1]Variables!$AN$3,[1]Variables!$AK$3:$AM$14,3)=2,[1]UTCR!J2994,[1]UTCR!AF2994)</f>
        <v>0</v>
      </c>
      <c r="J2994" s="88">
        <f>I2994-K2994</f>
        <v>0</v>
      </c>
      <c r="K2994" s="185">
        <f>IF([1]Variables!$AN$3=12,IF(VLOOKUP([1]Variables!$AN$3,[1]Variables!$AK$3:$AM$14,3)=2,INDEX([1]UTCR!K2994:U2994,1,5)+INDEX([1]UTCR!K2994:U2994,1,8),INDEX([1]UTCR!AG2994:AQ2994,1,5)+INDEX([1]UTCR!AG2994:AQ2994,1,8)),IF(VLOOKUP([1]Variables!$AN$3,[1]Variables!$AK$3:$AM$14,3)=2,INDEX([1]UTCR!K2994:U2994,1,[1]Variables!$AN$3),INDEX([1]UTCR!AG2994:AQ2994,1,[1]Variables!$AN$3)))</f>
        <v>0</v>
      </c>
      <c r="L2994" s="88">
        <f>M2994-K2994</f>
        <v>0</v>
      </c>
      <c r="M2994" s="88">
        <f>IF([1]Variables!$AN$3=12,INDEX([1]NRO!J2994:T2994,1,5)+INDEX([1]NRO!J2994:T2994,1,8),INDEX([1]NRO!J2994:T2994,1,[1]Variables!$AN$3))</f>
        <v>0</v>
      </c>
      <c r="O2994" s="134"/>
      <c r="P2994" s="134"/>
      <c r="Q2994" s="134"/>
      <c r="R2994" s="134"/>
      <c r="S2994" s="134"/>
      <c r="T2994" s="134"/>
      <c r="U2994" s="134"/>
      <c r="V2994" s="134"/>
      <c r="W2994" s="134"/>
      <c r="X2994" s="134"/>
      <c r="Y2994" s="134"/>
      <c r="Z2994" s="134"/>
      <c r="AA2994" s="134"/>
    </row>
    <row r="2995" spans="1:27" ht="11.65" customHeight="1" x14ac:dyDescent="0.2">
      <c r="A2995" s="138">
        <f t="shared" ca="1" si="246"/>
        <v>2614</v>
      </c>
      <c r="C2995" s="184"/>
      <c r="F2995" s="184" t="str">
        <f>+[1]Function!F2975</f>
        <v>P</v>
      </c>
      <c r="G2995" s="84" t="str">
        <f>[1]UTCR!H2995</f>
        <v>CAGW</v>
      </c>
      <c r="H2995" s="151"/>
      <c r="I2995" s="88">
        <f>IF(VLOOKUP([1]Variables!$AN$3,[1]Variables!$AK$3:$AM$14,3)=2,[1]UTCR!J2995,[1]UTCR!AF2995)</f>
        <v>0</v>
      </c>
      <c r="J2995" s="88">
        <f>I2995-K2995</f>
        <v>0</v>
      </c>
      <c r="K2995" s="185">
        <f>IF([1]Variables!$AN$3=12,IF(VLOOKUP([1]Variables!$AN$3,[1]Variables!$AK$3:$AM$14,3)=2,INDEX([1]UTCR!K2995:U2995,1,5)+INDEX([1]UTCR!K2995:U2995,1,8),INDEX([1]UTCR!AG2995:AQ2995,1,5)+INDEX([1]UTCR!AG2995:AQ2995,1,8)),IF(VLOOKUP([1]Variables!$AN$3,[1]Variables!$AK$3:$AM$14,3)=2,INDEX([1]UTCR!K2995:U2995,1,[1]Variables!$AN$3),INDEX([1]UTCR!AG2995:AQ2995,1,[1]Variables!$AN$3)))</f>
        <v>0</v>
      </c>
      <c r="L2995" s="88">
        <f>M2995-K2995</f>
        <v>0</v>
      </c>
      <c r="M2995" s="88">
        <f>IF([1]Variables!$AN$3=12,INDEX([1]NRO!J2995:T2995,1,5)+INDEX([1]NRO!J2995:T2995,1,8),INDEX([1]NRO!J2995:T2995,1,[1]Variables!$AN$3))</f>
        <v>0</v>
      </c>
      <c r="O2995" s="134"/>
      <c r="P2995" s="134"/>
      <c r="Q2995" s="134"/>
      <c r="R2995" s="134"/>
      <c r="S2995" s="134"/>
      <c r="T2995" s="134"/>
      <c r="U2995" s="134"/>
      <c r="V2995" s="134"/>
      <c r="W2995" s="134"/>
      <c r="X2995" s="134"/>
      <c r="Y2995" s="134"/>
      <c r="Z2995" s="134"/>
      <c r="AA2995" s="134"/>
    </row>
    <row r="2996" spans="1:27" ht="11.65" customHeight="1" x14ac:dyDescent="0.2">
      <c r="A2996" s="138">
        <f t="shared" ca="1" si="246"/>
        <v>2615</v>
      </c>
      <c r="C2996" s="184"/>
      <c r="F2996" s="184" t="str">
        <f>+[1]Function!F2976</f>
        <v>P</v>
      </c>
      <c r="G2996" s="84" t="str">
        <f>[1]UTCR!H2996</f>
        <v>CAGE</v>
      </c>
      <c r="H2996" s="151"/>
      <c r="I2996" s="88">
        <f>IF(VLOOKUP([1]Variables!$AN$3,[1]Variables!$AK$3:$AM$14,3)=2,[1]UTCR!J2996,[1]UTCR!AF2996)</f>
        <v>0</v>
      </c>
      <c r="J2996" s="88">
        <f>I2996-K2996</f>
        <v>0</v>
      </c>
      <c r="K2996" s="185">
        <f>IF([1]Variables!$AN$3=12,IF(VLOOKUP([1]Variables!$AN$3,[1]Variables!$AK$3:$AM$14,3)=2,INDEX([1]UTCR!K2996:U2996,1,5)+INDEX([1]UTCR!K2996:U2996,1,8),INDEX([1]UTCR!AG2996:AQ2996,1,5)+INDEX([1]UTCR!AG2996:AQ2996,1,8)),IF(VLOOKUP([1]Variables!$AN$3,[1]Variables!$AK$3:$AM$14,3)=2,INDEX([1]UTCR!K2996:U2996,1,[1]Variables!$AN$3),INDEX([1]UTCR!AG2996:AQ2996,1,[1]Variables!$AN$3)))</f>
        <v>0</v>
      </c>
      <c r="L2996" s="88">
        <f>M2996-K2996</f>
        <v>0</v>
      </c>
      <c r="M2996" s="88">
        <f>IF([1]Variables!$AN$3=12,INDEX([1]NRO!J2996:T2996,1,5)+INDEX([1]NRO!J2996:T2996,1,8),INDEX([1]NRO!J2996:T2996,1,[1]Variables!$AN$3))</f>
        <v>0</v>
      </c>
      <c r="O2996" s="134"/>
      <c r="P2996" s="134"/>
      <c r="Q2996" s="134"/>
      <c r="R2996" s="134"/>
      <c r="S2996" s="134"/>
      <c r="T2996" s="134"/>
      <c r="U2996" s="134"/>
      <c r="V2996" s="134"/>
      <c r="W2996" s="134"/>
      <c r="X2996" s="134"/>
      <c r="Y2996" s="134"/>
      <c r="Z2996" s="134"/>
      <c r="AA2996" s="134"/>
    </row>
    <row r="2997" spans="1:27" ht="11.65" customHeight="1" x14ac:dyDescent="0.2">
      <c r="A2997" s="138">
        <f t="shared" ca="1" si="246"/>
        <v>2616</v>
      </c>
      <c r="C2997" s="184"/>
      <c r="F2997" s="184" t="str">
        <f>+[1]Function!F2977</f>
        <v>P</v>
      </c>
      <c r="G2997" s="84" t="str">
        <f>[1]UTCR!H2997</f>
        <v>SG</v>
      </c>
      <c r="H2997" s="151"/>
      <c r="I2997" s="88">
        <f>IF(VLOOKUP([1]Variables!$AN$3,[1]Variables!$AK$3:$AM$14,3)=2,[1]UTCR!J2997,[1]UTCR!AF2997)</f>
        <v>0</v>
      </c>
      <c r="J2997" s="88">
        <f>I2997-K2997</f>
        <v>0</v>
      </c>
      <c r="K2997" s="185">
        <f>IF([1]Variables!$AN$3=12,IF(VLOOKUP([1]Variables!$AN$3,[1]Variables!$AK$3:$AM$14,3)=2,INDEX([1]UTCR!K2997:U2997,1,5)+INDEX([1]UTCR!K2997:U2997,1,8),INDEX([1]UTCR!AG2997:AQ2997,1,5)+INDEX([1]UTCR!AG2997:AQ2997,1,8)),IF(VLOOKUP([1]Variables!$AN$3,[1]Variables!$AK$3:$AM$14,3)=2,INDEX([1]UTCR!K2997:U2997,1,[1]Variables!$AN$3),INDEX([1]UTCR!AG2997:AQ2997,1,[1]Variables!$AN$3)))</f>
        <v>0</v>
      </c>
      <c r="L2997" s="88">
        <f>M2997-K2997</f>
        <v>0</v>
      </c>
      <c r="M2997" s="88">
        <f>IF([1]Variables!$AN$3=12,INDEX([1]NRO!J2997:T2997,1,5)+INDEX([1]NRO!J2997:T2997,1,8),INDEX([1]NRO!J2997:T2997,1,[1]Variables!$AN$3))</f>
        <v>0</v>
      </c>
      <c r="O2997" s="134"/>
      <c r="P2997" s="134"/>
      <c r="Q2997" s="134"/>
      <c r="R2997" s="134"/>
      <c r="S2997" s="134"/>
      <c r="T2997" s="134"/>
      <c r="U2997" s="134"/>
      <c r="V2997" s="134"/>
      <c r="W2997" s="134"/>
      <c r="X2997" s="134"/>
      <c r="Y2997" s="134"/>
      <c r="Z2997" s="134"/>
      <c r="AA2997" s="134"/>
    </row>
    <row r="2998" spans="1:27" ht="11.65" customHeight="1" thickBot="1" x14ac:dyDescent="0.25">
      <c r="A2998" s="138">
        <f t="shared" ca="1" si="246"/>
        <v>2617</v>
      </c>
      <c r="C2998" s="184"/>
      <c r="H2998" s="151"/>
      <c r="I2998" s="203">
        <f>SUBTOTAL(9,I2994:I2997)</f>
        <v>0</v>
      </c>
      <c r="J2998" s="203">
        <f>SUBTOTAL(9,J2994:J2997)</f>
        <v>0</v>
      </c>
      <c r="K2998" s="203">
        <f>SUBTOTAL(9,K2994:K2997)</f>
        <v>0</v>
      </c>
      <c r="L2998" s="203">
        <f>SUBTOTAL(9,L2994:L2997)</f>
        <v>0</v>
      </c>
      <c r="M2998" s="203">
        <f>SUBTOTAL(9,M2994:M2997)</f>
        <v>0</v>
      </c>
      <c r="O2998" s="134"/>
      <c r="P2998" s="134"/>
      <c r="Q2998" s="134"/>
      <c r="R2998" s="134"/>
      <c r="S2998" s="134"/>
      <c r="T2998" s="134"/>
      <c r="U2998" s="134"/>
      <c r="V2998" s="134"/>
      <c r="W2998" s="134"/>
      <c r="X2998" s="134"/>
      <c r="Y2998" s="134"/>
      <c r="Z2998" s="134"/>
      <c r="AA2998" s="134"/>
    </row>
    <row r="2999" spans="1:27" ht="11.65" customHeight="1" thickTop="1" x14ac:dyDescent="0.2">
      <c r="A2999" s="138">
        <f t="shared" ca="1" si="246"/>
        <v>2618</v>
      </c>
      <c r="C2999" s="184"/>
      <c r="H2999" s="151"/>
      <c r="I2999" s="88"/>
      <c r="J2999" s="88"/>
      <c r="K2999" s="88"/>
      <c r="L2999" s="88"/>
      <c r="M2999" s="88"/>
      <c r="O2999" s="134"/>
      <c r="P2999" s="134"/>
      <c r="Q2999" s="134"/>
      <c r="R2999" s="134"/>
      <c r="S2999" s="134"/>
      <c r="T2999" s="134"/>
      <c r="U2999" s="134"/>
      <c r="V2999" s="134"/>
      <c r="W2999" s="134"/>
      <c r="X2999" s="134"/>
      <c r="Y2999" s="134"/>
      <c r="Z2999" s="134"/>
      <c r="AA2999" s="134"/>
    </row>
    <row r="3000" spans="1:27" ht="11.65" customHeight="1" x14ac:dyDescent="0.2">
      <c r="A3000" s="138">
        <f t="shared" ca="1" si="246"/>
        <v>2619</v>
      </c>
      <c r="C3000" s="184"/>
      <c r="H3000" s="151"/>
      <c r="I3000" s="88"/>
      <c r="J3000" s="88"/>
      <c r="K3000" s="88"/>
      <c r="L3000" s="88"/>
      <c r="M3000" s="88"/>
      <c r="O3000" s="134"/>
      <c r="P3000" s="134"/>
      <c r="Q3000" s="134"/>
      <c r="R3000" s="134"/>
      <c r="S3000" s="134"/>
      <c r="T3000" s="134"/>
      <c r="U3000" s="134"/>
      <c r="V3000" s="134"/>
      <c r="W3000" s="134"/>
      <c r="X3000" s="134"/>
      <c r="Y3000" s="134"/>
      <c r="Z3000" s="134"/>
      <c r="AA3000" s="134"/>
    </row>
    <row r="3001" spans="1:27" ht="11.65" customHeight="1" x14ac:dyDescent="0.2">
      <c r="A3001" s="138">
        <f t="shared" ca="1" si="246"/>
        <v>2620</v>
      </c>
      <c r="C3001" s="184" t="s">
        <v>675</v>
      </c>
      <c r="D3001" s="84" t="s">
        <v>676</v>
      </c>
      <c r="H3001" s="151"/>
      <c r="I3001" s="88"/>
      <c r="J3001" s="88"/>
      <c r="K3001" s="88"/>
      <c r="L3001" s="88"/>
      <c r="M3001" s="88"/>
      <c r="O3001" s="134"/>
      <c r="P3001" s="134"/>
      <c r="Q3001" s="134"/>
      <c r="R3001" s="134"/>
      <c r="S3001" s="134"/>
      <c r="T3001" s="134"/>
      <c r="U3001" s="134"/>
      <c r="V3001" s="134"/>
      <c r="W3001" s="134"/>
      <c r="X3001" s="134"/>
      <c r="Y3001" s="134"/>
      <c r="Z3001" s="134"/>
      <c r="AA3001" s="134"/>
    </row>
    <row r="3002" spans="1:27" ht="11.65" customHeight="1" x14ac:dyDescent="0.2">
      <c r="A3002" s="138">
        <f t="shared" ca="1" si="246"/>
        <v>2621</v>
      </c>
      <c r="C3002" s="184"/>
      <c r="F3002" s="184" t="str">
        <f>+[1]Function!F2982</f>
        <v>G-SITUS</v>
      </c>
      <c r="G3002" s="84" t="str">
        <f>[1]UTCR!H3002</f>
        <v>S</v>
      </c>
      <c r="H3002" s="151"/>
      <c r="I3002" s="88">
        <f>IF(VLOOKUP([1]Variables!$AN$3,[1]Variables!$AK$3:$AM$14,3)=2,[1]UTCR!J3002,[1]UTCR!AF3002)</f>
        <v>-11041986.979583338</v>
      </c>
      <c r="J3002" s="88">
        <f t="shared" ref="J3002:J3010" si="249">I3002-K3002</f>
        <v>-9687422.9008333385</v>
      </c>
      <c r="K3002" s="185">
        <f>IF([1]Variables!$AN$3=12,IF(VLOOKUP([1]Variables!$AN$3,[1]Variables!$AK$3:$AM$14,3)=2,INDEX([1]UTCR!K3002:U3002,1,5)+INDEX([1]UTCR!K3002:U3002,1,8),INDEX([1]UTCR!AG3002:AQ3002,1,5)+INDEX([1]UTCR!AG3002:AQ3002,1,8)),IF(VLOOKUP([1]Variables!$AN$3,[1]Variables!$AK$3:$AM$14,3)=2,INDEX([1]UTCR!K3002:U3002,1,[1]Variables!$AN$3),INDEX([1]UTCR!AG3002:AQ3002,1,[1]Variables!$AN$3)))</f>
        <v>-1354564.0787500001</v>
      </c>
      <c r="L3002" s="88">
        <f t="shared" ref="L3002:L3010" si="250">M3002-K3002</f>
        <v>-35201.491249999963</v>
      </c>
      <c r="M3002" s="88">
        <f>IF([1]Variables!$AN$3=12,INDEX([1]NRO!J3002:T3002,1,5)+INDEX([1]NRO!J3002:T3002,1,8),INDEX([1]NRO!J3002:T3002,1,[1]Variables!$AN$3))</f>
        <v>-1389765.57</v>
      </c>
      <c r="O3002" s="134"/>
      <c r="P3002" s="134"/>
      <c r="Q3002" s="134"/>
      <c r="R3002" s="134"/>
      <c r="S3002" s="134"/>
      <c r="T3002" s="134"/>
      <c r="U3002" s="134"/>
      <c r="V3002" s="134"/>
      <c r="W3002" s="134"/>
      <c r="X3002" s="134"/>
      <c r="Y3002" s="134"/>
      <c r="Z3002" s="134"/>
      <c r="AA3002" s="134"/>
    </row>
    <row r="3003" spans="1:27" ht="11.65" customHeight="1" x14ac:dyDescent="0.2">
      <c r="A3003" s="138">
        <f t="shared" ca="1" si="246"/>
        <v>2622</v>
      </c>
      <c r="C3003" s="184"/>
      <c r="F3003" s="184" t="str">
        <f>+[1]Function!F2983</f>
        <v>CUST</v>
      </c>
      <c r="G3003" s="84" t="str">
        <f>[1]UTCR!H3003</f>
        <v>CN</v>
      </c>
      <c r="H3003" s="151"/>
      <c r="I3003" s="88">
        <f>IF(VLOOKUP([1]Variables!$AN$3,[1]Variables!$AK$3:$AM$14,3)=2,[1]UTCR!J3003,[1]UTCR!AF3003)</f>
        <v>-1612920.6329166701</v>
      </c>
      <c r="J3003" s="88">
        <f t="shared" si="249"/>
        <v>-1501892.427937414</v>
      </c>
      <c r="K3003" s="185">
        <f>IF([1]Variables!$AN$3=12,IF(VLOOKUP([1]Variables!$AN$3,[1]Variables!$AK$3:$AM$14,3)=2,INDEX([1]UTCR!K3003:U3003,1,5)+INDEX([1]UTCR!K3003:U3003,1,8),INDEX([1]UTCR!AG3003:AQ3003,1,5)+INDEX([1]UTCR!AG3003:AQ3003,1,8)),IF(VLOOKUP([1]Variables!$AN$3,[1]Variables!$AK$3:$AM$14,3)=2,INDEX([1]UTCR!K3003:U3003,1,[1]Variables!$AN$3),INDEX([1]UTCR!AG3003:AQ3003,1,[1]Variables!$AN$3)))</f>
        <v>-111028.20497925607</v>
      </c>
      <c r="L3003" s="88">
        <f t="shared" si="250"/>
        <v>111028.20497925607</v>
      </c>
      <c r="M3003" s="88">
        <f>IF([1]Variables!$AN$3=12,INDEX([1]NRO!J3003:T3003,1,5)+INDEX([1]NRO!J3003:T3003,1,8),INDEX([1]NRO!J3003:T3003,1,[1]Variables!$AN$3))</f>
        <v>0</v>
      </c>
      <c r="O3003" s="134"/>
      <c r="P3003" s="134"/>
      <c r="Q3003" s="134"/>
      <c r="R3003" s="134"/>
      <c r="S3003" s="134"/>
      <c r="T3003" s="134"/>
      <c r="U3003" s="134"/>
      <c r="V3003" s="134"/>
      <c r="W3003" s="134"/>
      <c r="X3003" s="134"/>
      <c r="Y3003" s="134"/>
      <c r="Z3003" s="134"/>
      <c r="AA3003" s="134"/>
    </row>
    <row r="3004" spans="1:27" ht="11.65" customHeight="1" x14ac:dyDescent="0.2">
      <c r="A3004" s="138">
        <f t="shared" ca="1" si="246"/>
        <v>2623</v>
      </c>
      <c r="C3004" s="184"/>
      <c r="F3004" s="184" t="str">
        <f>+[1]Function!F2984</f>
        <v>I-SG</v>
      </c>
      <c r="G3004" s="84" t="str">
        <f>[1]UTCR!H3004</f>
        <v>SG</v>
      </c>
      <c r="H3004" s="151"/>
      <c r="I3004" s="88">
        <f>IF(VLOOKUP([1]Variables!$AN$3,[1]Variables!$AK$3:$AM$14,3)=2,[1]UTCR!J3004,[1]UTCR!AF3004)</f>
        <v>0</v>
      </c>
      <c r="J3004" s="88">
        <f t="shared" si="249"/>
        <v>0</v>
      </c>
      <c r="K3004" s="185">
        <f>IF([1]Variables!$AN$3=12,IF(VLOOKUP([1]Variables!$AN$3,[1]Variables!$AK$3:$AM$14,3)=2,INDEX([1]UTCR!K3004:U3004,1,5)+INDEX([1]UTCR!K3004:U3004,1,8),INDEX([1]UTCR!AG3004:AQ3004,1,5)+INDEX([1]UTCR!AG3004:AQ3004,1,8)),IF(VLOOKUP([1]Variables!$AN$3,[1]Variables!$AK$3:$AM$14,3)=2,INDEX([1]UTCR!K3004:U3004,1,[1]Variables!$AN$3),INDEX([1]UTCR!AG3004:AQ3004,1,[1]Variables!$AN$3)))</f>
        <v>0</v>
      </c>
      <c r="L3004" s="88">
        <f t="shared" si="250"/>
        <v>0</v>
      </c>
      <c r="M3004" s="88">
        <f>IF([1]Variables!$AN$3=12,INDEX([1]NRO!J3004:T3004,1,5)+INDEX([1]NRO!J3004:T3004,1,8),INDEX([1]NRO!J3004:T3004,1,[1]Variables!$AN$3))</f>
        <v>0</v>
      </c>
      <c r="O3004" s="134"/>
      <c r="P3004" s="134"/>
      <c r="Q3004" s="134"/>
      <c r="R3004" s="134"/>
      <c r="S3004" s="134"/>
      <c r="T3004" s="134"/>
      <c r="U3004" s="134"/>
      <c r="V3004" s="134"/>
      <c r="W3004" s="134"/>
      <c r="X3004" s="134"/>
      <c r="Y3004" s="134"/>
      <c r="Z3004" s="134"/>
      <c r="AA3004" s="134"/>
    </row>
    <row r="3005" spans="1:27" ht="11.65" customHeight="1" x14ac:dyDescent="0.2">
      <c r="A3005" s="138">
        <f t="shared" ca="1" si="246"/>
        <v>2624</v>
      </c>
      <c r="C3005" s="184"/>
      <c r="F3005" s="184" t="str">
        <f>+[1]Function!F2985</f>
        <v>PTD</v>
      </c>
      <c r="G3005" s="84" t="str">
        <f>[1]UTCR!H3005</f>
        <v>SO</v>
      </c>
      <c r="H3005" s="151"/>
      <c r="I3005" s="88">
        <f>IF(VLOOKUP([1]Variables!$AN$3,[1]Variables!$AK$3:$AM$14,3)=2,[1]UTCR!J3005,[1]UTCR!AF3005)</f>
        <v>-5379373.9391666697</v>
      </c>
      <c r="J3005" s="88">
        <f t="shared" si="249"/>
        <v>-5021387.1112550478</v>
      </c>
      <c r="K3005" s="185">
        <f>IF([1]Variables!$AN$3=12,IF(VLOOKUP([1]Variables!$AN$3,[1]Variables!$AK$3:$AM$14,3)=2,INDEX([1]UTCR!K3005:U3005,1,5)+INDEX([1]UTCR!K3005:U3005,1,8),INDEX([1]UTCR!AG3005:AQ3005,1,5)+INDEX([1]UTCR!AG3005:AQ3005,1,8)),IF(VLOOKUP([1]Variables!$AN$3,[1]Variables!$AK$3:$AM$14,3)=2,INDEX([1]UTCR!K3005:U3005,1,[1]Variables!$AN$3),INDEX([1]UTCR!AG3005:AQ3005,1,[1]Variables!$AN$3)))</f>
        <v>-357986.82791162143</v>
      </c>
      <c r="L3005" s="88">
        <f t="shared" si="250"/>
        <v>-16424.083595159056</v>
      </c>
      <c r="M3005" s="88">
        <f>IF([1]Variables!$AN$3=12,INDEX([1]NRO!J3005:T3005,1,5)+INDEX([1]NRO!J3005:T3005,1,8),INDEX([1]NRO!J3005:T3005,1,[1]Variables!$AN$3))</f>
        <v>-374410.91150678048</v>
      </c>
      <c r="O3005" s="134"/>
      <c r="P3005" s="134"/>
      <c r="Q3005" s="134"/>
      <c r="R3005" s="134"/>
      <c r="S3005" s="134"/>
      <c r="T3005" s="134"/>
      <c r="U3005" s="134"/>
      <c r="V3005" s="134"/>
      <c r="W3005" s="134"/>
      <c r="X3005" s="134"/>
      <c r="Y3005" s="134"/>
      <c r="Z3005" s="134"/>
      <c r="AA3005" s="134"/>
    </row>
    <row r="3006" spans="1:27" ht="11.65" customHeight="1" x14ac:dyDescent="0.2">
      <c r="A3006" s="138">
        <f t="shared" ca="1" si="246"/>
        <v>2625</v>
      </c>
      <c r="C3006" s="184"/>
      <c r="F3006" s="184" t="str">
        <f>+[1]Function!F2986</f>
        <v>I-SG</v>
      </c>
      <c r="G3006" s="84" t="str">
        <f>[1]UTCR!H3006</f>
        <v>CAGW</v>
      </c>
      <c r="H3006" s="151"/>
      <c r="I3006" s="88">
        <f>IF(VLOOKUP([1]Variables!$AN$3,[1]Variables!$AK$3:$AM$14,3)=2,[1]UTCR!J3006,[1]UTCR!AF3006)</f>
        <v>-117920.667083333</v>
      </c>
      <c r="J3006" s="88">
        <f t="shared" si="249"/>
        <v>-91311.806768788039</v>
      </c>
      <c r="K3006" s="185">
        <f>IF([1]Variables!$AN$3=12,IF(VLOOKUP([1]Variables!$AN$3,[1]Variables!$AK$3:$AM$14,3)=2,INDEX([1]UTCR!K3006:U3006,1,5)+INDEX([1]UTCR!K3006:U3006,1,8),INDEX([1]UTCR!AG3006:AQ3006,1,5)+INDEX([1]UTCR!AG3006:AQ3006,1,8)),IF(VLOOKUP([1]Variables!$AN$3,[1]Variables!$AK$3:$AM$14,3)=2,INDEX([1]UTCR!K3006:U3006,1,[1]Variables!$AN$3),INDEX([1]UTCR!AG3006:AQ3006,1,[1]Variables!$AN$3)))</f>
        <v>-26608.860314544956</v>
      </c>
      <c r="L3006" s="88">
        <f t="shared" si="250"/>
        <v>-7206.3735352290787</v>
      </c>
      <c r="M3006" s="88">
        <f>IF([1]Variables!$AN$3=12,INDEX([1]NRO!J3006:T3006,1,5)+INDEX([1]NRO!J3006:T3006,1,8),INDEX([1]NRO!J3006:T3006,1,[1]Variables!$AN$3))</f>
        <v>-33815.233849774035</v>
      </c>
      <c r="O3006" s="134"/>
      <c r="P3006" s="134"/>
      <c r="Q3006" s="134"/>
      <c r="R3006" s="134"/>
      <c r="S3006" s="134"/>
      <c r="T3006" s="134"/>
      <c r="U3006" s="134"/>
      <c r="V3006" s="134"/>
      <c r="W3006" s="134"/>
      <c r="X3006" s="134"/>
      <c r="Y3006" s="134"/>
      <c r="Z3006" s="134"/>
      <c r="AA3006" s="134"/>
    </row>
    <row r="3007" spans="1:27" ht="11.65" customHeight="1" x14ac:dyDescent="0.2">
      <c r="A3007" s="138">
        <f t="shared" ca="1" si="246"/>
        <v>2626</v>
      </c>
      <c r="C3007" s="184"/>
      <c r="F3007" s="184" t="str">
        <f>+[1]Function!F2987</f>
        <v>I-SG</v>
      </c>
      <c r="G3007" s="84" t="str">
        <f>[1]UTCR!H3007</f>
        <v>CAGE</v>
      </c>
      <c r="H3007" s="151"/>
      <c r="I3007" s="88">
        <f>IF(VLOOKUP([1]Variables!$AN$3,[1]Variables!$AK$3:$AM$14,3)=2,[1]UTCR!J3007,[1]UTCR!AF3007)</f>
        <v>0</v>
      </c>
      <c r="J3007" s="88">
        <f t="shared" si="249"/>
        <v>0</v>
      </c>
      <c r="K3007" s="185">
        <f>IF([1]Variables!$AN$3=12,IF(VLOOKUP([1]Variables!$AN$3,[1]Variables!$AK$3:$AM$14,3)=2,INDEX([1]UTCR!K3007:U3007,1,5)+INDEX([1]UTCR!K3007:U3007,1,8),INDEX([1]UTCR!AG3007:AQ3007,1,5)+INDEX([1]UTCR!AG3007:AQ3007,1,8)),IF(VLOOKUP([1]Variables!$AN$3,[1]Variables!$AK$3:$AM$14,3)=2,INDEX([1]UTCR!K3007:U3007,1,[1]Variables!$AN$3),INDEX([1]UTCR!AG3007:AQ3007,1,[1]Variables!$AN$3)))</f>
        <v>0</v>
      </c>
      <c r="L3007" s="88">
        <f t="shared" si="250"/>
        <v>0</v>
      </c>
      <c r="M3007" s="88">
        <f>IF([1]Variables!$AN$3=12,INDEX([1]NRO!J3007:T3007,1,5)+INDEX([1]NRO!J3007:T3007,1,8),INDEX([1]NRO!J3007:T3007,1,[1]Variables!$AN$3))</f>
        <v>0</v>
      </c>
      <c r="O3007" s="134"/>
      <c r="P3007" s="134"/>
      <c r="Q3007" s="134"/>
      <c r="R3007" s="134"/>
      <c r="S3007" s="134"/>
      <c r="T3007" s="134"/>
      <c r="U3007" s="134"/>
      <c r="V3007" s="134"/>
      <c r="W3007" s="134"/>
      <c r="X3007" s="134"/>
      <c r="Y3007" s="134"/>
      <c r="Z3007" s="134"/>
      <c r="AA3007" s="134"/>
    </row>
    <row r="3008" spans="1:27" ht="11.65" customHeight="1" x14ac:dyDescent="0.2">
      <c r="A3008" s="138">
        <f t="shared" ca="1" si="246"/>
        <v>2627</v>
      </c>
      <c r="C3008" s="184"/>
      <c r="F3008" s="184" t="str">
        <f>+[1]Function!F2988</f>
        <v>P</v>
      </c>
      <c r="G3008" s="84" t="str">
        <f>[1]UTCR!H3008</f>
        <v>CAEW</v>
      </c>
      <c r="H3008" s="151"/>
      <c r="I3008" s="88">
        <f>IF(VLOOKUP([1]Variables!$AN$3,[1]Variables!$AK$3:$AM$14,3)=2,[1]UTCR!J3008,[1]UTCR!AF3008)</f>
        <v>0</v>
      </c>
      <c r="J3008" s="88">
        <f t="shared" si="249"/>
        <v>0</v>
      </c>
      <c r="K3008" s="185">
        <f>IF([1]Variables!$AN$3=12,IF(VLOOKUP([1]Variables!$AN$3,[1]Variables!$AK$3:$AM$14,3)=2,INDEX([1]UTCR!K3008:U3008,1,5)+INDEX([1]UTCR!K3008:U3008,1,8),INDEX([1]UTCR!AG3008:AQ3008,1,5)+INDEX([1]UTCR!AG3008:AQ3008,1,8)),IF(VLOOKUP([1]Variables!$AN$3,[1]Variables!$AK$3:$AM$14,3)=2,INDEX([1]UTCR!K3008:U3008,1,[1]Variables!$AN$3),INDEX([1]UTCR!AG3008:AQ3008,1,[1]Variables!$AN$3)))</f>
        <v>0</v>
      </c>
      <c r="L3008" s="88">
        <f t="shared" si="250"/>
        <v>0</v>
      </c>
      <c r="M3008" s="88">
        <f>IF([1]Variables!$AN$3=12,INDEX([1]NRO!J3008:T3008,1,5)+INDEX([1]NRO!J3008:T3008,1,8),INDEX([1]NRO!J3008:T3008,1,[1]Variables!$AN$3))</f>
        <v>0</v>
      </c>
      <c r="O3008" s="134"/>
      <c r="P3008" s="134"/>
      <c r="Q3008" s="134"/>
      <c r="R3008" s="134"/>
      <c r="S3008" s="134"/>
      <c r="T3008" s="134"/>
      <c r="U3008" s="134"/>
      <c r="V3008" s="134"/>
      <c r="W3008" s="134"/>
      <c r="X3008" s="134"/>
      <c r="Y3008" s="134"/>
      <c r="Z3008" s="134"/>
      <c r="AA3008" s="134"/>
    </row>
    <row r="3009" spans="1:27" ht="11.65" customHeight="1" x14ac:dyDescent="0.2">
      <c r="A3009" s="138">
        <f t="shared" ca="1" si="246"/>
        <v>2628</v>
      </c>
      <c r="C3009" s="184"/>
      <c r="F3009" s="184" t="str">
        <f>+[1]Function!F2989</f>
        <v>P</v>
      </c>
      <c r="G3009" s="84" t="str">
        <f>[1]UTCR!H3009</f>
        <v>CAEE</v>
      </c>
      <c r="H3009" s="151"/>
      <c r="I3009" s="88">
        <f>IF(VLOOKUP([1]Variables!$AN$3,[1]Variables!$AK$3:$AM$14,3)=2,[1]UTCR!J3009,[1]UTCR!AF3009)</f>
        <v>0</v>
      </c>
      <c r="J3009" s="88">
        <f t="shared" si="249"/>
        <v>0</v>
      </c>
      <c r="K3009" s="185">
        <f>IF([1]Variables!$AN$3=12,IF(VLOOKUP([1]Variables!$AN$3,[1]Variables!$AK$3:$AM$14,3)=2,INDEX([1]UTCR!K3009:U3009,1,5)+INDEX([1]UTCR!K3009:U3009,1,8),INDEX([1]UTCR!AG3009:AQ3009,1,5)+INDEX([1]UTCR!AG3009:AQ3009,1,8)),IF(VLOOKUP([1]Variables!$AN$3,[1]Variables!$AK$3:$AM$14,3)=2,INDEX([1]UTCR!K3009:U3009,1,[1]Variables!$AN$3),INDEX([1]UTCR!AG3009:AQ3009,1,[1]Variables!$AN$3)))</f>
        <v>0</v>
      </c>
      <c r="L3009" s="88">
        <f t="shared" si="250"/>
        <v>0</v>
      </c>
      <c r="M3009" s="88">
        <f>IF([1]Variables!$AN$3=12,INDEX([1]NRO!J3009:T3009,1,5)+INDEX([1]NRO!J3009:T3009,1,8),INDEX([1]NRO!J3009:T3009,1,[1]Variables!$AN$3))</f>
        <v>0</v>
      </c>
      <c r="O3009" s="134"/>
      <c r="P3009" s="134"/>
      <c r="Q3009" s="134"/>
      <c r="R3009" s="134"/>
      <c r="S3009" s="134"/>
      <c r="T3009" s="134"/>
      <c r="U3009" s="134"/>
      <c r="V3009" s="134"/>
      <c r="W3009" s="134"/>
      <c r="X3009" s="134"/>
      <c r="Y3009" s="134"/>
      <c r="Z3009" s="134"/>
      <c r="AA3009" s="134"/>
    </row>
    <row r="3010" spans="1:27" ht="11.65" customHeight="1" x14ac:dyDescent="0.2">
      <c r="A3010" s="138">
        <f t="shared" ca="1" si="246"/>
        <v>2629</v>
      </c>
      <c r="C3010" s="184"/>
      <c r="F3010" s="184" t="str">
        <f>+[1]Function!F2990</f>
        <v>P</v>
      </c>
      <c r="G3010" s="84" t="str">
        <f>[1]UTCR!H3010</f>
        <v>SE</v>
      </c>
      <c r="H3010" s="151"/>
      <c r="I3010" s="88">
        <f>IF(VLOOKUP([1]Variables!$AN$3,[1]Variables!$AK$3:$AM$14,3)=2,[1]UTCR!J3010,[1]UTCR!AF3010)</f>
        <v>0</v>
      </c>
      <c r="J3010" s="88">
        <f t="shared" si="249"/>
        <v>0</v>
      </c>
      <c r="K3010" s="185">
        <f>IF([1]Variables!$AN$3=12,IF(VLOOKUP([1]Variables!$AN$3,[1]Variables!$AK$3:$AM$14,3)=2,INDEX([1]UTCR!K3010:U3010,1,5)+INDEX([1]UTCR!K3010:U3010,1,8),INDEX([1]UTCR!AG3010:AQ3010,1,5)+INDEX([1]UTCR!AG3010:AQ3010,1,8)),IF(VLOOKUP([1]Variables!$AN$3,[1]Variables!$AK$3:$AM$14,3)=2,INDEX([1]UTCR!K3010:U3010,1,[1]Variables!$AN$3),INDEX([1]UTCR!AG3010:AQ3010,1,[1]Variables!$AN$3)))</f>
        <v>0</v>
      </c>
      <c r="L3010" s="88">
        <f t="shared" si="250"/>
        <v>0</v>
      </c>
      <c r="M3010" s="88">
        <f>IF([1]Variables!$AN$3=12,INDEX([1]NRO!J3010:T3010,1,5)+INDEX([1]NRO!J3010:T3010,1,8),INDEX([1]NRO!J3010:T3010,1,[1]Variables!$AN$3))</f>
        <v>0</v>
      </c>
      <c r="O3010" s="134"/>
      <c r="P3010" s="134"/>
      <c r="Q3010" s="134"/>
      <c r="R3010" s="134"/>
      <c r="S3010" s="134"/>
      <c r="T3010" s="134"/>
      <c r="U3010" s="134"/>
      <c r="V3010" s="134"/>
      <c r="W3010" s="134"/>
      <c r="X3010" s="134"/>
      <c r="Y3010" s="134"/>
      <c r="Z3010" s="134"/>
      <c r="AA3010" s="134"/>
    </row>
    <row r="3011" spans="1:27" ht="11.65" customHeight="1" thickBot="1" x14ac:dyDescent="0.25">
      <c r="A3011" s="138">
        <f t="shared" ca="1" si="246"/>
        <v>2630</v>
      </c>
      <c r="C3011" s="184"/>
      <c r="H3011" s="151" t="s">
        <v>677</v>
      </c>
      <c r="I3011" s="203">
        <f>SUBTOTAL(9,I3002:I3010)</f>
        <v>-18152202.218750011</v>
      </c>
      <c r="J3011" s="203">
        <f>SUBTOTAL(9,J3002:J3010)</f>
        <v>-16302014.246794589</v>
      </c>
      <c r="K3011" s="203">
        <f>SUBTOTAL(9,K3002:K3010)</f>
        <v>-1850187.9719554225</v>
      </c>
      <c r="L3011" s="203">
        <f>SUBTOTAL(9,L3002:L3010)</f>
        <v>52196.256598867971</v>
      </c>
      <c r="M3011" s="203">
        <f>SUBTOTAL(9,M3002:M3010)</f>
        <v>-1797991.7153565546</v>
      </c>
      <c r="O3011" s="134"/>
      <c r="P3011" s="134"/>
      <c r="Q3011" s="134"/>
      <c r="R3011" s="134"/>
      <c r="S3011" s="134"/>
      <c r="T3011" s="134"/>
      <c r="U3011" s="134"/>
      <c r="V3011" s="134"/>
      <c r="W3011" s="134"/>
      <c r="X3011" s="134"/>
      <c r="Y3011" s="134"/>
      <c r="Z3011" s="134"/>
      <c r="AA3011" s="134"/>
    </row>
    <row r="3012" spans="1:27" ht="11.65" customHeight="1" thickTop="1" x14ac:dyDescent="0.2">
      <c r="A3012" s="138">
        <f t="shared" ca="1" si="246"/>
        <v>2631</v>
      </c>
      <c r="C3012" s="184"/>
      <c r="H3012" s="151"/>
      <c r="I3012" s="88"/>
      <c r="J3012" s="88"/>
      <c r="K3012" s="88"/>
      <c r="L3012" s="88"/>
      <c r="M3012" s="88"/>
      <c r="O3012" s="134"/>
      <c r="P3012" s="134"/>
      <c r="Q3012" s="134"/>
      <c r="R3012" s="134"/>
      <c r="S3012" s="134"/>
      <c r="T3012" s="134"/>
      <c r="U3012" s="134"/>
      <c r="V3012" s="134"/>
      <c r="W3012" s="134"/>
      <c r="X3012" s="134"/>
      <c r="Y3012" s="134"/>
      <c r="Z3012" s="134"/>
      <c r="AA3012" s="134"/>
    </row>
    <row r="3013" spans="1:27" ht="11.65" customHeight="1" x14ac:dyDescent="0.2">
      <c r="A3013" s="138">
        <f t="shared" ca="1" si="246"/>
        <v>2632</v>
      </c>
      <c r="C3013" s="184"/>
      <c r="H3013" s="151"/>
      <c r="I3013" s="88"/>
      <c r="J3013" s="88"/>
      <c r="K3013" s="88"/>
      <c r="L3013" s="88"/>
      <c r="M3013" s="88"/>
      <c r="O3013" s="134"/>
      <c r="P3013" s="134"/>
      <c r="Q3013" s="134"/>
      <c r="R3013" s="134"/>
      <c r="S3013" s="134"/>
      <c r="T3013" s="134"/>
      <c r="U3013" s="134"/>
      <c r="V3013" s="134"/>
      <c r="W3013" s="134"/>
      <c r="X3013" s="134"/>
      <c r="Y3013" s="134"/>
      <c r="Z3013" s="134"/>
      <c r="AA3013" s="134"/>
    </row>
    <row r="3014" spans="1:27" ht="11.65" customHeight="1" x14ac:dyDescent="0.2">
      <c r="A3014" s="138">
        <f t="shared" ca="1" si="246"/>
        <v>2633</v>
      </c>
      <c r="C3014" s="184" t="s">
        <v>678</v>
      </c>
      <c r="D3014" s="84" t="s">
        <v>679</v>
      </c>
      <c r="H3014" s="151"/>
      <c r="I3014" s="88"/>
      <c r="J3014" s="88"/>
      <c r="K3014" s="88"/>
      <c r="L3014" s="88"/>
      <c r="M3014" s="88"/>
      <c r="O3014" s="134"/>
      <c r="P3014" s="134"/>
      <c r="Q3014" s="134"/>
      <c r="R3014" s="134"/>
      <c r="S3014" s="134"/>
      <c r="T3014" s="134"/>
      <c r="U3014" s="134"/>
      <c r="V3014" s="134"/>
      <c r="W3014" s="134"/>
      <c r="X3014" s="134"/>
      <c r="Y3014" s="134"/>
      <c r="Z3014" s="134"/>
      <c r="AA3014" s="134"/>
    </row>
    <row r="3015" spans="1:27" ht="11.65" customHeight="1" x14ac:dyDescent="0.2">
      <c r="A3015" s="138">
        <f t="shared" ca="1" si="246"/>
        <v>2634</v>
      </c>
      <c r="C3015" s="184"/>
      <c r="F3015" s="184" t="str">
        <f>+[1]Function!F2995</f>
        <v>P</v>
      </c>
      <c r="G3015" s="84" t="str">
        <f>[1]UTCR!H3015</f>
        <v>DGP</v>
      </c>
      <c r="H3015" s="151"/>
      <c r="I3015" s="88">
        <f>IF(VLOOKUP([1]Variables!$AN$3,[1]Variables!$AK$3:$AM$14,3)=2,[1]UTCR!J3015,[1]UTCR!AF3015)</f>
        <v>0</v>
      </c>
      <c r="J3015" s="88">
        <f t="shared" ref="J3015:J3020" si="251">I3015-K3015</f>
        <v>0</v>
      </c>
      <c r="K3015" s="185">
        <f>IF([1]Variables!$AN$3=12,IF(VLOOKUP([1]Variables!$AN$3,[1]Variables!$AK$3:$AM$14,3)=2,INDEX([1]UTCR!K3015:U3015,1,5)+INDEX([1]UTCR!K3015:U3015,1,8),INDEX([1]UTCR!AG3015:AQ3015,1,5)+INDEX([1]UTCR!AG3015:AQ3015,1,8)),IF(VLOOKUP([1]Variables!$AN$3,[1]Variables!$AK$3:$AM$14,3)=2,INDEX([1]UTCR!K3015:U3015,1,[1]Variables!$AN$3),INDEX([1]UTCR!AG3015:AQ3015,1,[1]Variables!$AN$3)))</f>
        <v>0</v>
      </c>
      <c r="L3015" s="88">
        <f t="shared" ref="L3015:L3020" si="252">M3015-K3015</f>
        <v>0</v>
      </c>
      <c r="M3015" s="88">
        <f>IF([1]Variables!$AN$3=12,INDEX([1]NRO!J3015:T3015,1,5)+INDEX([1]NRO!J3015:T3015,1,8),INDEX([1]NRO!J3015:T3015,1,[1]Variables!$AN$3))</f>
        <v>0</v>
      </c>
      <c r="O3015" s="134"/>
      <c r="P3015" s="134"/>
      <c r="Q3015" s="134"/>
      <c r="R3015" s="134"/>
      <c r="S3015" s="134"/>
      <c r="T3015" s="134"/>
      <c r="U3015" s="134"/>
      <c r="V3015" s="134"/>
      <c r="W3015" s="134"/>
      <c r="X3015" s="134"/>
      <c r="Y3015" s="134"/>
      <c r="Z3015" s="134"/>
      <c r="AA3015" s="134"/>
    </row>
    <row r="3016" spans="1:27" ht="11.65" customHeight="1" x14ac:dyDescent="0.2">
      <c r="A3016" s="138">
        <f t="shared" ca="1" si="246"/>
        <v>2635</v>
      </c>
      <c r="C3016" s="184"/>
      <c r="E3016" s="142"/>
      <c r="F3016" s="184" t="str">
        <f>+[1]Function!F2996</f>
        <v>P</v>
      </c>
      <c r="G3016" s="84" t="str">
        <f>[1]UTCR!H3016</f>
        <v>DGU</v>
      </c>
      <c r="H3016" s="151"/>
      <c r="I3016" s="88">
        <f>IF(VLOOKUP([1]Variables!$AN$3,[1]Variables!$AK$3:$AM$14,3)=2,[1]UTCR!J3016,[1]UTCR!AF3016)</f>
        <v>0</v>
      </c>
      <c r="J3016" s="88">
        <f t="shared" si="251"/>
        <v>0</v>
      </c>
      <c r="K3016" s="185">
        <f>IF([1]Variables!$AN$3=12,IF(VLOOKUP([1]Variables!$AN$3,[1]Variables!$AK$3:$AM$14,3)=2,INDEX([1]UTCR!K3016:U3016,1,5)+INDEX([1]UTCR!K3016:U3016,1,8),INDEX([1]UTCR!AG3016:AQ3016,1,5)+INDEX([1]UTCR!AG3016:AQ3016,1,8)),IF(VLOOKUP([1]Variables!$AN$3,[1]Variables!$AK$3:$AM$14,3)=2,INDEX([1]UTCR!K3016:U3016,1,[1]Variables!$AN$3),INDEX([1]UTCR!AG3016:AQ3016,1,[1]Variables!$AN$3)))</f>
        <v>0</v>
      </c>
      <c r="L3016" s="88">
        <f t="shared" si="252"/>
        <v>0</v>
      </c>
      <c r="M3016" s="88">
        <f>IF([1]Variables!$AN$3=12,INDEX([1]NRO!J3016:T3016,1,5)+INDEX([1]NRO!J3016:T3016,1,8),INDEX([1]NRO!J3016:T3016,1,[1]Variables!$AN$3))</f>
        <v>0</v>
      </c>
      <c r="O3016" s="134"/>
      <c r="P3016" s="134"/>
      <c r="Q3016" s="134"/>
      <c r="R3016" s="134"/>
      <c r="S3016" s="134"/>
      <c r="T3016" s="134"/>
      <c r="U3016" s="134"/>
      <c r="V3016" s="134"/>
      <c r="W3016" s="134"/>
      <c r="X3016" s="134"/>
      <c r="Y3016" s="134"/>
      <c r="Z3016" s="134"/>
      <c r="AA3016" s="134"/>
    </row>
    <row r="3017" spans="1:27" ht="11.65" customHeight="1" x14ac:dyDescent="0.2">
      <c r="A3017" s="138">
        <f t="shared" ca="1" si="246"/>
        <v>2636</v>
      </c>
      <c r="C3017" s="184"/>
      <c r="F3017" s="184" t="str">
        <f>+[1]Function!F2997</f>
        <v>P</v>
      </c>
      <c r="G3017" s="84" t="str">
        <f>[1]UTCR!H3017</f>
        <v>SG</v>
      </c>
      <c r="H3017" s="151"/>
      <c r="I3017" s="88">
        <f>IF(VLOOKUP([1]Variables!$AN$3,[1]Variables!$AK$3:$AM$14,3)=2,[1]UTCR!J3017,[1]UTCR!AF3017)</f>
        <v>0</v>
      </c>
      <c r="J3017" s="88">
        <f t="shared" si="251"/>
        <v>0</v>
      </c>
      <c r="K3017" s="185">
        <f>IF([1]Variables!$AN$3=12,IF(VLOOKUP([1]Variables!$AN$3,[1]Variables!$AK$3:$AM$14,3)=2,INDEX([1]UTCR!K3017:U3017,1,5)+INDEX([1]UTCR!K3017:U3017,1,8),INDEX([1]UTCR!AG3017:AQ3017,1,5)+INDEX([1]UTCR!AG3017:AQ3017,1,8)),IF(VLOOKUP([1]Variables!$AN$3,[1]Variables!$AK$3:$AM$14,3)=2,INDEX([1]UTCR!K3017:U3017,1,[1]Variables!$AN$3),INDEX([1]UTCR!AG3017:AQ3017,1,[1]Variables!$AN$3)))</f>
        <v>0</v>
      </c>
      <c r="L3017" s="88">
        <f t="shared" si="252"/>
        <v>0</v>
      </c>
      <c r="M3017" s="88">
        <f>IF([1]Variables!$AN$3=12,INDEX([1]NRO!J3017:T3017,1,5)+INDEX([1]NRO!J3017:T3017,1,8),INDEX([1]NRO!J3017:T3017,1,[1]Variables!$AN$3))</f>
        <v>0</v>
      </c>
      <c r="O3017" s="134"/>
      <c r="P3017" s="134"/>
      <c r="Q3017" s="134"/>
      <c r="R3017" s="134"/>
      <c r="S3017" s="134"/>
      <c r="T3017" s="134"/>
      <c r="U3017" s="134"/>
      <c r="V3017" s="134"/>
      <c r="W3017" s="134"/>
      <c r="X3017" s="134"/>
      <c r="Y3017" s="134"/>
      <c r="Z3017" s="134"/>
      <c r="AA3017" s="134"/>
    </row>
    <row r="3018" spans="1:27" ht="11.65" customHeight="1" x14ac:dyDescent="0.2">
      <c r="A3018" s="138">
        <f t="shared" ca="1" si="246"/>
        <v>2637</v>
      </c>
      <c r="C3018" s="184"/>
      <c r="F3018" s="184" t="str">
        <f>+[1]Function!F2998</f>
        <v>P</v>
      </c>
      <c r="G3018" s="84" t="str">
        <f>[1]UTCR!H3018</f>
        <v>CAGW</v>
      </c>
      <c r="H3018" s="151"/>
      <c r="I3018" s="88">
        <f>IF(VLOOKUP([1]Variables!$AN$3,[1]Variables!$AK$3:$AM$14,3)=2,[1]UTCR!J3018,[1]UTCR!AF3018)</f>
        <v>-1159357.65708333</v>
      </c>
      <c r="J3018" s="88">
        <f t="shared" si="251"/>
        <v>-897747.994290906</v>
      </c>
      <c r="K3018" s="185">
        <f>IF([1]Variables!$AN$3=12,IF(VLOOKUP([1]Variables!$AN$3,[1]Variables!$AK$3:$AM$14,3)=2,INDEX([1]UTCR!K3018:U3018,1,5)+INDEX([1]UTCR!K3018:U3018,1,8),INDEX([1]UTCR!AG3018:AQ3018,1,5)+INDEX([1]UTCR!AG3018:AQ3018,1,8)),IF(VLOOKUP([1]Variables!$AN$3,[1]Variables!$AK$3:$AM$14,3)=2,INDEX([1]UTCR!K3018:U3018,1,[1]Variables!$AN$3),INDEX([1]UTCR!AG3018:AQ3018,1,[1]Variables!$AN$3)))</f>
        <v>-261609.662792424</v>
      </c>
      <c r="L3018" s="88">
        <f t="shared" si="252"/>
        <v>-31031.485536408756</v>
      </c>
      <c r="M3018" s="88">
        <f>IF([1]Variables!$AN$3=12,INDEX([1]NRO!J3018:T3018,1,5)+INDEX([1]NRO!J3018:T3018,1,8),INDEX([1]NRO!J3018:T3018,1,[1]Variables!$AN$3))</f>
        <v>-292641.14832883276</v>
      </c>
      <c r="O3018" s="134"/>
      <c r="P3018" s="134"/>
      <c r="Q3018" s="134"/>
      <c r="R3018" s="134"/>
      <c r="S3018" s="134"/>
      <c r="T3018" s="134"/>
      <c r="U3018" s="134"/>
      <c r="V3018" s="134"/>
      <c r="W3018" s="134"/>
      <c r="X3018" s="134"/>
      <c r="Y3018" s="134"/>
      <c r="Z3018" s="134"/>
      <c r="AA3018" s="134"/>
    </row>
    <row r="3019" spans="1:27" ht="11.65" customHeight="1" x14ac:dyDescent="0.2">
      <c r="A3019" s="138">
        <f t="shared" ca="1" si="246"/>
        <v>2638</v>
      </c>
      <c r="C3019" s="184"/>
      <c r="F3019" s="184" t="str">
        <f>+[1]Function!F2999</f>
        <v>P</v>
      </c>
      <c r="G3019" s="84" t="str">
        <f>[1]UTCR!H3019</f>
        <v>CAGE</v>
      </c>
      <c r="H3019" s="151"/>
      <c r="I3019" s="88">
        <f>IF(VLOOKUP([1]Variables!$AN$3,[1]Variables!$AK$3:$AM$14,3)=2,[1]UTCR!J3019,[1]UTCR!AF3019)</f>
        <v>0</v>
      </c>
      <c r="J3019" s="88">
        <f t="shared" si="251"/>
        <v>0</v>
      </c>
      <c r="K3019" s="185">
        <f>IF([1]Variables!$AN$3=12,IF(VLOOKUP([1]Variables!$AN$3,[1]Variables!$AK$3:$AM$14,3)=2,INDEX([1]UTCR!K3019:U3019,1,5)+INDEX([1]UTCR!K3019:U3019,1,8),INDEX([1]UTCR!AG3019:AQ3019,1,5)+INDEX([1]UTCR!AG3019:AQ3019,1,8)),IF(VLOOKUP([1]Variables!$AN$3,[1]Variables!$AK$3:$AM$14,3)=2,INDEX([1]UTCR!K3019:U3019,1,[1]Variables!$AN$3),INDEX([1]UTCR!AG3019:AQ3019,1,[1]Variables!$AN$3)))</f>
        <v>0</v>
      </c>
      <c r="L3019" s="88">
        <f t="shared" si="252"/>
        <v>0</v>
      </c>
      <c r="M3019" s="88">
        <f>IF([1]Variables!$AN$3=12,INDEX([1]NRO!J3019:T3019,1,5)+INDEX([1]NRO!J3019:T3019,1,8),INDEX([1]NRO!J3019:T3019,1,[1]Variables!$AN$3))</f>
        <v>0</v>
      </c>
      <c r="O3019" s="134"/>
      <c r="P3019" s="134"/>
      <c r="Q3019" s="134"/>
      <c r="R3019" s="134"/>
      <c r="S3019" s="134"/>
      <c r="T3019" s="134"/>
      <c r="U3019" s="134"/>
      <c r="V3019" s="134"/>
      <c r="W3019" s="134"/>
      <c r="X3019" s="134"/>
      <c r="Y3019" s="134"/>
      <c r="Z3019" s="134"/>
      <c r="AA3019" s="134"/>
    </row>
    <row r="3020" spans="1:27" ht="11.65" customHeight="1" x14ac:dyDescent="0.2">
      <c r="A3020" s="138">
        <f t="shared" ref="A3020:A3076" ca="1" si="253">OFFSET(A3020,-1,)+1</f>
        <v>2639</v>
      </c>
      <c r="C3020" s="184"/>
      <c r="F3020" s="184" t="str">
        <f>+[1]Function!F3000</f>
        <v>P</v>
      </c>
      <c r="G3020" s="84" t="str">
        <f>[1]UTCR!H3020</f>
        <v>CAGE</v>
      </c>
      <c r="H3020" s="151"/>
      <c r="I3020" s="88">
        <f>IF(VLOOKUP([1]Variables!$AN$3,[1]Variables!$AK$3:$AM$14,3)=2,[1]UTCR!J3020,[1]UTCR!AF3020)</f>
        <v>0</v>
      </c>
      <c r="J3020" s="88">
        <f t="shared" si="251"/>
        <v>0</v>
      </c>
      <c r="K3020" s="185">
        <f>IF([1]Variables!$AN$3=12,IF(VLOOKUP([1]Variables!$AN$3,[1]Variables!$AK$3:$AM$14,3)=2,INDEX([1]UTCR!K3020:U3020,1,5)+INDEX([1]UTCR!K3020:U3020,1,8),INDEX([1]UTCR!AG3020:AQ3020,1,5)+INDEX([1]UTCR!AG3020:AQ3020,1,8)),IF(VLOOKUP([1]Variables!$AN$3,[1]Variables!$AK$3:$AM$14,3)=2,INDEX([1]UTCR!K3020:U3020,1,[1]Variables!$AN$3),INDEX([1]UTCR!AG3020:AQ3020,1,[1]Variables!$AN$3)))</f>
        <v>0</v>
      </c>
      <c r="L3020" s="88">
        <f t="shared" si="252"/>
        <v>0</v>
      </c>
      <c r="M3020" s="88">
        <f>IF([1]Variables!$AN$3=12,INDEX([1]NRO!J3020:T3020,1,5)+INDEX([1]NRO!J3020:T3020,1,8),INDEX([1]NRO!J3020:T3020,1,[1]Variables!$AN$3))</f>
        <v>0</v>
      </c>
      <c r="O3020" s="134"/>
      <c r="P3020" s="134"/>
      <c r="Q3020" s="134"/>
      <c r="R3020" s="134"/>
      <c r="S3020" s="134"/>
      <c r="T3020" s="134"/>
      <c r="U3020" s="134"/>
      <c r="V3020" s="134"/>
      <c r="W3020" s="134"/>
      <c r="X3020" s="134"/>
      <c r="Y3020" s="134"/>
      <c r="Z3020" s="134"/>
      <c r="AA3020" s="134"/>
    </row>
    <row r="3021" spans="1:27" ht="11.65" customHeight="1" x14ac:dyDescent="0.2">
      <c r="A3021" s="138">
        <f t="shared" ca="1" si="253"/>
        <v>2640</v>
      </c>
      <c r="C3021" s="184"/>
      <c r="H3021" s="151" t="s">
        <v>677</v>
      </c>
      <c r="I3021" s="187">
        <f>SUBTOTAL(9,I3015:I3020)</f>
        <v>-1159357.65708333</v>
      </c>
      <c r="J3021" s="187">
        <f>SUBTOTAL(9,J3015:J3020)</f>
        <v>-897747.994290906</v>
      </c>
      <c r="K3021" s="187">
        <f>SUBTOTAL(9,K3015:K3020)</f>
        <v>-261609.662792424</v>
      </c>
      <c r="L3021" s="187">
        <f>SUBTOTAL(9,L3015:L3020)</f>
        <v>-31031.485536408756</v>
      </c>
      <c r="M3021" s="187">
        <f>SUBTOTAL(9,M3015:M3020)</f>
        <v>-292641.14832883276</v>
      </c>
      <c r="O3021" s="134"/>
      <c r="P3021" s="134"/>
      <c r="Q3021" s="134"/>
      <c r="R3021" s="134"/>
      <c r="S3021" s="134"/>
      <c r="T3021" s="134"/>
      <c r="U3021" s="134"/>
      <c r="V3021" s="134"/>
      <c r="W3021" s="134"/>
      <c r="X3021" s="134"/>
      <c r="Y3021" s="134"/>
      <c r="Z3021" s="134"/>
      <c r="AA3021" s="134"/>
    </row>
    <row r="3022" spans="1:27" ht="11.65" customHeight="1" x14ac:dyDescent="0.2">
      <c r="A3022" s="138">
        <f t="shared" ca="1" si="253"/>
        <v>2641</v>
      </c>
      <c r="C3022" s="184"/>
      <c r="H3022" s="151"/>
      <c r="I3022" s="88"/>
      <c r="J3022" s="88"/>
      <c r="K3022" s="88"/>
      <c r="L3022" s="88"/>
      <c r="M3022" s="88"/>
      <c r="O3022" s="134"/>
      <c r="P3022" s="134"/>
      <c r="Q3022" s="134"/>
      <c r="R3022" s="134"/>
      <c r="S3022" s="134"/>
      <c r="T3022" s="134"/>
      <c r="U3022" s="134"/>
      <c r="V3022" s="134"/>
      <c r="W3022" s="134"/>
      <c r="X3022" s="134"/>
      <c r="Y3022" s="134"/>
      <c r="Z3022" s="134"/>
      <c r="AA3022" s="134"/>
    </row>
    <row r="3023" spans="1:27" ht="11.65" customHeight="1" x14ac:dyDescent="0.2">
      <c r="A3023" s="138">
        <f t="shared" ca="1" si="253"/>
        <v>2642</v>
      </c>
      <c r="C3023" s="184"/>
      <c r="H3023" s="151"/>
      <c r="I3023" s="88"/>
      <c r="J3023" s="88"/>
      <c r="K3023" s="88"/>
      <c r="L3023" s="88"/>
      <c r="M3023" s="88"/>
      <c r="O3023" s="134"/>
      <c r="P3023" s="134"/>
      <c r="Q3023" s="134"/>
      <c r="R3023" s="134"/>
      <c r="S3023" s="134"/>
      <c r="T3023" s="134"/>
      <c r="U3023" s="134"/>
      <c r="V3023" s="134"/>
      <c r="W3023" s="134"/>
      <c r="X3023" s="134"/>
      <c r="Y3023" s="134"/>
      <c r="Z3023" s="134"/>
      <c r="AA3023" s="134"/>
    </row>
    <row r="3024" spans="1:27" ht="11.65" customHeight="1" x14ac:dyDescent="0.2">
      <c r="A3024" s="138">
        <f t="shared" ca="1" si="253"/>
        <v>2643</v>
      </c>
      <c r="C3024" s="184" t="s">
        <v>680</v>
      </c>
      <c r="D3024" s="84" t="s">
        <v>681</v>
      </c>
      <c r="H3024" s="151"/>
      <c r="I3024" s="88"/>
      <c r="J3024" s="88"/>
      <c r="K3024" s="88"/>
      <c r="L3024" s="88"/>
      <c r="M3024" s="88"/>
      <c r="O3024" s="134"/>
      <c r="P3024" s="134"/>
      <c r="Q3024" s="134"/>
      <c r="R3024" s="134"/>
      <c r="S3024" s="134"/>
      <c r="T3024" s="134"/>
      <c r="U3024" s="134"/>
      <c r="V3024" s="134"/>
      <c r="W3024" s="134"/>
      <c r="X3024" s="134"/>
      <c r="Y3024" s="134"/>
      <c r="Z3024" s="134"/>
      <c r="AA3024" s="134"/>
    </row>
    <row r="3025" spans="1:27" ht="11.65" customHeight="1" x14ac:dyDescent="0.2">
      <c r="A3025" s="138">
        <f t="shared" ca="1" si="253"/>
        <v>2644</v>
      </c>
      <c r="C3025" s="184"/>
      <c r="F3025" s="184" t="str">
        <f>+[1]Function!F3005</f>
        <v>I-SITUS</v>
      </c>
      <c r="G3025" s="84" t="str">
        <f>[1]UTCR!H3025</f>
        <v>S</v>
      </c>
      <c r="H3025" s="151"/>
      <c r="I3025" s="88">
        <f>IF(VLOOKUP([1]Variables!$AN$3,[1]Variables!$AK$3:$AM$14,3)=2,[1]UTCR!J3025,[1]UTCR!AF3025)</f>
        <v>12580507.016512569</v>
      </c>
      <c r="J3025" s="88">
        <f t="shared" ref="J3025:J3040" si="254">I3025-K3025</f>
        <v>12580507.016512569</v>
      </c>
      <c r="K3025" s="185">
        <f>IF([1]Variables!$AN$3=12,IF(VLOOKUP([1]Variables!$AN$3,[1]Variables!$AK$3:$AM$14,3)=2,INDEX([1]UTCR!K3025:U3025,1,5)+INDEX([1]UTCR!K3025:U3025,1,8),INDEX([1]UTCR!AG3025:AQ3025,1,5)+INDEX([1]UTCR!AG3025:AQ3025,1,8)),IF(VLOOKUP([1]Variables!$AN$3,[1]Variables!$AK$3:$AM$14,3)=2,INDEX([1]UTCR!K3025:U3025,1,[1]Variables!$AN$3),INDEX([1]UTCR!AG3025:AQ3025,1,[1]Variables!$AN$3)))</f>
        <v>0</v>
      </c>
      <c r="L3025" s="88">
        <f t="shared" ref="L3025:L3040" si="255">M3025-K3025</f>
        <v>0</v>
      </c>
      <c r="M3025" s="88">
        <f>IF([1]Variables!$AN$3=12,INDEX([1]NRO!J3025:T3025,1,5)+INDEX([1]NRO!J3025:T3025,1,8),INDEX([1]NRO!J3025:T3025,1,[1]Variables!$AN$3))</f>
        <v>0</v>
      </c>
      <c r="O3025" s="134"/>
      <c r="P3025" s="134"/>
      <c r="Q3025" s="134"/>
      <c r="R3025" s="134"/>
      <c r="S3025" s="134"/>
      <c r="T3025" s="134"/>
      <c r="U3025" s="134"/>
      <c r="V3025" s="134"/>
      <c r="W3025" s="134"/>
      <c r="X3025" s="134"/>
      <c r="Y3025" s="134"/>
      <c r="Z3025" s="134"/>
      <c r="AA3025" s="134"/>
    </row>
    <row r="3026" spans="1:27" ht="11.65" customHeight="1" x14ac:dyDescent="0.2">
      <c r="A3026" s="138">
        <f t="shared" ca="1" si="253"/>
        <v>2645</v>
      </c>
      <c r="C3026" s="184"/>
      <c r="F3026" s="184" t="str">
        <f>+[1]Function!F3006</f>
        <v>I-DGP</v>
      </c>
      <c r="G3026" s="84" t="str">
        <f>[1]UTCR!H3026</f>
        <v>DGP</v>
      </c>
      <c r="H3026" s="151"/>
      <c r="I3026" s="88">
        <f>IF(VLOOKUP([1]Variables!$AN$3,[1]Variables!$AK$3:$AM$14,3)=2,[1]UTCR!J3026,[1]UTCR!AF3026)</f>
        <v>0</v>
      </c>
      <c r="J3026" s="88">
        <f t="shared" si="254"/>
        <v>0</v>
      </c>
      <c r="K3026" s="185">
        <f>IF([1]Variables!$AN$3=12,IF(VLOOKUP([1]Variables!$AN$3,[1]Variables!$AK$3:$AM$14,3)=2,INDEX([1]UTCR!K3026:U3026,1,5)+INDEX([1]UTCR!K3026:U3026,1,8),INDEX([1]UTCR!AG3026:AQ3026,1,5)+INDEX([1]UTCR!AG3026:AQ3026,1,8)),IF(VLOOKUP([1]Variables!$AN$3,[1]Variables!$AK$3:$AM$14,3)=2,INDEX([1]UTCR!K3026:U3026,1,[1]Variables!$AN$3),INDEX([1]UTCR!AG3026:AQ3026,1,[1]Variables!$AN$3)))</f>
        <v>0</v>
      </c>
      <c r="L3026" s="88">
        <f t="shared" si="255"/>
        <v>0</v>
      </c>
      <c r="M3026" s="88">
        <f>IF([1]Variables!$AN$3=12,INDEX([1]NRO!J3026:T3026,1,5)+INDEX([1]NRO!J3026:T3026,1,8),INDEX([1]NRO!J3026:T3026,1,[1]Variables!$AN$3))</f>
        <v>0</v>
      </c>
      <c r="O3026" s="134"/>
      <c r="P3026" s="134"/>
      <c r="Q3026" s="134"/>
      <c r="R3026" s="134"/>
      <c r="S3026" s="134"/>
      <c r="T3026" s="134"/>
      <c r="U3026" s="134"/>
      <c r="V3026" s="134"/>
      <c r="W3026" s="134"/>
      <c r="X3026" s="134"/>
      <c r="Y3026" s="134"/>
      <c r="Z3026" s="134"/>
      <c r="AA3026" s="134"/>
    </row>
    <row r="3027" spans="1:27" ht="11.65" customHeight="1" x14ac:dyDescent="0.2">
      <c r="A3027" s="138">
        <f t="shared" ca="1" si="253"/>
        <v>2646</v>
      </c>
      <c r="C3027" s="184"/>
      <c r="F3027" s="184" t="str">
        <f>+[1]Function!F3007</f>
        <v>I-DGU</v>
      </c>
      <c r="G3027" s="84" t="str">
        <f>[1]UTCR!H3027</f>
        <v>DGU</v>
      </c>
      <c r="H3027" s="151"/>
      <c r="I3027" s="88">
        <f>IF(VLOOKUP([1]Variables!$AN$3,[1]Variables!$AK$3:$AM$14,3)=2,[1]UTCR!J3027,[1]UTCR!AF3027)</f>
        <v>0</v>
      </c>
      <c r="J3027" s="88">
        <f t="shared" si="254"/>
        <v>0</v>
      </c>
      <c r="K3027" s="185">
        <f>IF([1]Variables!$AN$3=12,IF(VLOOKUP([1]Variables!$AN$3,[1]Variables!$AK$3:$AM$14,3)=2,INDEX([1]UTCR!K3027:U3027,1,5)+INDEX([1]UTCR!K3027:U3027,1,8),INDEX([1]UTCR!AG3027:AQ3027,1,5)+INDEX([1]UTCR!AG3027:AQ3027,1,8)),IF(VLOOKUP([1]Variables!$AN$3,[1]Variables!$AK$3:$AM$14,3)=2,INDEX([1]UTCR!K3027:U3027,1,[1]Variables!$AN$3),INDEX([1]UTCR!AG3027:AQ3027,1,[1]Variables!$AN$3)))</f>
        <v>0</v>
      </c>
      <c r="L3027" s="88">
        <f t="shared" si="255"/>
        <v>0</v>
      </c>
      <c r="M3027" s="88">
        <f>IF([1]Variables!$AN$3=12,INDEX([1]NRO!J3027:T3027,1,5)+INDEX([1]NRO!J3027:T3027,1,8),INDEX([1]NRO!J3027:T3027,1,[1]Variables!$AN$3))</f>
        <v>0</v>
      </c>
      <c r="O3027" s="134"/>
      <c r="P3027" s="134"/>
      <c r="Q3027" s="134"/>
      <c r="R3027" s="134"/>
      <c r="S3027" s="134"/>
      <c r="T3027" s="134"/>
      <c r="U3027" s="134"/>
      <c r="V3027" s="134"/>
      <c r="W3027" s="134"/>
      <c r="X3027" s="134"/>
      <c r="Y3027" s="134"/>
      <c r="Z3027" s="134"/>
      <c r="AA3027" s="134"/>
    </row>
    <row r="3028" spans="1:27" ht="11.65" customHeight="1" x14ac:dyDescent="0.2">
      <c r="A3028" s="138">
        <f t="shared" ca="1" si="253"/>
        <v>2647</v>
      </c>
      <c r="C3028" s="184"/>
      <c r="F3028" s="184" t="str">
        <f>+[1]Function!F3008</f>
        <v>P</v>
      </c>
      <c r="G3028" s="84" t="str">
        <f>[1]UTCR!H3028</f>
        <v>CAEW</v>
      </c>
      <c r="H3028" s="151"/>
      <c r="I3028" s="88">
        <f>IF(VLOOKUP([1]Variables!$AN$3,[1]Variables!$AK$3:$AM$14,3)=2,[1]UTCR!J3028,[1]UTCR!AF3028)</f>
        <v>0</v>
      </c>
      <c r="J3028" s="88">
        <f t="shared" si="254"/>
        <v>0</v>
      </c>
      <c r="K3028" s="185">
        <f>IF([1]Variables!$AN$3=12,IF(VLOOKUP([1]Variables!$AN$3,[1]Variables!$AK$3:$AM$14,3)=2,INDEX([1]UTCR!K3028:U3028,1,5)+INDEX([1]UTCR!K3028:U3028,1,8),INDEX([1]UTCR!AG3028:AQ3028,1,5)+INDEX([1]UTCR!AG3028:AQ3028,1,8)),IF(VLOOKUP([1]Variables!$AN$3,[1]Variables!$AK$3:$AM$14,3)=2,INDEX([1]UTCR!K3028:U3028,1,[1]Variables!$AN$3),INDEX([1]UTCR!AG3028:AQ3028,1,[1]Variables!$AN$3)))</f>
        <v>0</v>
      </c>
      <c r="L3028" s="88">
        <f t="shared" si="255"/>
        <v>0</v>
      </c>
      <c r="M3028" s="88">
        <f>IF([1]Variables!$AN$3=12,INDEX([1]NRO!J3028:T3028,1,5)+INDEX([1]NRO!J3028:T3028,1,8),INDEX([1]NRO!J3028:T3028,1,[1]Variables!$AN$3))</f>
        <v>0</v>
      </c>
      <c r="O3028" s="134"/>
      <c r="P3028" s="134"/>
      <c r="Q3028" s="134"/>
      <c r="R3028" s="134"/>
      <c r="S3028" s="134"/>
      <c r="T3028" s="134"/>
      <c r="U3028" s="134"/>
      <c r="V3028" s="134"/>
      <c r="W3028" s="134"/>
      <c r="X3028" s="134"/>
      <c r="Y3028" s="134"/>
      <c r="Z3028" s="134"/>
      <c r="AA3028" s="134"/>
    </row>
    <row r="3029" spans="1:27" ht="11.65" customHeight="1" x14ac:dyDescent="0.2">
      <c r="A3029" s="138">
        <f t="shared" ca="1" si="253"/>
        <v>2648</v>
      </c>
      <c r="C3029" s="184"/>
      <c r="F3029" s="184" t="str">
        <f>+[1]Function!F3009</f>
        <v>P</v>
      </c>
      <c r="G3029" s="84" t="str">
        <f>[1]UTCR!H3029</f>
        <v>CAEE</v>
      </c>
      <c r="H3029" s="151"/>
      <c r="I3029" s="88">
        <f>IF(VLOOKUP([1]Variables!$AN$3,[1]Variables!$AK$3:$AM$14,3)=2,[1]UTCR!J3029,[1]UTCR!AF3029)</f>
        <v>-2423232.5858333302</v>
      </c>
      <c r="J3029" s="88">
        <f t="shared" si="254"/>
        <v>-2423232.5858333302</v>
      </c>
      <c r="K3029" s="185">
        <f>IF([1]Variables!$AN$3=12,IF(VLOOKUP([1]Variables!$AN$3,[1]Variables!$AK$3:$AM$14,3)=2,INDEX([1]UTCR!K3029:U3029,1,5)+INDEX([1]UTCR!K3029:U3029,1,8),INDEX([1]UTCR!AG3029:AQ3029,1,5)+INDEX([1]UTCR!AG3029:AQ3029,1,8)),IF(VLOOKUP([1]Variables!$AN$3,[1]Variables!$AK$3:$AM$14,3)=2,INDEX([1]UTCR!K3029:U3029,1,[1]Variables!$AN$3),INDEX([1]UTCR!AG3029:AQ3029,1,[1]Variables!$AN$3)))</f>
        <v>0</v>
      </c>
      <c r="L3029" s="88">
        <f t="shared" si="255"/>
        <v>0</v>
      </c>
      <c r="M3029" s="88">
        <f>IF([1]Variables!$AN$3=12,INDEX([1]NRO!J3029:T3029,1,5)+INDEX([1]NRO!J3029:T3029,1,8),INDEX([1]NRO!J3029:T3029,1,[1]Variables!$AN$3))</f>
        <v>0</v>
      </c>
      <c r="O3029" s="134"/>
      <c r="P3029" s="134"/>
      <c r="Q3029" s="134"/>
      <c r="R3029" s="134"/>
      <c r="S3029" s="134"/>
      <c r="T3029" s="134"/>
      <c r="U3029" s="134"/>
      <c r="V3029" s="134"/>
      <c r="W3029" s="134"/>
      <c r="X3029" s="134"/>
      <c r="Y3029" s="134"/>
      <c r="Z3029" s="134"/>
      <c r="AA3029" s="134"/>
    </row>
    <row r="3030" spans="1:27" ht="11.65" customHeight="1" x14ac:dyDescent="0.2">
      <c r="A3030" s="138">
        <f t="shared" ca="1" si="253"/>
        <v>2649</v>
      </c>
      <c r="C3030" s="184"/>
      <c r="F3030" s="184" t="str">
        <f>+[1]Function!F3010</f>
        <v>P</v>
      </c>
      <c r="G3030" s="84" t="str">
        <f>[1]UTCR!H3030</f>
        <v>SE</v>
      </c>
      <c r="H3030" s="151"/>
      <c r="I3030" s="88">
        <f>IF(VLOOKUP([1]Variables!$AN$3,[1]Variables!$AK$3:$AM$14,3)=2,[1]UTCR!J3030,[1]UTCR!AF3030)</f>
        <v>0</v>
      </c>
      <c r="J3030" s="88">
        <f t="shared" si="254"/>
        <v>0</v>
      </c>
      <c r="K3030" s="185">
        <f>IF([1]Variables!$AN$3=12,IF(VLOOKUP([1]Variables!$AN$3,[1]Variables!$AK$3:$AM$14,3)=2,INDEX([1]UTCR!K3030:U3030,1,5)+INDEX([1]UTCR!K3030:U3030,1,8),INDEX([1]UTCR!AG3030:AQ3030,1,5)+INDEX([1]UTCR!AG3030:AQ3030,1,8)),IF(VLOOKUP([1]Variables!$AN$3,[1]Variables!$AK$3:$AM$14,3)=2,INDEX([1]UTCR!K3030:U3030,1,[1]Variables!$AN$3),INDEX([1]UTCR!AG3030:AQ3030,1,[1]Variables!$AN$3)))</f>
        <v>0</v>
      </c>
      <c r="L3030" s="88">
        <f t="shared" si="255"/>
        <v>0</v>
      </c>
      <c r="M3030" s="88">
        <f>IF([1]Variables!$AN$3=12,INDEX([1]NRO!J3030:T3030,1,5)+INDEX([1]NRO!J3030:T3030,1,8),INDEX([1]NRO!J3030:T3030,1,[1]Variables!$AN$3))</f>
        <v>0</v>
      </c>
      <c r="O3030" s="134"/>
      <c r="P3030" s="134"/>
      <c r="Q3030" s="134"/>
      <c r="R3030" s="134"/>
      <c r="S3030" s="134"/>
      <c r="T3030" s="134"/>
      <c r="U3030" s="134"/>
      <c r="V3030" s="134"/>
      <c r="W3030" s="134"/>
      <c r="X3030" s="134"/>
      <c r="Y3030" s="134"/>
      <c r="Z3030" s="134"/>
      <c r="AA3030" s="134"/>
    </row>
    <row r="3031" spans="1:27" ht="11.65" customHeight="1" x14ac:dyDescent="0.2">
      <c r="A3031" s="138">
        <f t="shared" ca="1" si="253"/>
        <v>2650</v>
      </c>
      <c r="C3031" s="184"/>
      <c r="F3031" s="184" t="str">
        <f>+[1]Function!F3011</f>
        <v>I-SG</v>
      </c>
      <c r="G3031" s="84" t="str">
        <f>[1]UTCR!H3031</f>
        <v>SG</v>
      </c>
      <c r="H3031" s="151"/>
      <c r="I3031" s="88">
        <f>IF(VLOOKUP([1]Variables!$AN$3,[1]Variables!$AK$3:$AM$14,3)=2,[1]UTCR!J3031,[1]UTCR!AF3031)</f>
        <v>-13371076.046250001</v>
      </c>
      <c r="J3031" s="88">
        <f t="shared" si="254"/>
        <v>-12270834.018981457</v>
      </c>
      <c r="K3031" s="185">
        <f>IF([1]Variables!$AN$3=12,IF(VLOOKUP([1]Variables!$AN$3,[1]Variables!$AK$3:$AM$14,3)=2,INDEX([1]UTCR!K3031:U3031,1,5)+INDEX([1]UTCR!K3031:U3031,1,8),INDEX([1]UTCR!AG3031:AQ3031,1,5)+INDEX([1]UTCR!AG3031:AQ3031,1,8)),IF(VLOOKUP([1]Variables!$AN$3,[1]Variables!$AK$3:$AM$14,3)=2,INDEX([1]UTCR!K3031:U3031,1,[1]Variables!$AN$3),INDEX([1]UTCR!AG3031:AQ3031,1,[1]Variables!$AN$3)))</f>
        <v>-1100242.0272685448</v>
      </c>
      <c r="L3031" s="88">
        <f t="shared" si="255"/>
        <v>102333.86093081092</v>
      </c>
      <c r="M3031" s="88">
        <f>IF([1]Variables!$AN$3=12,INDEX([1]NRO!J3031:T3031,1,5)+INDEX([1]NRO!J3031:T3031,1,8),INDEX([1]NRO!J3031:T3031,1,[1]Variables!$AN$3))</f>
        <v>-997908.16633773386</v>
      </c>
      <c r="O3031" s="134"/>
      <c r="P3031" s="134"/>
      <c r="Q3031" s="134"/>
      <c r="R3031" s="134"/>
      <c r="S3031" s="134"/>
      <c r="T3031" s="134"/>
      <c r="U3031" s="134"/>
      <c r="V3031" s="134"/>
      <c r="W3031" s="134"/>
      <c r="X3031" s="134"/>
      <c r="Y3031" s="134"/>
      <c r="Z3031" s="134"/>
      <c r="AA3031" s="134"/>
    </row>
    <row r="3032" spans="1:27" ht="11.65" customHeight="1" x14ac:dyDescent="0.2">
      <c r="A3032" s="138">
        <f t="shared" ca="1" si="253"/>
        <v>2651</v>
      </c>
      <c r="C3032" s="184"/>
      <c r="F3032" s="184" t="str">
        <f>+[1]Function!F3012</f>
        <v>I-SG</v>
      </c>
      <c r="G3032" s="84" t="str">
        <f>[1]UTCR!H3032</f>
        <v>CAGW</v>
      </c>
      <c r="H3032" s="151"/>
      <c r="I3032" s="88">
        <f>IF(VLOOKUP([1]Variables!$AN$3,[1]Variables!$AK$3:$AM$14,3)=2,[1]UTCR!J3032,[1]UTCR!AF3032)</f>
        <v>0</v>
      </c>
      <c r="J3032" s="88">
        <f t="shared" si="254"/>
        <v>0</v>
      </c>
      <c r="K3032" s="185">
        <f>IF([1]Variables!$AN$3=12,IF(VLOOKUP([1]Variables!$AN$3,[1]Variables!$AK$3:$AM$14,3)=2,INDEX([1]UTCR!K3032:U3032,1,5)+INDEX([1]UTCR!K3032:U3032,1,8),INDEX([1]UTCR!AG3032:AQ3032,1,5)+INDEX([1]UTCR!AG3032:AQ3032,1,8)),IF(VLOOKUP([1]Variables!$AN$3,[1]Variables!$AK$3:$AM$14,3)=2,INDEX([1]UTCR!K3032:U3032,1,[1]Variables!$AN$3),INDEX([1]UTCR!AG3032:AQ3032,1,[1]Variables!$AN$3)))</f>
        <v>0</v>
      </c>
      <c r="L3032" s="88">
        <f t="shared" si="255"/>
        <v>0</v>
      </c>
      <c r="M3032" s="88">
        <f>IF([1]Variables!$AN$3=12,INDEX([1]NRO!J3032:T3032,1,5)+INDEX([1]NRO!J3032:T3032,1,8),INDEX([1]NRO!J3032:T3032,1,[1]Variables!$AN$3))</f>
        <v>0</v>
      </c>
      <c r="O3032" s="134"/>
      <c r="P3032" s="134"/>
      <c r="Q3032" s="134"/>
      <c r="R3032" s="134"/>
      <c r="S3032" s="134"/>
      <c r="T3032" s="134"/>
      <c r="U3032" s="134"/>
      <c r="V3032" s="134"/>
      <c r="W3032" s="134"/>
      <c r="X3032" s="134"/>
      <c r="Y3032" s="134"/>
      <c r="Z3032" s="134"/>
      <c r="AA3032" s="134"/>
    </row>
    <row r="3033" spans="1:27" ht="11.65" customHeight="1" x14ac:dyDescent="0.2">
      <c r="A3033" s="138">
        <f t="shared" ca="1" si="253"/>
        <v>2652</v>
      </c>
      <c r="C3033" s="184"/>
      <c r="F3033" s="184" t="str">
        <f>+[1]Function!F3013</f>
        <v>I-SG</v>
      </c>
      <c r="G3033" s="84" t="str">
        <f>[1]UTCR!H3033</f>
        <v>CAGE</v>
      </c>
      <c r="H3033" s="151"/>
      <c r="I3033" s="88">
        <f>IF(VLOOKUP([1]Variables!$AN$3,[1]Variables!$AK$3:$AM$14,3)=2,[1]UTCR!J3033,[1]UTCR!AF3033)</f>
        <v>0</v>
      </c>
      <c r="J3033" s="88">
        <f t="shared" si="254"/>
        <v>0</v>
      </c>
      <c r="K3033" s="185">
        <f>IF([1]Variables!$AN$3=12,IF(VLOOKUP([1]Variables!$AN$3,[1]Variables!$AK$3:$AM$14,3)=2,INDEX([1]UTCR!K3033:U3033,1,5)+INDEX([1]UTCR!K3033:U3033,1,8),INDEX([1]UTCR!AG3033:AQ3033,1,5)+INDEX([1]UTCR!AG3033:AQ3033,1,8)),IF(VLOOKUP([1]Variables!$AN$3,[1]Variables!$AK$3:$AM$14,3)=2,INDEX([1]UTCR!K3033:U3033,1,[1]Variables!$AN$3),INDEX([1]UTCR!AG3033:AQ3033,1,[1]Variables!$AN$3)))</f>
        <v>0</v>
      </c>
      <c r="L3033" s="88">
        <f t="shared" si="255"/>
        <v>0</v>
      </c>
      <c r="M3033" s="88">
        <f>IF([1]Variables!$AN$3=12,INDEX([1]NRO!J3033:T3033,1,5)+INDEX([1]NRO!J3033:T3033,1,8),INDEX([1]NRO!J3033:T3033,1,[1]Variables!$AN$3))</f>
        <v>0</v>
      </c>
      <c r="O3033" s="134"/>
      <c r="P3033" s="134"/>
      <c r="Q3033" s="134"/>
      <c r="R3033" s="134"/>
      <c r="S3033" s="134"/>
      <c r="T3033" s="134"/>
      <c r="U3033" s="134"/>
      <c r="V3033" s="134"/>
      <c r="W3033" s="134"/>
      <c r="X3033" s="134"/>
      <c r="Y3033" s="134"/>
      <c r="Z3033" s="134"/>
      <c r="AA3033" s="134"/>
    </row>
    <row r="3034" spans="1:27" ht="11.65" customHeight="1" x14ac:dyDescent="0.2">
      <c r="A3034" s="138">
        <f t="shared" ca="1" si="253"/>
        <v>2653</v>
      </c>
      <c r="C3034" s="184"/>
      <c r="F3034" s="184" t="str">
        <f>+[1]Function!F3014</f>
        <v>CUST</v>
      </c>
      <c r="G3034" s="84" t="str">
        <f>[1]UTCR!H3034</f>
        <v>CN</v>
      </c>
      <c r="H3034" s="151"/>
      <c r="I3034" s="88">
        <f>IF(VLOOKUP([1]Variables!$AN$3,[1]Variables!$AK$3:$AM$14,3)=2,[1]UTCR!J3034,[1]UTCR!AF3034)</f>
        <v>-112754731.642083</v>
      </c>
      <c r="J3034" s="88">
        <f t="shared" si="254"/>
        <v>-104993063.02575439</v>
      </c>
      <c r="K3034" s="185">
        <f>IF([1]Variables!$AN$3=12,IF(VLOOKUP([1]Variables!$AN$3,[1]Variables!$AK$3:$AM$14,3)=2,INDEX([1]UTCR!K3034:U3034,1,5)+INDEX([1]UTCR!K3034:U3034,1,8),INDEX([1]UTCR!AG3034:AQ3034,1,5)+INDEX([1]UTCR!AG3034:AQ3034,1,8)),IF(VLOOKUP([1]Variables!$AN$3,[1]Variables!$AK$3:$AM$14,3)=2,INDEX([1]UTCR!K3034:U3034,1,[1]Variables!$AN$3),INDEX([1]UTCR!AG3034:AQ3034,1,[1]Variables!$AN$3)))</f>
        <v>-7761668.6163286138</v>
      </c>
      <c r="L3034" s="88">
        <f t="shared" si="255"/>
        <v>-79046.118430868722</v>
      </c>
      <c r="M3034" s="88">
        <f>IF([1]Variables!$AN$3=12,INDEX([1]NRO!J3034:T3034,1,5)+INDEX([1]NRO!J3034:T3034,1,8),INDEX([1]NRO!J3034:T3034,1,[1]Variables!$AN$3))</f>
        <v>-7840714.7347594826</v>
      </c>
      <c r="O3034" s="134"/>
      <c r="P3034" s="134"/>
      <c r="Q3034" s="134"/>
      <c r="R3034" s="134"/>
      <c r="S3034" s="134"/>
      <c r="T3034" s="134"/>
      <c r="U3034" s="134"/>
      <c r="V3034" s="134"/>
      <c r="W3034" s="134"/>
      <c r="X3034" s="134"/>
      <c r="Y3034" s="134"/>
      <c r="Z3034" s="134"/>
      <c r="AA3034" s="134"/>
    </row>
    <row r="3035" spans="1:27" ht="11.65" customHeight="1" x14ac:dyDescent="0.2">
      <c r="A3035" s="138">
        <f t="shared" ca="1" si="253"/>
        <v>2654</v>
      </c>
      <c r="C3035" s="184"/>
      <c r="F3035" s="184" t="str">
        <f>+[1]Function!F3015</f>
        <v>P</v>
      </c>
      <c r="G3035" s="84" t="str">
        <f>[1]UTCR!H3035</f>
        <v>CAGE</v>
      </c>
      <c r="H3035" s="151"/>
      <c r="I3035" s="88">
        <f>IF(VLOOKUP([1]Variables!$AN$3,[1]Variables!$AK$3:$AM$14,3)=2,[1]UTCR!J3035,[1]UTCR!AF3035)</f>
        <v>0</v>
      </c>
      <c r="J3035" s="88">
        <f t="shared" si="254"/>
        <v>0</v>
      </c>
      <c r="K3035" s="185">
        <f>IF([1]Variables!$AN$3=12,IF(VLOOKUP([1]Variables!$AN$3,[1]Variables!$AK$3:$AM$14,3)=2,INDEX([1]UTCR!K3035:U3035,1,5)+INDEX([1]UTCR!K3035:U3035,1,8),INDEX([1]UTCR!AG3035:AQ3035,1,5)+INDEX([1]UTCR!AG3035:AQ3035,1,8)),IF(VLOOKUP([1]Variables!$AN$3,[1]Variables!$AK$3:$AM$14,3)=2,INDEX([1]UTCR!K3035:U3035,1,[1]Variables!$AN$3),INDEX([1]UTCR!AG3035:AQ3035,1,[1]Variables!$AN$3)))</f>
        <v>0</v>
      </c>
      <c r="L3035" s="88">
        <f t="shared" si="255"/>
        <v>0</v>
      </c>
      <c r="M3035" s="88">
        <f>IF([1]Variables!$AN$3=12,INDEX([1]NRO!J3035:T3035,1,5)+INDEX([1]NRO!J3035:T3035,1,8),INDEX([1]NRO!J3035:T3035,1,[1]Variables!$AN$3))</f>
        <v>0</v>
      </c>
      <c r="O3035" s="134"/>
      <c r="P3035" s="134"/>
      <c r="Q3035" s="134"/>
      <c r="R3035" s="134"/>
      <c r="S3035" s="134"/>
      <c r="T3035" s="134"/>
      <c r="U3035" s="134"/>
      <c r="V3035" s="134"/>
      <c r="W3035" s="134"/>
      <c r="X3035" s="134"/>
      <c r="Y3035" s="134"/>
      <c r="Z3035" s="134"/>
      <c r="AA3035" s="134"/>
    </row>
    <row r="3036" spans="1:27" ht="11.65" customHeight="1" x14ac:dyDescent="0.2">
      <c r="A3036" s="138">
        <f t="shared" ca="1" si="253"/>
        <v>2655</v>
      </c>
      <c r="C3036" s="184"/>
      <c r="F3036" s="184" t="str">
        <f>+[1]Function!F3016</f>
        <v>P</v>
      </c>
      <c r="G3036" s="84" t="str">
        <f>[1]UTCR!H3036</f>
        <v>CAGE</v>
      </c>
      <c r="H3036" s="151"/>
      <c r="I3036" s="88">
        <f>IF(VLOOKUP([1]Variables!$AN$3,[1]Variables!$AK$3:$AM$14,3)=2,[1]UTCR!J3036,[1]UTCR!AF3036)</f>
        <v>0</v>
      </c>
      <c r="J3036" s="88">
        <f t="shared" si="254"/>
        <v>0</v>
      </c>
      <c r="K3036" s="185">
        <f>IF([1]Variables!$AN$3=12,IF(VLOOKUP([1]Variables!$AN$3,[1]Variables!$AK$3:$AM$14,3)=2,INDEX([1]UTCR!K3036:U3036,1,5)+INDEX([1]UTCR!K3036:U3036,1,8),INDEX([1]UTCR!AG3036:AQ3036,1,5)+INDEX([1]UTCR!AG3036:AQ3036,1,8)),IF(VLOOKUP([1]Variables!$AN$3,[1]Variables!$AK$3:$AM$14,3)=2,INDEX([1]UTCR!K3036:U3036,1,[1]Variables!$AN$3),INDEX([1]UTCR!AG3036:AQ3036,1,[1]Variables!$AN$3)))</f>
        <v>0</v>
      </c>
      <c r="L3036" s="88">
        <f t="shared" si="255"/>
        <v>0</v>
      </c>
      <c r="M3036" s="88">
        <f>IF([1]Variables!$AN$3=12,INDEX([1]NRO!J3036:T3036,1,5)+INDEX([1]NRO!J3036:T3036,1,8),INDEX([1]NRO!J3036:T3036,1,[1]Variables!$AN$3))</f>
        <v>0</v>
      </c>
      <c r="O3036" s="134"/>
      <c r="P3036" s="134"/>
      <c r="Q3036" s="134"/>
      <c r="R3036" s="134"/>
      <c r="S3036" s="134"/>
      <c r="T3036" s="134"/>
      <c r="U3036" s="134"/>
      <c r="V3036" s="134"/>
      <c r="W3036" s="134"/>
      <c r="X3036" s="134"/>
      <c r="Y3036" s="134"/>
      <c r="Z3036" s="134"/>
      <c r="AA3036" s="134"/>
    </row>
    <row r="3037" spans="1:27" ht="11.65" customHeight="1" x14ac:dyDescent="0.2">
      <c r="A3037" s="138">
        <f t="shared" ca="1" si="253"/>
        <v>2656</v>
      </c>
      <c r="C3037" s="184"/>
      <c r="F3037" s="184" t="str">
        <f>+[1]Function!F3017</f>
        <v>I-SG</v>
      </c>
      <c r="G3037" s="84" t="str">
        <f>[1]UTCR!H3037</f>
        <v>CAGW</v>
      </c>
      <c r="H3037" s="151"/>
      <c r="I3037" s="88">
        <f>IF(VLOOKUP([1]Variables!$AN$3,[1]Variables!$AK$3:$AM$14,3)=2,[1]UTCR!J3037,[1]UTCR!AF3037)</f>
        <v>-91649910.919012532</v>
      </c>
      <c r="J3037" s="88">
        <f t="shared" si="254"/>
        <v>-70969060.49810119</v>
      </c>
      <c r="K3037" s="185">
        <f>IF([1]Variables!$AN$3=12,IF(VLOOKUP([1]Variables!$AN$3,[1]Variables!$AK$3:$AM$14,3)=2,INDEX([1]UTCR!K3037:U3037,1,5)+INDEX([1]UTCR!K3037:U3037,1,8),INDEX([1]UTCR!AG3037:AQ3037,1,5)+INDEX([1]UTCR!AG3037:AQ3037,1,8)),IF(VLOOKUP([1]Variables!$AN$3,[1]Variables!$AK$3:$AM$14,3)=2,INDEX([1]UTCR!K3037:U3037,1,[1]Variables!$AN$3),INDEX([1]UTCR!AG3037:AQ3037,1,[1]Variables!$AN$3)))</f>
        <v>-20680850.420911338</v>
      </c>
      <c r="L3037" s="88">
        <f t="shared" si="255"/>
        <v>-1446082.928806901</v>
      </c>
      <c r="M3037" s="88">
        <f>IF([1]Variables!$AN$3=12,INDEX([1]NRO!J3037:T3037,1,5)+INDEX([1]NRO!J3037:T3037,1,8),INDEX([1]NRO!J3037:T3037,1,[1]Variables!$AN$3))</f>
        <v>-22126933.349718239</v>
      </c>
      <c r="O3037" s="134"/>
      <c r="P3037" s="134"/>
      <c r="Q3037" s="134"/>
      <c r="R3037" s="134"/>
      <c r="S3037" s="134"/>
      <c r="T3037" s="134"/>
      <c r="U3037" s="134"/>
      <c r="V3037" s="134"/>
      <c r="W3037" s="134"/>
      <c r="X3037" s="134"/>
      <c r="Y3037" s="134"/>
      <c r="Z3037" s="134"/>
      <c r="AA3037" s="134"/>
    </row>
    <row r="3038" spans="1:27" ht="11.65" customHeight="1" x14ac:dyDescent="0.2">
      <c r="A3038" s="138">
        <f t="shared" ca="1" si="253"/>
        <v>2657</v>
      </c>
      <c r="C3038" s="184"/>
      <c r="F3038" s="184" t="str">
        <f>+[1]Function!F3018</f>
        <v>I-SG</v>
      </c>
      <c r="G3038" s="84" t="str">
        <f>[1]UTCR!H3038</f>
        <v>CAGE</v>
      </c>
      <c r="H3038" s="151"/>
      <c r="I3038" s="88">
        <f>IF(VLOOKUP([1]Variables!$AN$3,[1]Variables!$AK$3:$AM$14,3)=2,[1]UTCR!J3038,[1]UTCR!AF3038)</f>
        <v>-24407403.858333368</v>
      </c>
      <c r="J3038" s="88">
        <f t="shared" si="254"/>
        <v>-24407403.858333368</v>
      </c>
      <c r="K3038" s="185">
        <f>IF([1]Variables!$AN$3=12,IF(VLOOKUP([1]Variables!$AN$3,[1]Variables!$AK$3:$AM$14,3)=2,INDEX([1]UTCR!K3038:U3038,1,5)+INDEX([1]UTCR!K3038:U3038,1,8),INDEX([1]UTCR!AG3038:AQ3038,1,5)+INDEX([1]UTCR!AG3038:AQ3038,1,8)),IF(VLOOKUP([1]Variables!$AN$3,[1]Variables!$AK$3:$AM$14,3)=2,INDEX([1]UTCR!K3038:U3038,1,[1]Variables!$AN$3),INDEX([1]UTCR!AG3038:AQ3038,1,[1]Variables!$AN$3)))</f>
        <v>0</v>
      </c>
      <c r="L3038" s="88">
        <f t="shared" si="255"/>
        <v>0</v>
      </c>
      <c r="M3038" s="88">
        <f>IF([1]Variables!$AN$3=12,INDEX([1]NRO!J3038:T3038,1,5)+INDEX([1]NRO!J3038:T3038,1,8),INDEX([1]NRO!J3038:T3038,1,[1]Variables!$AN$3))</f>
        <v>0</v>
      </c>
      <c r="O3038" s="134"/>
      <c r="P3038" s="134"/>
      <c r="Q3038" s="134"/>
      <c r="R3038" s="134"/>
      <c r="S3038" s="134"/>
      <c r="T3038" s="134"/>
      <c r="U3038" s="134"/>
      <c r="V3038" s="134"/>
      <c r="W3038" s="134"/>
      <c r="X3038" s="134"/>
      <c r="Y3038" s="134"/>
      <c r="Z3038" s="134"/>
      <c r="AA3038" s="134"/>
    </row>
    <row r="3039" spans="1:27" ht="11.65" customHeight="1" x14ac:dyDescent="0.2">
      <c r="A3039" s="138">
        <f t="shared" ca="1" si="253"/>
        <v>2658</v>
      </c>
      <c r="C3039" s="184"/>
      <c r="F3039" s="184" t="str">
        <f>+[1]Function!F3020</f>
        <v>PTD</v>
      </c>
      <c r="G3039" s="84" t="str">
        <f>[1]UTCR!H3039</f>
        <v>JBG</v>
      </c>
      <c r="H3039" s="151"/>
      <c r="I3039" s="88">
        <f>IF(VLOOKUP([1]Variables!$AN$3,[1]Variables!$AK$3:$AM$14,3)=2,[1]UTCR!J3039,[1]UTCR!AF3039)</f>
        <v>-163390.3475</v>
      </c>
      <c r="J3039" s="88">
        <f t="shared" si="254"/>
        <v>-126730.44842088153</v>
      </c>
      <c r="K3039" s="185">
        <f>IF([1]Variables!$AN$3=12,IF(VLOOKUP([1]Variables!$AN$3,[1]Variables!$AK$3:$AM$14,3)=2,INDEX([1]UTCR!K3039:U3039,1,5)+INDEX([1]UTCR!K3039:U3039,1,8),INDEX([1]UTCR!AG3039:AQ3039,1,5)+INDEX([1]UTCR!AG3039:AQ3039,1,8)),IF(VLOOKUP([1]Variables!$AN$3,[1]Variables!$AK$3:$AM$14,3)=2,INDEX([1]UTCR!K3039:U3039,1,[1]Variables!$AN$3),INDEX([1]UTCR!AG3039:AQ3039,1,[1]Variables!$AN$3)))</f>
        <v>-36659.899079118484</v>
      </c>
      <c r="L3039" s="88">
        <f t="shared" si="255"/>
        <v>-30976.432036514532</v>
      </c>
      <c r="M3039" s="88">
        <f>IF([1]Variables!$AN$3=12,INDEX([1]NRO!J3039:T3039,1,5)+INDEX([1]NRO!J3039:T3039,1,8),INDEX([1]NRO!J3039:T3039,1,[1]Variables!$AN$3))</f>
        <v>-67636.331115633016</v>
      </c>
      <c r="O3039" s="134"/>
      <c r="P3039" s="134"/>
      <c r="Q3039" s="134"/>
      <c r="R3039" s="134"/>
      <c r="S3039" s="134"/>
      <c r="T3039" s="134"/>
      <c r="U3039" s="134"/>
      <c r="V3039" s="134"/>
      <c r="W3039" s="134"/>
      <c r="X3039" s="134"/>
      <c r="Y3039" s="134"/>
      <c r="Z3039" s="134"/>
      <c r="AA3039" s="134"/>
    </row>
    <row r="3040" spans="1:27" ht="11.65" customHeight="1" x14ac:dyDescent="0.2">
      <c r="A3040" s="138">
        <f t="shared" ca="1" si="253"/>
        <v>2659</v>
      </c>
      <c r="C3040" s="184"/>
      <c r="F3040" s="184" t="str">
        <f>+[1]Function!F3020</f>
        <v>PTD</v>
      </c>
      <c r="G3040" s="84" t="str">
        <f>[1]UTCR!H3040</f>
        <v>SO</v>
      </c>
      <c r="H3040" s="151"/>
      <c r="I3040" s="88">
        <f>IF(VLOOKUP([1]Variables!$AN$3,[1]Variables!$AK$3:$AM$14,3)=2,[1]UTCR!J3040,[1]UTCR!AF3040)</f>
        <v>-290778004.25333297</v>
      </c>
      <c r="J3040" s="88">
        <f t="shared" si="254"/>
        <v>-271427296.05823618</v>
      </c>
      <c r="K3040" s="185">
        <f>IF([1]Variables!$AN$3=12,IF(VLOOKUP([1]Variables!$AN$3,[1]Variables!$AK$3:$AM$14,3)=2,INDEX([1]UTCR!K3040:U3040,1,5)+INDEX([1]UTCR!K3040:U3040,1,8),INDEX([1]UTCR!AG3040:AQ3040,1,5)+INDEX([1]UTCR!AG3040:AQ3040,1,8)),IF(VLOOKUP([1]Variables!$AN$3,[1]Variables!$AK$3:$AM$14,3)=2,INDEX([1]UTCR!K3040:U3040,1,[1]Variables!$AN$3),INDEX([1]UTCR!AG3040:AQ3040,1,[1]Variables!$AN$3)))</f>
        <v>-19350708.195096802</v>
      </c>
      <c r="L3040" s="88">
        <f t="shared" si="255"/>
        <v>-267666.93471578136</v>
      </c>
      <c r="M3040" s="88">
        <f>IF([1]Variables!$AN$3=12,INDEX([1]NRO!J3040:T3040,1,5)+INDEX([1]NRO!J3040:T3040,1,8),INDEX([1]NRO!J3040:T3040,1,[1]Variables!$AN$3))</f>
        <v>-19618375.129812583</v>
      </c>
      <c r="O3040" s="134"/>
      <c r="P3040" s="134"/>
      <c r="Q3040" s="134"/>
      <c r="R3040" s="134"/>
      <c r="S3040" s="134"/>
      <c r="T3040" s="134"/>
      <c r="U3040" s="134"/>
      <c r="V3040" s="134"/>
      <c r="W3040" s="134"/>
      <c r="X3040" s="134"/>
      <c r="Y3040" s="134"/>
      <c r="Z3040" s="134"/>
      <c r="AA3040" s="134"/>
    </row>
    <row r="3041" spans="1:27" ht="11.65" customHeight="1" x14ac:dyDescent="0.2">
      <c r="A3041" s="138">
        <f t="shared" ca="1" si="253"/>
        <v>2660</v>
      </c>
      <c r="C3041" s="184"/>
      <c r="H3041" s="151" t="s">
        <v>677</v>
      </c>
      <c r="I3041" s="230">
        <f>SUBTOTAL(9,I3025:I3040)</f>
        <v>-522967242.63583267</v>
      </c>
      <c r="J3041" s="230">
        <f>SUBTOTAL(9,J3025:J3040)</f>
        <v>-474037113.47714829</v>
      </c>
      <c r="K3041" s="230">
        <f>SUBTOTAL(9,K3025:K3040)</f>
        <v>-48930129.158684418</v>
      </c>
      <c r="L3041" s="230">
        <f>SUBTOTAL(9,L3025:L3040)</f>
        <v>-1721438.5530592548</v>
      </c>
      <c r="M3041" s="230">
        <f>SUBTOTAL(9,M3025:M3040)</f>
        <v>-50651567.711743668</v>
      </c>
      <c r="O3041" s="134"/>
      <c r="P3041" s="134"/>
      <c r="Q3041" s="134"/>
      <c r="R3041" s="134"/>
      <c r="S3041" s="134"/>
      <c r="T3041" s="134"/>
      <c r="U3041" s="134"/>
      <c r="V3041" s="134"/>
      <c r="W3041" s="134"/>
      <c r="X3041" s="134"/>
      <c r="Y3041" s="134"/>
      <c r="Z3041" s="134"/>
      <c r="AA3041" s="134"/>
    </row>
    <row r="3042" spans="1:27" ht="11.65" customHeight="1" x14ac:dyDescent="0.2">
      <c r="A3042" s="138">
        <f t="shared" ca="1" si="253"/>
        <v>2661</v>
      </c>
      <c r="C3042" s="184" t="s">
        <v>680</v>
      </c>
      <c r="D3042" s="84" t="s">
        <v>560</v>
      </c>
      <c r="H3042" s="151"/>
      <c r="I3042" s="88"/>
      <c r="J3042" s="88"/>
      <c r="K3042" s="88"/>
      <c r="L3042" s="88"/>
      <c r="M3042" s="88"/>
      <c r="O3042" s="134"/>
      <c r="P3042" s="134"/>
      <c r="Q3042" s="134"/>
      <c r="R3042" s="134"/>
      <c r="S3042" s="134"/>
      <c r="T3042" s="134"/>
      <c r="U3042" s="134"/>
      <c r="V3042" s="134"/>
      <c r="W3042" s="134"/>
      <c r="X3042" s="134"/>
      <c r="Y3042" s="134"/>
      <c r="Z3042" s="134"/>
      <c r="AA3042" s="134"/>
    </row>
    <row r="3043" spans="1:27" ht="11.65" customHeight="1" x14ac:dyDescent="0.2">
      <c r="A3043" s="138">
        <f t="shared" ca="1" si="253"/>
        <v>2662</v>
      </c>
      <c r="C3043" s="184"/>
      <c r="F3043" s="184" t="str">
        <f>+[1]Function!F3023</f>
        <v>NUTIL</v>
      </c>
      <c r="G3043" s="84" t="str">
        <f>[1]UTCR!H3043</f>
        <v>OTH</v>
      </c>
      <c r="H3043" s="151"/>
      <c r="I3043" s="88">
        <f>IF(VLOOKUP([1]Variables!$AN$3,[1]Variables!$AK$3:$AM$14,3)=2,[1]UTCR!J3043,[1]UTCR!AF3043)</f>
        <v>0</v>
      </c>
      <c r="J3043" s="88">
        <f>I3043-K3043</f>
        <v>0</v>
      </c>
      <c r="K3043" s="185">
        <f>IF([1]Variables!$AN$3=12,IF(VLOOKUP([1]Variables!$AN$3,[1]Variables!$AK$3:$AM$14,3)=2,INDEX([1]UTCR!K3043:U3043,1,5)+INDEX([1]UTCR!K3043:U3043,1,8),INDEX([1]UTCR!AG3043:AQ3043,1,5)+INDEX([1]UTCR!AG3043:AQ3043,1,8)),IF(VLOOKUP([1]Variables!$AN$3,[1]Variables!$AK$3:$AM$14,3)=2,INDEX([1]UTCR!K3043:U3043,1,[1]Variables!$AN$3),INDEX([1]UTCR!AG3043:AQ3043,1,[1]Variables!$AN$3)))</f>
        <v>0</v>
      </c>
      <c r="L3043" s="88">
        <f>M3043-K3043</f>
        <v>0</v>
      </c>
      <c r="M3043" s="88">
        <f>IF([1]Variables!$AN$3=12,INDEX([1]NRO!J3043:T3043,1,5)+INDEX([1]NRO!J3043:T3043,1,8),INDEX([1]NRO!J3043:T3043,1,[1]Variables!$AN$3))</f>
        <v>0</v>
      </c>
      <c r="O3043" s="134"/>
      <c r="P3043" s="134"/>
      <c r="Q3043" s="134"/>
      <c r="R3043" s="134"/>
      <c r="S3043" s="134"/>
      <c r="T3043" s="134"/>
      <c r="U3043" s="134"/>
      <c r="V3043" s="134"/>
      <c r="W3043" s="134"/>
      <c r="X3043" s="134"/>
      <c r="Y3043" s="134"/>
      <c r="Z3043" s="134"/>
      <c r="AA3043" s="134"/>
    </row>
    <row r="3044" spans="1:27" ht="11.65" customHeight="1" thickBot="1" x14ac:dyDescent="0.25">
      <c r="A3044" s="138">
        <f t="shared" ca="1" si="253"/>
        <v>2663</v>
      </c>
      <c r="C3044" s="184"/>
      <c r="H3044" s="151" t="s">
        <v>677</v>
      </c>
      <c r="I3044" s="203">
        <f>SUBTOTAL(9,I3025:I3043)</f>
        <v>-522967242.63583267</v>
      </c>
      <c r="J3044" s="203">
        <f>SUBTOTAL(9,J3025:J3043)</f>
        <v>-474037113.47714829</v>
      </c>
      <c r="K3044" s="203">
        <f>SUBTOTAL(9,K3025:K3043)</f>
        <v>-48930129.158684418</v>
      </c>
      <c r="L3044" s="203">
        <f>SUBTOTAL(9,L3025:L3043)</f>
        <v>-1721438.5530592548</v>
      </c>
      <c r="M3044" s="203">
        <f>SUBTOTAL(9,M3025:M3043)</f>
        <v>-50651567.711743668</v>
      </c>
      <c r="O3044" s="134"/>
      <c r="P3044" s="134"/>
      <c r="Q3044" s="134"/>
      <c r="R3044" s="134"/>
      <c r="S3044" s="134"/>
      <c r="T3044" s="134"/>
      <c r="U3044" s="134"/>
      <c r="V3044" s="134"/>
      <c r="W3044" s="134"/>
      <c r="X3044" s="134"/>
      <c r="Y3044" s="134"/>
      <c r="Z3044" s="134"/>
      <c r="AA3044" s="134"/>
    </row>
    <row r="3045" spans="1:27" ht="11.65" customHeight="1" thickTop="1" x14ac:dyDescent="0.2">
      <c r="A3045" s="138">
        <f t="shared" ca="1" si="253"/>
        <v>2664</v>
      </c>
      <c r="C3045" s="184"/>
      <c r="H3045" s="151"/>
      <c r="I3045" s="134"/>
      <c r="J3045" s="88"/>
      <c r="K3045" s="88"/>
      <c r="L3045" s="88"/>
      <c r="M3045" s="88"/>
      <c r="O3045" s="134"/>
      <c r="P3045" s="134"/>
      <c r="Q3045" s="134"/>
      <c r="R3045" s="134"/>
      <c r="S3045" s="134"/>
      <c r="T3045" s="134"/>
      <c r="U3045" s="134"/>
      <c r="V3045" s="134"/>
      <c r="W3045" s="134"/>
      <c r="X3045" s="134"/>
      <c r="Y3045" s="134"/>
      <c r="Z3045" s="134"/>
      <c r="AA3045" s="134"/>
    </row>
    <row r="3046" spans="1:27" ht="11.65" customHeight="1" x14ac:dyDescent="0.2">
      <c r="A3046" s="138">
        <f t="shared" ca="1" si="253"/>
        <v>2665</v>
      </c>
      <c r="C3046" s="184">
        <v>111390</v>
      </c>
      <c r="D3046" s="142" t="s">
        <v>682</v>
      </c>
      <c r="H3046" s="151"/>
      <c r="I3046" s="134"/>
      <c r="J3046" s="88"/>
      <c r="K3046" s="88"/>
      <c r="L3046" s="88"/>
      <c r="M3046" s="88"/>
      <c r="O3046" s="134"/>
      <c r="P3046" s="134"/>
      <c r="Q3046" s="134"/>
      <c r="R3046" s="134"/>
      <c r="S3046" s="134"/>
      <c r="T3046" s="134"/>
      <c r="U3046" s="134"/>
      <c r="V3046" s="134"/>
      <c r="W3046" s="134"/>
      <c r="X3046" s="134"/>
      <c r="Y3046" s="134"/>
      <c r="Z3046" s="134"/>
      <c r="AA3046" s="134"/>
    </row>
    <row r="3047" spans="1:27" ht="11.65" customHeight="1" x14ac:dyDescent="0.2">
      <c r="A3047" s="138">
        <f t="shared" ca="1" si="253"/>
        <v>2666</v>
      </c>
      <c r="C3047" s="184"/>
      <c r="D3047" s="142"/>
      <c r="F3047" s="184" t="str">
        <f>+[1]Function!F3027</f>
        <v>G-SITUS</v>
      </c>
      <c r="G3047" s="84" t="str">
        <f>[1]UTCR!H3047</f>
        <v>S</v>
      </c>
      <c r="H3047" s="151"/>
      <c r="I3047" s="88">
        <f>IF(VLOOKUP([1]Variables!$AN$3,[1]Variables!$AK$3:$AM$14,3)=2,[1]UTCR!J3047,[1]UTCR!AF3047)</f>
        <v>396357.48</v>
      </c>
      <c r="J3047" s="88">
        <f>I3047-K3047</f>
        <v>396357.48</v>
      </c>
      <c r="K3047" s="185">
        <f>IF([1]Variables!$AN$3=12,IF(VLOOKUP([1]Variables!$AN$3,[1]Variables!$AK$3:$AM$14,3)=2,INDEX([1]UTCR!K3047:U3047,1,5)+INDEX([1]UTCR!K3047:U3047,1,8),INDEX([1]UTCR!AG3047:AQ3047,1,5)+INDEX([1]UTCR!AG3047:AQ3047,1,8)),IF(VLOOKUP([1]Variables!$AN$3,[1]Variables!$AK$3:$AM$14,3)=2,INDEX([1]UTCR!K3047:U3047,1,[1]Variables!$AN$3),INDEX([1]UTCR!AG3047:AQ3047,1,[1]Variables!$AN$3)))</f>
        <v>0</v>
      </c>
      <c r="L3047" s="88">
        <f>M3047-K3047</f>
        <v>0</v>
      </c>
      <c r="M3047" s="88">
        <f>IF([1]Variables!$AN$3=12,INDEX([1]NRO!J3047:T3047,1,5)+INDEX([1]NRO!J3047:T3047,1,8),INDEX([1]NRO!J3047:T3047,1,[1]Variables!$AN$3))</f>
        <v>0</v>
      </c>
      <c r="O3047" s="134"/>
      <c r="P3047" s="134"/>
      <c r="Q3047" s="134"/>
      <c r="R3047" s="134"/>
      <c r="S3047" s="134"/>
      <c r="T3047" s="134"/>
      <c r="U3047" s="134"/>
      <c r="V3047" s="134"/>
      <c r="W3047" s="134"/>
      <c r="X3047" s="134"/>
      <c r="Y3047" s="134"/>
      <c r="Z3047" s="134"/>
      <c r="AA3047" s="134"/>
    </row>
    <row r="3048" spans="1:27" ht="11.65" customHeight="1" x14ac:dyDescent="0.2">
      <c r="A3048" s="138">
        <f t="shared" ca="1" si="253"/>
        <v>2667</v>
      </c>
      <c r="C3048" s="184"/>
      <c r="D3048" s="142"/>
      <c r="F3048" s="184" t="str">
        <f>+[1]Function!F3027</f>
        <v>G-SITUS</v>
      </c>
      <c r="G3048" s="84" t="str">
        <f>[1]UTCR!H3048</f>
        <v>SG</v>
      </c>
      <c r="H3048" s="151"/>
      <c r="I3048" s="88">
        <f>IF(VLOOKUP([1]Variables!$AN$3,[1]Variables!$AK$3:$AM$14,3)=2,[1]UTCR!J3048,[1]UTCR!AF3048)</f>
        <v>910304.17</v>
      </c>
      <c r="J3048" s="88">
        <f>I3048-K3048</f>
        <v>835399.58476187312</v>
      </c>
      <c r="K3048" s="185">
        <f>IF([1]Variables!$AN$3=12,IF(VLOOKUP([1]Variables!$AN$3,[1]Variables!$AK$3:$AM$14,3)=2,INDEX([1]UTCR!K3048:U3048,1,5)+INDEX([1]UTCR!K3048:U3048,1,8),INDEX([1]UTCR!AG3048:AQ3048,1,5)+INDEX([1]UTCR!AG3048:AQ3048,1,8)),IF(VLOOKUP([1]Variables!$AN$3,[1]Variables!$AK$3:$AM$14,3)=2,INDEX([1]UTCR!K3048:U3048,1,[1]Variables!$AN$3),INDEX([1]UTCR!AG3048:AQ3048,1,[1]Variables!$AN$3)))</f>
        <v>74904.585238126892</v>
      </c>
      <c r="L3048" s="88">
        <f>M3048-K3048</f>
        <v>0</v>
      </c>
      <c r="M3048" s="88">
        <f>IF([1]Variables!$AN$3=12,INDEX([1]NRO!J3048:T3048,1,5)+INDEX([1]NRO!J3048:T3048,1,8),INDEX([1]NRO!J3048:T3048,1,[1]Variables!$AN$3))</f>
        <v>74904.585238126892</v>
      </c>
      <c r="O3048" s="134"/>
      <c r="P3048" s="134"/>
      <c r="Q3048" s="134"/>
      <c r="R3048" s="134"/>
      <c r="S3048" s="134"/>
      <c r="T3048" s="134"/>
      <c r="U3048" s="134"/>
      <c r="V3048" s="134"/>
      <c r="W3048" s="134"/>
      <c r="X3048" s="134"/>
      <c r="Y3048" s="134"/>
      <c r="Z3048" s="134"/>
      <c r="AA3048" s="134"/>
    </row>
    <row r="3049" spans="1:27" ht="11.65" customHeight="1" x14ac:dyDescent="0.2">
      <c r="A3049" s="138">
        <f t="shared" ca="1" si="253"/>
        <v>2668</v>
      </c>
      <c r="C3049" s="184"/>
      <c r="D3049" s="142"/>
      <c r="F3049" s="184" t="str">
        <f>+[1]Function!F3028</f>
        <v>P</v>
      </c>
      <c r="G3049" s="84" t="str">
        <f>[1]UTCR!H3049</f>
        <v>CAGE</v>
      </c>
      <c r="H3049" s="151"/>
      <c r="I3049" s="88">
        <f>IF(VLOOKUP([1]Variables!$AN$3,[1]Variables!$AK$3:$AM$14,3)=2,[1]UTCR!J3049,[1]UTCR!AF3049)</f>
        <v>0</v>
      </c>
      <c r="J3049" s="88">
        <f>I3049-K3049</f>
        <v>0</v>
      </c>
      <c r="K3049" s="185">
        <f>IF([1]Variables!$AN$3=12,IF(VLOOKUP([1]Variables!$AN$3,[1]Variables!$AK$3:$AM$14,3)=2,INDEX([1]UTCR!K3049:U3049,1,5)+INDEX([1]UTCR!K3049:U3049,1,8),INDEX([1]UTCR!AG3049:AQ3049,1,5)+INDEX([1]UTCR!AG3049:AQ3049,1,8)),IF(VLOOKUP([1]Variables!$AN$3,[1]Variables!$AK$3:$AM$14,3)=2,INDEX([1]UTCR!K3049:U3049,1,[1]Variables!$AN$3),INDEX([1]UTCR!AG3049:AQ3049,1,[1]Variables!$AN$3)))</f>
        <v>0</v>
      </c>
      <c r="L3049" s="88">
        <f>M3049-K3049</f>
        <v>0</v>
      </c>
      <c r="M3049" s="88">
        <f>IF([1]Variables!$AN$3=12,INDEX([1]NRO!J3049:T3049,1,5)+INDEX([1]NRO!J3049:T3049,1,8),INDEX([1]NRO!J3049:T3049,1,[1]Variables!$AN$3))</f>
        <v>0</v>
      </c>
      <c r="O3049" s="134"/>
      <c r="P3049" s="134"/>
      <c r="Q3049" s="134"/>
      <c r="R3049" s="134"/>
      <c r="S3049" s="134"/>
      <c r="T3049" s="134"/>
      <c r="U3049" s="134"/>
      <c r="V3049" s="134"/>
      <c r="W3049" s="134"/>
      <c r="X3049" s="134"/>
      <c r="Y3049" s="134"/>
      <c r="Z3049" s="134"/>
      <c r="AA3049" s="134"/>
    </row>
    <row r="3050" spans="1:27" ht="11.65" customHeight="1" x14ac:dyDescent="0.2">
      <c r="A3050" s="138">
        <f t="shared" ca="1" si="253"/>
        <v>2669</v>
      </c>
      <c r="C3050" s="184"/>
      <c r="D3050" s="142"/>
      <c r="F3050" s="184" t="str">
        <f>+[1]Function!F3030</f>
        <v>PTD</v>
      </c>
      <c r="G3050" s="84" t="str">
        <f>[1]UTCR!H3050</f>
        <v>CAGW</v>
      </c>
      <c r="H3050" s="151"/>
      <c r="I3050" s="88">
        <f>IF(VLOOKUP([1]Variables!$AN$3,[1]Variables!$AK$3:$AM$14,3)=2,[1]UTCR!J3050,[1]UTCR!AF3050)</f>
        <v>0</v>
      </c>
      <c r="J3050" s="88">
        <f>I3050-K3050</f>
        <v>0</v>
      </c>
      <c r="K3050" s="185">
        <f>IF([1]Variables!$AN$3=12,IF(VLOOKUP([1]Variables!$AN$3,[1]Variables!$AK$3:$AM$14,3)=2,INDEX([1]UTCR!K3050:U3050,1,5)+INDEX([1]UTCR!K3050:U3050,1,8),INDEX([1]UTCR!AG3050:AQ3050,1,5)+INDEX([1]UTCR!AG3050:AQ3050,1,8)),IF(VLOOKUP([1]Variables!$AN$3,[1]Variables!$AK$3:$AM$14,3)=2,INDEX([1]UTCR!K3050:U3050,1,[1]Variables!$AN$3),INDEX([1]UTCR!AG3050:AQ3050,1,[1]Variables!$AN$3)))</f>
        <v>0</v>
      </c>
      <c r="L3050" s="88">
        <f>M3050-K3050</f>
        <v>577190.12098183064</v>
      </c>
      <c r="M3050" s="88">
        <f>IF([1]Variables!$AN$3=12,INDEX([1]NRO!J3050:T3050,1,5)+INDEX([1]NRO!J3050:T3050,1,8),INDEX([1]NRO!J3050:T3050,1,[1]Variables!$AN$3))</f>
        <v>577190.12098183064</v>
      </c>
      <c r="O3050" s="134"/>
      <c r="P3050" s="134"/>
      <c r="Q3050" s="134"/>
      <c r="R3050" s="134"/>
      <c r="S3050" s="134"/>
      <c r="T3050" s="134"/>
      <c r="U3050" s="134"/>
      <c r="V3050" s="134"/>
      <c r="W3050" s="134"/>
      <c r="X3050" s="134"/>
      <c r="Y3050" s="134"/>
      <c r="Z3050" s="134"/>
      <c r="AA3050" s="134"/>
    </row>
    <row r="3051" spans="1:27" ht="11.65" customHeight="1" x14ac:dyDescent="0.2">
      <c r="A3051" s="138">
        <f t="shared" ca="1" si="253"/>
        <v>2670</v>
      </c>
      <c r="C3051" s="184"/>
      <c r="F3051" s="184" t="str">
        <f>+[1]Function!F3030</f>
        <v>PTD</v>
      </c>
      <c r="G3051" s="84" t="str">
        <f>[1]UTCR!H3051</f>
        <v>SO</v>
      </c>
      <c r="H3051" s="151"/>
      <c r="I3051" s="88">
        <f>IF(VLOOKUP([1]Variables!$AN$3,[1]Variables!$AK$3:$AM$14,3)=2,[1]UTCR!J3051,[1]UTCR!AF3051)</f>
        <v>8673284.1899999995</v>
      </c>
      <c r="J3051" s="88">
        <f>I3051-K3051</f>
        <v>8096094.0690181684</v>
      </c>
      <c r="K3051" s="185">
        <f>IF([1]Variables!$AN$3=12,IF(VLOOKUP([1]Variables!$AN$3,[1]Variables!$AK$3:$AM$14,3)=2,INDEX([1]UTCR!K3051:U3051,1,5)+INDEX([1]UTCR!K3051:U3051,1,8),INDEX([1]UTCR!AG3051:AQ3051,1,5)+INDEX([1]UTCR!AG3051:AQ3051,1,8)),IF(VLOOKUP([1]Variables!$AN$3,[1]Variables!$AK$3:$AM$14,3)=2,INDEX([1]UTCR!K3051:U3051,1,[1]Variables!$AN$3),INDEX([1]UTCR!AG3051:AQ3051,1,[1]Variables!$AN$3)))</f>
        <v>577190.12098183064</v>
      </c>
      <c r="L3051" s="88">
        <f>M3051-K3051</f>
        <v>0</v>
      </c>
      <c r="M3051" s="88">
        <f>IF([1]Variables!$AN$3=12,INDEX([1]NRO!J3051:T3051,1,5)+INDEX([1]NRO!J3051:T3051,1,8),INDEX([1]NRO!J3051:T3051,1,[1]Variables!$AN$3))</f>
        <v>577190.12098183064</v>
      </c>
      <c r="O3051" s="134"/>
      <c r="P3051" s="134"/>
      <c r="Q3051" s="134"/>
      <c r="R3051" s="134"/>
      <c r="S3051" s="134"/>
      <c r="T3051" s="134"/>
      <c r="U3051" s="134"/>
      <c r="V3051" s="134"/>
      <c r="W3051" s="134"/>
      <c r="X3051" s="134"/>
      <c r="Y3051" s="134"/>
      <c r="Z3051" s="134"/>
      <c r="AA3051" s="134"/>
    </row>
    <row r="3052" spans="1:27" ht="11.65" customHeight="1" x14ac:dyDescent="0.2">
      <c r="A3052" s="138">
        <f t="shared" ca="1" si="253"/>
        <v>2671</v>
      </c>
      <c r="C3052" s="184"/>
      <c r="H3052" s="151"/>
      <c r="I3052" s="187">
        <f>SUBTOTAL(9,I3047:I3051)</f>
        <v>9979945.8399999999</v>
      </c>
      <c r="J3052" s="187">
        <f>SUBTOTAL(9,J3047:J3051)</f>
        <v>9327851.1337800417</v>
      </c>
      <c r="K3052" s="187">
        <f>SUBTOTAL(9,K3047:K3051)</f>
        <v>652094.70621995756</v>
      </c>
      <c r="L3052" s="187">
        <f>SUBTOTAL(9,L3047:L3051)</f>
        <v>577190.12098183064</v>
      </c>
      <c r="M3052" s="187">
        <f>SUBTOTAL(9,M3047:M3051)</f>
        <v>1229284.8272017883</v>
      </c>
      <c r="O3052" s="134"/>
      <c r="P3052" s="134"/>
      <c r="Q3052" s="134"/>
      <c r="R3052" s="134"/>
      <c r="S3052" s="134"/>
      <c r="T3052" s="134"/>
      <c r="U3052" s="134"/>
      <c r="V3052" s="134"/>
      <c r="W3052" s="134"/>
      <c r="X3052" s="134"/>
      <c r="Y3052" s="134"/>
      <c r="Z3052" s="134"/>
      <c r="AA3052" s="134"/>
    </row>
    <row r="3053" spans="1:27" ht="11.65" customHeight="1" x14ac:dyDescent="0.2">
      <c r="A3053" s="138">
        <f t="shared" ca="1" si="253"/>
        <v>2672</v>
      </c>
      <c r="C3053" s="184"/>
      <c r="H3053" s="151"/>
      <c r="I3053" s="88"/>
      <c r="J3053" s="88"/>
      <c r="K3053" s="88"/>
      <c r="L3053" s="88"/>
      <c r="M3053" s="88"/>
      <c r="O3053" s="134"/>
      <c r="P3053" s="134"/>
      <c r="Q3053" s="134"/>
      <c r="R3053" s="134"/>
      <c r="S3053" s="134"/>
      <c r="T3053" s="134"/>
      <c r="U3053" s="134"/>
      <c r="V3053" s="134"/>
      <c r="W3053" s="134"/>
      <c r="X3053" s="134"/>
      <c r="Y3053" s="134"/>
      <c r="Z3053" s="134"/>
      <c r="AA3053" s="134"/>
    </row>
    <row r="3054" spans="1:27" ht="11.65" customHeight="1" x14ac:dyDescent="0.2">
      <c r="A3054" s="138">
        <f t="shared" ca="1" si="253"/>
        <v>2673</v>
      </c>
      <c r="C3054" s="184"/>
      <c r="E3054" s="221" t="s">
        <v>683</v>
      </c>
      <c r="H3054" s="151"/>
      <c r="I3054" s="187">
        <f>-I3052</f>
        <v>-9979945.8399999999</v>
      </c>
      <c r="J3054" s="187">
        <f>-J3052</f>
        <v>-9327851.1337800417</v>
      </c>
      <c r="K3054" s="187">
        <f>-K3052</f>
        <v>-652094.70621995756</v>
      </c>
      <c r="L3054" s="187">
        <f>-L3052</f>
        <v>-577190.12098183064</v>
      </c>
      <c r="M3054" s="187">
        <f>-M3052</f>
        <v>-1229284.8272017883</v>
      </c>
      <c r="O3054" s="134"/>
      <c r="P3054" s="134"/>
      <c r="Q3054" s="134"/>
      <c r="R3054" s="134"/>
      <c r="S3054" s="134"/>
      <c r="T3054" s="134"/>
      <c r="U3054" s="134"/>
      <c r="V3054" s="134"/>
      <c r="W3054" s="134"/>
      <c r="X3054" s="134"/>
      <c r="Y3054" s="134"/>
      <c r="Z3054" s="134"/>
      <c r="AA3054" s="134"/>
    </row>
    <row r="3055" spans="1:27" ht="11.65" customHeight="1" x14ac:dyDescent="0.2">
      <c r="A3055" s="138">
        <f t="shared" ca="1" si="253"/>
        <v>2674</v>
      </c>
      <c r="C3055" s="184"/>
      <c r="H3055" s="151"/>
      <c r="I3055" s="88"/>
      <c r="J3055" s="88"/>
      <c r="K3055" s="88"/>
      <c r="L3055" s="88"/>
      <c r="M3055" s="88"/>
      <c r="O3055" s="134"/>
      <c r="P3055" s="134"/>
      <c r="Q3055" s="134"/>
      <c r="R3055" s="134"/>
      <c r="S3055" s="134"/>
      <c r="T3055" s="134"/>
      <c r="U3055" s="134"/>
      <c r="V3055" s="134"/>
      <c r="W3055" s="134"/>
      <c r="X3055" s="134"/>
      <c r="Y3055" s="134"/>
      <c r="Z3055" s="134"/>
      <c r="AA3055" s="134"/>
    </row>
    <row r="3056" spans="1:27" ht="11.65" customHeight="1" thickBot="1" x14ac:dyDescent="0.25">
      <c r="A3056" s="138">
        <f t="shared" ca="1" si="253"/>
        <v>2675</v>
      </c>
      <c r="C3056" s="189" t="s">
        <v>684</v>
      </c>
      <c r="H3056" s="151" t="s">
        <v>677</v>
      </c>
      <c r="I3056" s="217">
        <f>SUBTOTAL(9,I2994:I3054)</f>
        <v>-542278802.51166606</v>
      </c>
      <c r="J3056" s="217">
        <f>SUBTOTAL(9,J2994:J3054)</f>
        <v>-491236875.7182337</v>
      </c>
      <c r="K3056" s="217">
        <f>SUBTOTAL(9,K2994:K3054)</f>
        <v>-51041926.793432266</v>
      </c>
      <c r="L3056" s="217">
        <f>SUBTOTAL(9,L2994:L3054)</f>
        <v>-1700273.7819967957</v>
      </c>
      <c r="M3056" s="217">
        <f>SUBTOTAL(9,M2994:M3054)</f>
        <v>-52742200.575429067</v>
      </c>
      <c r="O3056" s="186"/>
      <c r="P3056" s="186"/>
      <c r="Q3056" s="186"/>
      <c r="R3056" s="186"/>
      <c r="S3056" s="186"/>
      <c r="T3056" s="186"/>
      <c r="U3056" s="134"/>
      <c r="V3056" s="186"/>
      <c r="W3056" s="186"/>
      <c r="X3056" s="186"/>
      <c r="Y3056" s="186"/>
      <c r="Z3056" s="186"/>
      <c r="AA3056" s="186"/>
    </row>
    <row r="3057" spans="1:27" ht="11.65" customHeight="1" thickTop="1" x14ac:dyDescent="0.2">
      <c r="A3057" s="138">
        <f t="shared" ca="1" si="253"/>
        <v>2676</v>
      </c>
      <c r="C3057" s="184" t="str">
        <f>$C$187</f>
        <v>AMA</v>
      </c>
      <c r="H3057" s="151"/>
      <c r="I3057" s="192"/>
      <c r="J3057" s="88"/>
      <c r="K3057" s="88"/>
      <c r="L3057" s="88"/>
      <c r="M3057" s="88"/>
      <c r="O3057" s="134"/>
      <c r="P3057" s="134"/>
      <c r="Q3057" s="134"/>
      <c r="R3057" s="134"/>
      <c r="S3057" s="134"/>
      <c r="T3057" s="134"/>
      <c r="U3057" s="134"/>
      <c r="V3057" s="134"/>
      <c r="W3057" s="134"/>
      <c r="X3057" s="134"/>
      <c r="Y3057" s="134"/>
      <c r="Z3057" s="134"/>
      <c r="AA3057" s="134"/>
    </row>
    <row r="3058" spans="1:27" ht="11.65" customHeight="1" x14ac:dyDescent="0.2">
      <c r="A3058" s="138">
        <f t="shared" ca="1" si="253"/>
        <v>2677</v>
      </c>
      <c r="C3058" s="184"/>
      <c r="H3058" s="151"/>
      <c r="I3058" s="192"/>
      <c r="J3058" s="88"/>
      <c r="K3058" s="88"/>
      <c r="L3058" s="88"/>
      <c r="M3058" s="88"/>
      <c r="O3058" s="134"/>
      <c r="P3058" s="134"/>
      <c r="Q3058" s="134"/>
      <c r="R3058" s="134"/>
      <c r="S3058" s="134"/>
      <c r="T3058" s="134"/>
      <c r="U3058" s="134"/>
      <c r="V3058" s="134"/>
      <c r="W3058" s="134"/>
      <c r="X3058" s="134"/>
      <c r="Y3058" s="134"/>
      <c r="Z3058" s="134"/>
      <c r="AA3058" s="134"/>
    </row>
    <row r="3059" spans="1:27" ht="11.65" customHeight="1" x14ac:dyDescent="0.2">
      <c r="A3059" s="138">
        <f t="shared" ca="1" si="253"/>
        <v>2678</v>
      </c>
      <c r="C3059" s="184"/>
      <c r="E3059" s="142"/>
      <c r="H3059" s="151"/>
      <c r="I3059" s="192"/>
      <c r="J3059" s="192"/>
      <c r="K3059" s="192"/>
      <c r="L3059" s="192"/>
      <c r="M3059" s="192"/>
      <c r="O3059" s="193"/>
      <c r="P3059" s="193"/>
      <c r="Q3059" s="193"/>
      <c r="R3059" s="193"/>
      <c r="S3059" s="193"/>
      <c r="T3059" s="193"/>
      <c r="U3059" s="134"/>
      <c r="V3059" s="193"/>
      <c r="W3059" s="193"/>
      <c r="X3059" s="193"/>
      <c r="Y3059" s="193"/>
      <c r="Z3059" s="193"/>
      <c r="AA3059" s="193"/>
    </row>
    <row r="3060" spans="1:27" ht="11.65" customHeight="1" x14ac:dyDescent="0.2">
      <c r="A3060" s="138">
        <f t="shared" ca="1" si="253"/>
        <v>2679</v>
      </c>
      <c r="C3060" s="194"/>
      <c r="D3060" s="195"/>
      <c r="E3060" s="196"/>
      <c r="G3060" s="195"/>
      <c r="H3060" s="197"/>
      <c r="I3060" s="198"/>
      <c r="J3060" s="198"/>
      <c r="K3060" s="198"/>
      <c r="L3060" s="198"/>
      <c r="M3060" s="198"/>
      <c r="O3060" s="199"/>
      <c r="P3060" s="199"/>
      <c r="Q3060" s="199"/>
      <c r="R3060" s="199"/>
      <c r="S3060" s="199"/>
      <c r="T3060" s="199"/>
      <c r="U3060" s="134"/>
      <c r="V3060" s="199"/>
      <c r="W3060" s="199"/>
      <c r="X3060" s="199"/>
      <c r="Y3060" s="199"/>
      <c r="Z3060" s="199"/>
      <c r="AA3060" s="199"/>
    </row>
    <row r="3061" spans="1:27" ht="11.65" customHeight="1" x14ac:dyDescent="0.2">
      <c r="A3061" s="138">
        <f t="shared" ca="1" si="253"/>
        <v>2680</v>
      </c>
      <c r="C3061" s="184" t="s">
        <v>685</v>
      </c>
      <c r="H3061" s="151"/>
      <c r="I3061" s="88"/>
      <c r="J3061" s="88"/>
      <c r="K3061" s="88"/>
      <c r="L3061" s="88"/>
      <c r="M3061" s="88"/>
      <c r="O3061" s="134"/>
      <c r="P3061" s="134"/>
      <c r="Q3061" s="134"/>
      <c r="R3061" s="134"/>
      <c r="S3061" s="134"/>
      <c r="T3061" s="134"/>
      <c r="U3061" s="134"/>
      <c r="V3061" s="134"/>
      <c r="W3061" s="134"/>
      <c r="X3061" s="134"/>
      <c r="Y3061" s="134"/>
      <c r="Z3061" s="134"/>
      <c r="AA3061" s="134"/>
    </row>
    <row r="3062" spans="1:27" ht="11.65" customHeight="1" x14ac:dyDescent="0.2">
      <c r="A3062" s="138">
        <f t="shared" ca="1" si="253"/>
        <v>2681</v>
      </c>
      <c r="C3062" s="184"/>
      <c r="E3062" s="84" t="str">
        <f>[1]UTCR!E3062</f>
        <v>S</v>
      </c>
      <c r="H3062" s="151"/>
      <c r="I3062" s="88">
        <f>IF(VLOOKUP([1]Variables!$AN$3,[1]Variables!$AK$3:$AM$14,3)=2,[1]UTCR!J3062,[1]UTCR!AF3062)</f>
        <v>1934877.5169292311</v>
      </c>
      <c r="J3062" s="88">
        <f t="shared" ref="J3062:J3074" si="256">I3062-K3062</f>
        <v>3289441.595679231</v>
      </c>
      <c r="K3062" s="185">
        <f>IF([1]Variables!$AN$3=12,IF(VLOOKUP([1]Variables!$AN$3,[1]Variables!$AK$3:$AM$14,3)=2,INDEX([1]UTCR!K3062:U3062,1,5)+INDEX([1]UTCR!K3062:U3062,1,8),INDEX([1]UTCR!AG3062:AQ3062,1,5)+INDEX([1]UTCR!AG3062:AQ3062,1,8)),IF(VLOOKUP([1]Variables!$AN$3,[1]Variables!$AK$3:$AM$14,3)=2,INDEX([1]UTCR!K3062:U3062,1,[1]Variables!$AN$3),INDEX([1]UTCR!AG3062:AQ3062,1,[1]Variables!$AN$3)))</f>
        <v>-1354564.0787500001</v>
      </c>
      <c r="L3062" s="88">
        <f t="shared" ref="L3062:L3074" si="257">M3062-K3062</f>
        <v>-35201.491249999963</v>
      </c>
      <c r="M3062" s="88">
        <f>IF([1]Variables!$AN$3=12,INDEX([1]NRO!J3062:T3062,1,5)+INDEX([1]NRO!J3062:T3062,1,8),INDEX([1]NRO!J3062:T3062,1,[1]Variables!$AN$3))</f>
        <v>-1389765.57</v>
      </c>
      <c r="O3062" s="134"/>
      <c r="P3062" s="134"/>
      <c r="Q3062" s="134"/>
      <c r="R3062" s="134"/>
      <c r="S3062" s="134"/>
      <c r="T3062" s="134"/>
      <c r="U3062" s="134"/>
      <c r="V3062" s="134"/>
      <c r="W3062" s="134"/>
      <c r="X3062" s="134"/>
      <c r="Y3062" s="134"/>
      <c r="Z3062" s="134"/>
      <c r="AA3062" s="134"/>
    </row>
    <row r="3063" spans="1:27" ht="11.65" customHeight="1" x14ac:dyDescent="0.2">
      <c r="A3063" s="138">
        <f t="shared" ca="1" si="253"/>
        <v>2682</v>
      </c>
      <c r="C3063" s="184"/>
      <c r="E3063" s="84" t="str">
        <f>[1]UTCR!E3063</f>
        <v>DGP</v>
      </c>
      <c r="H3063" s="151"/>
      <c r="I3063" s="88">
        <f>IF(VLOOKUP([1]Variables!$AN$3,[1]Variables!$AK$3:$AM$14,3)=2,[1]UTCR!J3063,[1]UTCR!AF3063)</f>
        <v>0</v>
      </c>
      <c r="J3063" s="88">
        <f t="shared" si="256"/>
        <v>0</v>
      </c>
      <c r="K3063" s="185">
        <f>IF([1]Variables!$AN$3=12,IF(VLOOKUP([1]Variables!$AN$3,[1]Variables!$AK$3:$AM$14,3)=2,INDEX([1]UTCR!K3063:U3063,1,5)+INDEX([1]UTCR!K3063:U3063,1,8),INDEX([1]UTCR!AG3063:AQ3063,1,5)+INDEX([1]UTCR!AG3063:AQ3063,1,8)),IF(VLOOKUP([1]Variables!$AN$3,[1]Variables!$AK$3:$AM$14,3)=2,INDEX([1]UTCR!K3063:U3063,1,[1]Variables!$AN$3),INDEX([1]UTCR!AG3063:AQ3063,1,[1]Variables!$AN$3)))</f>
        <v>0</v>
      </c>
      <c r="L3063" s="88">
        <f t="shared" si="257"/>
        <v>0</v>
      </c>
      <c r="M3063" s="88">
        <f>IF([1]Variables!$AN$3=12,INDEX([1]NRO!J3063:T3063,1,5)+INDEX([1]NRO!J3063:T3063,1,8),INDEX([1]NRO!J3063:T3063,1,[1]Variables!$AN$3))</f>
        <v>0</v>
      </c>
      <c r="O3063" s="134"/>
      <c r="P3063" s="134"/>
      <c r="Q3063" s="134"/>
      <c r="R3063" s="134"/>
      <c r="S3063" s="134"/>
      <c r="T3063" s="134"/>
      <c r="U3063" s="134"/>
      <c r="V3063" s="134"/>
      <c r="W3063" s="134"/>
      <c r="X3063" s="134"/>
      <c r="Y3063" s="134"/>
      <c r="Z3063" s="134"/>
      <c r="AA3063" s="134"/>
    </row>
    <row r="3064" spans="1:27" ht="11.65" customHeight="1" x14ac:dyDescent="0.2">
      <c r="A3064" s="138">
        <f t="shared" ca="1" si="253"/>
        <v>2683</v>
      </c>
      <c r="C3064" s="184"/>
      <c r="E3064" s="84" t="str">
        <f>[1]UTCR!E3064</f>
        <v>DGU</v>
      </c>
      <c r="H3064" s="151"/>
      <c r="I3064" s="88">
        <f>IF(VLOOKUP([1]Variables!$AN$3,[1]Variables!$AK$3:$AM$14,3)=2,[1]UTCR!J3064,[1]UTCR!AF3064)</f>
        <v>0</v>
      </c>
      <c r="J3064" s="88">
        <f t="shared" si="256"/>
        <v>0</v>
      </c>
      <c r="K3064" s="185">
        <f>IF([1]Variables!$AN$3=12,IF(VLOOKUP([1]Variables!$AN$3,[1]Variables!$AK$3:$AM$14,3)=2,INDEX([1]UTCR!K3064:U3064,1,5)+INDEX([1]UTCR!K3064:U3064,1,8),INDEX([1]UTCR!AG3064:AQ3064,1,5)+INDEX([1]UTCR!AG3064:AQ3064,1,8)),IF(VLOOKUP([1]Variables!$AN$3,[1]Variables!$AK$3:$AM$14,3)=2,INDEX([1]UTCR!K3064:U3064,1,[1]Variables!$AN$3),INDEX([1]UTCR!AG3064:AQ3064,1,[1]Variables!$AN$3)))</f>
        <v>0</v>
      </c>
      <c r="L3064" s="88">
        <f t="shared" si="257"/>
        <v>0</v>
      </c>
      <c r="M3064" s="88">
        <f>IF([1]Variables!$AN$3=12,INDEX([1]NRO!J3064:T3064,1,5)+INDEX([1]NRO!J3064:T3064,1,8),INDEX([1]NRO!J3064:T3064,1,[1]Variables!$AN$3))</f>
        <v>0</v>
      </c>
      <c r="O3064" s="134"/>
      <c r="P3064" s="134"/>
      <c r="Q3064" s="134"/>
      <c r="R3064" s="134"/>
      <c r="S3064" s="134"/>
      <c r="T3064" s="134"/>
      <c r="U3064" s="134"/>
      <c r="V3064" s="134"/>
      <c r="W3064" s="134"/>
      <c r="X3064" s="134"/>
      <c r="Y3064" s="134"/>
      <c r="Z3064" s="134"/>
      <c r="AA3064" s="134"/>
    </row>
    <row r="3065" spans="1:27" ht="11.65" customHeight="1" x14ac:dyDescent="0.2">
      <c r="A3065" s="138">
        <f t="shared" ca="1" si="253"/>
        <v>2684</v>
      </c>
      <c r="C3065" s="184"/>
      <c r="E3065" s="142" t="str">
        <f>[1]UTCR!E3065</f>
        <v>SE</v>
      </c>
      <c r="H3065" s="151"/>
      <c r="I3065" s="88">
        <f>IF(VLOOKUP([1]Variables!$AN$3,[1]Variables!$AK$3:$AM$14,3)=2,[1]UTCR!J3065,[1]UTCR!AF3065)</f>
        <v>0</v>
      </c>
      <c r="J3065" s="88">
        <f t="shared" si="256"/>
        <v>0</v>
      </c>
      <c r="K3065" s="185">
        <f>IF([1]Variables!$AN$3=12,IF(VLOOKUP([1]Variables!$AN$3,[1]Variables!$AK$3:$AM$14,3)=2,INDEX([1]UTCR!K3065:U3065,1,5)+INDEX([1]UTCR!K3065:U3065,1,8),INDEX([1]UTCR!AG3065:AQ3065,1,5)+INDEX([1]UTCR!AG3065:AQ3065,1,8)),IF(VLOOKUP([1]Variables!$AN$3,[1]Variables!$AK$3:$AM$14,3)=2,INDEX([1]UTCR!K3065:U3065,1,[1]Variables!$AN$3),INDEX([1]UTCR!AG3065:AQ3065,1,[1]Variables!$AN$3)))</f>
        <v>0</v>
      </c>
      <c r="L3065" s="88">
        <f t="shared" si="257"/>
        <v>0</v>
      </c>
      <c r="M3065" s="88">
        <f>IF([1]Variables!$AN$3=12,INDEX([1]NRO!J3065:T3065,1,5)+INDEX([1]NRO!J3065:T3065,1,8),INDEX([1]NRO!J3065:T3065,1,[1]Variables!$AN$3))</f>
        <v>0</v>
      </c>
      <c r="O3065" s="134"/>
      <c r="P3065" s="134"/>
      <c r="Q3065" s="134"/>
      <c r="R3065" s="134"/>
      <c r="S3065" s="134"/>
      <c r="T3065" s="134"/>
      <c r="U3065" s="134"/>
      <c r="V3065" s="134"/>
      <c r="W3065" s="134"/>
      <c r="X3065" s="134"/>
      <c r="Y3065" s="134"/>
      <c r="Z3065" s="134"/>
      <c r="AA3065" s="134"/>
    </row>
    <row r="3066" spans="1:27" ht="11.65" customHeight="1" x14ac:dyDescent="0.2">
      <c r="A3066" s="138">
        <f t="shared" ca="1" si="253"/>
        <v>2685</v>
      </c>
      <c r="C3066" s="184"/>
      <c r="E3066" s="142" t="str">
        <f>[1]UTCR!E3066</f>
        <v>SO</v>
      </c>
      <c r="H3066" s="151"/>
      <c r="I3066" s="88">
        <f>IF(VLOOKUP([1]Variables!$AN$3,[1]Variables!$AK$3:$AM$14,3)=2,[1]UTCR!J3066,[1]UTCR!AF3066)</f>
        <v>-287484094.00249964</v>
      </c>
      <c r="J3066" s="88">
        <f t="shared" si="256"/>
        <v>-268352589.10047305</v>
      </c>
      <c r="K3066" s="185">
        <f>IF([1]Variables!$AN$3=12,IF(VLOOKUP([1]Variables!$AN$3,[1]Variables!$AK$3:$AM$14,3)=2,INDEX([1]UTCR!K3066:U3066,1,5)+INDEX([1]UTCR!K3066:U3066,1,8),INDEX([1]UTCR!AG3066:AQ3066,1,5)+INDEX([1]UTCR!AG3066:AQ3066,1,8)),IF(VLOOKUP([1]Variables!$AN$3,[1]Variables!$AK$3:$AM$14,3)=2,INDEX([1]UTCR!K3066:U3066,1,[1]Variables!$AN$3),INDEX([1]UTCR!AG3066:AQ3066,1,[1]Variables!$AN$3)))</f>
        <v>-19131504.902026594</v>
      </c>
      <c r="L3066" s="88">
        <f t="shared" si="257"/>
        <v>-284091.01831093803</v>
      </c>
      <c r="M3066" s="88">
        <f>IF([1]Variables!$AN$3=12,INDEX([1]NRO!J3066:T3066,1,5)+INDEX([1]NRO!J3066:T3066,1,8),INDEX([1]NRO!J3066:T3066,1,[1]Variables!$AN$3))</f>
        <v>-19415595.920337532</v>
      </c>
      <c r="O3066" s="134"/>
      <c r="P3066" s="134"/>
      <c r="Q3066" s="134"/>
      <c r="R3066" s="134"/>
      <c r="S3066" s="134"/>
      <c r="T3066" s="134"/>
      <c r="U3066" s="134"/>
      <c r="V3066" s="134"/>
      <c r="W3066" s="134"/>
      <c r="X3066" s="134"/>
      <c r="Y3066" s="134"/>
      <c r="Z3066" s="134"/>
      <c r="AA3066" s="134"/>
    </row>
    <row r="3067" spans="1:27" ht="11.65" customHeight="1" x14ac:dyDescent="0.2">
      <c r="A3067" s="138">
        <f t="shared" ca="1" si="253"/>
        <v>2686</v>
      </c>
      <c r="C3067" s="184"/>
      <c r="E3067" s="142" t="str">
        <f>[1]UTCR!E3067</f>
        <v>CN</v>
      </c>
      <c r="H3067" s="151"/>
      <c r="I3067" s="88">
        <f>IF(VLOOKUP([1]Variables!$AN$3,[1]Variables!$AK$3:$AM$14,3)=2,[1]UTCR!J3067,[1]UTCR!AF3067)</f>
        <v>-114367652.27499968</v>
      </c>
      <c r="J3067" s="88">
        <f t="shared" si="256"/>
        <v>-106494955.45369181</v>
      </c>
      <c r="K3067" s="185">
        <f>IF([1]Variables!$AN$3=12,IF(VLOOKUP([1]Variables!$AN$3,[1]Variables!$AK$3:$AM$14,3)=2,INDEX([1]UTCR!K3067:U3067,1,5)+INDEX([1]UTCR!K3067:U3067,1,8),INDEX([1]UTCR!AG3067:AQ3067,1,5)+INDEX([1]UTCR!AG3067:AQ3067,1,8)),IF(VLOOKUP([1]Variables!$AN$3,[1]Variables!$AK$3:$AM$14,3)=2,INDEX([1]UTCR!K3067:U3067,1,[1]Variables!$AN$3),INDEX([1]UTCR!AG3067:AQ3067,1,[1]Variables!$AN$3)))</f>
        <v>-7872696.8213078696</v>
      </c>
      <c r="L3067" s="88">
        <f t="shared" si="257"/>
        <v>31982.086548387073</v>
      </c>
      <c r="M3067" s="88">
        <f>IF([1]Variables!$AN$3=12,INDEX([1]NRO!J3067:T3067,1,5)+INDEX([1]NRO!J3067:T3067,1,8),INDEX([1]NRO!J3067:T3067,1,[1]Variables!$AN$3))</f>
        <v>-7840714.7347594826</v>
      </c>
      <c r="O3067" s="134"/>
      <c r="P3067" s="134"/>
      <c r="Q3067" s="134"/>
      <c r="R3067" s="134"/>
      <c r="S3067" s="134"/>
      <c r="T3067" s="134"/>
      <c r="U3067" s="134"/>
      <c r="V3067" s="134"/>
      <c r="W3067" s="134"/>
      <c r="X3067" s="134"/>
      <c r="Y3067" s="134"/>
      <c r="Z3067" s="134"/>
      <c r="AA3067" s="134"/>
    </row>
    <row r="3068" spans="1:27" ht="11.65" customHeight="1" x14ac:dyDescent="0.2">
      <c r="A3068" s="138">
        <f t="shared" ca="1" si="253"/>
        <v>2687</v>
      </c>
      <c r="C3068" s="184"/>
      <c r="E3068" s="184" t="str">
        <f>[1]UTCR!E3068</f>
        <v>SSGCT</v>
      </c>
      <c r="H3068" s="151"/>
      <c r="I3068" s="88">
        <f>IF(VLOOKUP([1]Variables!$AN$3,[1]Variables!$AK$3:$AM$14,3)=2,[1]UTCR!J3068,[1]UTCR!AF3068)</f>
        <v>0</v>
      </c>
      <c r="J3068" s="88">
        <f t="shared" si="256"/>
        <v>0</v>
      </c>
      <c r="K3068" s="185">
        <f>IF([1]Variables!$AN$3=12,IF(VLOOKUP([1]Variables!$AN$3,[1]Variables!$AK$3:$AM$14,3)=2,INDEX([1]UTCR!K3068:U3068,1,5)+INDEX([1]UTCR!K3068:U3068,1,8),INDEX([1]UTCR!AG3068:AQ3068,1,5)+INDEX([1]UTCR!AG3068:AQ3068,1,8)),IF(VLOOKUP([1]Variables!$AN$3,[1]Variables!$AK$3:$AM$14,3)=2,INDEX([1]UTCR!K3068:U3068,1,[1]Variables!$AN$3),INDEX([1]UTCR!AG3068:AQ3068,1,[1]Variables!$AN$3)))</f>
        <v>0</v>
      </c>
      <c r="L3068" s="88">
        <f t="shared" si="257"/>
        <v>0</v>
      </c>
      <c r="M3068" s="88">
        <f>IF([1]Variables!$AN$3=12,INDEX([1]NRO!J3068:T3068,1,5)+INDEX([1]NRO!J3068:T3068,1,8),INDEX([1]NRO!J3068:T3068,1,[1]Variables!$AN$3))</f>
        <v>0</v>
      </c>
      <c r="O3068" s="134"/>
      <c r="P3068" s="134"/>
      <c r="Q3068" s="134"/>
      <c r="R3068" s="134"/>
      <c r="S3068" s="134"/>
      <c r="T3068" s="134"/>
      <c r="U3068" s="134"/>
      <c r="V3068" s="134"/>
      <c r="W3068" s="134"/>
      <c r="X3068" s="134"/>
      <c r="Y3068" s="134"/>
      <c r="Z3068" s="134"/>
      <c r="AA3068" s="134"/>
    </row>
    <row r="3069" spans="1:27" ht="11.65" customHeight="1" x14ac:dyDescent="0.2">
      <c r="A3069" s="138">
        <f t="shared" ca="1" si="253"/>
        <v>2688</v>
      </c>
      <c r="C3069" s="184"/>
      <c r="E3069" s="184" t="str">
        <f>[1]UTCR!E3069</f>
        <v>JBG</v>
      </c>
      <c r="H3069" s="151"/>
      <c r="I3069" s="88">
        <f>IF(VLOOKUP([1]Variables!$AN$3,[1]Variables!$AK$3:$AM$14,3)=2,[1]UTCR!J3069,[1]UTCR!AF3069)</f>
        <v>-163390.3475</v>
      </c>
      <c r="J3069" s="88">
        <f t="shared" si="256"/>
        <v>-126730.44842088153</v>
      </c>
      <c r="K3069" s="185">
        <f>IF([1]Variables!$AN$3=12,IF(VLOOKUP([1]Variables!$AN$3,[1]Variables!$AK$3:$AM$14,3)=2,INDEX([1]UTCR!K3069:U3069,1,5)+INDEX([1]UTCR!K3069:U3069,1,8),INDEX([1]UTCR!AG3069:AQ3069,1,5)+INDEX([1]UTCR!AG3069:AQ3069,1,8)),IF(VLOOKUP([1]Variables!$AN$3,[1]Variables!$AK$3:$AM$14,3)=2,INDEX([1]UTCR!K3069:U3069,1,[1]Variables!$AN$3),INDEX([1]UTCR!AG3069:AQ3069,1,[1]Variables!$AN$3)))</f>
        <v>-36659.899079118484</v>
      </c>
      <c r="L3069" s="88">
        <f t="shared" si="257"/>
        <v>-30976.432036514532</v>
      </c>
      <c r="M3069" s="88">
        <f>IF([1]Variables!$AN$3=12,INDEX([1]NRO!J3069:T3069,1,5)+INDEX([1]NRO!J3069:T3069,1,8),INDEX([1]NRO!J3069:T3069,1,[1]Variables!$AN$3))</f>
        <v>-67636.331115633016</v>
      </c>
      <c r="O3069" s="134"/>
      <c r="P3069" s="134"/>
      <c r="Q3069" s="134"/>
      <c r="R3069" s="134"/>
      <c r="S3069" s="134"/>
      <c r="T3069" s="134"/>
      <c r="U3069" s="134"/>
      <c r="V3069" s="134"/>
      <c r="W3069" s="134"/>
      <c r="X3069" s="134"/>
      <c r="Y3069" s="134"/>
      <c r="Z3069" s="134"/>
      <c r="AA3069" s="134"/>
    </row>
    <row r="3070" spans="1:27" ht="11.65" customHeight="1" x14ac:dyDescent="0.2">
      <c r="A3070" s="138">
        <f t="shared" ca="1" si="253"/>
        <v>2689</v>
      </c>
      <c r="C3070" s="184"/>
      <c r="E3070" s="184" t="str">
        <f>[1]UTCR!E3070</f>
        <v>CAGW</v>
      </c>
      <c r="H3070" s="151"/>
      <c r="I3070" s="88">
        <f>IF(VLOOKUP([1]Variables!$AN$3,[1]Variables!$AK$3:$AM$14,3)=2,[1]UTCR!J3070,[1]UTCR!AF3070)</f>
        <v>-92927189.243179202</v>
      </c>
      <c r="J3070" s="88">
        <f t="shared" si="256"/>
        <v>-71958120.299160898</v>
      </c>
      <c r="K3070" s="185">
        <f>IF([1]Variables!$AN$3=12,IF(VLOOKUP([1]Variables!$AN$3,[1]Variables!$AK$3:$AM$14,3)=2,INDEX([1]UTCR!K3070:U3070,1,5)+INDEX([1]UTCR!K3070:U3070,1,8),INDEX([1]UTCR!AG3070:AQ3070,1,5)+INDEX([1]UTCR!AG3070:AQ3070,1,8)),IF(VLOOKUP([1]Variables!$AN$3,[1]Variables!$AK$3:$AM$14,3)=2,INDEX([1]UTCR!K3070:U3070,1,[1]Variables!$AN$3),INDEX([1]UTCR!AG3070:AQ3070,1,[1]Variables!$AN$3)))</f>
        <v>-20969068.944018308</v>
      </c>
      <c r="L3070" s="88">
        <f t="shared" si="257"/>
        <v>-907130.66689670831</v>
      </c>
      <c r="M3070" s="88">
        <f>IF([1]Variables!$AN$3=12,INDEX([1]NRO!J3070:T3070,1,5)+INDEX([1]NRO!J3070:T3070,1,8),INDEX([1]NRO!J3070:T3070,1,[1]Variables!$AN$3))</f>
        <v>-21876199.610915016</v>
      </c>
      <c r="O3070" s="134"/>
      <c r="P3070" s="134"/>
      <c r="Q3070" s="134"/>
      <c r="R3070" s="134"/>
      <c r="S3070" s="134"/>
      <c r="T3070" s="134"/>
      <c r="U3070" s="134"/>
      <c r="V3070" s="134"/>
      <c r="W3070" s="134"/>
      <c r="X3070" s="134"/>
      <c r="Y3070" s="134"/>
      <c r="Z3070" s="134"/>
      <c r="AA3070" s="134"/>
    </row>
    <row r="3071" spans="1:27" ht="11.65" customHeight="1" x14ac:dyDescent="0.2">
      <c r="A3071" s="138">
        <f t="shared" ca="1" si="253"/>
        <v>2690</v>
      </c>
      <c r="C3071" s="184"/>
      <c r="E3071" s="184" t="str">
        <f>[1]UTCR!E3071</f>
        <v>CAGE</v>
      </c>
      <c r="H3071" s="151"/>
      <c r="I3071" s="88">
        <f>IF(VLOOKUP([1]Variables!$AN$3,[1]Variables!$AK$3:$AM$14,3)=2,[1]UTCR!J3071,[1]UTCR!AF3071)</f>
        <v>-24407403.858333368</v>
      </c>
      <c r="J3071" s="88">
        <f t="shared" si="256"/>
        <v>-24407403.858333368</v>
      </c>
      <c r="K3071" s="185">
        <f>IF([1]Variables!$AN$3=12,IF(VLOOKUP([1]Variables!$AN$3,[1]Variables!$AK$3:$AM$14,3)=2,INDEX([1]UTCR!K3071:U3071,1,5)+INDEX([1]UTCR!K3071:U3071,1,8),INDEX([1]UTCR!AG3071:AQ3071,1,5)+INDEX([1]UTCR!AG3071:AQ3071,1,8)),IF(VLOOKUP([1]Variables!$AN$3,[1]Variables!$AK$3:$AM$14,3)=2,INDEX([1]UTCR!K3071:U3071,1,[1]Variables!$AN$3),INDEX([1]UTCR!AG3071:AQ3071,1,[1]Variables!$AN$3)))</f>
        <v>0</v>
      </c>
      <c r="L3071" s="88">
        <f t="shared" si="257"/>
        <v>0</v>
      </c>
      <c r="M3071" s="88">
        <f>IF([1]Variables!$AN$3=12,INDEX([1]NRO!J3071:T3071,1,5)+INDEX([1]NRO!J3071:T3071,1,8),INDEX([1]NRO!J3071:T3071,1,[1]Variables!$AN$3))</f>
        <v>0</v>
      </c>
      <c r="O3071" s="134"/>
      <c r="P3071" s="134"/>
      <c r="Q3071" s="134"/>
      <c r="R3071" s="134"/>
      <c r="S3071" s="134"/>
      <c r="T3071" s="134"/>
      <c r="U3071" s="134"/>
      <c r="V3071" s="134"/>
      <c r="W3071" s="134"/>
      <c r="X3071" s="134"/>
      <c r="Y3071" s="134"/>
      <c r="Z3071" s="134"/>
      <c r="AA3071" s="134"/>
    </row>
    <row r="3072" spans="1:27" ht="11.65" customHeight="1" x14ac:dyDescent="0.2">
      <c r="A3072" s="138">
        <f t="shared" ca="1" si="253"/>
        <v>2691</v>
      </c>
      <c r="C3072" s="184"/>
      <c r="E3072" s="184" t="str">
        <f>[1]UTCR!E3072</f>
        <v>CAEW</v>
      </c>
      <c r="H3072" s="151"/>
      <c r="I3072" s="88">
        <f>IF(VLOOKUP([1]Variables!$AN$3,[1]Variables!$AK$3:$AM$14,3)=2,[1]UTCR!J3072,[1]UTCR!AF3072)</f>
        <v>0</v>
      </c>
      <c r="J3072" s="88">
        <f t="shared" si="256"/>
        <v>0</v>
      </c>
      <c r="K3072" s="185">
        <f>IF([1]Variables!$AN$3=12,IF(VLOOKUP([1]Variables!$AN$3,[1]Variables!$AK$3:$AM$14,3)=2,INDEX([1]UTCR!K3072:U3072,1,5)+INDEX([1]UTCR!K3072:U3072,1,8),INDEX([1]UTCR!AG3072:AQ3072,1,5)+INDEX([1]UTCR!AG3072:AQ3072,1,8)),IF(VLOOKUP([1]Variables!$AN$3,[1]Variables!$AK$3:$AM$14,3)=2,INDEX([1]UTCR!K3072:U3072,1,[1]Variables!$AN$3),INDEX([1]UTCR!AG3072:AQ3072,1,[1]Variables!$AN$3)))</f>
        <v>0</v>
      </c>
      <c r="L3072" s="88">
        <f t="shared" si="257"/>
        <v>0</v>
      </c>
      <c r="M3072" s="88">
        <f>IF([1]Variables!$AN$3=12,INDEX([1]NRO!J3072:T3072,1,5)+INDEX([1]NRO!J3072:T3072,1,8),INDEX([1]NRO!J3072:T3072,1,[1]Variables!$AN$3))</f>
        <v>0</v>
      </c>
      <c r="O3072" s="134"/>
      <c r="P3072" s="134"/>
      <c r="Q3072" s="134"/>
      <c r="R3072" s="134"/>
      <c r="S3072" s="134"/>
      <c r="T3072" s="134"/>
      <c r="U3072" s="134"/>
      <c r="V3072" s="134"/>
      <c r="W3072" s="134"/>
      <c r="X3072" s="134"/>
      <c r="Y3072" s="134"/>
      <c r="Z3072" s="134"/>
      <c r="AA3072" s="134"/>
    </row>
    <row r="3073" spans="1:27" ht="11.65" customHeight="1" x14ac:dyDescent="0.2">
      <c r="A3073" s="138">
        <f t="shared" ca="1" si="253"/>
        <v>2692</v>
      </c>
      <c r="C3073" s="184"/>
      <c r="E3073" s="184" t="str">
        <f>[1]UTCR!E3073</f>
        <v>CAEE</v>
      </c>
      <c r="H3073" s="151"/>
      <c r="I3073" s="88">
        <f>IF(VLOOKUP([1]Variables!$AN$3,[1]Variables!$AK$3:$AM$14,3)=2,[1]UTCR!J3073,[1]UTCR!AF3073)</f>
        <v>-2423232.5858333302</v>
      </c>
      <c r="J3073" s="88">
        <f t="shared" si="256"/>
        <v>-2423232.5858333302</v>
      </c>
      <c r="K3073" s="185">
        <f>IF([1]Variables!$AN$3=12,IF(VLOOKUP([1]Variables!$AN$3,[1]Variables!$AK$3:$AM$14,3)=2,INDEX([1]UTCR!K3073:U3073,1,5)+INDEX([1]UTCR!K3073:U3073,1,8),INDEX([1]UTCR!AG3073:AQ3073,1,5)+INDEX([1]UTCR!AG3073:AQ3073,1,8)),IF(VLOOKUP([1]Variables!$AN$3,[1]Variables!$AK$3:$AM$14,3)=2,INDEX([1]UTCR!K3073:U3073,1,[1]Variables!$AN$3),INDEX([1]UTCR!AG3073:AQ3073,1,[1]Variables!$AN$3)))</f>
        <v>0</v>
      </c>
      <c r="L3073" s="88">
        <f t="shared" si="257"/>
        <v>0</v>
      </c>
      <c r="M3073" s="88">
        <f>IF([1]Variables!$AN$3=12,INDEX([1]NRO!J3073:T3073,1,5)+INDEX([1]NRO!J3073:T3073,1,8),INDEX([1]NRO!J3073:T3073,1,[1]Variables!$AN$3))</f>
        <v>0</v>
      </c>
      <c r="O3073" s="134"/>
      <c r="P3073" s="134"/>
      <c r="Q3073" s="134"/>
      <c r="R3073" s="134"/>
      <c r="S3073" s="134"/>
      <c r="T3073" s="134"/>
      <c r="U3073" s="134"/>
      <c r="V3073" s="134"/>
      <c r="W3073" s="134"/>
      <c r="X3073" s="134"/>
      <c r="Y3073" s="134"/>
      <c r="Z3073" s="134"/>
      <c r="AA3073" s="134"/>
    </row>
    <row r="3074" spans="1:27" ht="11.65" customHeight="1" x14ac:dyDescent="0.2">
      <c r="A3074" s="138">
        <f t="shared" ca="1" si="253"/>
        <v>2693</v>
      </c>
      <c r="C3074" s="184"/>
      <c r="E3074" s="84" t="str">
        <f>[1]UTCR!E3074</f>
        <v>SG</v>
      </c>
      <c r="H3074" s="151"/>
      <c r="I3074" s="88">
        <f>IF(VLOOKUP([1]Variables!$AN$3,[1]Variables!$AK$3:$AM$14,3)=2,[1]UTCR!J3074,[1]UTCR!AF3074)</f>
        <v>-12460771.876250001</v>
      </c>
      <c r="J3074" s="88">
        <f t="shared" si="256"/>
        <v>-11435434.434219582</v>
      </c>
      <c r="K3074" s="185">
        <f>IF([1]Variables!$AN$3=12,IF(VLOOKUP([1]Variables!$AN$3,[1]Variables!$AK$3:$AM$14,3)=2,INDEX([1]UTCR!K3074:U3074,1,5)+INDEX([1]UTCR!K3074:U3074,1,8),INDEX([1]UTCR!AG3074:AQ3074,1,5)+INDEX([1]UTCR!AG3074:AQ3074,1,8)),IF(VLOOKUP([1]Variables!$AN$3,[1]Variables!$AK$3:$AM$14,3)=2,INDEX([1]UTCR!K3074:U3074,1,[1]Variables!$AN$3),INDEX([1]UTCR!AG3074:AQ3074,1,[1]Variables!$AN$3)))</f>
        <v>-1025337.4420304178</v>
      </c>
      <c r="L3074" s="88">
        <f t="shared" si="257"/>
        <v>102333.86093081092</v>
      </c>
      <c r="M3074" s="88">
        <f>IF([1]Variables!$AN$3=12,INDEX([1]NRO!J3074:T3074,1,5)+INDEX([1]NRO!J3074:T3074,1,8),INDEX([1]NRO!J3074:T3074,1,[1]Variables!$AN$3))</f>
        <v>-923003.58109960693</v>
      </c>
      <c r="O3074" s="134"/>
      <c r="P3074" s="134"/>
      <c r="Q3074" s="134"/>
      <c r="R3074" s="134"/>
      <c r="S3074" s="134"/>
      <c r="T3074" s="134"/>
      <c r="U3074" s="134"/>
      <c r="V3074" s="134"/>
      <c r="W3074" s="134"/>
      <c r="X3074" s="134"/>
      <c r="Y3074" s="134"/>
      <c r="Z3074" s="134"/>
      <c r="AA3074" s="134"/>
    </row>
    <row r="3075" spans="1:27" ht="11.65" customHeight="1" x14ac:dyDescent="0.2">
      <c r="A3075" s="138">
        <f t="shared" ca="1" si="253"/>
        <v>2694</v>
      </c>
      <c r="C3075" s="184"/>
      <c r="E3075" s="84" t="str">
        <f>[1]UTCR!E3075</f>
        <v>Less Capital Lease</v>
      </c>
      <c r="H3075" s="151"/>
      <c r="I3075" s="88">
        <f>I3054</f>
        <v>-9979945.8399999999</v>
      </c>
      <c r="J3075" s="88">
        <f>J3054</f>
        <v>-9327851.1337800417</v>
      </c>
      <c r="K3075" s="88">
        <f>K3054</f>
        <v>-652094.70621995756</v>
      </c>
      <c r="L3075" s="88">
        <f>L3054</f>
        <v>-577190.12098183064</v>
      </c>
      <c r="M3075" s="88">
        <f>M3054</f>
        <v>-1229284.8272017883</v>
      </c>
      <c r="O3075" s="134"/>
      <c r="P3075" s="134"/>
      <c r="Q3075" s="134"/>
      <c r="R3075" s="134"/>
      <c r="S3075" s="134"/>
      <c r="T3075" s="134"/>
      <c r="U3075" s="134"/>
      <c r="V3075" s="134"/>
      <c r="W3075" s="134"/>
      <c r="X3075" s="134"/>
      <c r="Y3075" s="134"/>
      <c r="Z3075" s="134"/>
      <c r="AA3075" s="134"/>
    </row>
    <row r="3076" spans="1:27" ht="11.65" customHeight="1" thickBot="1" x14ac:dyDescent="0.25">
      <c r="A3076" s="138">
        <f t="shared" ca="1" si="253"/>
        <v>2695</v>
      </c>
      <c r="C3076" s="184" t="s">
        <v>686</v>
      </c>
      <c r="H3076" s="151" t="s">
        <v>677</v>
      </c>
      <c r="I3076" s="203">
        <f>SUM(I3062:I3075)</f>
        <v>-542278802.51166606</v>
      </c>
      <c r="J3076" s="203">
        <f>SUM(J3062:J3075)</f>
        <v>-491236875.7182337</v>
      </c>
      <c r="K3076" s="203">
        <f>SUM(K3062:K3075)</f>
        <v>-51041926.793432258</v>
      </c>
      <c r="L3076" s="203">
        <f>SUM(L3062:L3075)</f>
        <v>-1700273.7819967933</v>
      </c>
      <c r="M3076" s="203">
        <f>SUM(M3062:M3075)</f>
        <v>-52742200.575429067</v>
      </c>
      <c r="O3076" s="134"/>
      <c r="P3076" s="134"/>
      <c r="Q3076" s="134"/>
      <c r="R3076" s="134"/>
      <c r="S3076" s="134"/>
      <c r="T3076" s="134"/>
      <c r="U3076" s="134"/>
      <c r="V3076" s="134"/>
      <c r="W3076" s="134"/>
      <c r="X3076" s="134"/>
      <c r="Y3076" s="134"/>
      <c r="Z3076" s="134"/>
      <c r="AA3076" s="134"/>
    </row>
    <row r="3077" spans="1:27" ht="11.65" customHeight="1" thickTop="1" x14ac:dyDescent="0.2">
      <c r="A3077" s="138"/>
      <c r="C3077" s="184"/>
      <c r="I3077" s="88"/>
      <c r="J3077" s="88"/>
      <c r="K3077" s="88"/>
      <c r="L3077" s="88"/>
      <c r="M3077" s="88"/>
      <c r="O3077" s="134"/>
      <c r="P3077" s="134"/>
      <c r="Q3077" s="134"/>
      <c r="R3077" s="134"/>
      <c r="S3077" s="134"/>
      <c r="T3077" s="134"/>
      <c r="U3077" s="134"/>
      <c r="V3077" s="134"/>
      <c r="W3077" s="134"/>
      <c r="X3077" s="134"/>
      <c r="Y3077" s="134"/>
      <c r="Z3077" s="134"/>
      <c r="AA3077" s="134"/>
    </row>
    <row r="3078" spans="1:27" ht="11.65" customHeight="1" x14ac:dyDescent="0.2">
      <c r="C3078" s="184"/>
      <c r="I3078" s="88"/>
      <c r="J3078" s="88"/>
      <c r="K3078" s="88"/>
      <c r="L3078" s="88"/>
      <c r="M3078" s="88"/>
      <c r="O3078" s="134"/>
      <c r="P3078" s="134"/>
      <c r="Q3078" s="134"/>
      <c r="R3078" s="134"/>
      <c r="S3078" s="134"/>
      <c r="T3078" s="134"/>
      <c r="U3078" s="134"/>
      <c r="V3078" s="134"/>
      <c r="W3078" s="134"/>
      <c r="X3078" s="134"/>
      <c r="Y3078" s="134"/>
      <c r="Z3078" s="134"/>
      <c r="AA3078" s="134"/>
    </row>
    <row r="3079" spans="1:27" ht="11.65" customHeight="1" x14ac:dyDescent="0.2">
      <c r="B3079" s="201"/>
      <c r="C3079" s="184"/>
      <c r="D3079" s="201"/>
      <c r="E3079" s="201"/>
      <c r="F3079" s="201"/>
      <c r="G3079" s="201"/>
      <c r="I3079" s="192"/>
      <c r="J3079" s="88"/>
      <c r="K3079" s="88"/>
      <c r="L3079" s="88"/>
      <c r="M3079" s="88"/>
      <c r="O3079" s="134"/>
      <c r="P3079" s="134"/>
      <c r="Q3079" s="134"/>
      <c r="R3079" s="134"/>
      <c r="S3079" s="134"/>
      <c r="T3079" s="134"/>
      <c r="U3079" s="134"/>
      <c r="V3079" s="134"/>
      <c r="W3079" s="134"/>
      <c r="X3079" s="134"/>
      <c r="Y3079" s="134"/>
      <c r="Z3079" s="134"/>
      <c r="AA3079" s="134"/>
    </row>
    <row r="3080" spans="1:27" x14ac:dyDescent="0.2">
      <c r="A3080" s="84" t="s">
        <v>687</v>
      </c>
      <c r="C3080" s="184" t="s">
        <v>687</v>
      </c>
      <c r="E3080" s="84" t="s">
        <v>687</v>
      </c>
      <c r="F3080" s="84" t="s">
        <v>687</v>
      </c>
      <c r="G3080" s="84" t="s">
        <v>687</v>
      </c>
      <c r="H3080" s="138" t="s">
        <v>687</v>
      </c>
      <c r="I3080" s="84" t="s">
        <v>687</v>
      </c>
      <c r="J3080" s="84" t="s">
        <v>687</v>
      </c>
      <c r="K3080" s="84" t="s">
        <v>687</v>
      </c>
      <c r="L3080" s="84" t="s">
        <v>687</v>
      </c>
      <c r="M3080" s="84" t="s">
        <v>687</v>
      </c>
      <c r="O3080" s="129"/>
      <c r="P3080" s="129"/>
      <c r="Q3080" s="129"/>
      <c r="R3080" s="129"/>
      <c r="S3080" s="129"/>
      <c r="T3080" s="129"/>
      <c r="U3080" s="134"/>
      <c r="V3080" s="129"/>
      <c r="W3080" s="129"/>
      <c r="X3080" s="129"/>
      <c r="Y3080" s="129"/>
      <c r="Z3080" s="129"/>
      <c r="AA3080" s="129"/>
    </row>
    <row r="3081" spans="1:27" x14ac:dyDescent="0.2">
      <c r="J3081" s="88"/>
      <c r="K3081" s="88"/>
      <c r="L3081" s="88"/>
      <c r="M3081" s="88"/>
      <c r="O3081" s="134"/>
      <c r="P3081" s="134"/>
      <c r="Q3081" s="134"/>
      <c r="R3081" s="134"/>
      <c r="S3081" s="134"/>
      <c r="T3081" s="134"/>
      <c r="U3081" s="134"/>
      <c r="V3081" s="134"/>
      <c r="W3081" s="134"/>
      <c r="X3081" s="134"/>
      <c r="Y3081" s="134"/>
      <c r="Z3081" s="134"/>
      <c r="AA3081" s="134"/>
    </row>
    <row r="3082" spans="1:27" x14ac:dyDescent="0.2">
      <c r="J3082" s="88"/>
      <c r="K3082" s="88"/>
      <c r="L3082" s="88"/>
      <c r="M3082" s="88"/>
      <c r="O3082" s="134"/>
      <c r="P3082" s="134"/>
      <c r="Q3082" s="134"/>
      <c r="R3082" s="134"/>
      <c r="S3082" s="134"/>
      <c r="T3082" s="134"/>
      <c r="U3082" s="134"/>
      <c r="V3082" s="134"/>
      <c r="W3082" s="134"/>
      <c r="X3082" s="134"/>
      <c r="Y3082" s="134"/>
      <c r="Z3082" s="134"/>
      <c r="AA3082" s="134"/>
    </row>
    <row r="3083" spans="1:27" x14ac:dyDescent="0.2">
      <c r="J3083" s="88"/>
      <c r="K3083" s="88"/>
      <c r="L3083" s="88"/>
      <c r="M3083" s="88"/>
      <c r="O3083" s="134"/>
      <c r="P3083" s="134"/>
      <c r="Q3083" s="134"/>
      <c r="R3083" s="134"/>
      <c r="S3083" s="134"/>
      <c r="T3083" s="134"/>
      <c r="U3083" s="134"/>
      <c r="V3083" s="134"/>
      <c r="W3083" s="134"/>
      <c r="X3083" s="134"/>
      <c r="Y3083" s="134"/>
      <c r="Z3083" s="134"/>
      <c r="AA3083" s="134"/>
    </row>
    <row r="3084" spans="1:27" x14ac:dyDescent="0.2">
      <c r="J3084" s="88"/>
      <c r="K3084" s="88"/>
      <c r="L3084" s="88"/>
      <c r="M3084" s="88"/>
      <c r="O3084" s="134"/>
      <c r="P3084" s="134"/>
      <c r="Q3084" s="134"/>
      <c r="R3084" s="134"/>
      <c r="S3084" s="134"/>
      <c r="T3084" s="134"/>
      <c r="U3084" s="134"/>
      <c r="V3084" s="134"/>
      <c r="W3084" s="134"/>
      <c r="X3084" s="134"/>
      <c r="Y3084" s="134"/>
      <c r="Z3084" s="134"/>
      <c r="AA3084" s="134"/>
    </row>
    <row r="3085" spans="1:27" x14ac:dyDescent="0.2">
      <c r="J3085" s="88"/>
      <c r="K3085" s="88"/>
      <c r="L3085" s="88"/>
      <c r="M3085" s="88"/>
      <c r="O3085" s="134"/>
      <c r="P3085" s="134"/>
      <c r="Q3085" s="134"/>
      <c r="R3085" s="134"/>
      <c r="S3085" s="134"/>
      <c r="T3085" s="134"/>
      <c r="U3085" s="134"/>
      <c r="V3085" s="134"/>
      <c r="W3085" s="134"/>
      <c r="X3085" s="134"/>
      <c r="Y3085" s="134"/>
      <c r="Z3085" s="134"/>
      <c r="AA3085" s="134"/>
    </row>
    <row r="3086" spans="1:27" x14ac:dyDescent="0.2">
      <c r="J3086" s="88"/>
      <c r="K3086" s="88"/>
      <c r="L3086" s="88"/>
      <c r="M3086" s="88"/>
      <c r="O3086" s="134"/>
      <c r="P3086" s="134"/>
      <c r="Q3086" s="134"/>
      <c r="R3086" s="134"/>
      <c r="S3086" s="134"/>
      <c r="T3086" s="134"/>
      <c r="U3086" s="134"/>
      <c r="V3086" s="134"/>
      <c r="W3086" s="134"/>
      <c r="X3086" s="134"/>
      <c r="Y3086" s="134"/>
      <c r="Z3086" s="134"/>
      <c r="AA3086" s="134"/>
    </row>
    <row r="3087" spans="1:27" x14ac:dyDescent="0.2">
      <c r="J3087" s="88"/>
      <c r="K3087" s="88"/>
      <c r="L3087" s="88"/>
      <c r="M3087" s="88"/>
      <c r="O3087" s="134"/>
      <c r="P3087" s="134"/>
      <c r="Q3087" s="134"/>
      <c r="R3087" s="134"/>
      <c r="S3087" s="134"/>
      <c r="T3087" s="134"/>
      <c r="U3087" s="134"/>
      <c r="V3087" s="134"/>
      <c r="W3087" s="134"/>
      <c r="X3087" s="134"/>
      <c r="Y3087" s="134"/>
      <c r="Z3087" s="134"/>
      <c r="AA3087" s="134"/>
    </row>
    <row r="3088" spans="1:27" x14ac:dyDescent="0.2">
      <c r="J3088" s="88"/>
      <c r="K3088" s="88"/>
      <c r="L3088" s="88"/>
      <c r="M3088" s="88"/>
      <c r="O3088" s="134"/>
      <c r="P3088" s="134"/>
      <c r="Q3088" s="134"/>
      <c r="R3088" s="134"/>
      <c r="S3088" s="134"/>
      <c r="T3088" s="134"/>
      <c r="U3088" s="134"/>
      <c r="V3088" s="134"/>
      <c r="W3088" s="134"/>
      <c r="X3088" s="134"/>
      <c r="Y3088" s="134"/>
      <c r="Z3088" s="134"/>
      <c r="AA3088" s="134"/>
    </row>
    <row r="3089" spans="10:27" x14ac:dyDescent="0.2">
      <c r="J3089" s="88"/>
      <c r="K3089" s="88"/>
      <c r="L3089" s="88"/>
      <c r="M3089" s="88"/>
      <c r="O3089" s="134"/>
      <c r="P3089" s="134"/>
      <c r="Q3089" s="134"/>
      <c r="R3089" s="134"/>
      <c r="S3089" s="134"/>
      <c r="T3089" s="134"/>
      <c r="U3089" s="134"/>
      <c r="V3089" s="134"/>
      <c r="W3089" s="134"/>
      <c r="X3089" s="134"/>
      <c r="Y3089" s="134"/>
      <c r="Z3089" s="134"/>
      <c r="AA3089" s="134"/>
    </row>
    <row r="3090" spans="10:27" x14ac:dyDescent="0.2">
      <c r="J3090" s="88"/>
      <c r="K3090" s="88"/>
      <c r="L3090" s="88"/>
      <c r="M3090" s="88"/>
      <c r="O3090" s="134"/>
      <c r="P3090" s="134"/>
      <c r="Q3090" s="134"/>
      <c r="R3090" s="134"/>
      <c r="S3090" s="134"/>
      <c r="T3090" s="134"/>
      <c r="U3090" s="134"/>
      <c r="V3090" s="134"/>
      <c r="W3090" s="134"/>
      <c r="X3090" s="134"/>
      <c r="Y3090" s="134"/>
      <c r="Z3090" s="134"/>
      <c r="AA3090" s="134"/>
    </row>
    <row r="3091" spans="10:27" x14ac:dyDescent="0.2">
      <c r="J3091" s="88"/>
      <c r="K3091" s="88"/>
      <c r="L3091" s="88"/>
      <c r="M3091" s="88"/>
      <c r="O3091" s="134"/>
      <c r="P3091" s="134"/>
      <c r="Q3091" s="134"/>
      <c r="R3091" s="134"/>
      <c r="S3091" s="134"/>
      <c r="T3091" s="134"/>
      <c r="U3091" s="134"/>
      <c r="V3091" s="134"/>
      <c r="W3091" s="134"/>
      <c r="X3091" s="134"/>
      <c r="Y3091" s="134"/>
      <c r="Z3091" s="134"/>
      <c r="AA3091" s="134"/>
    </row>
    <row r="3092" spans="10:27" x14ac:dyDescent="0.2">
      <c r="J3092" s="88"/>
      <c r="K3092" s="88"/>
      <c r="L3092" s="88"/>
      <c r="M3092" s="88"/>
      <c r="O3092" s="134"/>
      <c r="P3092" s="134"/>
      <c r="Q3092" s="134"/>
      <c r="R3092" s="134"/>
      <c r="S3092" s="134"/>
      <c r="T3092" s="134"/>
      <c r="U3092" s="134"/>
      <c r="V3092" s="134"/>
      <c r="W3092" s="134"/>
      <c r="X3092" s="134"/>
      <c r="Y3092" s="134"/>
      <c r="Z3092" s="134"/>
      <c r="AA3092" s="134"/>
    </row>
    <row r="3093" spans="10:27" x14ac:dyDescent="0.2">
      <c r="J3093" s="88"/>
      <c r="K3093" s="88"/>
      <c r="L3093" s="88"/>
      <c r="M3093" s="88"/>
      <c r="O3093" s="134"/>
      <c r="P3093" s="134"/>
      <c r="Q3093" s="134"/>
      <c r="R3093" s="134"/>
      <c r="S3093" s="134"/>
      <c r="T3093" s="134"/>
      <c r="U3093" s="134"/>
      <c r="V3093" s="134"/>
      <c r="W3093" s="134"/>
      <c r="X3093" s="134"/>
      <c r="Y3093" s="134"/>
      <c r="Z3093" s="134"/>
      <c r="AA3093" s="134"/>
    </row>
    <row r="3094" spans="10:27" x14ac:dyDescent="0.2">
      <c r="J3094" s="88"/>
      <c r="K3094" s="88"/>
      <c r="L3094" s="88"/>
      <c r="M3094" s="88"/>
      <c r="O3094" s="134"/>
      <c r="P3094" s="134"/>
      <c r="Q3094" s="134"/>
      <c r="R3094" s="134"/>
      <c r="S3094" s="134"/>
      <c r="T3094" s="134"/>
      <c r="U3094" s="134"/>
      <c r="V3094" s="134"/>
      <c r="W3094" s="134"/>
      <c r="X3094" s="134"/>
      <c r="Y3094" s="134"/>
      <c r="Z3094" s="134"/>
      <c r="AA3094" s="134"/>
    </row>
    <row r="3095" spans="10:27" x14ac:dyDescent="0.2">
      <c r="J3095" s="88"/>
      <c r="K3095" s="88"/>
      <c r="L3095" s="88"/>
      <c r="M3095" s="88"/>
      <c r="O3095" s="134"/>
      <c r="P3095" s="134"/>
      <c r="Q3095" s="134"/>
      <c r="R3095" s="134"/>
      <c r="S3095" s="134"/>
      <c r="T3095" s="134"/>
      <c r="U3095" s="134"/>
      <c r="V3095" s="134"/>
      <c r="W3095" s="134"/>
      <c r="X3095" s="134"/>
      <c r="Y3095" s="134"/>
      <c r="Z3095" s="134"/>
      <c r="AA3095" s="134"/>
    </row>
    <row r="3096" spans="10:27" x14ac:dyDescent="0.2">
      <c r="J3096" s="88"/>
      <c r="K3096" s="88"/>
      <c r="L3096" s="88"/>
      <c r="M3096" s="88"/>
      <c r="O3096" s="134"/>
      <c r="P3096" s="134"/>
      <c r="Q3096" s="134"/>
      <c r="R3096" s="134"/>
      <c r="S3096" s="134"/>
      <c r="T3096" s="134"/>
      <c r="U3096" s="134"/>
      <c r="V3096" s="134"/>
      <c r="W3096" s="134"/>
      <c r="X3096" s="134"/>
      <c r="Y3096" s="134"/>
      <c r="Z3096" s="134"/>
      <c r="AA3096" s="134"/>
    </row>
    <row r="3097" spans="10:27" x14ac:dyDescent="0.2">
      <c r="J3097" s="88"/>
      <c r="K3097" s="88"/>
      <c r="L3097" s="88"/>
      <c r="M3097" s="88"/>
      <c r="O3097" s="134"/>
      <c r="P3097" s="134"/>
      <c r="Q3097" s="134"/>
      <c r="R3097" s="134"/>
      <c r="S3097" s="134"/>
      <c r="T3097" s="134"/>
      <c r="U3097" s="134"/>
      <c r="V3097" s="134"/>
      <c r="W3097" s="134"/>
      <c r="X3097" s="134"/>
      <c r="Y3097" s="134"/>
      <c r="Z3097" s="134"/>
      <c r="AA3097" s="134"/>
    </row>
    <row r="3098" spans="10:27" x14ac:dyDescent="0.2">
      <c r="J3098" s="88"/>
      <c r="K3098" s="88"/>
      <c r="L3098" s="88"/>
      <c r="M3098" s="88"/>
      <c r="O3098" s="134"/>
      <c r="P3098" s="134"/>
      <c r="Q3098" s="134"/>
      <c r="R3098" s="134"/>
      <c r="S3098" s="134"/>
      <c r="T3098" s="134"/>
      <c r="U3098" s="134"/>
      <c r="V3098" s="134"/>
      <c r="W3098" s="134"/>
      <c r="X3098" s="134"/>
      <c r="Y3098" s="134"/>
      <c r="Z3098" s="134"/>
      <c r="AA3098" s="134"/>
    </row>
    <row r="3099" spans="10:27" x14ac:dyDescent="0.2">
      <c r="J3099" s="88"/>
      <c r="K3099" s="88"/>
      <c r="L3099" s="88"/>
      <c r="M3099" s="88"/>
      <c r="O3099" s="134"/>
      <c r="P3099" s="134"/>
      <c r="Q3099" s="134"/>
      <c r="R3099" s="134"/>
      <c r="S3099" s="134"/>
      <c r="T3099" s="134"/>
      <c r="U3099" s="134"/>
      <c r="V3099" s="134"/>
      <c r="W3099" s="134"/>
      <c r="X3099" s="134"/>
      <c r="Y3099" s="134"/>
      <c r="Z3099" s="134"/>
      <c r="AA3099" s="134"/>
    </row>
    <row r="3100" spans="10:27" x14ac:dyDescent="0.2">
      <c r="J3100" s="88"/>
      <c r="K3100" s="88"/>
      <c r="L3100" s="88"/>
      <c r="M3100" s="88"/>
      <c r="O3100" s="134"/>
      <c r="P3100" s="134"/>
      <c r="Q3100" s="134"/>
      <c r="R3100" s="134"/>
      <c r="S3100" s="134"/>
      <c r="T3100" s="134"/>
      <c r="U3100" s="134"/>
      <c r="V3100" s="134"/>
      <c r="W3100" s="134"/>
      <c r="X3100" s="134"/>
      <c r="Y3100" s="134"/>
      <c r="Z3100" s="134"/>
      <c r="AA3100" s="134"/>
    </row>
    <row r="3101" spans="10:27" x14ac:dyDescent="0.2">
      <c r="J3101" s="88"/>
      <c r="K3101" s="88"/>
      <c r="L3101" s="88"/>
      <c r="M3101" s="88"/>
      <c r="O3101" s="134"/>
      <c r="P3101" s="134"/>
      <c r="Q3101" s="134"/>
      <c r="R3101" s="134"/>
      <c r="S3101" s="134"/>
      <c r="T3101" s="134"/>
      <c r="U3101" s="134"/>
      <c r="V3101" s="134"/>
      <c r="W3101" s="134"/>
      <c r="X3101" s="134"/>
      <c r="Y3101" s="134"/>
      <c r="Z3101" s="134"/>
      <c r="AA3101" s="134"/>
    </row>
    <row r="3102" spans="10:27" x14ac:dyDescent="0.2">
      <c r="J3102" s="88"/>
      <c r="K3102" s="88"/>
      <c r="L3102" s="88"/>
      <c r="M3102" s="88"/>
      <c r="O3102" s="134"/>
      <c r="P3102" s="134"/>
      <c r="Q3102" s="134"/>
      <c r="R3102" s="134"/>
      <c r="S3102" s="134"/>
      <c r="T3102" s="134"/>
      <c r="U3102" s="134"/>
      <c r="V3102" s="134"/>
      <c r="W3102" s="134"/>
      <c r="X3102" s="134"/>
      <c r="Y3102" s="134"/>
      <c r="Z3102" s="134"/>
      <c r="AA3102" s="134"/>
    </row>
    <row r="3103" spans="10:27" x14ac:dyDescent="0.2">
      <c r="J3103" s="88"/>
      <c r="K3103" s="88"/>
      <c r="L3103" s="88"/>
      <c r="M3103" s="88"/>
      <c r="O3103" s="134"/>
      <c r="P3103" s="134"/>
      <c r="Q3103" s="134"/>
      <c r="R3103" s="134"/>
      <c r="S3103" s="134"/>
      <c r="T3103" s="134"/>
      <c r="U3103" s="134"/>
      <c r="V3103" s="134"/>
      <c r="W3103" s="134"/>
      <c r="X3103" s="134"/>
      <c r="Y3103" s="134"/>
      <c r="Z3103" s="134"/>
      <c r="AA3103" s="134"/>
    </row>
    <row r="3104" spans="10:27" x14ac:dyDescent="0.2">
      <c r="J3104" s="88"/>
      <c r="K3104" s="88"/>
      <c r="L3104" s="88"/>
      <c r="M3104" s="88"/>
      <c r="O3104" s="134"/>
      <c r="P3104" s="134"/>
      <c r="Q3104" s="134"/>
      <c r="R3104" s="134"/>
      <c r="S3104" s="134"/>
      <c r="T3104" s="134"/>
      <c r="U3104" s="134"/>
      <c r="V3104" s="134"/>
      <c r="W3104" s="134"/>
      <c r="X3104" s="134"/>
      <c r="Y3104" s="134"/>
      <c r="Z3104" s="134"/>
      <c r="AA3104" s="134"/>
    </row>
    <row r="3105" spans="10:27" x14ac:dyDescent="0.2">
      <c r="J3105" s="88"/>
      <c r="K3105" s="88"/>
      <c r="L3105" s="88"/>
      <c r="M3105" s="88"/>
      <c r="O3105" s="134"/>
      <c r="P3105" s="134"/>
      <c r="Q3105" s="134"/>
      <c r="R3105" s="134"/>
      <c r="S3105" s="134"/>
      <c r="T3105" s="134"/>
      <c r="U3105" s="134"/>
      <c r="V3105" s="134"/>
      <c r="W3105" s="134"/>
      <c r="X3105" s="134"/>
      <c r="Y3105" s="134"/>
      <c r="Z3105" s="134"/>
      <c r="AA3105" s="134"/>
    </row>
    <row r="3106" spans="10:27" x14ac:dyDescent="0.2">
      <c r="J3106" s="88"/>
      <c r="K3106" s="88"/>
      <c r="L3106" s="88"/>
      <c r="M3106" s="88"/>
      <c r="O3106" s="134"/>
      <c r="P3106" s="134"/>
      <c r="Q3106" s="134"/>
      <c r="R3106" s="134"/>
      <c r="S3106" s="134"/>
      <c r="T3106" s="134"/>
      <c r="U3106" s="134"/>
      <c r="V3106" s="134"/>
      <c r="W3106" s="134"/>
      <c r="X3106" s="134"/>
      <c r="Y3106" s="134"/>
      <c r="Z3106" s="134"/>
      <c r="AA3106" s="134"/>
    </row>
    <row r="3107" spans="10:27" x14ac:dyDescent="0.2">
      <c r="J3107" s="88"/>
      <c r="K3107" s="88"/>
      <c r="L3107" s="88"/>
      <c r="M3107" s="88"/>
      <c r="O3107" s="134"/>
      <c r="P3107" s="134"/>
      <c r="Q3107" s="134"/>
      <c r="R3107" s="134"/>
      <c r="S3107" s="134"/>
      <c r="T3107" s="134"/>
      <c r="U3107" s="134"/>
      <c r="V3107" s="134"/>
      <c r="W3107" s="134"/>
      <c r="X3107" s="134"/>
      <c r="Y3107" s="134"/>
      <c r="Z3107" s="134"/>
      <c r="AA3107" s="134"/>
    </row>
    <row r="3108" spans="10:27" x14ac:dyDescent="0.2">
      <c r="J3108" s="88"/>
      <c r="K3108" s="88"/>
      <c r="L3108" s="88"/>
      <c r="M3108" s="88"/>
      <c r="O3108" s="134"/>
      <c r="P3108" s="134"/>
      <c r="Q3108" s="134"/>
      <c r="R3108" s="134"/>
      <c r="S3108" s="134"/>
      <c r="T3108" s="134"/>
      <c r="U3108" s="134"/>
      <c r="V3108" s="134"/>
      <c r="W3108" s="134"/>
      <c r="X3108" s="134"/>
      <c r="Y3108" s="134"/>
      <c r="Z3108" s="134"/>
      <c r="AA3108" s="134"/>
    </row>
    <row r="3109" spans="10:27" x14ac:dyDescent="0.2">
      <c r="J3109" s="88"/>
      <c r="K3109" s="88"/>
      <c r="L3109" s="88"/>
      <c r="M3109" s="88"/>
      <c r="O3109" s="134"/>
      <c r="P3109" s="134"/>
      <c r="Q3109" s="134"/>
      <c r="R3109" s="134"/>
      <c r="S3109" s="134"/>
      <c r="T3109" s="134"/>
      <c r="U3109" s="134"/>
      <c r="V3109" s="134"/>
      <c r="W3109" s="134"/>
      <c r="X3109" s="134"/>
      <c r="Y3109" s="134"/>
      <c r="Z3109" s="134"/>
      <c r="AA3109" s="134"/>
    </row>
    <row r="3110" spans="10:27" x14ac:dyDescent="0.2">
      <c r="J3110" s="88"/>
      <c r="K3110" s="88"/>
      <c r="L3110" s="88"/>
      <c r="M3110" s="88"/>
      <c r="O3110" s="134"/>
      <c r="P3110" s="134"/>
      <c r="Q3110" s="134"/>
      <c r="R3110" s="134"/>
      <c r="S3110" s="134"/>
      <c r="T3110" s="134"/>
      <c r="U3110" s="134"/>
      <c r="V3110" s="134"/>
      <c r="W3110" s="134"/>
      <c r="X3110" s="134"/>
      <c r="Y3110" s="134"/>
      <c r="Z3110" s="134"/>
      <c r="AA3110" s="134"/>
    </row>
    <row r="3111" spans="10:27" x14ac:dyDescent="0.2">
      <c r="J3111" s="88"/>
      <c r="K3111" s="88"/>
      <c r="L3111" s="88"/>
      <c r="M3111" s="88"/>
      <c r="O3111" s="134"/>
      <c r="P3111" s="134"/>
      <c r="Q3111" s="134"/>
      <c r="R3111" s="134"/>
      <c r="S3111" s="134"/>
      <c r="T3111" s="134"/>
      <c r="U3111" s="134"/>
      <c r="V3111" s="134"/>
      <c r="W3111" s="134"/>
      <c r="X3111" s="134"/>
      <c r="Y3111" s="134"/>
      <c r="Z3111" s="134"/>
      <c r="AA3111" s="134"/>
    </row>
    <row r="3112" spans="10:27" x14ac:dyDescent="0.2">
      <c r="J3112" s="88"/>
      <c r="K3112" s="88"/>
      <c r="L3112" s="88"/>
      <c r="M3112" s="88"/>
      <c r="O3112" s="134"/>
      <c r="P3112" s="134"/>
      <c r="Q3112" s="134"/>
      <c r="R3112" s="134"/>
      <c r="S3112" s="134"/>
      <c r="T3112" s="134"/>
      <c r="U3112" s="134"/>
      <c r="V3112" s="134"/>
      <c r="W3112" s="134"/>
      <c r="X3112" s="134"/>
      <c r="Y3112" s="134"/>
      <c r="Z3112" s="134"/>
      <c r="AA3112" s="134"/>
    </row>
    <row r="3113" spans="10:27" x14ac:dyDescent="0.2">
      <c r="J3113" s="88"/>
      <c r="K3113" s="88"/>
      <c r="L3113" s="88"/>
      <c r="M3113" s="88"/>
      <c r="O3113" s="134"/>
      <c r="P3113" s="134"/>
      <c r="Q3113" s="134"/>
      <c r="R3113" s="134"/>
      <c r="S3113" s="134"/>
      <c r="T3113" s="134"/>
      <c r="U3113" s="134"/>
      <c r="V3113" s="134"/>
      <c r="W3113" s="134"/>
      <c r="X3113" s="134"/>
      <c r="Y3113" s="134"/>
      <c r="Z3113" s="134"/>
      <c r="AA3113" s="134"/>
    </row>
    <row r="3114" spans="10:27" x14ac:dyDescent="0.2">
      <c r="J3114" s="88"/>
      <c r="K3114" s="88"/>
      <c r="L3114" s="88"/>
      <c r="M3114" s="88"/>
      <c r="O3114" s="134"/>
      <c r="P3114" s="134"/>
      <c r="Q3114" s="134"/>
      <c r="R3114" s="134"/>
      <c r="S3114" s="134"/>
      <c r="T3114" s="134"/>
      <c r="U3114" s="134"/>
      <c r="V3114" s="134"/>
      <c r="W3114" s="134"/>
      <c r="X3114" s="134"/>
      <c r="Y3114" s="134"/>
      <c r="Z3114" s="134"/>
      <c r="AA3114" s="134"/>
    </row>
    <row r="3115" spans="10:27" x14ac:dyDescent="0.2">
      <c r="J3115" s="88"/>
      <c r="K3115" s="88"/>
      <c r="L3115" s="88"/>
      <c r="M3115" s="88"/>
      <c r="O3115" s="134"/>
      <c r="P3115" s="134"/>
      <c r="Q3115" s="134"/>
      <c r="R3115" s="134"/>
      <c r="S3115" s="134"/>
      <c r="T3115" s="134"/>
      <c r="U3115" s="134"/>
      <c r="V3115" s="134"/>
      <c r="W3115" s="134"/>
      <c r="X3115" s="134"/>
      <c r="Y3115" s="134"/>
      <c r="Z3115" s="134"/>
      <c r="AA3115" s="134"/>
    </row>
    <row r="3116" spans="10:27" x14ac:dyDescent="0.2">
      <c r="J3116" s="88"/>
      <c r="K3116" s="88"/>
      <c r="L3116" s="88"/>
      <c r="M3116" s="88"/>
      <c r="O3116" s="134"/>
      <c r="P3116" s="134"/>
      <c r="Q3116" s="134"/>
      <c r="R3116" s="134"/>
      <c r="S3116" s="134"/>
      <c r="T3116" s="134"/>
      <c r="U3116" s="134"/>
      <c r="V3116" s="134"/>
      <c r="W3116" s="134"/>
      <c r="X3116" s="134"/>
      <c r="Y3116" s="134"/>
      <c r="Z3116" s="134"/>
      <c r="AA3116" s="134"/>
    </row>
    <row r="3117" spans="10:27" x14ac:dyDescent="0.2">
      <c r="J3117" s="88"/>
      <c r="K3117" s="88"/>
      <c r="L3117" s="88"/>
      <c r="M3117" s="88"/>
      <c r="O3117" s="134"/>
      <c r="P3117" s="134"/>
      <c r="Q3117" s="134"/>
      <c r="R3117" s="134"/>
      <c r="S3117" s="134"/>
      <c r="T3117" s="134"/>
      <c r="U3117" s="134"/>
      <c r="V3117" s="134"/>
      <c r="W3117" s="134"/>
      <c r="X3117" s="134"/>
      <c r="Y3117" s="134"/>
      <c r="Z3117" s="134"/>
      <c r="AA3117" s="134"/>
    </row>
    <row r="3118" spans="10:27" x14ac:dyDescent="0.2">
      <c r="J3118" s="88"/>
      <c r="K3118" s="88"/>
      <c r="L3118" s="88"/>
      <c r="M3118" s="88"/>
      <c r="O3118" s="134"/>
      <c r="P3118" s="134"/>
      <c r="Q3118" s="134"/>
      <c r="R3118" s="134"/>
      <c r="S3118" s="134"/>
      <c r="T3118" s="134"/>
      <c r="U3118" s="134"/>
      <c r="V3118" s="134"/>
      <c r="W3118" s="134"/>
      <c r="X3118" s="134"/>
      <c r="Y3118" s="134"/>
      <c r="Z3118" s="134"/>
      <c r="AA3118" s="134"/>
    </row>
    <row r="3119" spans="10:27" x14ac:dyDescent="0.2">
      <c r="J3119" s="88"/>
      <c r="K3119" s="88"/>
      <c r="L3119" s="88"/>
      <c r="M3119" s="88"/>
      <c r="O3119" s="134"/>
      <c r="P3119" s="134"/>
      <c r="Q3119" s="134"/>
      <c r="R3119" s="134"/>
      <c r="S3119" s="134"/>
      <c r="T3119" s="134"/>
      <c r="U3119" s="134"/>
      <c r="V3119" s="134"/>
      <c r="W3119" s="134"/>
      <c r="X3119" s="134"/>
      <c r="Y3119" s="134"/>
      <c r="Z3119" s="134"/>
      <c r="AA3119" s="134"/>
    </row>
    <row r="3120" spans="10:27" x14ac:dyDescent="0.2">
      <c r="J3120" s="88"/>
      <c r="K3120" s="88"/>
      <c r="L3120" s="88"/>
      <c r="M3120" s="88"/>
      <c r="O3120" s="134"/>
      <c r="P3120" s="134"/>
      <c r="Q3120" s="134"/>
      <c r="R3120" s="134"/>
      <c r="S3120" s="134"/>
      <c r="T3120" s="134"/>
      <c r="U3120" s="134"/>
      <c r="V3120" s="134"/>
      <c r="W3120" s="134"/>
      <c r="X3120" s="134"/>
      <c r="Y3120" s="134"/>
      <c r="Z3120" s="134"/>
      <c r="AA3120" s="134"/>
    </row>
    <row r="3121" spans="10:27" x14ac:dyDescent="0.2">
      <c r="J3121" s="88"/>
      <c r="K3121" s="88"/>
      <c r="L3121" s="88"/>
      <c r="M3121" s="88"/>
      <c r="O3121" s="134"/>
      <c r="P3121" s="134"/>
      <c r="Q3121" s="134"/>
      <c r="R3121" s="134"/>
      <c r="S3121" s="134"/>
      <c r="T3121" s="134"/>
      <c r="U3121" s="134"/>
      <c r="V3121" s="134"/>
      <c r="W3121" s="134"/>
      <c r="X3121" s="134"/>
      <c r="Y3121" s="134"/>
      <c r="Z3121" s="134"/>
      <c r="AA3121" s="134"/>
    </row>
    <row r="3122" spans="10:27" x14ac:dyDescent="0.2">
      <c r="J3122" s="88"/>
      <c r="K3122" s="88"/>
      <c r="L3122" s="88"/>
      <c r="M3122" s="88"/>
      <c r="O3122" s="134"/>
      <c r="P3122" s="134"/>
      <c r="Q3122" s="134"/>
      <c r="R3122" s="134"/>
      <c r="S3122" s="134"/>
      <c r="T3122" s="134"/>
      <c r="U3122" s="134"/>
      <c r="V3122" s="134"/>
      <c r="W3122" s="134"/>
      <c r="X3122" s="134"/>
      <c r="Y3122" s="134"/>
      <c r="Z3122" s="134"/>
      <c r="AA3122" s="134"/>
    </row>
    <row r="3123" spans="10:27" x14ac:dyDescent="0.2">
      <c r="J3123" s="88"/>
      <c r="K3123" s="88"/>
      <c r="L3123" s="88"/>
      <c r="M3123" s="88"/>
      <c r="O3123" s="134"/>
      <c r="P3123" s="134"/>
      <c r="Q3123" s="134"/>
      <c r="R3123" s="134"/>
      <c r="S3123" s="134"/>
      <c r="T3123" s="134"/>
      <c r="U3123" s="134"/>
      <c r="V3123" s="134"/>
      <c r="W3123" s="134"/>
      <c r="X3123" s="134"/>
      <c r="Y3123" s="134"/>
      <c r="Z3123" s="134"/>
      <c r="AA3123" s="134"/>
    </row>
    <row r="3124" spans="10:27" x14ac:dyDescent="0.2">
      <c r="J3124" s="88"/>
      <c r="K3124" s="88"/>
      <c r="L3124" s="88"/>
      <c r="M3124" s="88"/>
      <c r="O3124" s="134"/>
      <c r="P3124" s="134"/>
      <c r="Q3124" s="134"/>
      <c r="R3124" s="134"/>
      <c r="S3124" s="134"/>
      <c r="T3124" s="134"/>
      <c r="U3124" s="134"/>
      <c r="V3124" s="134"/>
      <c r="W3124" s="134"/>
      <c r="X3124" s="134"/>
      <c r="Y3124" s="134"/>
      <c r="Z3124" s="134"/>
      <c r="AA3124" s="134"/>
    </row>
    <row r="3125" spans="10:27" x14ac:dyDescent="0.2">
      <c r="J3125" s="88"/>
      <c r="K3125" s="88"/>
      <c r="L3125" s="88"/>
      <c r="M3125" s="88"/>
      <c r="O3125" s="134"/>
      <c r="P3125" s="134"/>
      <c r="Q3125" s="134"/>
      <c r="R3125" s="134"/>
      <c r="S3125" s="134"/>
      <c r="T3125" s="134"/>
      <c r="U3125" s="134"/>
      <c r="V3125" s="134"/>
      <c r="W3125" s="134"/>
      <c r="X3125" s="134"/>
      <c r="Y3125" s="134"/>
      <c r="Z3125" s="134"/>
      <c r="AA3125" s="134"/>
    </row>
    <row r="3126" spans="10:27" x14ac:dyDescent="0.2">
      <c r="O3126" s="129"/>
      <c r="P3126" s="129"/>
      <c r="Q3126" s="129"/>
      <c r="R3126" s="129"/>
      <c r="S3126" s="129"/>
      <c r="T3126" s="129"/>
      <c r="U3126" s="129"/>
      <c r="V3126" s="129"/>
      <c r="W3126" s="129"/>
      <c r="X3126" s="129"/>
      <c r="Y3126" s="129"/>
      <c r="Z3126" s="129"/>
      <c r="AA3126" s="129"/>
    </row>
    <row r="3127" spans="10:27" x14ac:dyDescent="0.2">
      <c r="O3127" s="129"/>
      <c r="P3127" s="129"/>
      <c r="Q3127" s="129"/>
      <c r="R3127" s="129"/>
      <c r="S3127" s="129"/>
      <c r="T3127" s="129"/>
      <c r="U3127" s="129"/>
      <c r="V3127" s="129"/>
      <c r="W3127" s="129"/>
      <c r="X3127" s="129"/>
      <c r="Y3127" s="129"/>
      <c r="Z3127" s="129"/>
      <c r="AA3127" s="129"/>
    </row>
    <row r="3128" spans="10:27" x14ac:dyDescent="0.2">
      <c r="O3128" s="129"/>
      <c r="P3128" s="129"/>
      <c r="Q3128" s="129"/>
      <c r="R3128" s="129"/>
      <c r="S3128" s="129"/>
      <c r="T3128" s="129"/>
      <c r="U3128" s="129"/>
      <c r="V3128" s="129"/>
      <c r="W3128" s="129"/>
      <c r="X3128" s="129"/>
      <c r="Y3128" s="129"/>
      <c r="Z3128" s="129"/>
      <c r="AA3128" s="129"/>
    </row>
    <row r="3129" spans="10:27" x14ac:dyDescent="0.2">
      <c r="O3129" s="129"/>
      <c r="P3129" s="129"/>
      <c r="Q3129" s="129"/>
      <c r="R3129" s="129"/>
      <c r="S3129" s="129"/>
      <c r="T3129" s="129"/>
      <c r="U3129" s="129"/>
      <c r="V3129" s="129"/>
      <c r="W3129" s="129"/>
      <c r="X3129" s="129"/>
      <c r="Y3129" s="129"/>
      <c r="Z3129" s="129"/>
      <c r="AA3129" s="129"/>
    </row>
    <row r="3130" spans="10:27" x14ac:dyDescent="0.2">
      <c r="O3130" s="129"/>
      <c r="P3130" s="129"/>
      <c r="Q3130" s="129"/>
      <c r="R3130" s="129"/>
      <c r="S3130" s="129"/>
      <c r="T3130" s="129"/>
      <c r="U3130" s="129"/>
      <c r="V3130" s="129"/>
      <c r="W3130" s="129"/>
      <c r="X3130" s="129"/>
      <c r="Y3130" s="129"/>
      <c r="Z3130" s="129"/>
      <c r="AA3130" s="129"/>
    </row>
    <row r="3131" spans="10:27" x14ac:dyDescent="0.2">
      <c r="O3131" s="129"/>
      <c r="P3131" s="129"/>
      <c r="Q3131" s="129"/>
      <c r="R3131" s="129"/>
      <c r="S3131" s="129"/>
      <c r="T3131" s="129"/>
      <c r="U3131" s="129"/>
      <c r="V3131" s="129"/>
      <c r="W3131" s="129"/>
      <c r="X3131" s="129"/>
      <c r="Y3131" s="129"/>
      <c r="Z3131" s="129"/>
      <c r="AA3131" s="129"/>
    </row>
    <row r="3132" spans="10:27" x14ac:dyDescent="0.2">
      <c r="O3132" s="129"/>
      <c r="P3132" s="129"/>
      <c r="Q3132" s="129"/>
      <c r="R3132" s="129"/>
      <c r="S3132" s="129"/>
      <c r="T3132" s="129"/>
      <c r="U3132" s="129"/>
      <c r="V3132" s="129"/>
      <c r="W3132" s="129"/>
      <c r="X3132" s="129"/>
      <c r="Y3132" s="129"/>
      <c r="Z3132" s="129"/>
      <c r="AA3132" s="129"/>
    </row>
    <row r="3133" spans="10:27" x14ac:dyDescent="0.2">
      <c r="O3133" s="129"/>
      <c r="P3133" s="129"/>
      <c r="Q3133" s="129"/>
      <c r="R3133" s="129"/>
      <c r="S3133" s="129"/>
      <c r="T3133" s="129"/>
      <c r="U3133" s="129"/>
      <c r="V3133" s="129"/>
      <c r="W3133" s="129"/>
      <c r="X3133" s="129"/>
      <c r="Y3133" s="129"/>
      <c r="Z3133" s="129"/>
      <c r="AA3133" s="129"/>
    </row>
    <row r="3134" spans="10:27" x14ac:dyDescent="0.2">
      <c r="O3134" s="129"/>
      <c r="P3134" s="129"/>
      <c r="Q3134" s="129"/>
      <c r="R3134" s="129"/>
      <c r="S3134" s="129"/>
      <c r="T3134" s="129"/>
      <c r="U3134" s="129"/>
      <c r="V3134" s="129"/>
      <c r="W3134" s="129"/>
      <c r="X3134" s="129"/>
      <c r="Y3134" s="129"/>
      <c r="Z3134" s="129"/>
      <c r="AA3134" s="129"/>
    </row>
    <row r="3135" spans="10:27" x14ac:dyDescent="0.2">
      <c r="O3135" s="129"/>
      <c r="P3135" s="129"/>
      <c r="Q3135" s="129"/>
      <c r="R3135" s="129"/>
      <c r="S3135" s="129"/>
      <c r="T3135" s="129"/>
      <c r="U3135" s="129"/>
      <c r="V3135" s="129"/>
      <c r="W3135" s="129"/>
      <c r="X3135" s="129"/>
      <c r="Y3135" s="129"/>
      <c r="Z3135" s="129"/>
      <c r="AA3135" s="129"/>
    </row>
    <row r="3136" spans="10:27" x14ac:dyDescent="0.2">
      <c r="O3136" s="129"/>
      <c r="P3136" s="129"/>
      <c r="Q3136" s="129"/>
      <c r="R3136" s="129"/>
      <c r="S3136" s="129"/>
      <c r="T3136" s="129"/>
      <c r="U3136" s="129"/>
      <c r="V3136" s="129"/>
      <c r="W3136" s="129"/>
      <c r="X3136" s="129"/>
      <c r="Y3136" s="129"/>
      <c r="Z3136" s="129"/>
      <c r="AA3136" s="129"/>
    </row>
    <row r="3137" spans="15:27" x14ac:dyDescent="0.2">
      <c r="O3137" s="129"/>
      <c r="P3137" s="129"/>
      <c r="Q3137" s="129"/>
      <c r="R3137" s="129"/>
      <c r="S3137" s="129"/>
      <c r="T3137" s="129"/>
      <c r="U3137" s="129"/>
      <c r="V3137" s="129"/>
      <c r="W3137" s="129"/>
      <c r="X3137" s="129"/>
      <c r="Y3137" s="129"/>
      <c r="Z3137" s="129"/>
      <c r="AA3137" s="129"/>
    </row>
    <row r="3138" spans="15:27" x14ac:dyDescent="0.2">
      <c r="O3138" s="129"/>
      <c r="P3138" s="129"/>
      <c r="Q3138" s="129"/>
      <c r="R3138" s="129"/>
      <c r="S3138" s="129"/>
      <c r="T3138" s="129"/>
      <c r="U3138" s="129"/>
      <c r="V3138" s="129"/>
      <c r="W3138" s="129"/>
      <c r="X3138" s="129"/>
      <c r="Y3138" s="129"/>
      <c r="Z3138" s="129"/>
      <c r="AA3138" s="129"/>
    </row>
    <row r="3139" spans="15:27" x14ac:dyDescent="0.2">
      <c r="O3139" s="129"/>
      <c r="P3139" s="129"/>
      <c r="Q3139" s="129"/>
      <c r="R3139" s="129"/>
      <c r="S3139" s="129"/>
      <c r="T3139" s="129"/>
      <c r="U3139" s="129"/>
      <c r="V3139" s="129"/>
      <c r="W3139" s="129"/>
      <c r="X3139" s="129"/>
      <c r="Y3139" s="129"/>
      <c r="Z3139" s="129"/>
      <c r="AA3139" s="129"/>
    </row>
    <row r="3140" spans="15:27" x14ac:dyDescent="0.2">
      <c r="O3140" s="129"/>
      <c r="P3140" s="129"/>
      <c r="Q3140" s="129"/>
      <c r="R3140" s="129"/>
      <c r="S3140" s="129"/>
      <c r="T3140" s="129"/>
      <c r="U3140" s="129"/>
      <c r="V3140" s="129"/>
      <c r="W3140" s="129"/>
      <c r="X3140" s="129"/>
      <c r="Y3140" s="129"/>
      <c r="Z3140" s="129"/>
      <c r="AA3140" s="129"/>
    </row>
    <row r="3141" spans="15:27" x14ac:dyDescent="0.2">
      <c r="O3141" s="129"/>
      <c r="P3141" s="129"/>
      <c r="Q3141" s="129"/>
      <c r="R3141" s="129"/>
      <c r="S3141" s="129"/>
      <c r="T3141" s="129"/>
      <c r="U3141" s="129"/>
      <c r="V3141" s="129"/>
      <c r="W3141" s="129"/>
      <c r="X3141" s="129"/>
      <c r="Y3141" s="129"/>
      <c r="Z3141" s="129"/>
      <c r="AA3141" s="129"/>
    </row>
    <row r="3142" spans="15:27" x14ac:dyDescent="0.2">
      <c r="O3142" s="129"/>
      <c r="P3142" s="129"/>
      <c r="Q3142" s="129"/>
      <c r="R3142" s="129"/>
      <c r="S3142" s="129"/>
      <c r="T3142" s="129"/>
      <c r="U3142" s="129"/>
      <c r="V3142" s="129"/>
      <c r="W3142" s="129"/>
      <c r="X3142" s="129"/>
      <c r="Y3142" s="129"/>
      <c r="Z3142" s="129"/>
      <c r="AA3142" s="129"/>
    </row>
    <row r="3143" spans="15:27" x14ac:dyDescent="0.2">
      <c r="O3143" s="129"/>
      <c r="P3143" s="129"/>
      <c r="Q3143" s="129"/>
      <c r="R3143" s="129"/>
      <c r="S3143" s="129"/>
      <c r="T3143" s="129"/>
      <c r="U3143" s="129"/>
      <c r="V3143" s="129"/>
      <c r="W3143" s="129"/>
      <c r="X3143" s="129"/>
      <c r="Y3143" s="129"/>
      <c r="Z3143" s="129"/>
      <c r="AA3143" s="129"/>
    </row>
    <row r="3144" spans="15:27" x14ac:dyDescent="0.2">
      <c r="O3144" s="129"/>
      <c r="P3144" s="129"/>
      <c r="Q3144" s="129"/>
      <c r="R3144" s="129"/>
      <c r="S3144" s="129"/>
      <c r="T3144" s="129"/>
      <c r="U3144" s="129"/>
      <c r="V3144" s="129"/>
      <c r="W3144" s="129"/>
      <c r="X3144" s="129"/>
      <c r="Y3144" s="129"/>
      <c r="Z3144" s="129"/>
      <c r="AA3144" s="129"/>
    </row>
    <row r="3145" spans="15:27" x14ac:dyDescent="0.2">
      <c r="O3145" s="129"/>
      <c r="P3145" s="129"/>
      <c r="Q3145" s="129"/>
      <c r="R3145" s="129"/>
      <c r="S3145" s="129"/>
      <c r="T3145" s="129"/>
      <c r="U3145" s="129"/>
      <c r="V3145" s="129"/>
      <c r="W3145" s="129"/>
      <c r="X3145" s="129"/>
      <c r="Y3145" s="129"/>
      <c r="Z3145" s="129"/>
      <c r="AA3145" s="129"/>
    </row>
    <row r="3146" spans="15:27" x14ac:dyDescent="0.2">
      <c r="O3146" s="129"/>
      <c r="P3146" s="129"/>
      <c r="Q3146" s="129"/>
      <c r="R3146" s="129"/>
      <c r="S3146" s="129"/>
      <c r="T3146" s="129"/>
      <c r="U3146" s="129"/>
      <c r="V3146" s="129"/>
      <c r="W3146" s="129"/>
      <c r="X3146" s="129"/>
      <c r="Y3146" s="129"/>
      <c r="Z3146" s="129"/>
      <c r="AA3146" s="129"/>
    </row>
    <row r="3147" spans="15:27" x14ac:dyDescent="0.2">
      <c r="O3147" s="129"/>
      <c r="P3147" s="129"/>
      <c r="Q3147" s="129"/>
      <c r="R3147" s="129"/>
      <c r="S3147" s="129"/>
      <c r="T3147" s="129"/>
      <c r="U3147" s="129"/>
      <c r="V3147" s="129"/>
      <c r="W3147" s="129"/>
      <c r="X3147" s="129"/>
      <c r="Y3147" s="129"/>
      <c r="Z3147" s="129"/>
      <c r="AA3147" s="129"/>
    </row>
    <row r="3148" spans="15:27" x14ac:dyDescent="0.2">
      <c r="O3148" s="129"/>
      <c r="P3148" s="129"/>
      <c r="Q3148" s="129"/>
      <c r="R3148" s="129"/>
      <c r="S3148" s="129"/>
      <c r="T3148" s="129"/>
      <c r="U3148" s="129"/>
      <c r="V3148" s="129"/>
      <c r="W3148" s="129"/>
      <c r="X3148" s="129"/>
      <c r="Y3148" s="129"/>
      <c r="Z3148" s="129"/>
      <c r="AA3148" s="129"/>
    </row>
    <row r="3149" spans="15:27" x14ac:dyDescent="0.2">
      <c r="O3149" s="129"/>
      <c r="P3149" s="129"/>
      <c r="Q3149" s="129"/>
      <c r="R3149" s="129"/>
      <c r="S3149" s="129"/>
      <c r="T3149" s="129"/>
      <c r="U3149" s="129"/>
      <c r="V3149" s="129"/>
      <c r="W3149" s="129"/>
      <c r="X3149" s="129"/>
      <c r="Y3149" s="129"/>
      <c r="Z3149" s="129"/>
      <c r="AA3149" s="129"/>
    </row>
    <row r="3150" spans="15:27" x14ac:dyDescent="0.2">
      <c r="O3150" s="129"/>
      <c r="P3150" s="129"/>
      <c r="Q3150" s="129"/>
      <c r="R3150" s="129"/>
      <c r="S3150" s="129"/>
      <c r="T3150" s="129"/>
      <c r="U3150" s="129"/>
      <c r="V3150" s="129"/>
      <c r="W3150" s="129"/>
      <c r="X3150" s="129"/>
      <c r="Y3150" s="129"/>
      <c r="Z3150" s="129"/>
      <c r="AA3150" s="129"/>
    </row>
    <row r="3151" spans="15:27" x14ac:dyDescent="0.2">
      <c r="O3151" s="129"/>
      <c r="P3151" s="129"/>
      <c r="Q3151" s="129"/>
      <c r="R3151" s="129"/>
      <c r="S3151" s="129"/>
      <c r="T3151" s="129"/>
      <c r="U3151" s="129"/>
      <c r="V3151" s="129"/>
      <c r="W3151" s="129"/>
      <c r="X3151" s="129"/>
      <c r="Y3151" s="129"/>
      <c r="Z3151" s="129"/>
      <c r="AA3151" s="129"/>
    </row>
    <row r="3152" spans="15:27" x14ac:dyDescent="0.2">
      <c r="O3152" s="129"/>
      <c r="P3152" s="129"/>
      <c r="Q3152" s="129"/>
      <c r="R3152" s="129"/>
      <c r="S3152" s="129"/>
      <c r="T3152" s="129"/>
      <c r="U3152" s="129"/>
      <c r="V3152" s="129"/>
      <c r="W3152" s="129"/>
      <c r="X3152" s="129"/>
      <c r="Y3152" s="129"/>
      <c r="Z3152" s="129"/>
      <c r="AA3152" s="129"/>
    </row>
    <row r="3153" spans="15:27" x14ac:dyDescent="0.2">
      <c r="O3153" s="129"/>
      <c r="P3153" s="129"/>
      <c r="Q3153" s="129"/>
      <c r="R3153" s="129"/>
      <c r="S3153" s="129"/>
      <c r="T3153" s="129"/>
      <c r="U3153" s="129"/>
      <c r="V3153" s="129"/>
      <c r="W3153" s="129"/>
      <c r="X3153" s="129"/>
      <c r="Y3153" s="129"/>
      <c r="Z3153" s="129"/>
      <c r="AA3153" s="129"/>
    </row>
    <row r="3154" spans="15:27" x14ac:dyDescent="0.2">
      <c r="O3154" s="129"/>
      <c r="P3154" s="129"/>
      <c r="Q3154" s="129"/>
      <c r="R3154" s="129"/>
      <c r="S3154" s="129"/>
      <c r="T3154" s="129"/>
      <c r="U3154" s="129"/>
      <c r="V3154" s="129"/>
      <c r="W3154" s="129"/>
      <c r="X3154" s="129"/>
      <c r="Y3154" s="129"/>
      <c r="Z3154" s="129"/>
      <c r="AA3154" s="129"/>
    </row>
    <row r="3155" spans="15:27" x14ac:dyDescent="0.2">
      <c r="O3155" s="129"/>
      <c r="P3155" s="129"/>
      <c r="Q3155" s="129"/>
      <c r="R3155" s="129"/>
      <c r="S3155" s="129"/>
      <c r="T3155" s="129"/>
      <c r="U3155" s="129"/>
      <c r="V3155" s="129"/>
      <c r="W3155" s="129"/>
      <c r="X3155" s="129"/>
      <c r="Y3155" s="129"/>
      <c r="Z3155" s="129"/>
      <c r="AA3155" s="129"/>
    </row>
    <row r="3156" spans="15:27" x14ac:dyDescent="0.2">
      <c r="O3156" s="129"/>
      <c r="P3156" s="129"/>
      <c r="Q3156" s="129"/>
      <c r="R3156" s="129"/>
      <c r="S3156" s="129"/>
      <c r="T3156" s="129"/>
      <c r="U3156" s="129"/>
      <c r="V3156" s="129"/>
      <c r="W3156" s="129"/>
      <c r="X3156" s="129"/>
      <c r="Y3156" s="129"/>
      <c r="Z3156" s="129"/>
      <c r="AA3156" s="129"/>
    </row>
    <row r="3157" spans="15:27" x14ac:dyDescent="0.2">
      <c r="O3157" s="129"/>
      <c r="P3157" s="129"/>
      <c r="Q3157" s="129"/>
      <c r="R3157" s="129"/>
      <c r="S3157" s="129"/>
      <c r="T3157" s="129"/>
      <c r="U3157" s="129"/>
      <c r="V3157" s="129"/>
      <c r="W3157" s="129"/>
      <c r="X3157" s="129"/>
      <c r="Y3157" s="129"/>
      <c r="Z3157" s="129"/>
      <c r="AA3157" s="129"/>
    </row>
    <row r="3158" spans="15:27" x14ac:dyDescent="0.2">
      <c r="O3158" s="129"/>
      <c r="P3158" s="129"/>
      <c r="Q3158" s="129"/>
      <c r="R3158" s="129"/>
      <c r="S3158" s="129"/>
      <c r="T3158" s="129"/>
      <c r="U3158" s="129"/>
      <c r="V3158" s="129"/>
      <c r="W3158" s="129"/>
      <c r="X3158" s="129"/>
      <c r="Y3158" s="129"/>
      <c r="Z3158" s="129"/>
      <c r="AA3158" s="129"/>
    </row>
    <row r="3159" spans="15:27" x14ac:dyDescent="0.2">
      <c r="O3159" s="129"/>
      <c r="P3159" s="129"/>
      <c r="Q3159" s="129"/>
      <c r="R3159" s="129"/>
      <c r="S3159" s="129"/>
      <c r="T3159" s="129"/>
      <c r="U3159" s="129"/>
      <c r="V3159" s="129"/>
      <c r="W3159" s="129"/>
      <c r="X3159" s="129"/>
      <c r="Y3159" s="129"/>
      <c r="Z3159" s="129"/>
      <c r="AA3159" s="129"/>
    </row>
    <row r="3160" spans="15:27" x14ac:dyDescent="0.2">
      <c r="O3160" s="129"/>
      <c r="P3160" s="129"/>
      <c r="Q3160" s="129"/>
      <c r="R3160" s="129"/>
      <c r="S3160" s="129"/>
      <c r="T3160" s="129"/>
      <c r="U3160" s="129"/>
      <c r="V3160" s="129"/>
      <c r="W3160" s="129"/>
      <c r="X3160" s="129"/>
      <c r="Y3160" s="129"/>
      <c r="Z3160" s="129"/>
      <c r="AA3160" s="129"/>
    </row>
    <row r="3161" spans="15:27" x14ac:dyDescent="0.2">
      <c r="O3161" s="129"/>
      <c r="P3161" s="129"/>
      <c r="Q3161" s="129"/>
      <c r="R3161" s="129"/>
      <c r="S3161" s="129"/>
      <c r="T3161" s="129"/>
      <c r="U3161" s="129"/>
      <c r="V3161" s="129"/>
      <c r="W3161" s="129"/>
      <c r="X3161" s="129"/>
      <c r="Y3161" s="129"/>
      <c r="Z3161" s="129"/>
      <c r="AA3161" s="129"/>
    </row>
    <row r="3162" spans="15:27" x14ac:dyDescent="0.2">
      <c r="O3162" s="129"/>
      <c r="P3162" s="129"/>
      <c r="Q3162" s="129"/>
      <c r="R3162" s="129"/>
      <c r="S3162" s="129"/>
      <c r="T3162" s="129"/>
      <c r="U3162" s="129"/>
      <c r="V3162" s="129"/>
      <c r="W3162" s="129"/>
      <c r="X3162" s="129"/>
      <c r="Y3162" s="129"/>
      <c r="Z3162" s="129"/>
      <c r="AA3162" s="129"/>
    </row>
    <row r="3163" spans="15:27" x14ac:dyDescent="0.2">
      <c r="O3163" s="129"/>
      <c r="P3163" s="129"/>
      <c r="Q3163" s="129"/>
      <c r="R3163" s="129"/>
      <c r="S3163" s="129"/>
      <c r="T3163" s="129"/>
      <c r="U3163" s="129"/>
      <c r="V3163" s="129"/>
      <c r="W3163" s="129"/>
      <c r="X3163" s="129"/>
      <c r="Y3163" s="129"/>
      <c r="Z3163" s="129"/>
      <c r="AA3163" s="129"/>
    </row>
    <row r="3164" spans="15:27" x14ac:dyDescent="0.2">
      <c r="O3164" s="129"/>
      <c r="P3164" s="129"/>
      <c r="Q3164" s="129"/>
      <c r="R3164" s="129"/>
      <c r="S3164" s="129"/>
      <c r="T3164" s="129"/>
      <c r="U3164" s="129"/>
      <c r="V3164" s="129"/>
      <c r="W3164" s="129"/>
      <c r="X3164" s="129"/>
      <c r="Y3164" s="129"/>
      <c r="Z3164" s="129"/>
      <c r="AA3164" s="129"/>
    </row>
    <row r="3165" spans="15:27" x14ac:dyDescent="0.2">
      <c r="O3165" s="129"/>
      <c r="P3165" s="129"/>
      <c r="Q3165" s="129"/>
      <c r="R3165" s="129"/>
      <c r="S3165" s="129"/>
      <c r="T3165" s="129"/>
      <c r="U3165" s="129"/>
      <c r="V3165" s="129"/>
      <c r="W3165" s="129"/>
      <c r="X3165" s="129"/>
      <c r="Y3165" s="129"/>
      <c r="Z3165" s="129"/>
      <c r="AA3165" s="129"/>
    </row>
    <row r="3166" spans="15:27" x14ac:dyDescent="0.2">
      <c r="O3166" s="129"/>
      <c r="P3166" s="129"/>
      <c r="Q3166" s="129"/>
      <c r="R3166" s="129"/>
      <c r="S3166" s="129"/>
      <c r="T3166" s="129"/>
      <c r="U3166" s="129"/>
      <c r="V3166" s="129"/>
      <c r="W3166" s="129"/>
      <c r="X3166" s="129"/>
      <c r="Y3166" s="129"/>
      <c r="Z3166" s="129"/>
      <c r="AA3166" s="129"/>
    </row>
    <row r="3167" spans="15:27" x14ac:dyDescent="0.2">
      <c r="O3167" s="129"/>
      <c r="P3167" s="129"/>
      <c r="Q3167" s="129"/>
      <c r="R3167" s="129"/>
      <c r="S3167" s="129"/>
      <c r="T3167" s="129"/>
      <c r="U3167" s="129"/>
      <c r="V3167" s="129"/>
      <c r="W3167" s="129"/>
      <c r="X3167" s="129"/>
      <c r="Y3167" s="129"/>
      <c r="Z3167" s="129"/>
      <c r="AA3167" s="129"/>
    </row>
    <row r="3168" spans="15:27" x14ac:dyDescent="0.2">
      <c r="O3168" s="129"/>
      <c r="P3168" s="129"/>
      <c r="Q3168" s="129"/>
      <c r="R3168" s="129"/>
      <c r="S3168" s="129"/>
      <c r="T3168" s="129"/>
      <c r="U3168" s="129"/>
      <c r="V3168" s="129"/>
      <c r="W3168" s="129"/>
      <c r="X3168" s="129"/>
      <c r="Y3168" s="129"/>
      <c r="Z3168" s="129"/>
      <c r="AA3168" s="129"/>
    </row>
    <row r="3169" spans="15:27" x14ac:dyDescent="0.2">
      <c r="O3169" s="129"/>
      <c r="P3169" s="129"/>
      <c r="Q3169" s="129"/>
      <c r="R3169" s="129"/>
      <c r="S3169" s="129"/>
      <c r="T3169" s="129"/>
      <c r="U3169" s="129"/>
      <c r="V3169" s="129"/>
      <c r="W3169" s="129"/>
      <c r="X3169" s="129"/>
      <c r="Y3169" s="129"/>
      <c r="Z3169" s="129"/>
      <c r="AA3169" s="129"/>
    </row>
    <row r="3170" spans="15:27" x14ac:dyDescent="0.2">
      <c r="O3170" s="129"/>
      <c r="P3170" s="129"/>
      <c r="Q3170" s="129"/>
      <c r="R3170" s="129"/>
      <c r="S3170" s="129"/>
      <c r="T3170" s="129"/>
      <c r="U3170" s="129"/>
      <c r="V3170" s="129"/>
      <c r="W3170" s="129"/>
      <c r="X3170" s="129"/>
      <c r="Y3170" s="129"/>
      <c r="Z3170" s="129"/>
      <c r="AA3170" s="129"/>
    </row>
    <row r="3171" spans="15:27" x14ac:dyDescent="0.2">
      <c r="O3171" s="129"/>
      <c r="P3171" s="129"/>
      <c r="Q3171" s="129"/>
      <c r="R3171" s="129"/>
      <c r="S3171" s="129"/>
      <c r="T3171" s="129"/>
      <c r="U3171" s="129"/>
      <c r="V3171" s="129"/>
      <c r="W3171" s="129"/>
      <c r="X3171" s="129"/>
      <c r="Y3171" s="129"/>
      <c r="Z3171" s="129"/>
      <c r="AA3171" s="129"/>
    </row>
    <row r="3172" spans="15:27" x14ac:dyDescent="0.2">
      <c r="O3172" s="129"/>
      <c r="P3172" s="129"/>
      <c r="Q3172" s="129"/>
      <c r="R3172" s="129"/>
      <c r="S3172" s="129"/>
      <c r="T3172" s="129"/>
      <c r="U3172" s="129"/>
      <c r="V3172" s="129"/>
      <c r="W3172" s="129"/>
      <c r="X3172" s="129"/>
      <c r="Y3172" s="129"/>
      <c r="Z3172" s="129"/>
      <c r="AA3172" s="129"/>
    </row>
    <row r="3173" spans="15:27" x14ac:dyDescent="0.2">
      <c r="O3173" s="129"/>
      <c r="P3173" s="129"/>
      <c r="Q3173" s="129"/>
      <c r="R3173" s="129"/>
      <c r="S3173" s="129"/>
      <c r="T3173" s="129"/>
      <c r="U3173" s="129"/>
      <c r="V3173" s="129"/>
      <c r="W3173" s="129"/>
      <c r="X3173" s="129"/>
      <c r="Y3173" s="129"/>
      <c r="Z3173" s="129"/>
      <c r="AA3173" s="129"/>
    </row>
    <row r="3174" spans="15:27" x14ac:dyDescent="0.2">
      <c r="O3174" s="129"/>
      <c r="P3174" s="129"/>
      <c r="Q3174" s="129"/>
      <c r="R3174" s="129"/>
      <c r="S3174" s="129"/>
      <c r="T3174" s="129"/>
      <c r="U3174" s="129"/>
      <c r="V3174" s="129"/>
      <c r="W3174" s="129"/>
      <c r="X3174" s="129"/>
      <c r="Y3174" s="129"/>
      <c r="Z3174" s="129"/>
      <c r="AA3174" s="129"/>
    </row>
    <row r="3175" spans="15:27" x14ac:dyDescent="0.2">
      <c r="O3175" s="129"/>
      <c r="P3175" s="129"/>
      <c r="Q3175" s="129"/>
      <c r="R3175" s="129"/>
      <c r="S3175" s="129"/>
      <c r="T3175" s="129"/>
      <c r="U3175" s="129"/>
      <c r="V3175" s="129"/>
      <c r="W3175" s="129"/>
      <c r="X3175" s="129"/>
      <c r="Y3175" s="129"/>
      <c r="Z3175" s="129"/>
      <c r="AA3175" s="129"/>
    </row>
    <row r="3176" spans="15:27" x14ac:dyDescent="0.2">
      <c r="O3176" s="129"/>
      <c r="P3176" s="129"/>
      <c r="Q3176" s="129"/>
      <c r="R3176" s="129"/>
      <c r="S3176" s="129"/>
      <c r="T3176" s="129"/>
      <c r="U3176" s="129"/>
      <c r="V3176" s="129"/>
      <c r="W3176" s="129"/>
      <c r="X3176" s="129"/>
      <c r="Y3176" s="129"/>
      <c r="Z3176" s="129"/>
      <c r="AA3176" s="129"/>
    </row>
    <row r="3177" spans="15:27" x14ac:dyDescent="0.2">
      <c r="O3177" s="129"/>
      <c r="P3177" s="129"/>
      <c r="Q3177" s="129"/>
      <c r="R3177" s="129"/>
      <c r="S3177" s="129"/>
      <c r="T3177" s="129"/>
      <c r="U3177" s="129"/>
      <c r="V3177" s="129"/>
      <c r="W3177" s="129"/>
      <c r="X3177" s="129"/>
      <c r="Y3177" s="129"/>
      <c r="Z3177" s="129"/>
      <c r="AA3177" s="129"/>
    </row>
    <row r="3178" spans="15:27" x14ac:dyDescent="0.2">
      <c r="O3178" s="129"/>
      <c r="P3178" s="129"/>
      <c r="Q3178" s="129"/>
      <c r="R3178" s="129"/>
      <c r="S3178" s="129"/>
      <c r="T3178" s="129"/>
      <c r="U3178" s="129"/>
      <c r="V3178" s="129"/>
      <c r="W3178" s="129"/>
      <c r="X3178" s="129"/>
      <c r="Y3178" s="129"/>
      <c r="Z3178" s="129"/>
      <c r="AA3178" s="129"/>
    </row>
    <row r="3179" spans="15:27" x14ac:dyDescent="0.2">
      <c r="O3179" s="129"/>
      <c r="P3179" s="129"/>
      <c r="Q3179" s="129"/>
      <c r="R3179" s="129"/>
      <c r="S3179" s="129"/>
      <c r="T3179" s="129"/>
      <c r="U3179" s="129"/>
      <c r="V3179" s="129"/>
      <c r="W3179" s="129"/>
      <c r="X3179" s="129"/>
      <c r="Y3179" s="129"/>
      <c r="Z3179" s="129"/>
      <c r="AA3179" s="129"/>
    </row>
    <row r="3180" spans="15:27" x14ac:dyDescent="0.2">
      <c r="O3180" s="129"/>
      <c r="P3180" s="129"/>
      <c r="Q3180" s="129"/>
      <c r="R3180" s="129"/>
      <c r="S3180" s="129"/>
      <c r="T3180" s="129"/>
      <c r="U3180" s="129"/>
      <c r="V3180" s="129"/>
      <c r="W3180" s="129"/>
      <c r="X3180" s="129"/>
      <c r="Y3180" s="129"/>
      <c r="Z3180" s="129"/>
      <c r="AA3180" s="129"/>
    </row>
    <row r="3181" spans="15:27" x14ac:dyDescent="0.2">
      <c r="O3181" s="129"/>
      <c r="P3181" s="129"/>
      <c r="Q3181" s="129"/>
      <c r="R3181" s="129"/>
      <c r="S3181" s="129"/>
      <c r="T3181" s="129"/>
      <c r="U3181" s="129"/>
      <c r="V3181" s="129"/>
      <c r="W3181" s="129"/>
      <c r="X3181" s="129"/>
      <c r="Y3181" s="129"/>
      <c r="Z3181" s="129"/>
      <c r="AA3181" s="129"/>
    </row>
    <row r="3182" spans="15:27" x14ac:dyDescent="0.2">
      <c r="O3182" s="129"/>
      <c r="P3182" s="129"/>
      <c r="Q3182" s="129"/>
      <c r="R3182" s="129"/>
      <c r="S3182" s="129"/>
      <c r="T3182" s="129"/>
      <c r="U3182" s="129"/>
      <c r="V3182" s="129"/>
      <c r="W3182" s="129"/>
      <c r="X3182" s="129"/>
      <c r="Y3182" s="129"/>
      <c r="Z3182" s="129"/>
      <c r="AA3182" s="129"/>
    </row>
    <row r="3183" spans="15:27" x14ac:dyDescent="0.2">
      <c r="O3183" s="129"/>
      <c r="P3183" s="129"/>
      <c r="Q3183" s="129"/>
      <c r="R3183" s="129"/>
      <c r="S3183" s="129"/>
      <c r="T3183" s="129"/>
      <c r="U3183" s="129"/>
      <c r="V3183" s="129"/>
      <c r="W3183" s="129"/>
      <c r="X3183" s="129"/>
      <c r="Y3183" s="129"/>
      <c r="Z3183" s="129"/>
      <c r="AA3183" s="129"/>
    </row>
    <row r="3184" spans="15:27" x14ac:dyDescent="0.2">
      <c r="O3184" s="129"/>
      <c r="P3184" s="129"/>
      <c r="Q3184" s="129"/>
      <c r="R3184" s="129"/>
      <c r="S3184" s="129"/>
      <c r="T3184" s="129"/>
      <c r="U3184" s="129"/>
      <c r="V3184" s="129"/>
      <c r="W3184" s="129"/>
      <c r="X3184" s="129"/>
      <c r="Y3184" s="129"/>
      <c r="Z3184" s="129"/>
      <c r="AA3184" s="129"/>
    </row>
    <row r="3185" spans="15:27" x14ac:dyDescent="0.2">
      <c r="O3185" s="129"/>
      <c r="P3185" s="129"/>
      <c r="Q3185" s="129"/>
      <c r="R3185" s="129"/>
      <c r="S3185" s="129"/>
      <c r="T3185" s="129"/>
      <c r="U3185" s="129"/>
      <c r="V3185" s="129"/>
      <c r="W3185" s="129"/>
      <c r="X3185" s="129"/>
      <c r="Y3185" s="129"/>
      <c r="Z3185" s="129"/>
      <c r="AA3185" s="129"/>
    </row>
    <row r="3186" spans="15:27" x14ac:dyDescent="0.2">
      <c r="O3186" s="129"/>
      <c r="P3186" s="129"/>
      <c r="Q3186" s="129"/>
      <c r="R3186" s="129"/>
      <c r="S3186" s="129"/>
      <c r="T3186" s="129"/>
      <c r="U3186" s="129"/>
      <c r="V3186" s="129"/>
      <c r="W3186" s="129"/>
      <c r="X3186" s="129"/>
      <c r="Y3186" s="129"/>
      <c r="Z3186" s="129"/>
      <c r="AA3186" s="129"/>
    </row>
    <row r="3187" spans="15:27" x14ac:dyDescent="0.2">
      <c r="O3187" s="129"/>
      <c r="P3187" s="129"/>
      <c r="Q3187" s="129"/>
      <c r="R3187" s="129"/>
      <c r="S3187" s="129"/>
      <c r="T3187" s="129"/>
      <c r="U3187" s="129"/>
      <c r="V3187" s="129"/>
      <c r="W3187" s="129"/>
      <c r="X3187" s="129"/>
      <c r="Y3187" s="129"/>
      <c r="Z3187" s="129"/>
      <c r="AA3187" s="129"/>
    </row>
    <row r="3188" spans="15:27" x14ac:dyDescent="0.2">
      <c r="O3188" s="129"/>
      <c r="P3188" s="129"/>
      <c r="Q3188" s="129"/>
      <c r="R3188" s="129"/>
      <c r="S3188" s="129"/>
      <c r="T3188" s="129"/>
      <c r="U3188" s="129"/>
      <c r="V3188" s="129"/>
      <c r="W3188" s="129"/>
      <c r="X3188" s="129"/>
      <c r="Y3188" s="129"/>
      <c r="Z3188" s="129"/>
      <c r="AA3188" s="129"/>
    </row>
    <row r="3189" spans="15:27" x14ac:dyDescent="0.2">
      <c r="O3189" s="129"/>
      <c r="P3189" s="129"/>
      <c r="Q3189" s="129"/>
      <c r="R3189" s="129"/>
      <c r="S3189" s="129"/>
      <c r="T3189" s="129"/>
      <c r="U3189" s="129"/>
      <c r="V3189" s="129"/>
      <c r="W3189" s="129"/>
      <c r="X3189" s="129"/>
      <c r="Y3189" s="129"/>
      <c r="Z3189" s="129"/>
      <c r="AA3189" s="129"/>
    </row>
    <row r="3190" spans="15:27" x14ac:dyDescent="0.2">
      <c r="O3190" s="129"/>
      <c r="P3190" s="129"/>
      <c r="Q3190" s="129"/>
      <c r="R3190" s="129"/>
      <c r="S3190" s="129"/>
      <c r="T3190" s="129"/>
      <c r="U3190" s="129"/>
      <c r="V3190" s="129"/>
      <c r="W3190" s="129"/>
      <c r="X3190" s="129"/>
      <c r="Y3190" s="129"/>
      <c r="Z3190" s="129"/>
      <c r="AA3190" s="129"/>
    </row>
    <row r="3191" spans="15:27" x14ac:dyDescent="0.2">
      <c r="O3191" s="129"/>
      <c r="P3191" s="129"/>
      <c r="Q3191" s="129"/>
      <c r="R3191" s="129"/>
      <c r="S3191" s="129"/>
      <c r="T3191" s="129"/>
      <c r="U3191" s="129"/>
      <c r="V3191" s="129"/>
      <c r="W3191" s="129"/>
      <c r="X3191" s="129"/>
      <c r="Y3191" s="129"/>
      <c r="Z3191" s="129"/>
      <c r="AA3191" s="129"/>
    </row>
    <row r="3192" spans="15:27" x14ac:dyDescent="0.2">
      <c r="O3192" s="129"/>
      <c r="P3192" s="129"/>
      <c r="Q3192" s="129"/>
      <c r="R3192" s="129"/>
      <c r="S3192" s="129"/>
      <c r="T3192" s="129"/>
      <c r="U3192" s="129"/>
      <c r="V3192" s="129"/>
      <c r="W3192" s="129"/>
      <c r="X3192" s="129"/>
      <c r="Y3192" s="129"/>
      <c r="Z3192" s="129"/>
      <c r="AA3192" s="129"/>
    </row>
    <row r="3193" spans="15:27" x14ac:dyDescent="0.2">
      <c r="O3193" s="129"/>
      <c r="P3193" s="129"/>
      <c r="Q3193" s="129"/>
      <c r="R3193" s="129"/>
      <c r="S3193" s="129"/>
      <c r="T3193" s="129"/>
      <c r="U3193" s="129"/>
      <c r="V3193" s="129"/>
      <c r="W3193" s="129"/>
      <c r="X3193" s="129"/>
      <c r="Y3193" s="129"/>
      <c r="Z3193" s="129"/>
      <c r="AA3193" s="129"/>
    </row>
    <row r="3194" spans="15:27" x14ac:dyDescent="0.2">
      <c r="O3194" s="129"/>
      <c r="P3194" s="129"/>
      <c r="Q3194" s="129"/>
      <c r="R3194" s="129"/>
      <c r="S3194" s="129"/>
      <c r="T3194" s="129"/>
      <c r="U3194" s="129"/>
      <c r="V3194" s="129"/>
      <c r="W3194" s="129"/>
      <c r="X3194" s="129"/>
      <c r="Y3194" s="129"/>
      <c r="Z3194" s="129"/>
      <c r="AA3194" s="129"/>
    </row>
    <row r="3195" spans="15:27" x14ac:dyDescent="0.2">
      <c r="O3195" s="129"/>
      <c r="P3195" s="129"/>
      <c r="Q3195" s="129"/>
      <c r="R3195" s="129"/>
      <c r="S3195" s="129"/>
      <c r="T3195" s="129"/>
      <c r="U3195" s="129"/>
      <c r="V3195" s="129"/>
      <c r="W3195" s="129"/>
      <c r="X3195" s="129"/>
      <c r="Y3195" s="129"/>
      <c r="Z3195" s="129"/>
      <c r="AA3195" s="129"/>
    </row>
    <row r="3196" spans="15:27" x14ac:dyDescent="0.2">
      <c r="O3196" s="129"/>
      <c r="P3196" s="129"/>
      <c r="Q3196" s="129"/>
      <c r="R3196" s="129"/>
      <c r="S3196" s="129"/>
      <c r="T3196" s="129"/>
      <c r="U3196" s="129"/>
      <c r="V3196" s="129"/>
      <c r="W3196" s="129"/>
      <c r="X3196" s="129"/>
      <c r="Y3196" s="129"/>
      <c r="Z3196" s="129"/>
      <c r="AA3196" s="129"/>
    </row>
    <row r="3197" spans="15:27" x14ac:dyDescent="0.2">
      <c r="O3197" s="129"/>
      <c r="P3197" s="129"/>
      <c r="Q3197" s="129"/>
      <c r="R3197" s="129"/>
      <c r="S3197" s="129"/>
      <c r="T3197" s="129"/>
      <c r="U3197" s="129"/>
      <c r="V3197" s="129"/>
      <c r="W3197" s="129"/>
      <c r="X3197" s="129"/>
      <c r="Y3197" s="129"/>
      <c r="Z3197" s="129"/>
      <c r="AA3197" s="129"/>
    </row>
    <row r="3198" spans="15:27" x14ac:dyDescent="0.2">
      <c r="O3198" s="129"/>
      <c r="P3198" s="129"/>
      <c r="Q3198" s="129"/>
      <c r="R3198" s="129"/>
      <c r="S3198" s="129"/>
      <c r="T3198" s="129"/>
      <c r="U3198" s="129"/>
      <c r="V3198" s="129"/>
      <c r="W3198" s="129"/>
      <c r="X3198" s="129"/>
      <c r="Y3198" s="129"/>
      <c r="Z3198" s="129"/>
      <c r="AA3198" s="129"/>
    </row>
    <row r="3199" spans="15:27" x14ac:dyDescent="0.2">
      <c r="O3199" s="129"/>
      <c r="P3199" s="129"/>
      <c r="Q3199" s="129"/>
      <c r="R3199" s="129"/>
      <c r="S3199" s="129"/>
      <c r="T3199" s="129"/>
      <c r="U3199" s="129"/>
      <c r="V3199" s="129"/>
      <c r="W3199" s="129"/>
      <c r="X3199" s="129"/>
      <c r="Y3199" s="129"/>
      <c r="Z3199" s="129"/>
      <c r="AA3199" s="129"/>
    </row>
    <row r="3200" spans="15:27" x14ac:dyDescent="0.2">
      <c r="O3200" s="129"/>
      <c r="P3200" s="129"/>
      <c r="Q3200" s="129"/>
      <c r="R3200" s="129"/>
      <c r="S3200" s="129"/>
      <c r="T3200" s="129"/>
      <c r="U3200" s="129"/>
      <c r="V3200" s="129"/>
      <c r="W3200" s="129"/>
      <c r="X3200" s="129"/>
      <c r="Y3200" s="129"/>
      <c r="Z3200" s="129"/>
      <c r="AA3200" s="129"/>
    </row>
    <row r="3201" spans="15:27" x14ac:dyDescent="0.2">
      <c r="O3201" s="129"/>
      <c r="P3201" s="129"/>
      <c r="Q3201" s="129"/>
      <c r="R3201" s="129"/>
      <c r="S3201" s="129"/>
      <c r="T3201" s="129"/>
      <c r="U3201" s="129"/>
      <c r="V3201" s="129"/>
      <c r="W3201" s="129"/>
      <c r="X3201" s="129"/>
      <c r="Y3201" s="129"/>
      <c r="Z3201" s="129"/>
      <c r="AA3201" s="129"/>
    </row>
    <row r="3202" spans="15:27" x14ac:dyDescent="0.2">
      <c r="O3202" s="129"/>
      <c r="P3202" s="129"/>
      <c r="Q3202" s="129"/>
      <c r="R3202" s="129"/>
      <c r="S3202" s="129"/>
      <c r="T3202" s="129"/>
      <c r="U3202" s="129"/>
      <c r="V3202" s="129"/>
      <c r="W3202" s="129"/>
      <c r="X3202" s="129"/>
      <c r="Y3202" s="129"/>
      <c r="Z3202" s="129"/>
      <c r="AA3202" s="129"/>
    </row>
    <row r="3203" spans="15:27" x14ac:dyDescent="0.2">
      <c r="O3203" s="129"/>
      <c r="P3203" s="129"/>
      <c r="Q3203" s="129"/>
      <c r="R3203" s="129"/>
      <c r="S3203" s="129"/>
      <c r="T3203" s="129"/>
      <c r="U3203" s="129"/>
      <c r="V3203" s="129"/>
      <c r="W3203" s="129"/>
      <c r="X3203" s="129"/>
      <c r="Y3203" s="129"/>
      <c r="Z3203" s="129"/>
      <c r="AA3203" s="129"/>
    </row>
    <row r="3204" spans="15:27" x14ac:dyDescent="0.2">
      <c r="O3204" s="129"/>
      <c r="P3204" s="129"/>
      <c r="Q3204" s="129"/>
      <c r="R3204" s="129"/>
      <c r="S3204" s="129"/>
      <c r="T3204" s="129"/>
      <c r="U3204" s="129"/>
      <c r="V3204" s="129"/>
      <c r="W3204" s="129"/>
      <c r="X3204" s="129"/>
      <c r="Y3204" s="129"/>
      <c r="Z3204" s="129"/>
      <c r="AA3204" s="129"/>
    </row>
    <row r="3205" spans="15:27" x14ac:dyDescent="0.2">
      <c r="O3205" s="129"/>
      <c r="P3205" s="129"/>
      <c r="Q3205" s="129"/>
      <c r="R3205" s="129"/>
      <c r="S3205" s="129"/>
      <c r="T3205" s="129"/>
      <c r="U3205" s="129"/>
      <c r="V3205" s="129"/>
      <c r="W3205" s="129"/>
      <c r="X3205" s="129"/>
      <c r="Y3205" s="129"/>
      <c r="Z3205" s="129"/>
      <c r="AA3205" s="129"/>
    </row>
    <row r="3206" spans="15:27" x14ac:dyDescent="0.2">
      <c r="O3206" s="129"/>
      <c r="P3206" s="129"/>
      <c r="Q3206" s="129"/>
      <c r="R3206" s="129"/>
      <c r="S3206" s="129"/>
      <c r="T3206" s="129"/>
      <c r="U3206" s="129"/>
      <c r="V3206" s="129"/>
      <c r="W3206" s="129"/>
      <c r="X3206" s="129"/>
      <c r="Y3206" s="129"/>
      <c r="Z3206" s="129"/>
      <c r="AA3206" s="129"/>
    </row>
    <row r="3207" spans="15:27" x14ac:dyDescent="0.2">
      <c r="O3207" s="129"/>
      <c r="P3207" s="129"/>
      <c r="Q3207" s="129"/>
      <c r="R3207" s="129"/>
      <c r="S3207" s="129"/>
      <c r="T3207" s="129"/>
      <c r="U3207" s="129"/>
      <c r="V3207" s="129"/>
      <c r="W3207" s="129"/>
      <c r="X3207" s="129"/>
      <c r="Y3207" s="129"/>
      <c r="Z3207" s="129"/>
      <c r="AA3207" s="129"/>
    </row>
    <row r="3208" spans="15:27" x14ac:dyDescent="0.2">
      <c r="O3208" s="129"/>
      <c r="P3208" s="129"/>
      <c r="Q3208" s="129"/>
      <c r="R3208" s="129"/>
      <c r="S3208" s="129"/>
      <c r="T3208" s="129"/>
      <c r="U3208" s="129"/>
      <c r="V3208" s="129"/>
      <c r="W3208" s="129"/>
      <c r="X3208" s="129"/>
      <c r="Y3208" s="129"/>
      <c r="Z3208" s="129"/>
      <c r="AA3208" s="129"/>
    </row>
    <row r="3209" spans="15:27" x14ac:dyDescent="0.2">
      <c r="O3209" s="129"/>
      <c r="P3209" s="129"/>
      <c r="Q3209" s="129"/>
      <c r="R3209" s="129"/>
      <c r="S3209" s="129"/>
      <c r="T3209" s="129"/>
      <c r="U3209" s="129"/>
      <c r="V3209" s="129"/>
      <c r="W3209" s="129"/>
      <c r="X3209" s="129"/>
      <c r="Y3209" s="129"/>
      <c r="Z3209" s="129"/>
      <c r="AA3209" s="129"/>
    </row>
    <row r="3210" spans="15:27" x14ac:dyDescent="0.2">
      <c r="O3210" s="129"/>
      <c r="P3210" s="129"/>
      <c r="Q3210" s="129"/>
      <c r="R3210" s="129"/>
      <c r="S3210" s="129"/>
      <c r="T3210" s="129"/>
      <c r="U3210" s="129"/>
      <c r="V3210" s="129"/>
      <c r="W3210" s="129"/>
      <c r="X3210" s="129"/>
      <c r="Y3210" s="129"/>
      <c r="Z3210" s="129"/>
      <c r="AA3210" s="129"/>
    </row>
    <row r="3211" spans="15:27" x14ac:dyDescent="0.2">
      <c r="O3211" s="129"/>
      <c r="P3211" s="129"/>
      <c r="Q3211" s="129"/>
      <c r="R3211" s="129"/>
      <c r="S3211" s="129"/>
      <c r="T3211" s="129"/>
      <c r="U3211" s="129"/>
      <c r="V3211" s="129"/>
      <c r="W3211" s="129"/>
      <c r="X3211" s="129"/>
      <c r="Y3211" s="129"/>
      <c r="Z3211" s="129"/>
      <c r="AA3211" s="129"/>
    </row>
    <row r="3212" spans="15:27" x14ac:dyDescent="0.2">
      <c r="O3212" s="129"/>
      <c r="P3212" s="129"/>
      <c r="Q3212" s="129"/>
      <c r="R3212" s="129"/>
      <c r="S3212" s="129"/>
      <c r="T3212" s="129"/>
      <c r="U3212" s="129"/>
      <c r="V3212" s="129"/>
      <c r="W3212" s="129"/>
      <c r="X3212" s="129"/>
      <c r="Y3212" s="129"/>
      <c r="Z3212" s="129"/>
      <c r="AA3212" s="129"/>
    </row>
    <row r="3213" spans="15:27" x14ac:dyDescent="0.2">
      <c r="O3213" s="129"/>
      <c r="P3213" s="129"/>
      <c r="Q3213" s="129"/>
      <c r="R3213" s="129"/>
      <c r="S3213" s="129"/>
      <c r="T3213" s="129"/>
      <c r="U3213" s="129"/>
      <c r="V3213" s="129"/>
      <c r="W3213" s="129"/>
      <c r="X3213" s="129"/>
      <c r="Y3213" s="129"/>
      <c r="Z3213" s="129"/>
      <c r="AA3213" s="129"/>
    </row>
    <row r="3214" spans="15:27" x14ac:dyDescent="0.2">
      <c r="O3214" s="129"/>
      <c r="P3214" s="129"/>
      <c r="Q3214" s="129"/>
      <c r="R3214" s="129"/>
      <c r="S3214" s="129"/>
      <c r="T3214" s="129"/>
      <c r="U3214" s="129"/>
      <c r="V3214" s="129"/>
      <c r="W3214" s="129"/>
      <c r="X3214" s="129"/>
      <c r="Y3214" s="129"/>
      <c r="Z3214" s="129"/>
      <c r="AA3214" s="129"/>
    </row>
    <row r="3215" spans="15:27" x14ac:dyDescent="0.2">
      <c r="O3215" s="129"/>
      <c r="P3215" s="129"/>
      <c r="Q3215" s="129"/>
      <c r="R3215" s="129"/>
      <c r="S3215" s="129"/>
      <c r="T3215" s="129"/>
      <c r="U3215" s="129"/>
      <c r="V3215" s="129"/>
      <c r="W3215" s="129"/>
      <c r="X3215" s="129"/>
      <c r="Y3215" s="129"/>
      <c r="Z3215" s="129"/>
      <c r="AA3215" s="129"/>
    </row>
    <row r="3216" spans="15:27" x14ac:dyDescent="0.2">
      <c r="O3216" s="129"/>
      <c r="P3216" s="129"/>
      <c r="Q3216" s="129"/>
      <c r="R3216" s="129"/>
      <c r="S3216" s="129"/>
      <c r="T3216" s="129"/>
      <c r="U3216" s="129"/>
      <c r="V3216" s="129"/>
      <c r="W3216" s="129"/>
      <c r="X3216" s="129"/>
      <c r="Y3216" s="129"/>
      <c r="Z3216" s="129"/>
      <c r="AA3216" s="129"/>
    </row>
    <row r="3217" spans="15:27" x14ac:dyDescent="0.2">
      <c r="O3217" s="129"/>
      <c r="P3217" s="129"/>
      <c r="Q3217" s="129"/>
      <c r="R3217" s="129"/>
      <c r="S3217" s="129"/>
      <c r="T3217" s="129"/>
      <c r="U3217" s="129"/>
      <c r="V3217" s="129"/>
      <c r="W3217" s="129"/>
      <c r="X3217" s="129"/>
      <c r="Y3217" s="129"/>
      <c r="Z3217" s="129"/>
      <c r="AA3217" s="129"/>
    </row>
    <row r="3218" spans="15:27" x14ac:dyDescent="0.2">
      <c r="O3218" s="129"/>
      <c r="P3218" s="129"/>
      <c r="Q3218" s="129"/>
      <c r="R3218" s="129"/>
      <c r="S3218" s="129"/>
      <c r="T3218" s="129"/>
      <c r="U3218" s="129"/>
      <c r="V3218" s="129"/>
      <c r="W3218" s="129"/>
      <c r="X3218" s="129"/>
      <c r="Y3218" s="129"/>
      <c r="Z3218" s="129"/>
      <c r="AA3218" s="129"/>
    </row>
    <row r="3219" spans="15:27" x14ac:dyDescent="0.2">
      <c r="O3219" s="129"/>
      <c r="P3219" s="129"/>
      <c r="Q3219" s="129"/>
      <c r="R3219" s="129"/>
      <c r="S3219" s="129"/>
      <c r="T3219" s="129"/>
      <c r="U3219" s="129"/>
      <c r="V3219" s="129"/>
      <c r="W3219" s="129"/>
      <c r="X3219" s="129"/>
      <c r="Y3219" s="129"/>
      <c r="Z3219" s="129"/>
      <c r="AA3219" s="129"/>
    </row>
    <row r="3220" spans="15:27" x14ac:dyDescent="0.2">
      <c r="O3220" s="129"/>
      <c r="P3220" s="129"/>
      <c r="Q3220" s="129"/>
      <c r="R3220" s="129"/>
      <c r="S3220" s="129"/>
      <c r="T3220" s="129"/>
      <c r="U3220" s="129"/>
      <c r="V3220" s="129"/>
      <c r="W3220" s="129"/>
      <c r="X3220" s="129"/>
      <c r="Y3220" s="129"/>
      <c r="Z3220" s="129"/>
      <c r="AA3220" s="129"/>
    </row>
    <row r="3221" spans="15:27" x14ac:dyDescent="0.2">
      <c r="O3221" s="129"/>
      <c r="P3221" s="129"/>
      <c r="Q3221" s="129"/>
      <c r="R3221" s="129"/>
      <c r="S3221" s="129"/>
      <c r="T3221" s="129"/>
      <c r="U3221" s="129"/>
      <c r="V3221" s="129"/>
      <c r="W3221" s="129"/>
      <c r="X3221" s="129"/>
      <c r="Y3221" s="129"/>
      <c r="Z3221" s="129"/>
      <c r="AA3221" s="129"/>
    </row>
    <row r="3222" spans="15:27" x14ac:dyDescent="0.2">
      <c r="O3222" s="129"/>
      <c r="P3222" s="129"/>
      <c r="Q3222" s="129"/>
      <c r="R3222" s="129"/>
      <c r="S3222" s="129"/>
      <c r="T3222" s="129"/>
      <c r="U3222" s="129"/>
      <c r="V3222" s="129"/>
      <c r="W3222" s="129"/>
      <c r="X3222" s="129"/>
      <c r="Y3222" s="129"/>
      <c r="Z3222" s="129"/>
      <c r="AA3222" s="129"/>
    </row>
    <row r="3223" spans="15:27" x14ac:dyDescent="0.2">
      <c r="O3223" s="129"/>
      <c r="P3223" s="129"/>
      <c r="Q3223" s="129"/>
      <c r="R3223" s="129"/>
      <c r="S3223" s="129"/>
      <c r="T3223" s="129"/>
      <c r="U3223" s="129"/>
      <c r="V3223" s="129"/>
      <c r="W3223" s="129"/>
      <c r="X3223" s="129"/>
      <c r="Y3223" s="129"/>
      <c r="Z3223" s="129"/>
      <c r="AA3223" s="129"/>
    </row>
    <row r="3224" spans="15:27" x14ac:dyDescent="0.2">
      <c r="O3224" s="129"/>
      <c r="P3224" s="129"/>
      <c r="Q3224" s="129"/>
      <c r="R3224" s="129"/>
      <c r="S3224" s="129"/>
      <c r="T3224" s="129"/>
      <c r="U3224" s="129"/>
      <c r="V3224" s="129"/>
      <c r="W3224" s="129"/>
      <c r="X3224" s="129"/>
      <c r="Y3224" s="129"/>
      <c r="Z3224" s="129"/>
      <c r="AA3224" s="129"/>
    </row>
    <row r="3225" spans="15:27" x14ac:dyDescent="0.2">
      <c r="O3225" s="129"/>
      <c r="P3225" s="129"/>
      <c r="Q3225" s="129"/>
      <c r="R3225" s="129"/>
      <c r="S3225" s="129"/>
      <c r="T3225" s="129"/>
      <c r="U3225" s="129"/>
      <c r="V3225" s="129"/>
      <c r="W3225" s="129"/>
      <c r="X3225" s="129"/>
      <c r="Y3225" s="129"/>
      <c r="Z3225" s="129"/>
      <c r="AA3225" s="129"/>
    </row>
    <row r="3226" spans="15:27" x14ac:dyDescent="0.2">
      <c r="O3226" s="129"/>
      <c r="P3226" s="129"/>
      <c r="Q3226" s="129"/>
      <c r="R3226" s="129"/>
      <c r="S3226" s="129"/>
      <c r="T3226" s="129"/>
      <c r="U3226" s="129"/>
      <c r="V3226" s="129"/>
      <c r="W3226" s="129"/>
      <c r="X3226" s="129"/>
      <c r="Y3226" s="129"/>
      <c r="Z3226" s="129"/>
      <c r="AA3226" s="129"/>
    </row>
    <row r="3227" spans="15:27" x14ac:dyDescent="0.2">
      <c r="O3227" s="129"/>
      <c r="P3227" s="129"/>
      <c r="Q3227" s="129"/>
      <c r="R3227" s="129"/>
      <c r="S3227" s="129"/>
      <c r="T3227" s="129"/>
      <c r="U3227" s="129"/>
      <c r="V3227" s="129"/>
      <c r="W3227" s="129"/>
      <c r="X3227" s="129"/>
      <c r="Y3227" s="129"/>
      <c r="Z3227" s="129"/>
      <c r="AA3227" s="129"/>
    </row>
    <row r="3228" spans="15:27" x14ac:dyDescent="0.2">
      <c r="O3228" s="129"/>
      <c r="P3228" s="129"/>
      <c r="Q3228" s="129"/>
      <c r="R3228" s="129"/>
      <c r="S3228" s="129"/>
      <c r="T3228" s="129"/>
      <c r="U3228" s="129"/>
      <c r="V3228" s="129"/>
      <c r="W3228" s="129"/>
      <c r="X3228" s="129"/>
      <c r="Y3228" s="129"/>
      <c r="Z3228" s="129"/>
      <c r="AA3228" s="129"/>
    </row>
    <row r="3229" spans="15:27" x14ac:dyDescent="0.2">
      <c r="O3229" s="129"/>
      <c r="P3229" s="129"/>
      <c r="Q3229" s="129"/>
      <c r="R3229" s="129"/>
      <c r="S3229" s="129"/>
      <c r="T3229" s="129"/>
      <c r="U3229" s="129"/>
      <c r="V3229" s="129"/>
      <c r="W3229" s="129"/>
      <c r="X3229" s="129"/>
      <c r="Y3229" s="129"/>
      <c r="Z3229" s="129"/>
      <c r="AA3229" s="129"/>
    </row>
    <row r="3230" spans="15:27" x14ac:dyDescent="0.2">
      <c r="O3230" s="129"/>
      <c r="P3230" s="129"/>
      <c r="Q3230" s="129"/>
      <c r="R3230" s="129"/>
      <c r="S3230" s="129"/>
      <c r="T3230" s="129"/>
      <c r="U3230" s="129"/>
      <c r="V3230" s="129"/>
      <c r="W3230" s="129"/>
      <c r="X3230" s="129"/>
      <c r="Y3230" s="129"/>
      <c r="Z3230" s="129"/>
      <c r="AA3230" s="129"/>
    </row>
    <row r="3231" spans="15:27" x14ac:dyDescent="0.2">
      <c r="O3231" s="129"/>
      <c r="P3231" s="129"/>
      <c r="Q3231" s="129"/>
      <c r="R3231" s="129"/>
      <c r="S3231" s="129"/>
      <c r="T3231" s="129"/>
      <c r="U3231" s="129"/>
      <c r="V3231" s="129"/>
      <c r="W3231" s="129"/>
      <c r="X3231" s="129"/>
      <c r="Y3231" s="129"/>
      <c r="Z3231" s="129"/>
      <c r="AA3231" s="129"/>
    </row>
    <row r="3232" spans="15:27" x14ac:dyDescent="0.2">
      <c r="O3232" s="129"/>
      <c r="P3232" s="129"/>
      <c r="Q3232" s="129"/>
      <c r="R3232" s="129"/>
      <c r="S3232" s="129"/>
      <c r="T3232" s="129"/>
      <c r="U3232" s="129"/>
      <c r="V3232" s="129"/>
      <c r="W3232" s="129"/>
      <c r="X3232" s="129"/>
      <c r="Y3232" s="129"/>
      <c r="Z3232" s="129"/>
      <c r="AA3232" s="129"/>
    </row>
    <row r="3233" spans="15:27" x14ac:dyDescent="0.2">
      <c r="O3233" s="129"/>
      <c r="P3233" s="129"/>
      <c r="Q3233" s="129"/>
      <c r="R3233" s="129"/>
      <c r="S3233" s="129"/>
      <c r="T3233" s="129"/>
      <c r="U3233" s="129"/>
      <c r="V3233" s="129"/>
      <c r="W3233" s="129"/>
      <c r="X3233" s="129"/>
      <c r="Y3233" s="129"/>
      <c r="Z3233" s="129"/>
      <c r="AA3233" s="129"/>
    </row>
    <row r="3234" spans="15:27" x14ac:dyDescent="0.2">
      <c r="O3234" s="129"/>
      <c r="P3234" s="129"/>
      <c r="Q3234" s="129"/>
      <c r="R3234" s="129"/>
      <c r="S3234" s="129"/>
      <c r="T3234" s="129"/>
      <c r="U3234" s="129"/>
      <c r="V3234" s="129"/>
      <c r="W3234" s="129"/>
      <c r="X3234" s="129"/>
      <c r="Y3234" s="129"/>
      <c r="Z3234" s="129"/>
      <c r="AA3234" s="129"/>
    </row>
    <row r="3235" spans="15:27" x14ac:dyDescent="0.2">
      <c r="O3235" s="129"/>
      <c r="P3235" s="129"/>
      <c r="Q3235" s="129"/>
      <c r="R3235" s="129"/>
      <c r="S3235" s="129"/>
      <c r="T3235" s="129"/>
      <c r="U3235" s="129"/>
      <c r="V3235" s="129"/>
      <c r="W3235" s="129"/>
      <c r="X3235" s="129"/>
      <c r="Y3235" s="129"/>
      <c r="Z3235" s="129"/>
      <c r="AA3235" s="129"/>
    </row>
    <row r="3236" spans="15:27" x14ac:dyDescent="0.2">
      <c r="O3236" s="129"/>
      <c r="P3236" s="129"/>
      <c r="Q3236" s="129"/>
      <c r="R3236" s="129"/>
      <c r="S3236" s="129"/>
      <c r="T3236" s="129"/>
      <c r="U3236" s="129"/>
      <c r="V3236" s="129"/>
      <c r="W3236" s="129"/>
      <c r="X3236" s="129"/>
      <c r="Y3236" s="129"/>
      <c r="Z3236" s="129"/>
      <c r="AA3236" s="129"/>
    </row>
    <row r="3237" spans="15:27" x14ac:dyDescent="0.2">
      <c r="O3237" s="129"/>
      <c r="P3237" s="129"/>
      <c r="Q3237" s="129"/>
      <c r="R3237" s="129"/>
      <c r="S3237" s="129"/>
      <c r="T3237" s="129"/>
      <c r="U3237" s="129"/>
      <c r="V3237" s="129"/>
      <c r="W3237" s="129"/>
      <c r="X3237" s="129"/>
      <c r="Y3237" s="129"/>
      <c r="Z3237" s="129"/>
      <c r="AA3237" s="129"/>
    </row>
    <row r="3238" spans="15:27" x14ac:dyDescent="0.2">
      <c r="O3238" s="129"/>
      <c r="P3238" s="129"/>
      <c r="Q3238" s="129"/>
      <c r="R3238" s="129"/>
      <c r="S3238" s="129"/>
      <c r="T3238" s="129"/>
      <c r="U3238" s="129"/>
      <c r="V3238" s="129"/>
      <c r="W3238" s="129"/>
      <c r="X3238" s="129"/>
      <c r="Y3238" s="129"/>
      <c r="Z3238" s="129"/>
      <c r="AA3238" s="129"/>
    </row>
    <row r="3239" spans="15:27" x14ac:dyDescent="0.2">
      <c r="O3239" s="129"/>
      <c r="P3239" s="129"/>
      <c r="Q3239" s="129"/>
      <c r="R3239" s="129"/>
      <c r="S3239" s="129"/>
      <c r="T3239" s="129"/>
      <c r="U3239" s="129"/>
      <c r="V3239" s="129"/>
      <c r="W3239" s="129"/>
      <c r="X3239" s="129"/>
      <c r="Y3239" s="129"/>
      <c r="Z3239" s="129"/>
      <c r="AA3239" s="129"/>
    </row>
    <row r="3240" spans="15:27" x14ac:dyDescent="0.2">
      <c r="O3240" s="129"/>
      <c r="P3240" s="129"/>
      <c r="Q3240" s="129"/>
      <c r="R3240" s="129"/>
      <c r="S3240" s="129"/>
      <c r="T3240" s="129"/>
      <c r="U3240" s="129"/>
      <c r="V3240" s="129"/>
      <c r="W3240" s="129"/>
      <c r="X3240" s="129"/>
      <c r="Y3240" s="129"/>
      <c r="Z3240" s="129"/>
      <c r="AA3240" s="129"/>
    </row>
    <row r="3241" spans="15:27" x14ac:dyDescent="0.2">
      <c r="O3241" s="129"/>
      <c r="P3241" s="129"/>
      <c r="Q3241" s="129"/>
      <c r="R3241" s="129"/>
      <c r="S3241" s="129"/>
      <c r="T3241" s="129"/>
      <c r="U3241" s="129"/>
      <c r="V3241" s="129"/>
      <c r="W3241" s="129"/>
      <c r="X3241" s="129"/>
      <c r="Y3241" s="129"/>
      <c r="Z3241" s="129"/>
      <c r="AA3241" s="129"/>
    </row>
    <row r="3242" spans="15:27" x14ac:dyDescent="0.2">
      <c r="O3242" s="129"/>
      <c r="P3242" s="129"/>
      <c r="Q3242" s="129"/>
      <c r="R3242" s="129"/>
      <c r="S3242" s="129"/>
      <c r="T3242" s="129"/>
      <c r="U3242" s="129"/>
      <c r="V3242" s="129"/>
      <c r="W3242" s="129"/>
      <c r="X3242" s="129"/>
      <c r="Y3242" s="129"/>
      <c r="Z3242" s="129"/>
      <c r="AA3242" s="129"/>
    </row>
    <row r="3243" spans="15:27" x14ac:dyDescent="0.2">
      <c r="O3243" s="129"/>
      <c r="P3243" s="129"/>
      <c r="Q3243" s="129"/>
      <c r="R3243" s="129"/>
      <c r="S3243" s="129"/>
      <c r="T3243" s="129"/>
      <c r="U3243" s="129"/>
      <c r="V3243" s="129"/>
      <c r="W3243" s="129"/>
      <c r="X3243" s="129"/>
      <c r="Y3243" s="129"/>
      <c r="Z3243" s="129"/>
      <c r="AA3243" s="129"/>
    </row>
    <row r="3244" spans="15:27" x14ac:dyDescent="0.2">
      <c r="O3244" s="129"/>
      <c r="P3244" s="129"/>
      <c r="Q3244" s="129"/>
      <c r="R3244" s="129"/>
      <c r="S3244" s="129"/>
      <c r="T3244" s="129"/>
      <c r="U3244" s="129"/>
      <c r="V3244" s="129"/>
      <c r="W3244" s="129"/>
      <c r="X3244" s="129"/>
      <c r="Y3244" s="129"/>
      <c r="Z3244" s="129"/>
      <c r="AA3244" s="129"/>
    </row>
    <row r="3245" spans="15:27" x14ac:dyDescent="0.2">
      <c r="O3245" s="129"/>
      <c r="P3245" s="129"/>
      <c r="Q3245" s="129"/>
      <c r="R3245" s="129"/>
      <c r="S3245" s="129"/>
      <c r="T3245" s="129"/>
      <c r="U3245" s="129"/>
      <c r="V3245" s="129"/>
      <c r="W3245" s="129"/>
      <c r="X3245" s="129"/>
      <c r="Y3245" s="129"/>
      <c r="Z3245" s="129"/>
      <c r="AA3245" s="129"/>
    </row>
    <row r="3246" spans="15:27" x14ac:dyDescent="0.2">
      <c r="O3246" s="129"/>
      <c r="P3246" s="129"/>
      <c r="Q3246" s="129"/>
      <c r="R3246" s="129"/>
      <c r="S3246" s="129"/>
      <c r="T3246" s="129"/>
      <c r="U3246" s="129"/>
      <c r="V3246" s="129"/>
      <c r="W3246" s="129"/>
      <c r="X3246" s="129"/>
      <c r="Y3246" s="129"/>
      <c r="Z3246" s="129"/>
      <c r="AA3246" s="129"/>
    </row>
    <row r="3247" spans="15:27" x14ac:dyDescent="0.2">
      <c r="O3247" s="129"/>
      <c r="P3247" s="129"/>
      <c r="Q3247" s="129"/>
      <c r="R3247" s="129"/>
      <c r="S3247" s="129"/>
      <c r="T3247" s="129"/>
      <c r="U3247" s="129"/>
      <c r="V3247" s="129"/>
      <c r="W3247" s="129"/>
      <c r="X3247" s="129"/>
      <c r="Y3247" s="129"/>
      <c r="Z3247" s="129"/>
      <c r="AA3247" s="129"/>
    </row>
    <row r="3248" spans="15:27" x14ac:dyDescent="0.2">
      <c r="O3248" s="129"/>
      <c r="P3248" s="129"/>
      <c r="Q3248" s="129"/>
      <c r="R3248" s="129"/>
      <c r="S3248" s="129"/>
      <c r="T3248" s="129"/>
      <c r="U3248" s="129"/>
      <c r="V3248" s="129"/>
      <c r="W3248" s="129"/>
      <c r="X3248" s="129"/>
      <c r="Y3248" s="129"/>
      <c r="Z3248" s="129"/>
      <c r="AA3248" s="129"/>
    </row>
    <row r="3249" spans="15:27" x14ac:dyDescent="0.2">
      <c r="O3249" s="129"/>
      <c r="P3249" s="129"/>
      <c r="Q3249" s="129"/>
      <c r="R3249" s="129"/>
      <c r="S3249" s="129"/>
      <c r="T3249" s="129"/>
      <c r="U3249" s="129"/>
      <c r="V3249" s="129"/>
      <c r="W3249" s="129"/>
      <c r="X3249" s="129"/>
      <c r="Y3249" s="129"/>
      <c r="Z3249" s="129"/>
      <c r="AA3249" s="129"/>
    </row>
    <row r="3250" spans="15:27" x14ac:dyDescent="0.2">
      <c r="O3250" s="129"/>
      <c r="P3250" s="129"/>
      <c r="Q3250" s="129"/>
      <c r="R3250" s="129"/>
      <c r="S3250" s="129"/>
      <c r="T3250" s="129"/>
      <c r="U3250" s="129"/>
      <c r="V3250" s="129"/>
      <c r="W3250" s="129"/>
      <c r="X3250" s="129"/>
      <c r="Y3250" s="129"/>
      <c r="Z3250" s="129"/>
      <c r="AA3250" s="129"/>
    </row>
    <row r="3251" spans="15:27" x14ac:dyDescent="0.2">
      <c r="O3251" s="129"/>
      <c r="P3251" s="129"/>
      <c r="Q3251" s="129"/>
      <c r="R3251" s="129"/>
      <c r="S3251" s="129"/>
      <c r="T3251" s="129"/>
      <c r="U3251" s="129"/>
      <c r="V3251" s="129"/>
      <c r="W3251" s="129"/>
      <c r="X3251" s="129"/>
      <c r="Y3251" s="129"/>
      <c r="Z3251" s="129"/>
      <c r="AA3251" s="129"/>
    </row>
    <row r="3252" spans="15:27" x14ac:dyDescent="0.2">
      <c r="O3252" s="129"/>
      <c r="P3252" s="129"/>
      <c r="Q3252" s="129"/>
      <c r="R3252" s="129"/>
      <c r="S3252" s="129"/>
      <c r="T3252" s="129"/>
      <c r="U3252" s="129"/>
      <c r="V3252" s="129"/>
      <c r="W3252" s="129"/>
      <c r="X3252" s="129"/>
      <c r="Y3252" s="129"/>
      <c r="Z3252" s="129"/>
      <c r="AA3252" s="129"/>
    </row>
    <row r="3253" spans="15:27" x14ac:dyDescent="0.2">
      <c r="O3253" s="129"/>
      <c r="P3253" s="129"/>
      <c r="Q3253" s="129"/>
      <c r="R3253" s="129"/>
      <c r="S3253" s="129"/>
      <c r="T3253" s="129"/>
      <c r="U3253" s="129"/>
      <c r="V3253" s="129"/>
      <c r="W3253" s="129"/>
      <c r="X3253" s="129"/>
      <c r="Y3253" s="129"/>
      <c r="Z3253" s="129"/>
      <c r="AA3253" s="129"/>
    </row>
    <row r="3254" spans="15:27" x14ac:dyDescent="0.2">
      <c r="O3254" s="129"/>
      <c r="P3254" s="129"/>
      <c r="Q3254" s="129"/>
      <c r="R3254" s="129"/>
      <c r="S3254" s="129"/>
      <c r="T3254" s="129"/>
      <c r="U3254" s="129"/>
      <c r="V3254" s="129"/>
      <c r="W3254" s="129"/>
      <c r="X3254" s="129"/>
      <c r="Y3254" s="129"/>
      <c r="Z3254" s="129"/>
      <c r="AA3254" s="129"/>
    </row>
    <row r="3255" spans="15:27" x14ac:dyDescent="0.2">
      <c r="O3255" s="129"/>
      <c r="P3255" s="129"/>
      <c r="Q3255" s="129"/>
      <c r="R3255" s="129"/>
      <c r="S3255" s="129"/>
      <c r="T3255" s="129"/>
      <c r="U3255" s="129"/>
      <c r="V3255" s="129"/>
      <c r="W3255" s="129"/>
      <c r="X3255" s="129"/>
      <c r="Y3255" s="129"/>
      <c r="Z3255" s="129"/>
      <c r="AA3255" s="129"/>
    </row>
    <row r="3256" spans="15:27" x14ac:dyDescent="0.2">
      <c r="O3256" s="129"/>
      <c r="P3256" s="129"/>
      <c r="Q3256" s="129"/>
      <c r="R3256" s="129"/>
      <c r="S3256" s="129"/>
      <c r="T3256" s="129"/>
      <c r="U3256" s="129"/>
      <c r="V3256" s="129"/>
      <c r="W3256" s="129"/>
      <c r="X3256" s="129"/>
      <c r="Y3256" s="129"/>
      <c r="Z3256" s="129"/>
      <c r="AA3256" s="129"/>
    </row>
    <row r="3257" spans="15:27" x14ac:dyDescent="0.2">
      <c r="O3257" s="129"/>
      <c r="P3257" s="129"/>
      <c r="Q3257" s="129"/>
      <c r="R3257" s="129"/>
      <c r="S3257" s="129"/>
      <c r="T3257" s="129"/>
      <c r="U3257" s="129"/>
      <c r="V3257" s="129"/>
      <c r="W3257" s="129"/>
      <c r="X3257" s="129"/>
      <c r="Y3257" s="129"/>
      <c r="Z3257" s="129"/>
      <c r="AA3257" s="129"/>
    </row>
    <row r="3258" spans="15:27" x14ac:dyDescent="0.2">
      <c r="O3258" s="129"/>
      <c r="P3258" s="129"/>
      <c r="Q3258" s="129"/>
      <c r="R3258" s="129"/>
      <c r="S3258" s="129"/>
      <c r="T3258" s="129"/>
      <c r="U3258" s="129"/>
      <c r="V3258" s="129"/>
      <c r="W3258" s="129"/>
      <c r="X3258" s="129"/>
      <c r="Y3258" s="129"/>
      <c r="Z3258" s="129"/>
      <c r="AA3258" s="129"/>
    </row>
    <row r="3259" spans="15:27" x14ac:dyDescent="0.2">
      <c r="O3259" s="129"/>
      <c r="P3259" s="129"/>
      <c r="Q3259" s="129"/>
      <c r="R3259" s="129"/>
      <c r="S3259" s="129"/>
      <c r="T3259" s="129"/>
      <c r="U3259" s="129"/>
      <c r="V3259" s="129"/>
      <c r="W3259" s="129"/>
      <c r="X3259" s="129"/>
      <c r="Y3259" s="129"/>
      <c r="Z3259" s="129"/>
      <c r="AA3259" s="129"/>
    </row>
    <row r="3260" spans="15:27" x14ac:dyDescent="0.2">
      <c r="O3260" s="129"/>
      <c r="P3260" s="129"/>
      <c r="Q3260" s="129"/>
      <c r="R3260" s="129"/>
      <c r="S3260" s="129"/>
      <c r="T3260" s="129"/>
      <c r="U3260" s="129"/>
      <c r="V3260" s="129"/>
      <c r="W3260" s="129"/>
      <c r="X3260" s="129"/>
      <c r="Y3260" s="129"/>
      <c r="Z3260" s="129"/>
      <c r="AA3260" s="129"/>
    </row>
    <row r="3261" spans="15:27" x14ac:dyDescent="0.2">
      <c r="O3261" s="129"/>
      <c r="P3261" s="129"/>
      <c r="Q3261" s="129"/>
      <c r="R3261" s="129"/>
      <c r="S3261" s="129"/>
      <c r="T3261" s="129"/>
      <c r="U3261" s="129"/>
      <c r="V3261" s="129"/>
      <c r="W3261" s="129"/>
      <c r="X3261" s="129"/>
      <c r="Y3261" s="129"/>
      <c r="Z3261" s="129"/>
      <c r="AA3261" s="129"/>
    </row>
    <row r="3262" spans="15:27" x14ac:dyDescent="0.2">
      <c r="O3262" s="129"/>
      <c r="P3262" s="129"/>
      <c r="Q3262" s="129"/>
      <c r="R3262" s="129"/>
      <c r="S3262" s="129"/>
      <c r="T3262" s="129"/>
      <c r="U3262" s="129"/>
      <c r="V3262" s="129"/>
      <c r="W3262" s="129"/>
      <c r="X3262" s="129"/>
      <c r="Y3262" s="129"/>
      <c r="Z3262" s="129"/>
      <c r="AA3262" s="129"/>
    </row>
    <row r="3263" spans="15:27" x14ac:dyDescent="0.2">
      <c r="O3263" s="129"/>
      <c r="P3263" s="129"/>
      <c r="Q3263" s="129"/>
      <c r="R3263" s="129"/>
      <c r="S3263" s="129"/>
      <c r="T3263" s="129"/>
      <c r="U3263" s="129"/>
      <c r="V3263" s="129"/>
      <c r="W3263" s="129"/>
      <c r="X3263" s="129"/>
      <c r="Y3263" s="129"/>
      <c r="Z3263" s="129"/>
      <c r="AA3263" s="129"/>
    </row>
    <row r="3264" spans="15:27" x14ac:dyDescent="0.2">
      <c r="O3264" s="129"/>
      <c r="P3264" s="129"/>
      <c r="Q3264" s="129"/>
      <c r="R3264" s="129"/>
      <c r="S3264" s="129"/>
      <c r="T3264" s="129"/>
      <c r="U3264" s="129"/>
      <c r="V3264" s="129"/>
      <c r="W3264" s="129"/>
      <c r="X3264" s="129"/>
      <c r="Y3264" s="129"/>
      <c r="Z3264" s="129"/>
      <c r="AA3264" s="129"/>
    </row>
    <row r="3265" spans="15:27" x14ac:dyDescent="0.2">
      <c r="O3265" s="129"/>
      <c r="P3265" s="129"/>
      <c r="Q3265" s="129"/>
      <c r="R3265" s="129"/>
      <c r="S3265" s="129"/>
      <c r="T3265" s="129"/>
      <c r="U3265" s="129"/>
      <c r="V3265" s="129"/>
      <c r="W3265" s="129"/>
      <c r="X3265" s="129"/>
      <c r="Y3265" s="129"/>
      <c r="Z3265" s="129"/>
      <c r="AA3265" s="129"/>
    </row>
    <row r="3266" spans="15:27" x14ac:dyDescent="0.2">
      <c r="O3266" s="129"/>
      <c r="P3266" s="129"/>
      <c r="Q3266" s="129"/>
      <c r="R3266" s="129"/>
      <c r="S3266" s="129"/>
      <c r="T3266" s="129"/>
      <c r="U3266" s="129"/>
      <c r="V3266" s="129"/>
      <c r="W3266" s="129"/>
      <c r="X3266" s="129"/>
      <c r="Y3266" s="129"/>
      <c r="Z3266" s="129"/>
      <c r="AA3266" s="129"/>
    </row>
    <row r="3267" spans="15:27" x14ac:dyDescent="0.2">
      <c r="O3267" s="129"/>
      <c r="P3267" s="129"/>
      <c r="Q3267" s="129"/>
      <c r="R3267" s="129"/>
      <c r="S3267" s="129"/>
      <c r="T3267" s="129"/>
      <c r="U3267" s="129"/>
      <c r="V3267" s="129"/>
      <c r="W3267" s="129"/>
      <c r="X3267" s="129"/>
      <c r="Y3267" s="129"/>
      <c r="Z3267" s="129"/>
      <c r="AA3267" s="129"/>
    </row>
    <row r="3268" spans="15:27" x14ac:dyDescent="0.2">
      <c r="O3268" s="129"/>
      <c r="P3268" s="129"/>
      <c r="Q3268" s="129"/>
      <c r="R3268" s="129"/>
      <c r="S3268" s="129"/>
      <c r="T3268" s="129"/>
      <c r="U3268" s="129"/>
      <c r="V3268" s="129"/>
      <c r="W3268" s="129"/>
      <c r="X3268" s="129"/>
      <c r="Y3268" s="129"/>
      <c r="Z3268" s="129"/>
      <c r="AA3268" s="129"/>
    </row>
    <row r="3269" spans="15:27" x14ac:dyDescent="0.2">
      <c r="O3269" s="129"/>
      <c r="P3269" s="129"/>
      <c r="Q3269" s="129"/>
      <c r="R3269" s="129"/>
      <c r="S3269" s="129"/>
      <c r="T3269" s="129"/>
      <c r="U3269" s="129"/>
      <c r="V3269" s="129"/>
      <c r="W3269" s="129"/>
      <c r="X3269" s="129"/>
      <c r="Y3269" s="129"/>
      <c r="Z3269" s="129"/>
      <c r="AA3269" s="129"/>
    </row>
    <row r="3270" spans="15:27" x14ac:dyDescent="0.2">
      <c r="O3270" s="129"/>
      <c r="P3270" s="129"/>
      <c r="Q3270" s="129"/>
      <c r="R3270" s="129"/>
      <c r="S3270" s="129"/>
      <c r="T3270" s="129"/>
      <c r="U3270" s="129"/>
      <c r="V3270" s="129"/>
      <c r="W3270" s="129"/>
      <c r="X3270" s="129"/>
      <c r="Y3270" s="129"/>
      <c r="Z3270" s="129"/>
      <c r="AA3270" s="129"/>
    </row>
    <row r="3271" spans="15:27" x14ac:dyDescent="0.2">
      <c r="O3271" s="129"/>
      <c r="P3271" s="129"/>
      <c r="Q3271" s="129"/>
      <c r="R3271" s="129"/>
      <c r="S3271" s="129"/>
      <c r="T3271" s="129"/>
      <c r="U3271" s="129"/>
      <c r="V3271" s="129"/>
      <c r="W3271" s="129"/>
      <c r="X3271" s="129"/>
      <c r="Y3271" s="129"/>
      <c r="Z3271" s="129"/>
      <c r="AA3271" s="129"/>
    </row>
    <row r="3272" spans="15:27" x14ac:dyDescent="0.2">
      <c r="O3272" s="129"/>
      <c r="P3272" s="129"/>
      <c r="Q3272" s="129"/>
      <c r="R3272" s="129"/>
      <c r="S3272" s="129"/>
      <c r="T3272" s="129"/>
      <c r="U3272" s="129"/>
      <c r="V3272" s="129"/>
      <c r="W3272" s="129"/>
      <c r="X3272" s="129"/>
      <c r="Y3272" s="129"/>
      <c r="Z3272" s="129"/>
      <c r="AA3272" s="129"/>
    </row>
    <row r="3273" spans="15:27" x14ac:dyDescent="0.2">
      <c r="O3273" s="129"/>
      <c r="P3273" s="129"/>
      <c r="Q3273" s="129"/>
      <c r="R3273" s="129"/>
      <c r="S3273" s="129"/>
      <c r="T3273" s="129"/>
      <c r="U3273" s="129"/>
      <c r="V3273" s="129"/>
      <c r="W3273" s="129"/>
      <c r="X3273" s="129"/>
      <c r="Y3273" s="129"/>
      <c r="Z3273" s="129"/>
      <c r="AA3273" s="129"/>
    </row>
    <row r="3274" spans="15:27" x14ac:dyDescent="0.2">
      <c r="O3274" s="129"/>
      <c r="P3274" s="129"/>
      <c r="Q3274" s="129"/>
      <c r="R3274" s="129"/>
      <c r="S3274" s="129"/>
      <c r="T3274" s="129"/>
      <c r="U3274" s="129"/>
      <c r="V3274" s="129"/>
      <c r="W3274" s="129"/>
      <c r="X3274" s="129"/>
      <c r="Y3274" s="129"/>
      <c r="Z3274" s="129"/>
      <c r="AA3274" s="129"/>
    </row>
    <row r="3275" spans="15:27" x14ac:dyDescent="0.2">
      <c r="O3275" s="129"/>
      <c r="P3275" s="129"/>
      <c r="Q3275" s="129"/>
      <c r="R3275" s="129"/>
      <c r="S3275" s="129"/>
      <c r="T3275" s="129"/>
      <c r="U3275" s="129"/>
      <c r="V3275" s="129"/>
      <c r="W3275" s="129"/>
      <c r="X3275" s="129"/>
      <c r="Y3275" s="129"/>
      <c r="Z3275" s="129"/>
      <c r="AA3275" s="129"/>
    </row>
    <row r="3276" spans="15:27" x14ac:dyDescent="0.2">
      <c r="O3276" s="129"/>
      <c r="P3276" s="129"/>
      <c r="Q3276" s="129"/>
      <c r="R3276" s="129"/>
      <c r="S3276" s="129"/>
      <c r="T3276" s="129"/>
      <c r="U3276" s="129"/>
      <c r="V3276" s="129"/>
      <c r="W3276" s="129"/>
      <c r="X3276" s="129"/>
      <c r="Y3276" s="129"/>
      <c r="Z3276" s="129"/>
      <c r="AA3276" s="129"/>
    </row>
    <row r="3277" spans="15:27" x14ac:dyDescent="0.2">
      <c r="O3277" s="129"/>
      <c r="P3277" s="129"/>
      <c r="Q3277" s="129"/>
      <c r="R3277" s="129"/>
      <c r="S3277" s="129"/>
      <c r="T3277" s="129"/>
      <c r="U3277" s="129"/>
      <c r="V3277" s="129"/>
      <c r="W3277" s="129"/>
      <c r="X3277" s="129"/>
      <c r="Y3277" s="129"/>
      <c r="Z3277" s="129"/>
      <c r="AA3277" s="129"/>
    </row>
    <row r="3278" spans="15:27" x14ac:dyDescent="0.2">
      <c r="O3278" s="129"/>
      <c r="P3278" s="129"/>
      <c r="Q3278" s="129"/>
      <c r="R3278" s="129"/>
      <c r="S3278" s="129"/>
      <c r="T3278" s="129"/>
      <c r="U3278" s="129"/>
      <c r="V3278" s="129"/>
      <c r="W3278" s="129"/>
      <c r="X3278" s="129"/>
      <c r="Y3278" s="129"/>
      <c r="Z3278" s="129"/>
      <c r="AA3278" s="129"/>
    </row>
    <row r="3279" spans="15:27" x14ac:dyDescent="0.2">
      <c r="O3279" s="129"/>
      <c r="P3279" s="129"/>
      <c r="Q3279" s="129"/>
      <c r="R3279" s="129"/>
      <c r="S3279" s="129"/>
      <c r="T3279" s="129"/>
      <c r="U3279" s="129"/>
      <c r="V3279" s="129"/>
      <c r="W3279" s="129"/>
      <c r="X3279" s="129"/>
      <c r="Y3279" s="129"/>
      <c r="Z3279" s="129"/>
      <c r="AA3279" s="129"/>
    </row>
    <row r="3280" spans="15:27" x14ac:dyDescent="0.2">
      <c r="O3280" s="129"/>
      <c r="P3280" s="129"/>
      <c r="Q3280" s="129"/>
      <c r="R3280" s="129"/>
      <c r="S3280" s="129"/>
      <c r="T3280" s="129"/>
      <c r="U3280" s="129"/>
      <c r="V3280" s="129"/>
      <c r="W3280" s="129"/>
      <c r="X3280" s="129"/>
      <c r="Y3280" s="129"/>
      <c r="Z3280" s="129"/>
      <c r="AA3280" s="129"/>
    </row>
    <row r="3281" spans="15:27" x14ac:dyDescent="0.2">
      <c r="O3281" s="129"/>
      <c r="P3281" s="129"/>
      <c r="Q3281" s="129"/>
      <c r="R3281" s="129"/>
      <c r="S3281" s="129"/>
      <c r="T3281" s="129"/>
      <c r="U3281" s="129"/>
      <c r="V3281" s="129"/>
      <c r="W3281" s="129"/>
      <c r="X3281" s="129"/>
      <c r="Y3281" s="129"/>
      <c r="Z3281" s="129"/>
      <c r="AA3281" s="129"/>
    </row>
    <row r="3282" spans="15:27" x14ac:dyDescent="0.2">
      <c r="O3282" s="129"/>
      <c r="P3282" s="129"/>
      <c r="Q3282" s="129"/>
      <c r="R3282" s="129"/>
      <c r="S3282" s="129"/>
      <c r="T3282" s="129"/>
      <c r="U3282" s="129"/>
      <c r="V3282" s="129"/>
      <c r="W3282" s="129"/>
      <c r="X3282" s="129"/>
      <c r="Y3282" s="129"/>
      <c r="Z3282" s="129"/>
      <c r="AA3282" s="129"/>
    </row>
    <row r="3283" spans="15:27" x14ac:dyDescent="0.2">
      <c r="O3283" s="129"/>
      <c r="P3283" s="129"/>
      <c r="Q3283" s="129"/>
      <c r="R3283" s="129"/>
      <c r="S3283" s="129"/>
      <c r="T3283" s="129"/>
      <c r="U3283" s="129"/>
      <c r="V3283" s="129"/>
      <c r="W3283" s="129"/>
      <c r="X3283" s="129"/>
      <c r="Y3283" s="129"/>
      <c r="Z3283" s="129"/>
      <c r="AA3283" s="129"/>
    </row>
    <row r="3284" spans="15:27" x14ac:dyDescent="0.2">
      <c r="O3284" s="129"/>
      <c r="P3284" s="129"/>
      <c r="Q3284" s="129"/>
      <c r="R3284" s="129"/>
      <c r="S3284" s="129"/>
      <c r="T3284" s="129"/>
      <c r="U3284" s="129"/>
      <c r="V3284" s="129"/>
      <c r="W3284" s="129"/>
      <c r="X3284" s="129"/>
      <c r="Y3284" s="129"/>
      <c r="Z3284" s="129"/>
      <c r="AA3284" s="129"/>
    </row>
    <row r="3285" spans="15:27" x14ac:dyDescent="0.2">
      <c r="O3285" s="129"/>
      <c r="P3285" s="129"/>
      <c r="Q3285" s="129"/>
      <c r="R3285" s="129"/>
      <c r="S3285" s="129"/>
      <c r="T3285" s="129"/>
      <c r="U3285" s="129"/>
      <c r="V3285" s="129"/>
      <c r="W3285" s="129"/>
      <c r="X3285" s="129"/>
      <c r="Y3285" s="129"/>
      <c r="Z3285" s="129"/>
      <c r="AA3285" s="129"/>
    </row>
    <row r="3286" spans="15:27" x14ac:dyDescent="0.2">
      <c r="O3286" s="129"/>
      <c r="P3286" s="129"/>
      <c r="Q3286" s="129"/>
      <c r="R3286" s="129"/>
      <c r="S3286" s="129"/>
      <c r="T3286" s="129"/>
      <c r="U3286" s="129"/>
      <c r="V3286" s="129"/>
      <c r="W3286" s="129"/>
      <c r="X3286" s="129"/>
      <c r="Y3286" s="129"/>
      <c r="Z3286" s="129"/>
      <c r="AA3286" s="129"/>
    </row>
    <row r="3287" spans="15:27" x14ac:dyDescent="0.2">
      <c r="O3287" s="129"/>
      <c r="P3287" s="129"/>
      <c r="Q3287" s="129"/>
      <c r="R3287" s="129"/>
      <c r="S3287" s="129"/>
      <c r="T3287" s="129"/>
      <c r="U3287" s="129"/>
      <c r="V3287" s="129"/>
      <c r="W3287" s="129"/>
      <c r="X3287" s="129"/>
      <c r="Y3287" s="129"/>
      <c r="Z3287" s="129"/>
      <c r="AA3287" s="129"/>
    </row>
    <row r="3288" spans="15:27" x14ac:dyDescent="0.2">
      <c r="O3288" s="129"/>
      <c r="P3288" s="129"/>
      <c r="Q3288" s="129"/>
      <c r="R3288" s="129"/>
      <c r="S3288" s="129"/>
      <c r="T3288" s="129"/>
      <c r="U3288" s="129"/>
      <c r="V3288" s="129"/>
      <c r="W3288" s="129"/>
      <c r="X3288" s="129"/>
      <c r="Y3288" s="129"/>
      <c r="Z3288" s="129"/>
      <c r="AA3288" s="129"/>
    </row>
    <row r="3289" spans="15:27" x14ac:dyDescent="0.2">
      <c r="O3289" s="129"/>
      <c r="P3289" s="129"/>
      <c r="Q3289" s="129"/>
      <c r="R3289" s="129"/>
      <c r="S3289" s="129"/>
      <c r="T3289" s="129"/>
      <c r="U3289" s="129"/>
      <c r="V3289" s="129"/>
      <c r="W3289" s="129"/>
      <c r="X3289" s="129"/>
      <c r="Y3289" s="129"/>
      <c r="Z3289" s="129"/>
      <c r="AA3289" s="129"/>
    </row>
    <row r="3290" spans="15:27" x14ac:dyDescent="0.2">
      <c r="O3290" s="129"/>
      <c r="P3290" s="129"/>
      <c r="Q3290" s="129"/>
      <c r="R3290" s="129"/>
      <c r="S3290" s="129"/>
      <c r="T3290" s="129"/>
      <c r="U3290" s="129"/>
      <c r="V3290" s="129"/>
      <c r="W3290" s="129"/>
      <c r="X3290" s="129"/>
      <c r="Y3290" s="129"/>
      <c r="Z3290" s="129"/>
      <c r="AA3290" s="129"/>
    </row>
    <row r="3291" spans="15:27" x14ac:dyDescent="0.2">
      <c r="O3291" s="129"/>
      <c r="P3291" s="129"/>
      <c r="Q3291" s="129"/>
      <c r="R3291" s="129"/>
      <c r="S3291" s="129"/>
      <c r="T3291" s="129"/>
      <c r="U3291" s="129"/>
      <c r="V3291" s="129"/>
      <c r="W3291" s="129"/>
      <c r="X3291" s="129"/>
      <c r="Y3291" s="129"/>
      <c r="Z3291" s="129"/>
      <c r="AA3291" s="129"/>
    </row>
    <row r="3292" spans="15:27" x14ac:dyDescent="0.2">
      <c r="O3292" s="129"/>
      <c r="P3292" s="129"/>
      <c r="Q3292" s="129"/>
      <c r="R3292" s="129"/>
      <c r="S3292" s="129"/>
      <c r="T3292" s="129"/>
      <c r="U3292" s="129"/>
      <c r="V3292" s="129"/>
      <c r="W3292" s="129"/>
      <c r="X3292" s="129"/>
      <c r="Y3292" s="129"/>
      <c r="Z3292" s="129"/>
      <c r="AA3292" s="129"/>
    </row>
    <row r="3293" spans="15:27" x14ac:dyDescent="0.2">
      <c r="O3293" s="129"/>
      <c r="P3293" s="129"/>
      <c r="Q3293" s="129"/>
      <c r="R3293" s="129"/>
      <c r="S3293" s="129"/>
      <c r="T3293" s="129"/>
      <c r="U3293" s="129"/>
      <c r="V3293" s="129"/>
      <c r="W3293" s="129"/>
      <c r="X3293" s="129"/>
      <c r="Y3293" s="129"/>
      <c r="Z3293" s="129"/>
      <c r="AA3293" s="129"/>
    </row>
    <row r="3294" spans="15:27" x14ac:dyDescent="0.2">
      <c r="O3294" s="129"/>
      <c r="P3294" s="129"/>
      <c r="Q3294" s="129"/>
      <c r="R3294" s="129"/>
      <c r="S3294" s="129"/>
      <c r="T3294" s="129"/>
      <c r="U3294" s="129"/>
      <c r="V3294" s="129"/>
      <c r="W3294" s="129"/>
      <c r="X3294" s="129"/>
      <c r="Y3294" s="129"/>
      <c r="Z3294" s="129"/>
      <c r="AA3294" s="129"/>
    </row>
    <row r="3295" spans="15:27" x14ac:dyDescent="0.2">
      <c r="O3295" s="129"/>
      <c r="P3295" s="129"/>
      <c r="Q3295" s="129"/>
      <c r="R3295" s="129"/>
      <c r="S3295" s="129"/>
      <c r="T3295" s="129"/>
      <c r="U3295" s="129"/>
      <c r="V3295" s="129"/>
      <c r="W3295" s="129"/>
      <c r="X3295" s="129"/>
      <c r="Y3295" s="129"/>
      <c r="Z3295" s="129"/>
      <c r="AA3295" s="129"/>
    </row>
    <row r="3296" spans="15:27" x14ac:dyDescent="0.2">
      <c r="O3296" s="129"/>
      <c r="P3296" s="129"/>
      <c r="Q3296" s="129"/>
      <c r="R3296" s="129"/>
      <c r="S3296" s="129"/>
      <c r="T3296" s="129"/>
      <c r="U3296" s="129"/>
      <c r="V3296" s="129"/>
      <c r="W3296" s="129"/>
      <c r="X3296" s="129"/>
      <c r="Y3296" s="129"/>
      <c r="Z3296" s="129"/>
      <c r="AA3296" s="129"/>
    </row>
    <row r="3297" spans="15:27" x14ac:dyDescent="0.2">
      <c r="O3297" s="129"/>
      <c r="P3297" s="129"/>
      <c r="Q3297" s="129"/>
      <c r="R3297" s="129"/>
      <c r="S3297" s="129"/>
      <c r="T3297" s="129"/>
      <c r="U3297" s="129"/>
      <c r="V3297" s="129"/>
      <c r="W3297" s="129"/>
      <c r="X3297" s="129"/>
      <c r="Y3297" s="129"/>
      <c r="Z3297" s="129"/>
      <c r="AA3297" s="129"/>
    </row>
    <row r="3298" spans="15:27" x14ac:dyDescent="0.2">
      <c r="O3298" s="129"/>
      <c r="P3298" s="129"/>
      <c r="Q3298" s="129"/>
      <c r="R3298" s="129"/>
      <c r="S3298" s="129"/>
      <c r="T3298" s="129"/>
      <c r="U3298" s="129"/>
      <c r="V3298" s="129"/>
      <c r="W3298" s="129"/>
      <c r="X3298" s="129"/>
      <c r="Y3298" s="129"/>
      <c r="Z3298" s="129"/>
      <c r="AA3298" s="129"/>
    </row>
    <row r="3299" spans="15:27" x14ac:dyDescent="0.2">
      <c r="O3299" s="129"/>
      <c r="P3299" s="129"/>
      <c r="Q3299" s="129"/>
      <c r="R3299" s="129"/>
      <c r="S3299" s="129"/>
      <c r="T3299" s="129"/>
      <c r="U3299" s="129"/>
      <c r="V3299" s="129"/>
      <c r="W3299" s="129"/>
      <c r="X3299" s="129"/>
      <c r="Y3299" s="129"/>
      <c r="Z3299" s="129"/>
      <c r="AA3299" s="129"/>
    </row>
    <row r="3300" spans="15:27" x14ac:dyDescent="0.2">
      <c r="O3300" s="129"/>
      <c r="P3300" s="129"/>
      <c r="Q3300" s="129"/>
      <c r="R3300" s="129"/>
      <c r="S3300" s="129"/>
      <c r="T3300" s="129"/>
      <c r="U3300" s="129"/>
      <c r="V3300" s="129"/>
      <c r="W3300" s="129"/>
      <c r="X3300" s="129"/>
      <c r="Y3300" s="129"/>
      <c r="Z3300" s="129"/>
      <c r="AA3300" s="129"/>
    </row>
    <row r="3301" spans="15:27" x14ac:dyDescent="0.2">
      <c r="O3301" s="129"/>
      <c r="P3301" s="129"/>
      <c r="Q3301" s="129"/>
      <c r="R3301" s="129"/>
      <c r="S3301" s="129"/>
      <c r="T3301" s="129"/>
      <c r="U3301" s="129"/>
      <c r="V3301" s="129"/>
      <c r="W3301" s="129"/>
      <c r="X3301" s="129"/>
      <c r="Y3301" s="129"/>
      <c r="Z3301" s="129"/>
      <c r="AA3301" s="129"/>
    </row>
    <row r="3302" spans="15:27" x14ac:dyDescent="0.2">
      <c r="O3302" s="129"/>
      <c r="P3302" s="129"/>
      <c r="Q3302" s="129"/>
      <c r="R3302" s="129"/>
      <c r="S3302" s="129"/>
      <c r="T3302" s="129"/>
      <c r="U3302" s="129"/>
      <c r="V3302" s="129"/>
      <c r="W3302" s="129"/>
      <c r="X3302" s="129"/>
      <c r="Y3302" s="129"/>
      <c r="Z3302" s="129"/>
      <c r="AA3302" s="129"/>
    </row>
    <row r="3303" spans="15:27" x14ac:dyDescent="0.2">
      <c r="O3303" s="129"/>
      <c r="P3303" s="129"/>
      <c r="Q3303" s="129"/>
      <c r="R3303" s="129"/>
      <c r="S3303" s="129"/>
      <c r="T3303" s="129"/>
      <c r="U3303" s="129"/>
      <c r="V3303" s="129"/>
      <c r="W3303" s="129"/>
      <c r="X3303" s="129"/>
      <c r="Y3303" s="129"/>
      <c r="Z3303" s="129"/>
      <c r="AA3303" s="129"/>
    </row>
    <row r="3304" spans="15:27" x14ac:dyDescent="0.2">
      <c r="O3304" s="129"/>
      <c r="P3304" s="129"/>
      <c r="Q3304" s="129"/>
      <c r="R3304" s="129"/>
      <c r="S3304" s="129"/>
      <c r="T3304" s="129"/>
      <c r="U3304" s="129"/>
      <c r="V3304" s="129"/>
      <c r="W3304" s="129"/>
      <c r="X3304" s="129"/>
      <c r="Y3304" s="129"/>
      <c r="Z3304" s="129"/>
      <c r="AA3304" s="129"/>
    </row>
    <row r="3305" spans="15:27" x14ac:dyDescent="0.2">
      <c r="O3305" s="129"/>
      <c r="P3305" s="129"/>
      <c r="Q3305" s="129"/>
      <c r="R3305" s="129"/>
      <c r="S3305" s="129"/>
      <c r="T3305" s="129"/>
      <c r="U3305" s="129"/>
      <c r="V3305" s="129"/>
      <c r="W3305" s="129"/>
      <c r="X3305" s="129"/>
      <c r="Y3305" s="129"/>
      <c r="Z3305" s="129"/>
      <c r="AA3305" s="129"/>
    </row>
    <row r="3306" spans="15:27" x14ac:dyDescent="0.2">
      <c r="O3306" s="129"/>
      <c r="P3306" s="129"/>
      <c r="Q3306" s="129"/>
      <c r="R3306" s="129"/>
      <c r="S3306" s="129"/>
      <c r="T3306" s="129"/>
      <c r="U3306" s="129"/>
      <c r="V3306" s="129"/>
      <c r="W3306" s="129"/>
      <c r="X3306" s="129"/>
      <c r="Y3306" s="129"/>
      <c r="Z3306" s="129"/>
      <c r="AA3306" s="129"/>
    </row>
    <row r="3307" spans="15:27" x14ac:dyDescent="0.2">
      <c r="O3307" s="129"/>
      <c r="P3307" s="129"/>
      <c r="Q3307" s="129"/>
      <c r="R3307" s="129"/>
      <c r="S3307" s="129"/>
      <c r="T3307" s="129"/>
      <c r="U3307" s="129"/>
      <c r="V3307" s="129"/>
      <c r="W3307" s="129"/>
      <c r="X3307" s="129"/>
      <c r="Y3307" s="129"/>
      <c r="Z3307" s="129"/>
      <c r="AA3307" s="129"/>
    </row>
    <row r="3308" spans="15:27" x14ac:dyDescent="0.2">
      <c r="O3308" s="129"/>
      <c r="P3308" s="129"/>
      <c r="Q3308" s="129"/>
      <c r="R3308" s="129"/>
      <c r="S3308" s="129"/>
      <c r="T3308" s="129"/>
      <c r="U3308" s="129"/>
      <c r="V3308" s="129"/>
      <c r="W3308" s="129"/>
      <c r="X3308" s="129"/>
      <c r="Y3308" s="129"/>
      <c r="Z3308" s="129"/>
      <c r="AA3308" s="129"/>
    </row>
    <row r="3309" spans="15:27" x14ac:dyDescent="0.2">
      <c r="O3309" s="129"/>
      <c r="P3309" s="129"/>
      <c r="Q3309" s="129"/>
      <c r="R3309" s="129"/>
      <c r="S3309" s="129"/>
      <c r="T3309" s="129"/>
      <c r="U3309" s="129"/>
      <c r="V3309" s="129"/>
      <c r="W3309" s="129"/>
      <c r="X3309" s="129"/>
      <c r="Y3309" s="129"/>
      <c r="Z3309" s="129"/>
      <c r="AA3309" s="129"/>
    </row>
    <row r="3310" spans="15:27" x14ac:dyDescent="0.2">
      <c r="O3310" s="129"/>
      <c r="P3310" s="129"/>
      <c r="Q3310" s="129"/>
      <c r="R3310" s="129"/>
      <c r="S3310" s="129"/>
      <c r="T3310" s="129"/>
      <c r="U3310" s="129"/>
      <c r="V3310" s="129"/>
      <c r="W3310" s="129"/>
      <c r="X3310" s="129"/>
      <c r="Y3310" s="129"/>
      <c r="Z3310" s="129"/>
      <c r="AA3310" s="129"/>
    </row>
    <row r="3311" spans="15:27" x14ac:dyDescent="0.2">
      <c r="O3311" s="129"/>
      <c r="P3311" s="129"/>
      <c r="Q3311" s="129"/>
      <c r="R3311" s="129"/>
      <c r="S3311" s="129"/>
      <c r="T3311" s="129"/>
      <c r="U3311" s="129"/>
      <c r="V3311" s="129"/>
      <c r="W3311" s="129"/>
      <c r="X3311" s="129"/>
      <c r="Y3311" s="129"/>
      <c r="Z3311" s="129"/>
      <c r="AA3311" s="129"/>
    </row>
    <row r="3312" spans="15:27" x14ac:dyDescent="0.2">
      <c r="O3312" s="129"/>
      <c r="P3312" s="129"/>
      <c r="Q3312" s="129"/>
      <c r="R3312" s="129"/>
      <c r="S3312" s="129"/>
      <c r="T3312" s="129"/>
      <c r="U3312" s="129"/>
      <c r="V3312" s="129"/>
      <c r="W3312" s="129"/>
      <c r="X3312" s="129"/>
      <c r="Y3312" s="129"/>
      <c r="Z3312" s="129"/>
      <c r="AA3312" s="129"/>
    </row>
    <row r="3313" spans="15:27" x14ac:dyDescent="0.2">
      <c r="O3313" s="129"/>
      <c r="P3313" s="129"/>
      <c r="Q3313" s="129"/>
      <c r="R3313" s="129"/>
      <c r="S3313" s="129"/>
      <c r="T3313" s="129"/>
      <c r="U3313" s="129"/>
      <c r="V3313" s="129"/>
      <c r="W3313" s="129"/>
      <c r="X3313" s="129"/>
      <c r="Y3313" s="129"/>
      <c r="Z3313" s="129"/>
      <c r="AA3313" s="129"/>
    </row>
    <row r="3314" spans="15:27" x14ac:dyDescent="0.2">
      <c r="O3314" s="129"/>
      <c r="P3314" s="129"/>
      <c r="Q3314" s="129"/>
      <c r="R3314" s="129"/>
      <c r="S3314" s="129"/>
      <c r="T3314" s="129"/>
      <c r="U3314" s="129"/>
      <c r="V3314" s="129"/>
      <c r="W3314" s="129"/>
      <c r="X3314" s="129"/>
      <c r="Y3314" s="129"/>
      <c r="Z3314" s="129"/>
      <c r="AA3314" s="129"/>
    </row>
    <row r="3315" spans="15:27" x14ac:dyDescent="0.2">
      <c r="O3315" s="129"/>
      <c r="P3315" s="129"/>
      <c r="Q3315" s="129"/>
      <c r="R3315" s="129"/>
      <c r="S3315" s="129"/>
      <c r="T3315" s="129"/>
      <c r="U3315" s="129"/>
      <c r="V3315" s="129"/>
      <c r="W3315" s="129"/>
      <c r="X3315" s="129"/>
      <c r="Y3315" s="129"/>
      <c r="Z3315" s="129"/>
      <c r="AA3315" s="129"/>
    </row>
    <row r="3316" spans="15:27" x14ac:dyDescent="0.2">
      <c r="O3316" s="129"/>
      <c r="P3316" s="129"/>
      <c r="Q3316" s="129"/>
      <c r="R3316" s="129"/>
      <c r="S3316" s="129"/>
      <c r="T3316" s="129"/>
      <c r="U3316" s="129"/>
      <c r="V3316" s="129"/>
      <c r="W3316" s="129"/>
      <c r="X3316" s="129"/>
      <c r="Y3316" s="129"/>
      <c r="Z3316" s="129"/>
      <c r="AA3316" s="129"/>
    </row>
    <row r="3317" spans="15:27" x14ac:dyDescent="0.2">
      <c r="O3317" s="129"/>
      <c r="P3317" s="129"/>
      <c r="Q3317" s="129"/>
      <c r="R3317" s="129"/>
      <c r="S3317" s="129"/>
      <c r="T3317" s="129"/>
      <c r="U3317" s="129"/>
      <c r="V3317" s="129"/>
      <c r="W3317" s="129"/>
      <c r="X3317" s="129"/>
      <c r="Y3317" s="129"/>
      <c r="Z3317" s="129"/>
      <c r="AA3317" s="129"/>
    </row>
    <row r="3318" spans="15:27" x14ac:dyDescent="0.2">
      <c r="O3318" s="129"/>
      <c r="P3318" s="129"/>
      <c r="Q3318" s="129"/>
      <c r="R3318" s="129"/>
      <c r="S3318" s="129"/>
      <c r="T3318" s="129"/>
      <c r="U3318" s="129"/>
      <c r="V3318" s="129"/>
      <c r="W3318" s="129"/>
      <c r="X3318" s="129"/>
      <c r="Y3318" s="129"/>
      <c r="Z3318" s="129"/>
      <c r="AA3318" s="129"/>
    </row>
    <row r="3319" spans="15:27" x14ac:dyDescent="0.2">
      <c r="O3319" s="129"/>
      <c r="P3319" s="129"/>
      <c r="Q3319" s="129"/>
      <c r="R3319" s="129"/>
      <c r="S3319" s="129"/>
      <c r="T3319" s="129"/>
      <c r="U3319" s="129"/>
      <c r="V3319" s="129"/>
      <c r="W3319" s="129"/>
      <c r="X3319" s="129"/>
      <c r="Y3319" s="129"/>
      <c r="Z3319" s="129"/>
      <c r="AA3319" s="129"/>
    </row>
    <row r="3320" spans="15:27" x14ac:dyDescent="0.2">
      <c r="O3320" s="129"/>
      <c r="P3320" s="129"/>
      <c r="Q3320" s="129"/>
      <c r="R3320" s="129"/>
      <c r="S3320" s="129"/>
      <c r="T3320" s="129"/>
      <c r="U3320" s="129"/>
      <c r="V3320" s="129"/>
      <c r="W3320" s="129"/>
      <c r="X3320" s="129"/>
      <c r="Y3320" s="129"/>
      <c r="Z3320" s="129"/>
      <c r="AA3320" s="129"/>
    </row>
    <row r="3321" spans="15:27" x14ac:dyDescent="0.2">
      <c r="O3321" s="129"/>
      <c r="P3321" s="129"/>
      <c r="Q3321" s="129"/>
      <c r="R3321" s="129"/>
      <c r="S3321" s="129"/>
      <c r="T3321" s="129"/>
      <c r="U3321" s="129"/>
      <c r="V3321" s="129"/>
      <c r="W3321" s="129"/>
      <c r="X3321" s="129"/>
      <c r="Y3321" s="129"/>
      <c r="Z3321" s="129"/>
      <c r="AA3321" s="129"/>
    </row>
    <row r="3322" spans="15:27" x14ac:dyDescent="0.2">
      <c r="O3322" s="129"/>
      <c r="P3322" s="129"/>
      <c r="Q3322" s="129"/>
      <c r="R3322" s="129"/>
      <c r="S3322" s="129"/>
      <c r="T3322" s="129"/>
      <c r="U3322" s="129"/>
      <c r="V3322" s="129"/>
      <c r="W3322" s="129"/>
      <c r="X3322" s="129"/>
      <c r="Y3322" s="129"/>
      <c r="Z3322" s="129"/>
      <c r="AA3322" s="129"/>
    </row>
    <row r="3323" spans="15:27" x14ac:dyDescent="0.2">
      <c r="O3323" s="129"/>
      <c r="P3323" s="129"/>
      <c r="Q3323" s="129"/>
      <c r="R3323" s="129"/>
      <c r="S3323" s="129"/>
      <c r="T3323" s="129"/>
      <c r="U3323" s="129"/>
      <c r="V3323" s="129"/>
      <c r="W3323" s="129"/>
      <c r="X3323" s="129"/>
      <c r="Y3323" s="129"/>
      <c r="Z3323" s="129"/>
      <c r="AA3323" s="129"/>
    </row>
    <row r="3324" spans="15:27" x14ac:dyDescent="0.2">
      <c r="O3324" s="129"/>
      <c r="P3324" s="129"/>
      <c r="Q3324" s="129"/>
      <c r="R3324" s="129"/>
      <c r="S3324" s="129"/>
      <c r="T3324" s="129"/>
      <c r="U3324" s="129"/>
      <c r="V3324" s="129"/>
      <c r="W3324" s="129"/>
      <c r="X3324" s="129"/>
      <c r="Y3324" s="129"/>
      <c r="Z3324" s="129"/>
      <c r="AA3324" s="129"/>
    </row>
    <row r="3325" spans="15:27" x14ac:dyDescent="0.2">
      <c r="O3325" s="129"/>
      <c r="P3325" s="129"/>
      <c r="Q3325" s="129"/>
      <c r="R3325" s="129"/>
      <c r="S3325" s="129"/>
      <c r="T3325" s="129"/>
      <c r="U3325" s="129"/>
      <c r="V3325" s="129"/>
      <c r="W3325" s="129"/>
      <c r="X3325" s="129"/>
      <c r="Y3325" s="129"/>
      <c r="Z3325" s="129"/>
      <c r="AA3325" s="129"/>
    </row>
    <row r="3326" spans="15:27" x14ac:dyDescent="0.2">
      <c r="O3326" s="129"/>
      <c r="P3326" s="129"/>
      <c r="Q3326" s="129"/>
      <c r="R3326" s="129"/>
      <c r="S3326" s="129"/>
      <c r="T3326" s="129"/>
      <c r="U3326" s="129"/>
      <c r="V3326" s="129"/>
      <c r="W3326" s="129"/>
      <c r="X3326" s="129"/>
      <c r="Y3326" s="129"/>
      <c r="Z3326" s="129"/>
      <c r="AA3326" s="129"/>
    </row>
    <row r="3327" spans="15:27" x14ac:dyDescent="0.2">
      <c r="O3327" s="129"/>
      <c r="P3327" s="129"/>
      <c r="Q3327" s="129"/>
      <c r="R3327" s="129"/>
      <c r="S3327" s="129"/>
      <c r="T3327" s="129"/>
      <c r="U3327" s="129"/>
      <c r="V3327" s="129"/>
      <c r="W3327" s="129"/>
      <c r="X3327" s="129"/>
      <c r="Y3327" s="129"/>
      <c r="Z3327" s="129"/>
      <c r="AA3327" s="129"/>
    </row>
    <row r="3328" spans="15:27" x14ac:dyDescent="0.2">
      <c r="O3328" s="129"/>
      <c r="P3328" s="129"/>
      <c r="Q3328" s="129"/>
      <c r="R3328" s="129"/>
      <c r="S3328" s="129"/>
      <c r="T3328" s="129"/>
      <c r="U3328" s="129"/>
      <c r="V3328" s="129"/>
      <c r="W3328" s="129"/>
      <c r="X3328" s="129"/>
      <c r="Y3328" s="129"/>
      <c r="Z3328" s="129"/>
      <c r="AA3328" s="129"/>
    </row>
    <row r="3329" spans="15:27" x14ac:dyDescent="0.2">
      <c r="O3329" s="129"/>
      <c r="P3329" s="129"/>
      <c r="Q3329" s="129"/>
      <c r="R3329" s="129"/>
      <c r="S3329" s="129"/>
      <c r="T3329" s="129"/>
      <c r="U3329" s="129"/>
      <c r="V3329" s="129"/>
      <c r="W3329" s="129"/>
      <c r="X3329" s="129"/>
      <c r="Y3329" s="129"/>
      <c r="Z3329" s="129"/>
      <c r="AA3329" s="129"/>
    </row>
    <row r="3330" spans="15:27" x14ac:dyDescent="0.2">
      <c r="O3330" s="129"/>
      <c r="P3330" s="129"/>
      <c r="Q3330" s="129"/>
      <c r="R3330" s="129"/>
      <c r="S3330" s="129"/>
      <c r="T3330" s="129"/>
      <c r="U3330" s="129"/>
      <c r="V3330" s="129"/>
      <c r="W3330" s="129"/>
      <c r="X3330" s="129"/>
      <c r="Y3330" s="129"/>
      <c r="Z3330" s="129"/>
      <c r="AA3330" s="129"/>
    </row>
    <row r="3331" spans="15:27" x14ac:dyDescent="0.2">
      <c r="O3331" s="129"/>
      <c r="P3331" s="129"/>
      <c r="Q3331" s="129"/>
      <c r="R3331" s="129"/>
      <c r="S3331" s="129"/>
      <c r="T3331" s="129"/>
      <c r="U3331" s="129"/>
      <c r="V3331" s="129"/>
      <c r="W3331" s="129"/>
      <c r="X3331" s="129"/>
      <c r="Y3331" s="129"/>
      <c r="Z3331" s="129"/>
      <c r="AA3331" s="129"/>
    </row>
    <row r="3332" spans="15:27" x14ac:dyDescent="0.2">
      <c r="O3332" s="129"/>
      <c r="P3332" s="129"/>
      <c r="Q3332" s="129"/>
      <c r="R3332" s="129"/>
      <c r="S3332" s="129"/>
      <c r="T3332" s="129"/>
      <c r="U3332" s="129"/>
      <c r="V3332" s="129"/>
      <c r="W3332" s="129"/>
      <c r="X3332" s="129"/>
      <c r="Y3332" s="129"/>
      <c r="Z3332" s="129"/>
      <c r="AA3332" s="129"/>
    </row>
    <row r="3333" spans="15:27" x14ac:dyDescent="0.2">
      <c r="O3333" s="129"/>
      <c r="P3333" s="129"/>
      <c r="Q3333" s="129"/>
      <c r="R3333" s="129"/>
      <c r="S3333" s="129"/>
      <c r="T3333" s="129"/>
      <c r="U3333" s="129"/>
      <c r="V3333" s="129"/>
      <c r="W3333" s="129"/>
      <c r="X3333" s="129"/>
      <c r="Y3333" s="129"/>
      <c r="Z3333" s="129"/>
      <c r="AA3333" s="129"/>
    </row>
    <row r="3334" spans="15:27" x14ac:dyDescent="0.2">
      <c r="O3334" s="129"/>
      <c r="P3334" s="129"/>
      <c r="Q3334" s="129"/>
      <c r="R3334" s="129"/>
      <c r="S3334" s="129"/>
      <c r="T3334" s="129"/>
      <c r="U3334" s="129"/>
      <c r="V3334" s="129"/>
      <c r="W3334" s="129"/>
      <c r="X3334" s="129"/>
      <c r="Y3334" s="129"/>
      <c r="Z3334" s="129"/>
      <c r="AA3334" s="129"/>
    </row>
    <row r="3335" spans="15:27" x14ac:dyDescent="0.2">
      <c r="O3335" s="129"/>
      <c r="P3335" s="129"/>
      <c r="Q3335" s="129"/>
      <c r="R3335" s="129"/>
      <c r="S3335" s="129"/>
      <c r="T3335" s="129"/>
      <c r="U3335" s="129"/>
      <c r="V3335" s="129"/>
      <c r="W3335" s="129"/>
      <c r="X3335" s="129"/>
      <c r="Y3335" s="129"/>
      <c r="Z3335" s="129"/>
      <c r="AA3335" s="129"/>
    </row>
    <row r="3336" spans="15:27" x14ac:dyDescent="0.2">
      <c r="O3336" s="129"/>
      <c r="P3336" s="129"/>
      <c r="Q3336" s="129"/>
      <c r="R3336" s="129"/>
      <c r="S3336" s="129"/>
      <c r="T3336" s="129"/>
      <c r="U3336" s="129"/>
      <c r="V3336" s="129"/>
      <c r="W3336" s="129"/>
      <c r="X3336" s="129"/>
      <c r="Y3336" s="129"/>
      <c r="Z3336" s="129"/>
      <c r="AA3336" s="129"/>
    </row>
    <row r="3337" spans="15:27" x14ac:dyDescent="0.2">
      <c r="O3337" s="129"/>
      <c r="P3337" s="129"/>
      <c r="Q3337" s="129"/>
      <c r="R3337" s="129"/>
      <c r="S3337" s="129"/>
      <c r="T3337" s="129"/>
      <c r="U3337" s="129"/>
      <c r="V3337" s="129"/>
      <c r="W3337" s="129"/>
      <c r="X3337" s="129"/>
      <c r="Y3337" s="129"/>
      <c r="Z3337" s="129"/>
      <c r="AA3337" s="129"/>
    </row>
    <row r="3338" spans="15:27" x14ac:dyDescent="0.2">
      <c r="O3338" s="129"/>
      <c r="P3338" s="129"/>
      <c r="Q3338" s="129"/>
      <c r="R3338" s="129"/>
      <c r="S3338" s="129"/>
      <c r="T3338" s="129"/>
      <c r="U3338" s="129"/>
      <c r="V3338" s="129"/>
      <c r="W3338" s="129"/>
      <c r="X3338" s="129"/>
      <c r="Y3338" s="129"/>
      <c r="Z3338" s="129"/>
      <c r="AA3338" s="129"/>
    </row>
    <row r="3339" spans="15:27" x14ac:dyDescent="0.2">
      <c r="O3339" s="129"/>
      <c r="P3339" s="129"/>
      <c r="Q3339" s="129"/>
      <c r="R3339" s="129"/>
      <c r="S3339" s="129"/>
      <c r="T3339" s="129"/>
      <c r="U3339" s="129"/>
      <c r="V3339" s="129"/>
      <c r="W3339" s="129"/>
      <c r="X3339" s="129"/>
      <c r="Y3339" s="129"/>
      <c r="Z3339" s="129"/>
      <c r="AA3339" s="129"/>
    </row>
    <row r="3340" spans="15:27" x14ac:dyDescent="0.2">
      <c r="O3340" s="129"/>
      <c r="P3340" s="129"/>
      <c r="Q3340" s="129"/>
      <c r="R3340" s="129"/>
      <c r="S3340" s="129"/>
      <c r="T3340" s="129"/>
      <c r="U3340" s="129"/>
      <c r="V3340" s="129"/>
      <c r="W3340" s="129"/>
      <c r="X3340" s="129"/>
      <c r="Y3340" s="129"/>
      <c r="Z3340" s="129"/>
      <c r="AA3340" s="129"/>
    </row>
    <row r="3341" spans="15:27" x14ac:dyDescent="0.2">
      <c r="O3341" s="129"/>
      <c r="P3341" s="129"/>
      <c r="Q3341" s="129"/>
      <c r="R3341" s="129"/>
      <c r="S3341" s="129"/>
      <c r="T3341" s="129"/>
      <c r="U3341" s="129"/>
      <c r="V3341" s="129"/>
      <c r="W3341" s="129"/>
      <c r="X3341" s="129"/>
      <c r="Y3341" s="129"/>
      <c r="Z3341" s="129"/>
      <c r="AA3341" s="129"/>
    </row>
    <row r="3342" spans="15:27" x14ac:dyDescent="0.2">
      <c r="O3342" s="129"/>
      <c r="P3342" s="129"/>
      <c r="Q3342" s="129"/>
      <c r="R3342" s="129"/>
      <c r="S3342" s="129"/>
      <c r="T3342" s="129"/>
      <c r="U3342" s="129"/>
      <c r="V3342" s="129"/>
      <c r="W3342" s="129"/>
      <c r="X3342" s="129"/>
      <c r="Y3342" s="129"/>
      <c r="Z3342" s="129"/>
      <c r="AA3342" s="129"/>
    </row>
    <row r="3343" spans="15:27" x14ac:dyDescent="0.2">
      <c r="O3343" s="129"/>
      <c r="P3343" s="129"/>
      <c r="Q3343" s="129"/>
      <c r="R3343" s="129"/>
      <c r="S3343" s="129"/>
      <c r="T3343" s="129"/>
      <c r="U3343" s="129"/>
      <c r="V3343" s="129"/>
      <c r="W3343" s="129"/>
      <c r="X3343" s="129"/>
      <c r="Y3343" s="129"/>
      <c r="Z3343" s="129"/>
      <c r="AA3343" s="129"/>
    </row>
    <row r="3344" spans="15:27" x14ac:dyDescent="0.2">
      <c r="O3344" s="129"/>
      <c r="P3344" s="129"/>
      <c r="Q3344" s="129"/>
      <c r="R3344" s="129"/>
      <c r="S3344" s="129"/>
      <c r="T3344" s="129"/>
      <c r="U3344" s="129"/>
      <c r="V3344" s="129"/>
      <c r="W3344" s="129"/>
      <c r="X3344" s="129"/>
      <c r="Y3344" s="129"/>
      <c r="Z3344" s="129"/>
      <c r="AA3344" s="129"/>
    </row>
    <row r="3345" spans="15:27" x14ac:dyDescent="0.2">
      <c r="O3345" s="129"/>
      <c r="P3345" s="129"/>
      <c r="Q3345" s="129"/>
      <c r="R3345" s="129"/>
      <c r="S3345" s="129"/>
      <c r="T3345" s="129"/>
      <c r="U3345" s="129"/>
      <c r="V3345" s="129"/>
      <c r="W3345" s="129"/>
      <c r="X3345" s="129"/>
      <c r="Y3345" s="129"/>
      <c r="Z3345" s="129"/>
      <c r="AA3345" s="129"/>
    </row>
    <row r="3346" spans="15:27" x14ac:dyDescent="0.2">
      <c r="O3346" s="129"/>
      <c r="P3346" s="129"/>
      <c r="Q3346" s="129"/>
      <c r="R3346" s="129"/>
      <c r="S3346" s="129"/>
      <c r="T3346" s="129"/>
      <c r="U3346" s="129"/>
      <c r="V3346" s="129"/>
      <c r="W3346" s="129"/>
      <c r="X3346" s="129"/>
      <c r="Y3346" s="129"/>
      <c r="Z3346" s="129"/>
      <c r="AA3346" s="129"/>
    </row>
    <row r="3347" spans="15:27" x14ac:dyDescent="0.2">
      <c r="O3347" s="129"/>
      <c r="P3347" s="129"/>
      <c r="Q3347" s="129"/>
      <c r="R3347" s="129"/>
      <c r="S3347" s="129"/>
      <c r="T3347" s="129"/>
      <c r="U3347" s="129"/>
      <c r="V3347" s="129"/>
      <c r="W3347" s="129"/>
      <c r="X3347" s="129"/>
      <c r="Y3347" s="129"/>
      <c r="Z3347" s="129"/>
      <c r="AA3347" s="129"/>
    </row>
    <row r="3348" spans="15:27" x14ac:dyDescent="0.2">
      <c r="O3348" s="129"/>
      <c r="P3348" s="129"/>
      <c r="Q3348" s="129"/>
      <c r="R3348" s="129"/>
      <c r="S3348" s="129"/>
      <c r="T3348" s="129"/>
      <c r="U3348" s="129"/>
      <c r="V3348" s="129"/>
      <c r="W3348" s="129"/>
      <c r="X3348" s="129"/>
      <c r="Y3348" s="129"/>
      <c r="Z3348" s="129"/>
      <c r="AA3348" s="129"/>
    </row>
    <row r="3349" spans="15:27" x14ac:dyDescent="0.2">
      <c r="O3349" s="129"/>
      <c r="P3349" s="129"/>
      <c r="Q3349" s="129"/>
      <c r="R3349" s="129"/>
      <c r="S3349" s="129"/>
      <c r="T3349" s="129"/>
      <c r="U3349" s="129"/>
      <c r="V3349" s="129"/>
      <c r="W3349" s="129"/>
      <c r="X3349" s="129"/>
      <c r="Y3349" s="129"/>
      <c r="Z3349" s="129"/>
      <c r="AA3349" s="129"/>
    </row>
    <row r="3350" spans="15:27" x14ac:dyDescent="0.2">
      <c r="O3350" s="129"/>
      <c r="P3350" s="129"/>
      <c r="Q3350" s="129"/>
      <c r="R3350" s="129"/>
      <c r="S3350" s="129"/>
      <c r="T3350" s="129"/>
      <c r="U3350" s="129"/>
      <c r="V3350" s="129"/>
      <c r="W3350" s="129"/>
      <c r="X3350" s="129"/>
      <c r="Y3350" s="129"/>
      <c r="Z3350" s="129"/>
      <c r="AA3350" s="129"/>
    </row>
    <row r="3351" spans="15:27" x14ac:dyDescent="0.2">
      <c r="O3351" s="129"/>
      <c r="P3351" s="129"/>
      <c r="Q3351" s="129"/>
      <c r="R3351" s="129"/>
      <c r="S3351" s="129"/>
      <c r="T3351" s="129"/>
      <c r="U3351" s="129"/>
      <c r="V3351" s="129"/>
      <c r="W3351" s="129"/>
      <c r="X3351" s="129"/>
      <c r="Y3351" s="129"/>
      <c r="Z3351" s="129"/>
      <c r="AA3351" s="129"/>
    </row>
    <row r="3352" spans="15:27" x14ac:dyDescent="0.2">
      <c r="O3352" s="129"/>
      <c r="P3352" s="129"/>
      <c r="Q3352" s="129"/>
      <c r="R3352" s="129"/>
      <c r="S3352" s="129"/>
      <c r="T3352" s="129"/>
      <c r="U3352" s="129"/>
      <c r="V3352" s="129"/>
      <c r="W3352" s="129"/>
      <c r="X3352" s="129"/>
      <c r="Y3352" s="129"/>
      <c r="Z3352" s="129"/>
      <c r="AA3352" s="129"/>
    </row>
    <row r="3353" spans="15:27" x14ac:dyDescent="0.2">
      <c r="O3353" s="129"/>
      <c r="P3353" s="129"/>
      <c r="Q3353" s="129"/>
      <c r="R3353" s="129"/>
      <c r="S3353" s="129"/>
      <c r="T3353" s="129"/>
      <c r="U3353" s="129"/>
      <c r="V3353" s="129"/>
      <c r="W3353" s="129"/>
      <c r="X3353" s="129"/>
      <c r="Y3353" s="129"/>
      <c r="Z3353" s="129"/>
      <c r="AA3353" s="129"/>
    </row>
    <row r="3354" spans="15:27" x14ac:dyDescent="0.2">
      <c r="O3354" s="129"/>
      <c r="P3354" s="129"/>
      <c r="Q3354" s="129"/>
      <c r="R3354" s="129"/>
      <c r="S3354" s="129"/>
      <c r="T3354" s="129"/>
      <c r="U3354" s="129"/>
      <c r="V3354" s="129"/>
      <c r="W3354" s="129"/>
      <c r="X3354" s="129"/>
      <c r="Y3354" s="129"/>
      <c r="Z3354" s="129"/>
      <c r="AA3354" s="129"/>
    </row>
    <row r="3355" spans="15:27" x14ac:dyDescent="0.2">
      <c r="O3355" s="129"/>
      <c r="P3355" s="129"/>
      <c r="Q3355" s="129"/>
      <c r="R3355" s="129"/>
      <c r="S3355" s="129"/>
      <c r="T3355" s="129"/>
      <c r="U3355" s="129"/>
      <c r="V3355" s="129"/>
      <c r="W3355" s="129"/>
      <c r="X3355" s="129"/>
      <c r="Y3355" s="129"/>
      <c r="Z3355" s="129"/>
      <c r="AA3355" s="129"/>
    </row>
    <row r="3356" spans="15:27" x14ac:dyDescent="0.2">
      <c r="O3356" s="129"/>
      <c r="P3356" s="129"/>
      <c r="Q3356" s="129"/>
      <c r="R3356" s="129"/>
      <c r="S3356" s="129"/>
      <c r="T3356" s="129"/>
      <c r="U3356" s="129"/>
      <c r="V3356" s="129"/>
      <c r="W3356" s="129"/>
      <c r="X3356" s="129"/>
      <c r="Y3356" s="129"/>
      <c r="Z3356" s="129"/>
      <c r="AA3356" s="129"/>
    </row>
    <row r="3357" spans="15:27" x14ac:dyDescent="0.2">
      <c r="O3357" s="129"/>
      <c r="P3357" s="129"/>
      <c r="Q3357" s="129"/>
      <c r="R3357" s="129"/>
      <c r="S3357" s="129"/>
      <c r="T3357" s="129"/>
      <c r="U3357" s="129"/>
      <c r="V3357" s="129"/>
      <c r="W3357" s="129"/>
      <c r="X3357" s="129"/>
      <c r="Y3357" s="129"/>
      <c r="Z3357" s="129"/>
      <c r="AA3357" s="129"/>
    </row>
    <row r="3358" spans="15:27" x14ac:dyDescent="0.2">
      <c r="O3358" s="129"/>
      <c r="P3358" s="129"/>
      <c r="Q3358" s="129"/>
      <c r="R3358" s="129"/>
      <c r="S3358" s="129"/>
      <c r="T3358" s="129"/>
      <c r="U3358" s="129"/>
      <c r="V3358" s="129"/>
      <c r="W3358" s="129"/>
      <c r="X3358" s="129"/>
      <c r="Y3358" s="129"/>
      <c r="Z3358" s="129"/>
      <c r="AA3358" s="129"/>
    </row>
    <row r="3359" spans="15:27" x14ac:dyDescent="0.2">
      <c r="O3359" s="129"/>
      <c r="P3359" s="129"/>
      <c r="Q3359" s="129"/>
      <c r="R3359" s="129"/>
      <c r="S3359" s="129"/>
      <c r="T3359" s="129"/>
      <c r="U3359" s="129"/>
      <c r="V3359" s="129"/>
      <c r="W3359" s="129"/>
      <c r="X3359" s="129"/>
      <c r="Y3359" s="129"/>
      <c r="Z3359" s="129"/>
      <c r="AA3359" s="129"/>
    </row>
    <row r="3360" spans="15:27" x14ac:dyDescent="0.2">
      <c r="O3360" s="129"/>
      <c r="P3360" s="129"/>
      <c r="Q3360" s="129"/>
      <c r="R3360" s="129"/>
      <c r="S3360" s="129"/>
      <c r="T3360" s="129"/>
      <c r="U3360" s="129"/>
      <c r="V3360" s="129"/>
      <c r="W3360" s="129"/>
      <c r="X3360" s="129"/>
      <c r="Y3360" s="129"/>
      <c r="Z3360" s="129"/>
      <c r="AA3360" s="129"/>
    </row>
    <row r="3361" spans="15:27" x14ac:dyDescent="0.2">
      <c r="O3361" s="129"/>
      <c r="P3361" s="129"/>
      <c r="Q3361" s="129"/>
      <c r="R3361" s="129"/>
      <c r="S3361" s="129"/>
      <c r="T3361" s="129"/>
      <c r="U3361" s="129"/>
      <c r="V3361" s="129"/>
      <c r="W3361" s="129"/>
      <c r="X3361" s="129"/>
      <c r="Y3361" s="129"/>
      <c r="Z3361" s="129"/>
      <c r="AA3361" s="129"/>
    </row>
    <row r="3362" spans="15:27" x14ac:dyDescent="0.2">
      <c r="O3362" s="129"/>
      <c r="P3362" s="129"/>
      <c r="Q3362" s="129"/>
      <c r="R3362" s="129"/>
      <c r="S3362" s="129"/>
      <c r="T3362" s="129"/>
      <c r="U3362" s="129"/>
      <c r="V3362" s="129"/>
      <c r="W3362" s="129"/>
      <c r="X3362" s="129"/>
      <c r="Y3362" s="129"/>
      <c r="Z3362" s="129"/>
      <c r="AA3362" s="129"/>
    </row>
    <row r="3363" spans="15:27" x14ac:dyDescent="0.2">
      <c r="O3363" s="129"/>
      <c r="P3363" s="129"/>
      <c r="Q3363" s="129"/>
      <c r="R3363" s="129"/>
      <c r="S3363" s="129"/>
      <c r="T3363" s="129"/>
      <c r="U3363" s="129"/>
      <c r="V3363" s="129"/>
      <c r="W3363" s="129"/>
      <c r="X3363" s="129"/>
      <c r="Y3363" s="129"/>
      <c r="Z3363" s="129"/>
      <c r="AA3363" s="129"/>
    </row>
    <row r="3364" spans="15:27" x14ac:dyDescent="0.2">
      <c r="O3364" s="129"/>
      <c r="P3364" s="129"/>
      <c r="Q3364" s="129"/>
      <c r="R3364" s="129"/>
      <c r="S3364" s="129"/>
      <c r="T3364" s="129"/>
      <c r="U3364" s="129"/>
      <c r="V3364" s="129"/>
      <c r="W3364" s="129"/>
      <c r="X3364" s="129"/>
      <c r="Y3364" s="129"/>
      <c r="Z3364" s="129"/>
      <c r="AA3364" s="129"/>
    </row>
    <row r="3365" spans="15:27" x14ac:dyDescent="0.2">
      <c r="O3365" s="129"/>
      <c r="P3365" s="129"/>
      <c r="Q3365" s="129"/>
      <c r="R3365" s="129"/>
      <c r="S3365" s="129"/>
      <c r="T3365" s="129"/>
      <c r="U3365" s="129"/>
      <c r="V3365" s="129"/>
      <c r="W3365" s="129"/>
      <c r="X3365" s="129"/>
      <c r="Y3365" s="129"/>
      <c r="Z3365" s="129"/>
      <c r="AA3365" s="129"/>
    </row>
    <row r="3366" spans="15:27" x14ac:dyDescent="0.2">
      <c r="O3366" s="129"/>
      <c r="P3366" s="129"/>
      <c r="Q3366" s="129"/>
      <c r="R3366" s="129"/>
      <c r="S3366" s="129"/>
      <c r="T3366" s="129"/>
      <c r="U3366" s="129"/>
      <c r="V3366" s="129"/>
      <c r="W3366" s="129"/>
      <c r="X3366" s="129"/>
      <c r="Y3366" s="129"/>
      <c r="Z3366" s="129"/>
      <c r="AA3366" s="129"/>
    </row>
    <row r="3367" spans="15:27" x14ac:dyDescent="0.2">
      <c r="O3367" s="129"/>
      <c r="P3367" s="129"/>
      <c r="Q3367" s="129"/>
      <c r="R3367" s="129"/>
      <c r="S3367" s="129"/>
      <c r="T3367" s="129"/>
      <c r="U3367" s="129"/>
      <c r="V3367" s="129"/>
      <c r="W3367" s="129"/>
      <c r="X3367" s="129"/>
      <c r="Y3367" s="129"/>
      <c r="Z3367" s="129"/>
      <c r="AA3367" s="129"/>
    </row>
    <row r="3368" spans="15:27" x14ac:dyDescent="0.2">
      <c r="O3368" s="129"/>
      <c r="P3368" s="129"/>
      <c r="Q3368" s="129"/>
      <c r="R3368" s="129"/>
      <c r="S3368" s="129"/>
      <c r="T3368" s="129"/>
      <c r="U3368" s="129"/>
      <c r="V3368" s="129"/>
      <c r="W3368" s="129"/>
      <c r="X3368" s="129"/>
      <c r="Y3368" s="129"/>
      <c r="Z3368" s="129"/>
      <c r="AA3368" s="129"/>
    </row>
    <row r="3369" spans="15:27" x14ac:dyDescent="0.2">
      <c r="O3369" s="129"/>
      <c r="P3369" s="129"/>
      <c r="Q3369" s="129"/>
      <c r="R3369" s="129"/>
      <c r="S3369" s="129"/>
      <c r="T3369" s="129"/>
      <c r="U3369" s="129"/>
      <c r="V3369" s="129"/>
      <c r="W3369" s="129"/>
      <c r="X3369" s="129"/>
      <c r="Y3369" s="129"/>
      <c r="Z3369" s="129"/>
      <c r="AA3369" s="129"/>
    </row>
    <row r="3370" spans="15:27" x14ac:dyDescent="0.2">
      <c r="O3370" s="129"/>
      <c r="P3370" s="129"/>
      <c r="Q3370" s="129"/>
      <c r="R3370" s="129"/>
      <c r="S3370" s="129"/>
      <c r="T3370" s="129"/>
      <c r="U3370" s="129"/>
      <c r="V3370" s="129"/>
      <c r="W3370" s="129"/>
      <c r="X3370" s="129"/>
      <c r="Y3370" s="129"/>
      <c r="Z3370" s="129"/>
      <c r="AA3370" s="129"/>
    </row>
    <row r="3371" spans="15:27" x14ac:dyDescent="0.2">
      <c r="O3371" s="129"/>
      <c r="P3371" s="129"/>
      <c r="Q3371" s="129"/>
      <c r="R3371" s="129"/>
      <c r="S3371" s="129"/>
      <c r="T3371" s="129"/>
      <c r="U3371" s="129"/>
      <c r="V3371" s="129"/>
      <c r="W3371" s="129"/>
      <c r="X3371" s="129"/>
      <c r="Y3371" s="129"/>
      <c r="Z3371" s="129"/>
      <c r="AA3371" s="129"/>
    </row>
    <row r="3372" spans="15:27" x14ac:dyDescent="0.2">
      <c r="O3372" s="129"/>
      <c r="P3372" s="129"/>
      <c r="Q3372" s="129"/>
      <c r="R3372" s="129"/>
      <c r="S3372" s="129"/>
      <c r="T3372" s="129"/>
      <c r="U3372" s="129"/>
      <c r="V3372" s="129"/>
      <c r="W3372" s="129"/>
      <c r="X3372" s="129"/>
      <c r="Y3372" s="129"/>
      <c r="Z3372" s="129"/>
      <c r="AA3372" s="129"/>
    </row>
    <row r="3373" spans="15:27" x14ac:dyDescent="0.2">
      <c r="O3373" s="129"/>
      <c r="P3373" s="129"/>
      <c r="Q3373" s="129"/>
      <c r="R3373" s="129"/>
      <c r="S3373" s="129"/>
      <c r="T3373" s="129"/>
      <c r="U3373" s="129"/>
      <c r="V3373" s="129"/>
      <c r="W3373" s="129"/>
      <c r="X3373" s="129"/>
      <c r="Y3373" s="129"/>
      <c r="Z3373" s="129"/>
      <c r="AA3373" s="129"/>
    </row>
    <row r="3374" spans="15:27" x14ac:dyDescent="0.2">
      <c r="O3374" s="129"/>
      <c r="P3374" s="129"/>
      <c r="Q3374" s="129"/>
      <c r="R3374" s="129"/>
      <c r="S3374" s="129"/>
      <c r="T3374" s="129"/>
      <c r="U3374" s="129"/>
      <c r="V3374" s="129"/>
      <c r="W3374" s="129"/>
      <c r="X3374" s="129"/>
      <c r="Y3374" s="129"/>
      <c r="Z3374" s="129"/>
      <c r="AA3374" s="129"/>
    </row>
    <row r="3375" spans="15:27" x14ac:dyDescent="0.2">
      <c r="O3375" s="129"/>
      <c r="P3375" s="129"/>
      <c r="Q3375" s="129"/>
      <c r="R3375" s="129"/>
      <c r="S3375" s="129"/>
      <c r="T3375" s="129"/>
      <c r="U3375" s="129"/>
      <c r="V3375" s="129"/>
      <c r="W3375" s="129"/>
      <c r="X3375" s="129"/>
      <c r="Y3375" s="129"/>
      <c r="Z3375" s="129"/>
      <c r="AA3375" s="129"/>
    </row>
    <row r="3376" spans="15:27" x14ac:dyDescent="0.2">
      <c r="O3376" s="129"/>
      <c r="P3376" s="129"/>
      <c r="Q3376" s="129"/>
      <c r="R3376" s="129"/>
      <c r="S3376" s="129"/>
      <c r="T3376" s="129"/>
      <c r="U3376" s="129"/>
      <c r="V3376" s="129"/>
      <c r="W3376" s="129"/>
      <c r="X3376" s="129"/>
      <c r="Y3376" s="129"/>
      <c r="Z3376" s="129"/>
      <c r="AA3376" s="129"/>
    </row>
    <row r="3377" spans="15:27" x14ac:dyDescent="0.2">
      <c r="O3377" s="129"/>
      <c r="P3377" s="129"/>
      <c r="Q3377" s="129"/>
      <c r="R3377" s="129"/>
      <c r="S3377" s="129"/>
      <c r="T3377" s="129"/>
      <c r="U3377" s="129"/>
      <c r="V3377" s="129"/>
      <c r="W3377" s="129"/>
      <c r="X3377" s="129"/>
      <c r="Y3377" s="129"/>
      <c r="Z3377" s="129"/>
      <c r="AA3377" s="129"/>
    </row>
    <row r="3378" spans="15:27" x14ac:dyDescent="0.2">
      <c r="O3378" s="129"/>
      <c r="P3378" s="129"/>
      <c r="Q3378" s="129"/>
      <c r="R3378" s="129"/>
      <c r="S3378" s="129"/>
      <c r="T3378" s="129"/>
      <c r="U3378" s="129"/>
      <c r="V3378" s="129"/>
      <c r="W3378" s="129"/>
      <c r="X3378" s="129"/>
      <c r="Y3378" s="129"/>
      <c r="Z3378" s="129"/>
      <c r="AA3378" s="129"/>
    </row>
    <row r="3379" spans="15:27" x14ac:dyDescent="0.2">
      <c r="O3379" s="129"/>
      <c r="P3379" s="129"/>
      <c r="Q3379" s="129"/>
      <c r="R3379" s="129"/>
      <c r="S3379" s="129"/>
      <c r="T3379" s="129"/>
      <c r="U3379" s="129"/>
      <c r="V3379" s="129"/>
      <c r="W3379" s="129"/>
      <c r="X3379" s="129"/>
      <c r="Y3379" s="129"/>
      <c r="Z3379" s="129"/>
      <c r="AA3379" s="129"/>
    </row>
    <row r="3380" spans="15:27" x14ac:dyDescent="0.2">
      <c r="O3380" s="129"/>
      <c r="P3380" s="129"/>
      <c r="Q3380" s="129"/>
      <c r="R3380" s="129"/>
      <c r="S3380" s="129"/>
      <c r="T3380" s="129"/>
      <c r="U3380" s="129"/>
      <c r="V3380" s="129"/>
      <c r="W3380" s="129"/>
      <c r="X3380" s="129"/>
      <c r="Y3380" s="129"/>
      <c r="Z3380" s="129"/>
      <c r="AA3380" s="129"/>
    </row>
    <row r="3381" spans="15:27" x14ac:dyDescent="0.2">
      <c r="O3381" s="129"/>
      <c r="P3381" s="129"/>
      <c r="Q3381" s="129"/>
      <c r="R3381" s="129"/>
      <c r="S3381" s="129"/>
      <c r="T3381" s="129"/>
      <c r="U3381" s="129"/>
      <c r="V3381" s="129"/>
      <c r="W3381" s="129"/>
      <c r="X3381" s="129"/>
      <c r="Y3381" s="129"/>
      <c r="Z3381" s="129"/>
      <c r="AA3381" s="129"/>
    </row>
    <row r="3382" spans="15:27" x14ac:dyDescent="0.2">
      <c r="O3382" s="129"/>
      <c r="P3382" s="129"/>
      <c r="Q3382" s="129"/>
      <c r="R3382" s="129"/>
      <c r="S3382" s="129"/>
      <c r="T3382" s="129"/>
      <c r="U3382" s="129"/>
      <c r="V3382" s="129"/>
      <c r="W3382" s="129"/>
      <c r="X3382" s="129"/>
      <c r="Y3382" s="129"/>
      <c r="Z3382" s="129"/>
      <c r="AA3382" s="129"/>
    </row>
    <row r="3383" spans="15:27" x14ac:dyDescent="0.2">
      <c r="O3383" s="129"/>
      <c r="P3383" s="129"/>
      <c r="Q3383" s="129"/>
      <c r="R3383" s="129"/>
      <c r="S3383" s="129"/>
      <c r="T3383" s="129"/>
      <c r="U3383" s="129"/>
      <c r="V3383" s="129"/>
      <c r="W3383" s="129"/>
      <c r="X3383" s="129"/>
      <c r="Y3383" s="129"/>
      <c r="Z3383" s="129"/>
      <c r="AA3383" s="129"/>
    </row>
    <row r="3384" spans="15:27" x14ac:dyDescent="0.2">
      <c r="O3384" s="129"/>
      <c r="P3384" s="129"/>
      <c r="Q3384" s="129"/>
      <c r="R3384" s="129"/>
      <c r="S3384" s="129"/>
      <c r="T3384" s="129"/>
      <c r="U3384" s="129"/>
      <c r="V3384" s="129"/>
      <c r="W3384" s="129"/>
      <c r="X3384" s="129"/>
      <c r="Y3384" s="129"/>
      <c r="Z3384" s="129"/>
      <c r="AA3384" s="129"/>
    </row>
    <row r="3385" spans="15:27" x14ac:dyDescent="0.2">
      <c r="O3385" s="129"/>
      <c r="P3385" s="129"/>
      <c r="Q3385" s="129"/>
      <c r="R3385" s="129"/>
      <c r="S3385" s="129"/>
      <c r="T3385" s="129"/>
      <c r="U3385" s="129"/>
      <c r="V3385" s="129"/>
      <c r="W3385" s="129"/>
      <c r="X3385" s="129"/>
      <c r="Y3385" s="129"/>
      <c r="Z3385" s="129"/>
      <c r="AA3385" s="129"/>
    </row>
    <row r="3386" spans="15:27" x14ac:dyDescent="0.2">
      <c r="O3386" s="129"/>
      <c r="P3386" s="129"/>
      <c r="Q3386" s="129"/>
      <c r="R3386" s="129"/>
      <c r="S3386" s="129"/>
      <c r="T3386" s="129"/>
      <c r="U3386" s="129"/>
      <c r="V3386" s="129"/>
      <c r="W3386" s="129"/>
      <c r="X3386" s="129"/>
      <c r="Y3386" s="129"/>
      <c r="Z3386" s="129"/>
      <c r="AA3386" s="129"/>
    </row>
    <row r="3387" spans="15:27" x14ac:dyDescent="0.2">
      <c r="O3387" s="129"/>
      <c r="P3387" s="129"/>
      <c r="Q3387" s="129"/>
      <c r="R3387" s="129"/>
      <c r="S3387" s="129"/>
      <c r="T3387" s="129"/>
      <c r="U3387" s="129"/>
      <c r="V3387" s="129"/>
      <c r="W3387" s="129"/>
      <c r="X3387" s="129"/>
      <c r="Y3387" s="129"/>
      <c r="Z3387" s="129"/>
      <c r="AA3387" s="129"/>
    </row>
    <row r="3388" spans="15:27" x14ac:dyDescent="0.2">
      <c r="O3388" s="129"/>
      <c r="P3388" s="129"/>
      <c r="Q3388" s="129"/>
      <c r="R3388" s="129"/>
      <c r="S3388" s="129"/>
      <c r="T3388" s="129"/>
      <c r="U3388" s="129"/>
      <c r="V3388" s="129"/>
      <c r="W3388" s="129"/>
      <c r="X3388" s="129"/>
      <c r="Y3388" s="129"/>
      <c r="Z3388" s="129"/>
      <c r="AA3388" s="129"/>
    </row>
    <row r="3389" spans="15:27" x14ac:dyDescent="0.2">
      <c r="O3389" s="129"/>
      <c r="P3389" s="129"/>
      <c r="Q3389" s="129"/>
      <c r="R3389" s="129"/>
      <c r="S3389" s="129"/>
      <c r="T3389" s="129"/>
      <c r="U3389" s="129"/>
      <c r="V3389" s="129"/>
      <c r="W3389" s="129"/>
      <c r="X3389" s="129"/>
      <c r="Y3389" s="129"/>
      <c r="Z3389" s="129"/>
      <c r="AA3389" s="129"/>
    </row>
    <row r="3390" spans="15:27" x14ac:dyDescent="0.2">
      <c r="O3390" s="129"/>
      <c r="P3390" s="129"/>
      <c r="Q3390" s="129"/>
      <c r="R3390" s="129"/>
      <c r="S3390" s="129"/>
      <c r="T3390" s="129"/>
      <c r="U3390" s="129"/>
      <c r="V3390" s="129"/>
      <c r="W3390" s="129"/>
      <c r="X3390" s="129"/>
      <c r="Y3390" s="129"/>
      <c r="Z3390" s="129"/>
      <c r="AA3390" s="129"/>
    </row>
    <row r="3391" spans="15:27" x14ac:dyDescent="0.2">
      <c r="O3391" s="129"/>
      <c r="P3391" s="129"/>
      <c r="Q3391" s="129"/>
      <c r="R3391" s="129"/>
      <c r="S3391" s="129"/>
      <c r="T3391" s="129"/>
      <c r="U3391" s="129"/>
      <c r="V3391" s="129"/>
      <c r="W3391" s="129"/>
      <c r="X3391" s="129"/>
      <c r="Y3391" s="129"/>
      <c r="Z3391" s="129"/>
      <c r="AA3391" s="129"/>
    </row>
    <row r="3392" spans="15:27" x14ac:dyDescent="0.2">
      <c r="O3392" s="129"/>
      <c r="P3392" s="129"/>
      <c r="Q3392" s="129"/>
      <c r="R3392" s="129"/>
      <c r="S3392" s="129"/>
      <c r="T3392" s="129"/>
      <c r="U3392" s="129"/>
      <c r="V3392" s="129"/>
      <c r="W3392" s="129"/>
      <c r="X3392" s="129"/>
      <c r="Y3392" s="129"/>
      <c r="Z3392" s="129"/>
      <c r="AA3392" s="129"/>
    </row>
    <row r="3393" spans="15:27" x14ac:dyDescent="0.2">
      <c r="O3393" s="129"/>
      <c r="P3393" s="129"/>
      <c r="Q3393" s="129"/>
      <c r="R3393" s="129"/>
      <c r="S3393" s="129"/>
      <c r="T3393" s="129"/>
      <c r="U3393" s="129"/>
      <c r="V3393" s="129"/>
      <c r="W3393" s="129"/>
      <c r="X3393" s="129"/>
      <c r="Y3393" s="129"/>
      <c r="Z3393" s="129"/>
      <c r="AA3393" s="129"/>
    </row>
    <row r="3394" spans="15:27" x14ac:dyDescent="0.2">
      <c r="O3394" s="129"/>
      <c r="P3394" s="129"/>
      <c r="Q3394" s="129"/>
      <c r="R3394" s="129"/>
      <c r="S3394" s="129"/>
      <c r="T3394" s="129"/>
      <c r="U3394" s="129"/>
      <c r="V3394" s="129"/>
      <c r="W3394" s="129"/>
      <c r="X3394" s="129"/>
      <c r="Y3394" s="129"/>
      <c r="Z3394" s="129"/>
      <c r="AA3394" s="129"/>
    </row>
  </sheetData>
  <mergeCells count="1">
    <mergeCell ref="C100:L107"/>
  </mergeCells>
  <printOptions horizontalCentered="1"/>
  <pageMargins left="0.5" right="0.5" top="0.75" bottom="0.5" header="0.5" footer="0.25"/>
  <pageSetup scale="65" fitToWidth="0" fitToHeight="0" orientation="portrait" r:id="rId1"/>
  <headerFooter alignWithMargins="0">
    <oddHeader>&amp;RPage 2.&amp;P</oddHeader>
  </headerFooter>
  <rowBreaks count="39" manualBreakCount="39">
    <brk id="108" max="12" man="1"/>
    <brk id="276" max="12" man="1"/>
    <brk id="358" max="12" man="1"/>
    <brk id="431" max="12" man="1"/>
    <brk id="483" max="12" man="1"/>
    <brk id="532" max="12" man="1"/>
    <brk id="607" max="12" man="1"/>
    <brk id="693" max="12" man="1"/>
    <brk id="760" max="12" man="1"/>
    <brk id="849" max="12" man="1"/>
    <brk id="926" max="12" man="1"/>
    <brk id="1004" max="12" man="1"/>
    <brk id="1083" max="12" man="1"/>
    <brk id="1169" max="12" man="1"/>
    <brk id="1192" max="12" man="1"/>
    <brk id="1269" max="12" man="1"/>
    <brk id="1343" max="12" man="1"/>
    <brk id="1421" max="12" man="1"/>
    <brk id="1499" max="12" man="1"/>
    <brk id="1572" max="12" man="1"/>
    <brk id="1650" max="12" man="1"/>
    <brk id="1727" max="12" man="1"/>
    <brk id="1801" max="12" man="1"/>
    <brk id="1881" max="12" man="1"/>
    <brk id="1960" max="12" man="1"/>
    <brk id="2031" max="12" man="1"/>
    <brk id="2108" max="12" man="1"/>
    <brk id="2187" max="12" man="1"/>
    <brk id="2263" max="12" man="1"/>
    <brk id="2329" max="12" man="1"/>
    <brk id="2420" max="12" man="1"/>
    <brk id="2482" max="12" man="1"/>
    <brk id="2561" max="12" man="1"/>
    <brk id="2633" max="12" man="1"/>
    <brk id="2704" max="12" man="1"/>
    <brk id="2782" max="12" man="1"/>
    <brk id="2859" max="12" man="1"/>
    <brk id="2924" max="12" man="1"/>
    <brk id="3000" max="12" man="1"/>
  </rowBreaks>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1" ma:contentTypeDescription="" ma:contentTypeScope="" ma:versionID="f6619e39576aa59ae1d6e7489f3b875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Date1 xmlns="dc463f71-b30c-4ab2-9473-d307f9d35888">2016-05-20T07:00:00+00:00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152253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B7C84847-4E31-470F-ABD8-41A0D2BF5672}"/>
</file>

<file path=customXml/itemProps2.xml><?xml version="1.0" encoding="utf-8"?>
<ds:datastoreItem xmlns:ds="http://schemas.openxmlformats.org/officeDocument/2006/customXml" ds:itemID="{5DF3874A-37D5-45DB-A85C-F7509B2A5876}"/>
</file>

<file path=customXml/itemProps3.xml><?xml version="1.0" encoding="utf-8"?>
<ds:datastoreItem xmlns:ds="http://schemas.openxmlformats.org/officeDocument/2006/customXml" ds:itemID="{78AD8FCA-185B-4A97-863A-03BB24AFF9C3}"/>
</file>

<file path=customXml/itemProps4.xml><?xml version="1.0" encoding="utf-8"?>
<ds:datastoreItem xmlns:ds="http://schemas.openxmlformats.org/officeDocument/2006/customXml" ds:itemID="{94F3A435-B072-420C-B3B2-7183CF2C79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Tab 1 - Pg 1.0</vt:lpstr>
      <vt:lpstr>Tab 1 Pg 1.1 - 1.3</vt:lpstr>
      <vt:lpstr>Tab 2</vt:lpstr>
      <vt:lpstr>_l254105</vt:lpstr>
      <vt:lpstr>ADJTOTAL</vt:lpstr>
      <vt:lpstr>CapStructureType</vt:lpstr>
      <vt:lpstr>ExhibitRNEJAM</vt:lpstr>
      <vt:lpstr>'Tab 1 Pg 1.1 - 1.3'!Print_Area</vt:lpstr>
      <vt:lpstr>'Tab 2'!Print_Area</vt:lpstr>
      <vt:lpstr>'Tab 2'!Print_Titles</vt:lpstr>
      <vt:lpstr>PrintDetail</vt:lpstr>
      <vt:lpstr>PrintStateReport</vt:lpstr>
      <vt:lpstr>TaxRates</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Cheung, Sherona</dc:creator>
  <cp:lastModifiedBy>Dalley, Bryce</cp:lastModifiedBy>
  <dcterms:created xsi:type="dcterms:W3CDTF">2016-05-20T18:41:59Z</dcterms:created>
  <dcterms:modified xsi:type="dcterms:W3CDTF">2016-05-20T20:26:29Z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ies>
</file>